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mpfdads01\rds-folderredir$\dennie.weikard\Desktop\"/>
    </mc:Choice>
  </mc:AlternateContent>
  <bookViews>
    <workbookView xWindow="-15" yWindow="4455" windowWidth="15330" windowHeight="4500" tabRatio="955" firstSheet="3" activeTab="3"/>
  </bookViews>
  <sheets>
    <sheet name="intern" sheetId="1" state="veryHidden" r:id="rId1"/>
    <sheet name="Betreibermodell" sheetId="2" state="veryHidden" r:id="rId2"/>
    <sheet name="BM" sheetId="6" state="veryHidden" r:id="rId3"/>
    <sheet name="Wirtschaftlichkeitslücke" sheetId="3" r:id="rId4"/>
    <sheet name="WL" sheetId="7" r:id="rId5"/>
    <sheet name="Projektgebiet" sheetId="4" r:id="rId6"/>
    <sheet name="AGS" sheetId="5" r:id="rId7"/>
    <sheet name="Eigenmittel" sheetId="8" r:id="rId8"/>
    <sheet name="Kofinanzierung" sheetId="9" r:id="rId9"/>
    <sheet name="Haushalte" sheetId="10" r:id="rId10"/>
    <sheet name="Kundenpotenzial" sheetId="11" r:id="rId11"/>
    <sheet name="Eigenerklärung" sheetId="12" r:id="rId12"/>
    <sheet name="Steuerkraft" sheetId="13" state="veryHidden" r:id="rId13"/>
  </sheets>
  <externalReferences>
    <externalReference r:id="rId14"/>
  </externalReferences>
  <definedNames>
    <definedName name="_xlnm._FilterDatabase" localSheetId="12" hidden="1">Steuerkraft!$G$1:$G$11469</definedName>
    <definedName name="_msg1" localSheetId="4">[1]intern!$C$57</definedName>
    <definedName name="_msg2" localSheetId="4">[1]intern!$C$58</definedName>
    <definedName name="_msg3" localSheetId="4">[1]intern!$C$59</definedName>
    <definedName name="_msg4" localSheetId="4">[1]intern!$C$60</definedName>
    <definedName name="_msg5" localSheetId="4">[1]intern!$C$61</definedName>
    <definedName name="_msg6" localSheetId="4">[1]intern!$C$62</definedName>
    <definedName name="Eigenmittel" localSheetId="4">[1]Eigenmittel!$K$12</definedName>
    <definedName name="Einnahmen_Betreibermodell" localSheetId="4">[1]intern!$C$25</definedName>
    <definedName name="ERR_PRO" localSheetId="4">[1]Projektgebiet!$E$251</definedName>
    <definedName name="Excel_BuiltIn__FilterDatabase" localSheetId="6">AGS!#REF!</definedName>
    <definedName name="Festzustellende_Fördersumme" localSheetId="4">[1]intern!$C$48</definedName>
    <definedName name="Fördermodell" localSheetId="4">[1]intern!$C$8</definedName>
    <definedName name="Fördersätze" localSheetId="4">[1]intern!$C$68:$C$70</definedName>
    <definedName name="Fördersumme" localSheetId="4">[1]intern!$C$36</definedName>
    <definedName name="Hinweise" localSheetId="4">[1]intern!$C$56</definedName>
    <definedName name="Kofinanzierung" localSheetId="4">[1]Kofinanzierung!$K$14</definedName>
    <definedName name="Name_Fördermodell" localSheetId="4">[1]intern!$C$9</definedName>
    <definedName name="Zuwendungsfähige_Ausgaben" localSheetId="4">[1]intern!$C$28</definedName>
  </definedNames>
  <calcPr calcId="162913"/>
</workbook>
</file>

<file path=xl/calcChain.xml><?xml version="1.0" encoding="utf-8"?>
<calcChain xmlns="http://schemas.openxmlformats.org/spreadsheetml/2006/main">
  <c r="C14" i="3" l="1"/>
  <c r="E10" i="4" l="1"/>
  <c r="E11" i="4"/>
  <c r="E12" i="4"/>
  <c r="L12" i="4"/>
  <c r="E13" i="4"/>
  <c r="L13" i="4"/>
  <c r="J13" i="4" s="1"/>
  <c r="E14" i="4"/>
  <c r="E15" i="4"/>
  <c r="L15" i="4"/>
  <c r="J15" i="4" s="1"/>
  <c r="E16" i="4"/>
  <c r="E17" i="4"/>
  <c r="L17" i="4" s="1"/>
  <c r="J17" i="4" s="1"/>
  <c r="E18" i="4"/>
  <c r="E19" i="4"/>
  <c r="L19" i="4"/>
  <c r="E20" i="4"/>
  <c r="L20" i="4" s="1"/>
  <c r="E21" i="4"/>
  <c r="L21" i="4"/>
  <c r="E22" i="4"/>
  <c r="L22" i="4"/>
  <c r="J22" i="4" s="1"/>
  <c r="E23" i="4"/>
  <c r="L23" i="4"/>
  <c r="J23" i="4"/>
  <c r="E24" i="4"/>
  <c r="E25" i="4"/>
  <c r="L25" i="4" s="1"/>
  <c r="E26" i="4"/>
  <c r="E27" i="4"/>
  <c r="L27" i="4"/>
  <c r="E28" i="4"/>
  <c r="L28" i="4"/>
  <c r="E29" i="4"/>
  <c r="L29" i="4" s="1"/>
  <c r="E30" i="4"/>
  <c r="L30" i="4"/>
  <c r="J30" i="4" s="1"/>
  <c r="E31" i="4"/>
  <c r="L31" i="4" s="1"/>
  <c r="E32" i="4"/>
  <c r="L32" i="4"/>
  <c r="E33" i="4"/>
  <c r="L33" i="4"/>
  <c r="J33" i="4" s="1"/>
  <c r="E34" i="4"/>
  <c r="E35" i="4"/>
  <c r="E36" i="4"/>
  <c r="L36" i="4" s="1"/>
  <c r="E37" i="4"/>
  <c r="L37" i="4" s="1"/>
  <c r="E38" i="4"/>
  <c r="E39" i="4"/>
  <c r="L39" i="4"/>
  <c r="E40" i="4"/>
  <c r="E41" i="4"/>
  <c r="L41" i="4" s="1"/>
  <c r="J41" i="4" s="1"/>
  <c r="E42" i="4"/>
  <c r="L42" i="4"/>
  <c r="E43" i="4"/>
  <c r="L43" i="4"/>
  <c r="E44" i="4"/>
  <c r="L44" i="4"/>
  <c r="J44" i="4"/>
  <c r="E45" i="4"/>
  <c r="L45" i="4" s="1"/>
  <c r="J45" i="4" s="1"/>
  <c r="E46" i="4"/>
  <c r="E47" i="4"/>
  <c r="L47" i="4"/>
  <c r="J47" i="4"/>
  <c r="E48" i="4"/>
  <c r="E49" i="4"/>
  <c r="L49" i="4" s="1"/>
  <c r="E50" i="4"/>
  <c r="E51" i="4"/>
  <c r="L51" i="4"/>
  <c r="J51" i="4" s="1"/>
  <c r="E52" i="4"/>
  <c r="E53" i="4"/>
  <c r="L53" i="4"/>
  <c r="J53" i="4"/>
  <c r="E54" i="4"/>
  <c r="E55" i="4"/>
  <c r="L55" i="4"/>
  <c r="E56" i="4"/>
  <c r="L56" i="4"/>
  <c r="E57" i="4"/>
  <c r="E58" i="4"/>
  <c r="E59" i="4"/>
  <c r="E60" i="4"/>
  <c r="L60" i="4" s="1"/>
  <c r="J60" i="4" s="1"/>
  <c r="E61" i="4"/>
  <c r="L61" i="4"/>
  <c r="E62" i="4"/>
  <c r="L62" i="4"/>
  <c r="E63" i="4"/>
  <c r="L63" i="4"/>
  <c r="J63" i="4"/>
  <c r="E64" i="4"/>
  <c r="L64" i="4" s="1"/>
  <c r="J64" i="4"/>
  <c r="E65" i="4"/>
  <c r="L65" i="4"/>
  <c r="E66" i="4"/>
  <c r="E67" i="4"/>
  <c r="L67" i="4" s="1"/>
  <c r="E68" i="4"/>
  <c r="E69" i="4"/>
  <c r="L69" i="4"/>
  <c r="E70" i="4"/>
  <c r="L70" i="4"/>
  <c r="E71" i="4"/>
  <c r="L71" i="4"/>
  <c r="J71" i="4" s="1"/>
  <c r="E72" i="4"/>
  <c r="L72" i="4"/>
  <c r="E73" i="4"/>
  <c r="L73" i="4" s="1"/>
  <c r="E74" i="4"/>
  <c r="E75" i="4"/>
  <c r="E76" i="4"/>
  <c r="L76" i="4"/>
  <c r="E77" i="4"/>
  <c r="L77" i="4" s="1"/>
  <c r="E78" i="4"/>
  <c r="L78" i="4" s="1"/>
  <c r="E79" i="4"/>
  <c r="E80" i="4"/>
  <c r="E81" i="4"/>
  <c r="L81" i="4" s="1"/>
  <c r="J81" i="4"/>
  <c r="E82" i="4"/>
  <c r="L82" i="4"/>
  <c r="E83" i="4"/>
  <c r="E84" i="4"/>
  <c r="L84" i="4" s="1"/>
  <c r="E85" i="4"/>
  <c r="E86" i="4"/>
  <c r="L86" i="4" s="1"/>
  <c r="J86" i="4" s="1"/>
  <c r="E87" i="4"/>
  <c r="E88" i="4"/>
  <c r="E89" i="4"/>
  <c r="E90" i="4"/>
  <c r="L90" i="4" s="1"/>
  <c r="J90" i="4" s="1"/>
  <c r="E91" i="4"/>
  <c r="E92" i="4"/>
  <c r="E93" i="4"/>
  <c r="L93" i="4"/>
  <c r="J93" i="4" s="1"/>
  <c r="E94" i="4"/>
  <c r="L94" i="4"/>
  <c r="E95" i="4"/>
  <c r="E96" i="4"/>
  <c r="E97" i="4"/>
  <c r="E98" i="4"/>
  <c r="L98" i="4"/>
  <c r="E99" i="4"/>
  <c r="E100" i="4"/>
  <c r="E101" i="4"/>
  <c r="L101" i="4"/>
  <c r="J101" i="4" s="1"/>
  <c r="E102" i="4"/>
  <c r="L102" i="4"/>
  <c r="J102" i="4"/>
  <c r="E103" i="4"/>
  <c r="E104" i="4"/>
  <c r="E105" i="4"/>
  <c r="E106" i="4"/>
  <c r="L106" i="4"/>
  <c r="E107" i="4"/>
  <c r="L107" i="4" s="1"/>
  <c r="E108" i="4"/>
  <c r="E109" i="4"/>
  <c r="L109" i="4" s="1"/>
  <c r="E110" i="4"/>
  <c r="L110" i="4"/>
  <c r="J110" i="4"/>
  <c r="E111" i="4"/>
  <c r="E112" i="4"/>
  <c r="E113" i="4"/>
  <c r="L113" i="4"/>
  <c r="J113" i="4"/>
  <c r="E114" i="4"/>
  <c r="L114" i="4" s="1"/>
  <c r="J114" i="4"/>
  <c r="E115" i="4"/>
  <c r="E116" i="4"/>
  <c r="E117" i="4"/>
  <c r="E118" i="4"/>
  <c r="E119" i="4"/>
  <c r="E120" i="4"/>
  <c r="L120" i="4" s="1"/>
  <c r="K120" i="4" s="1"/>
  <c r="E121" i="4"/>
  <c r="E122" i="4"/>
  <c r="E123" i="4"/>
  <c r="E124" i="4"/>
  <c r="E125" i="4"/>
  <c r="L125" i="4"/>
  <c r="E126" i="4"/>
  <c r="L126" i="4"/>
  <c r="J126" i="4"/>
  <c r="E127" i="4"/>
  <c r="E128" i="4"/>
  <c r="E129" i="4"/>
  <c r="L129" i="4" s="1"/>
  <c r="J129" i="4" s="1"/>
  <c r="E130" i="4"/>
  <c r="L130" i="4"/>
  <c r="E131" i="4"/>
  <c r="E132" i="4"/>
  <c r="E133" i="4"/>
  <c r="E134" i="4"/>
  <c r="L134" i="4"/>
  <c r="E135" i="4"/>
  <c r="E136" i="4"/>
  <c r="E137" i="4"/>
  <c r="L137" i="4" s="1"/>
  <c r="E138" i="4"/>
  <c r="L138" i="4"/>
  <c r="J138" i="4"/>
  <c r="E139" i="4"/>
  <c r="E140" i="4"/>
  <c r="E141" i="4"/>
  <c r="L141" i="4"/>
  <c r="J141" i="4"/>
  <c r="E142" i="4"/>
  <c r="L142" i="4" s="1"/>
  <c r="E143" i="4"/>
  <c r="E144" i="4"/>
  <c r="E145" i="4"/>
  <c r="L145" i="4"/>
  <c r="J145" i="4"/>
  <c r="E146" i="4"/>
  <c r="L146" i="4"/>
  <c r="J146" i="4" s="1"/>
  <c r="E147" i="4"/>
  <c r="E148" i="4"/>
  <c r="E149" i="4"/>
  <c r="L149" i="4" s="1"/>
  <c r="E150" i="4"/>
  <c r="L150" i="4" s="1"/>
  <c r="J150" i="4" s="1"/>
  <c r="E151" i="4"/>
  <c r="E152" i="4"/>
  <c r="E153" i="4"/>
  <c r="E154" i="4"/>
  <c r="L154" i="4"/>
  <c r="E155" i="4"/>
  <c r="E156" i="4"/>
  <c r="E157" i="4"/>
  <c r="L157" i="4"/>
  <c r="E158" i="4"/>
  <c r="E159" i="4"/>
  <c r="E160" i="4"/>
  <c r="E161" i="4"/>
  <c r="E162" i="4"/>
  <c r="L162" i="4"/>
  <c r="J162" i="4" s="1"/>
  <c r="E163" i="4"/>
  <c r="E164" i="4"/>
  <c r="E165" i="4"/>
  <c r="L165" i="4"/>
  <c r="E166" i="4"/>
  <c r="L166" i="4" s="1"/>
  <c r="E167" i="4"/>
  <c r="E168" i="4"/>
  <c r="E169" i="4"/>
  <c r="L169" i="4"/>
  <c r="J169" i="4"/>
  <c r="E170" i="4"/>
  <c r="L170" i="4"/>
  <c r="J170" i="4" s="1"/>
  <c r="E171" i="4"/>
  <c r="E172" i="4"/>
  <c r="E173" i="4"/>
  <c r="L173" i="4" s="1"/>
  <c r="J173" i="4" s="1"/>
  <c r="E174" i="4"/>
  <c r="L174" i="4" s="1"/>
  <c r="E175" i="4"/>
  <c r="L175" i="4"/>
  <c r="J175" i="4"/>
  <c r="E176" i="4"/>
  <c r="E177" i="4"/>
  <c r="L177" i="4" s="1"/>
  <c r="J177" i="4" s="1"/>
  <c r="E178" i="4"/>
  <c r="L178" i="4"/>
  <c r="J178" i="4" s="1"/>
  <c r="E179" i="4"/>
  <c r="L179" i="4" s="1"/>
  <c r="E180" i="4"/>
  <c r="E181" i="4"/>
  <c r="E182" i="4"/>
  <c r="L182" i="4"/>
  <c r="J182" i="4" s="1"/>
  <c r="E183" i="4"/>
  <c r="E184" i="4"/>
  <c r="E185" i="4"/>
  <c r="E186" i="4"/>
  <c r="L186" i="4"/>
  <c r="J186" i="4" s="1"/>
  <c r="E187" i="4"/>
  <c r="E188" i="4"/>
  <c r="E189" i="4"/>
  <c r="L189" i="4" s="1"/>
  <c r="E190" i="4"/>
  <c r="E191" i="4"/>
  <c r="E192" i="4"/>
  <c r="E193" i="4"/>
  <c r="E194" i="4"/>
  <c r="E195" i="4"/>
  <c r="E196" i="4"/>
  <c r="E197" i="4"/>
  <c r="L197" i="4"/>
  <c r="J197" i="4"/>
  <c r="E198" i="4"/>
  <c r="L198" i="4" s="1"/>
  <c r="J198" i="4" s="1"/>
  <c r="E199" i="4"/>
  <c r="E200" i="4"/>
  <c r="E201" i="4"/>
  <c r="E202" i="4"/>
  <c r="E203" i="4"/>
  <c r="E204" i="4"/>
  <c r="E205" i="4"/>
  <c r="E206" i="4"/>
  <c r="E207" i="4"/>
  <c r="E208" i="4"/>
  <c r="E209" i="4"/>
  <c r="E210" i="4"/>
  <c r="L210" i="4" s="1"/>
  <c r="J210" i="4" s="1"/>
  <c r="E211" i="4"/>
  <c r="E212" i="4"/>
  <c r="L212" i="4" s="1"/>
  <c r="E213" i="4"/>
  <c r="L213" i="4" s="1"/>
  <c r="E214" i="4"/>
  <c r="L214" i="4"/>
  <c r="J214" i="4"/>
  <c r="E215" i="4"/>
  <c r="E216" i="4"/>
  <c r="L216" i="4" s="1"/>
  <c r="E217" i="4"/>
  <c r="E218" i="4"/>
  <c r="E219" i="4"/>
  <c r="E220" i="4"/>
  <c r="L220" i="4"/>
  <c r="E221" i="4"/>
  <c r="L221" i="4"/>
  <c r="E222" i="4"/>
  <c r="L222" i="4" s="1"/>
  <c r="J222" i="4"/>
  <c r="E223" i="4"/>
  <c r="E224" i="4"/>
  <c r="E225" i="4"/>
  <c r="L225" i="4"/>
  <c r="J225" i="4" s="1"/>
  <c r="E226" i="4"/>
  <c r="L226" i="4" s="1"/>
  <c r="J226" i="4" s="1"/>
  <c r="E227" i="4"/>
  <c r="E228" i="4"/>
  <c r="E229" i="4"/>
  <c r="E230" i="4"/>
  <c r="L230" i="4" s="1"/>
  <c r="E231" i="4"/>
  <c r="E232" i="4"/>
  <c r="E233" i="4"/>
  <c r="E234" i="4"/>
  <c r="E235" i="4"/>
  <c r="E236" i="4"/>
  <c r="E237" i="4"/>
  <c r="E238" i="4"/>
  <c r="E239" i="4"/>
  <c r="E240" i="4"/>
  <c r="E241" i="4"/>
  <c r="E242" i="4"/>
  <c r="E243" i="4"/>
  <c r="E244" i="4"/>
  <c r="E245" i="4"/>
  <c r="E246" i="4"/>
  <c r="E247" i="4"/>
  <c r="E248" i="4"/>
  <c r="E249" i="4"/>
  <c r="E250" i="4"/>
  <c r="E9" i="4"/>
  <c r="L9" i="4"/>
  <c r="A34" i="3"/>
  <c r="A34" i="2"/>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F62" i="4"/>
  <c r="F63" i="4"/>
  <c r="F64" i="4"/>
  <c r="F65" i="4"/>
  <c r="F66" i="4"/>
  <c r="F67" i="4"/>
  <c r="F68" i="4"/>
  <c r="F69" i="4"/>
  <c r="F70" i="4"/>
  <c r="F71" i="4"/>
  <c r="F72" i="4"/>
  <c r="F73" i="4"/>
  <c r="F74" i="4"/>
  <c r="F75" i="4"/>
  <c r="F76" i="4"/>
  <c r="F77" i="4"/>
  <c r="F78" i="4"/>
  <c r="F79" i="4"/>
  <c r="F80" i="4"/>
  <c r="F81" i="4"/>
  <c r="F82" i="4"/>
  <c r="F83" i="4"/>
  <c r="F84" i="4"/>
  <c r="F85" i="4"/>
  <c r="F86" i="4"/>
  <c r="F87" i="4"/>
  <c r="F88" i="4"/>
  <c r="F89" i="4"/>
  <c r="F90" i="4"/>
  <c r="F91" i="4"/>
  <c r="F92" i="4"/>
  <c r="F93" i="4"/>
  <c r="F94" i="4"/>
  <c r="F95" i="4"/>
  <c r="F96" i="4"/>
  <c r="F97" i="4"/>
  <c r="F98" i="4"/>
  <c r="F99" i="4"/>
  <c r="F100" i="4"/>
  <c r="F101" i="4"/>
  <c r="F102" i="4"/>
  <c r="F103" i="4"/>
  <c r="F104" i="4"/>
  <c r="F105" i="4"/>
  <c r="F106" i="4"/>
  <c r="F107" i="4"/>
  <c r="F108" i="4"/>
  <c r="F109" i="4"/>
  <c r="F110" i="4"/>
  <c r="F111" i="4"/>
  <c r="F112" i="4"/>
  <c r="F113" i="4"/>
  <c r="F114" i="4"/>
  <c r="F115" i="4"/>
  <c r="F116" i="4"/>
  <c r="F117" i="4"/>
  <c r="F118" i="4"/>
  <c r="F119" i="4"/>
  <c r="F120" i="4"/>
  <c r="F121" i="4"/>
  <c r="F122" i="4"/>
  <c r="F123" i="4"/>
  <c r="F124" i="4"/>
  <c r="F125" i="4"/>
  <c r="F126" i="4"/>
  <c r="F127" i="4"/>
  <c r="F128" i="4"/>
  <c r="F129" i="4"/>
  <c r="F130" i="4"/>
  <c r="F131" i="4"/>
  <c r="F132" i="4"/>
  <c r="F133" i="4"/>
  <c r="F134" i="4"/>
  <c r="F135" i="4"/>
  <c r="F136" i="4"/>
  <c r="F137" i="4"/>
  <c r="F138" i="4"/>
  <c r="F139" i="4"/>
  <c r="F140" i="4"/>
  <c r="F141" i="4"/>
  <c r="F142" i="4"/>
  <c r="F143" i="4"/>
  <c r="F144" i="4"/>
  <c r="F145" i="4"/>
  <c r="F146" i="4"/>
  <c r="F147" i="4"/>
  <c r="F148" i="4"/>
  <c r="F149" i="4"/>
  <c r="F150" i="4"/>
  <c r="F151" i="4"/>
  <c r="F152" i="4"/>
  <c r="F153" i="4"/>
  <c r="F154" i="4"/>
  <c r="F155" i="4"/>
  <c r="F156" i="4"/>
  <c r="F157" i="4"/>
  <c r="F158" i="4"/>
  <c r="F159" i="4"/>
  <c r="F160" i="4"/>
  <c r="F161" i="4"/>
  <c r="F162" i="4"/>
  <c r="F163" i="4"/>
  <c r="F164" i="4"/>
  <c r="F165" i="4"/>
  <c r="F166" i="4"/>
  <c r="F167" i="4"/>
  <c r="F168" i="4"/>
  <c r="F169" i="4"/>
  <c r="F170" i="4"/>
  <c r="F171" i="4"/>
  <c r="F172" i="4"/>
  <c r="F173" i="4"/>
  <c r="F174" i="4"/>
  <c r="F175" i="4"/>
  <c r="F176" i="4"/>
  <c r="F177" i="4"/>
  <c r="F178" i="4"/>
  <c r="F179" i="4"/>
  <c r="F180" i="4"/>
  <c r="F181" i="4"/>
  <c r="F182" i="4"/>
  <c r="F183" i="4"/>
  <c r="F184" i="4"/>
  <c r="F185" i="4"/>
  <c r="F186" i="4"/>
  <c r="F187" i="4"/>
  <c r="F188" i="4"/>
  <c r="F189" i="4"/>
  <c r="F190" i="4"/>
  <c r="F191" i="4"/>
  <c r="F192" i="4"/>
  <c r="F193" i="4"/>
  <c r="F194" i="4"/>
  <c r="F195" i="4"/>
  <c r="F196" i="4"/>
  <c r="F197" i="4"/>
  <c r="F198" i="4"/>
  <c r="F199" i="4"/>
  <c r="F200" i="4"/>
  <c r="F201" i="4"/>
  <c r="F202" i="4"/>
  <c r="F203" i="4"/>
  <c r="F204" i="4"/>
  <c r="F205" i="4"/>
  <c r="F206" i="4"/>
  <c r="F207" i="4"/>
  <c r="F208" i="4"/>
  <c r="F209" i="4"/>
  <c r="F210" i="4"/>
  <c r="F211" i="4"/>
  <c r="F212" i="4"/>
  <c r="F213" i="4"/>
  <c r="F214" i="4"/>
  <c r="F215" i="4"/>
  <c r="F216" i="4"/>
  <c r="F217" i="4"/>
  <c r="F218" i="4"/>
  <c r="F219" i="4"/>
  <c r="F220" i="4"/>
  <c r="F221" i="4"/>
  <c r="F222" i="4"/>
  <c r="F223" i="4"/>
  <c r="F224" i="4"/>
  <c r="F225" i="4"/>
  <c r="F226" i="4"/>
  <c r="F227" i="4"/>
  <c r="F228" i="4"/>
  <c r="F229" i="4"/>
  <c r="F230" i="4"/>
  <c r="F231" i="4"/>
  <c r="F232" i="4"/>
  <c r="F233" i="4"/>
  <c r="F234" i="4"/>
  <c r="F235" i="4"/>
  <c r="F236" i="4"/>
  <c r="F237" i="4"/>
  <c r="F238" i="4"/>
  <c r="F239" i="4"/>
  <c r="F240" i="4"/>
  <c r="F241" i="4"/>
  <c r="F242" i="4"/>
  <c r="F243" i="4"/>
  <c r="F244" i="4"/>
  <c r="F245" i="4"/>
  <c r="F246" i="4"/>
  <c r="F247" i="4"/>
  <c r="F248" i="4"/>
  <c r="F249" i="4"/>
  <c r="F250" i="4"/>
  <c r="F10" i="4"/>
  <c r="F11" i="4"/>
  <c r="F12" i="4"/>
  <c r="F13" i="4"/>
  <c r="F14" i="4"/>
  <c r="F15" i="4"/>
  <c r="F16" i="4"/>
  <c r="F17" i="4"/>
  <c r="F18" i="4"/>
  <c r="F19" i="4"/>
  <c r="F20" i="4"/>
  <c r="F21" i="4"/>
  <c r="F22" i="4"/>
  <c r="F9" i="4"/>
  <c r="C11" i="2"/>
  <c r="A9" i="6"/>
  <c r="A10" i="6" s="1"/>
  <c r="A11" i="6" s="1"/>
  <c r="A12" i="6" s="1"/>
  <c r="A13" i="6" s="1"/>
  <c r="A14" i="6"/>
  <c r="A15" i="6" s="1"/>
  <c r="A16" i="6"/>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B25" i="6"/>
  <c r="C34" i="6"/>
  <c r="C36" i="6"/>
  <c r="C37" i="6"/>
  <c r="B35" i="6"/>
  <c r="BC41" i="6"/>
  <c r="C41" i="6"/>
  <c r="B42" i="6"/>
  <c r="BC42" i="6"/>
  <c r="C42" i="6"/>
  <c r="BC43" i="6"/>
  <c r="C43" i="6" s="1"/>
  <c r="E44" i="6"/>
  <c r="E46" i="6" s="1"/>
  <c r="F44" i="6"/>
  <c r="F46" i="6"/>
  <c r="G44" i="6"/>
  <c r="G46" i="6" s="1"/>
  <c r="H44" i="6"/>
  <c r="H46" i="6"/>
  <c r="I44" i="6"/>
  <c r="I46" i="6" s="1"/>
  <c r="J44" i="6"/>
  <c r="J46" i="6"/>
  <c r="K44" i="6"/>
  <c r="L44" i="6"/>
  <c r="L46" i="6"/>
  <c r="M44" i="6"/>
  <c r="M46" i="6"/>
  <c r="N44" i="6"/>
  <c r="N46" i="6" s="1"/>
  <c r="O44" i="6"/>
  <c r="O46" i="6"/>
  <c r="P44" i="6"/>
  <c r="P46" i="6" s="1"/>
  <c r="Q44" i="6"/>
  <c r="Q46" i="6" s="1"/>
  <c r="R44" i="6"/>
  <c r="R46" i="6" s="1"/>
  <c r="S44" i="6"/>
  <c r="S46" i="6" s="1"/>
  <c r="T44" i="6"/>
  <c r="T46" i="6" s="1"/>
  <c r="U44" i="6"/>
  <c r="U46" i="6"/>
  <c r="V44" i="6"/>
  <c r="V46" i="6"/>
  <c r="W44" i="6"/>
  <c r="X44" i="6"/>
  <c r="X46" i="6" s="1"/>
  <c r="Y44" i="6"/>
  <c r="Y46" i="6"/>
  <c r="Z44" i="6"/>
  <c r="Z46" i="6"/>
  <c r="AA44" i="6"/>
  <c r="AA46" i="6" s="1"/>
  <c r="AB44" i="6"/>
  <c r="AB46" i="6"/>
  <c r="AC44" i="6"/>
  <c r="AC46" i="6" s="1"/>
  <c r="AD44" i="6"/>
  <c r="AD46" i="6"/>
  <c r="AE44" i="6"/>
  <c r="AE46" i="6"/>
  <c r="AF44" i="6"/>
  <c r="AF46" i="6" s="1"/>
  <c r="AG44" i="6"/>
  <c r="AG46" i="6" s="1"/>
  <c r="AH44" i="6"/>
  <c r="AH46" i="6"/>
  <c r="AI44" i="6"/>
  <c r="AJ44" i="6"/>
  <c r="AJ46" i="6"/>
  <c r="AK44" i="6"/>
  <c r="AK46" i="6" s="1"/>
  <c r="AL44" i="6"/>
  <c r="AL46" i="6"/>
  <c r="AM44" i="6"/>
  <c r="AN44" i="6"/>
  <c r="AN46" i="6"/>
  <c r="AO44" i="6"/>
  <c r="AO46" i="6"/>
  <c r="AP44" i="6"/>
  <c r="AP46" i="6"/>
  <c r="AQ44" i="6"/>
  <c r="AQ46" i="6" s="1"/>
  <c r="AR44" i="6"/>
  <c r="AR46" i="6" s="1"/>
  <c r="AS44" i="6"/>
  <c r="AS46" i="6" s="1"/>
  <c r="AT44" i="6"/>
  <c r="AT46" i="6"/>
  <c r="AU44" i="6"/>
  <c r="AU46" i="6" s="1"/>
  <c r="AV44" i="6"/>
  <c r="AV46" i="6"/>
  <c r="AW44" i="6"/>
  <c r="AW46" i="6"/>
  <c r="AX44" i="6"/>
  <c r="AX46" i="6" s="1"/>
  <c r="AY44" i="6"/>
  <c r="AY46" i="6" s="1"/>
  <c r="AZ44" i="6"/>
  <c r="AZ46" i="6"/>
  <c r="BA44" i="6"/>
  <c r="BA46" i="6"/>
  <c r="BB44" i="6"/>
  <c r="BB46" i="6"/>
  <c r="BC45" i="6"/>
  <c r="C45" i="6"/>
  <c r="K46" i="6"/>
  <c r="W46" i="6"/>
  <c r="AI46" i="6"/>
  <c r="AM46" i="6"/>
  <c r="C51" i="6"/>
  <c r="C53" i="6"/>
  <c r="C54" i="6" s="1"/>
  <c r="C21" i="1" s="1"/>
  <c r="A9" i="8"/>
  <c r="A10" i="8"/>
  <c r="A11" i="8" s="1"/>
  <c r="A12" i="8" s="1"/>
  <c r="C9" i="8"/>
  <c r="C10" i="8"/>
  <c r="C11" i="8"/>
  <c r="C12" i="8" s="1"/>
  <c r="E12" i="8"/>
  <c r="F12" i="8"/>
  <c r="G12" i="8"/>
  <c r="H12" i="8"/>
  <c r="I12" i="8"/>
  <c r="J12" i="8"/>
  <c r="K12" i="8"/>
  <c r="A9" i="10"/>
  <c r="A10" i="10"/>
  <c r="A11" i="10"/>
  <c r="A12" i="10"/>
  <c r="A13" i="10" s="1"/>
  <c r="L10" i="10"/>
  <c r="M10" i="10" s="1"/>
  <c r="N10" i="10" s="1"/>
  <c r="O10" i="10" s="1"/>
  <c r="P10" i="10" s="1"/>
  <c r="Q10" i="10"/>
  <c r="R10" i="10" s="1"/>
  <c r="S10" i="10" s="1"/>
  <c r="T10" i="10" s="1"/>
  <c r="U10" i="10" s="1"/>
  <c r="V10" i="10" s="1"/>
  <c r="W10" i="10" s="1"/>
  <c r="X10" i="10" s="1"/>
  <c r="Y10" i="10" s="1"/>
  <c r="Z10" i="10" s="1"/>
  <c r="AA10" i="10" s="1"/>
  <c r="AB10" i="10" s="1"/>
  <c r="AC10" i="10" s="1"/>
  <c r="AD10" i="10" s="1"/>
  <c r="AE10" i="10" s="1"/>
  <c r="AF10" i="10" s="1"/>
  <c r="AG10" i="10" s="1"/>
  <c r="AH10" i="10" s="1"/>
  <c r="AI10" i="10" s="1"/>
  <c r="AJ10" i="10" s="1"/>
  <c r="AK10" i="10" s="1"/>
  <c r="AL10" i="10" s="1"/>
  <c r="AM10" i="10" s="1"/>
  <c r="AN10" i="10" s="1"/>
  <c r="AO10" i="10" s="1"/>
  <c r="AP10" i="10" s="1"/>
  <c r="AQ10" i="10" s="1"/>
  <c r="AR10" i="10" s="1"/>
  <c r="AS10" i="10" s="1"/>
  <c r="AT10" i="10" s="1"/>
  <c r="AU10" i="10" s="1"/>
  <c r="AV10" i="10" s="1"/>
  <c r="AW10" i="10" s="1"/>
  <c r="AX10" i="10" s="1"/>
  <c r="AY10" i="10" s="1"/>
  <c r="AZ10" i="10" s="1"/>
  <c r="BA10" i="10" s="1"/>
  <c r="BB10" i="10" s="1"/>
  <c r="H11" i="10"/>
  <c r="C62" i="1"/>
  <c r="F62" i="1"/>
  <c r="C68" i="1"/>
  <c r="F68" i="1"/>
  <c r="A9" i="9"/>
  <c r="A10" i="9" s="1"/>
  <c r="A11" i="9"/>
  <c r="A12" i="9" s="1"/>
  <c r="A13" i="9" s="1"/>
  <c r="A14" i="9" s="1"/>
  <c r="A15" i="9"/>
  <c r="A16" i="9" s="1"/>
  <c r="C9" i="9"/>
  <c r="C10" i="9"/>
  <c r="C11" i="9"/>
  <c r="C12" i="9"/>
  <c r="C13" i="9"/>
  <c r="D14" i="9"/>
  <c r="E14" i="9"/>
  <c r="F14" i="9"/>
  <c r="G14" i="9"/>
  <c r="H14" i="9"/>
  <c r="I14" i="9"/>
  <c r="J14" i="9"/>
  <c r="K14" i="9"/>
  <c r="C16" i="9"/>
  <c r="A9" i="11"/>
  <c r="A10" i="11" s="1"/>
  <c r="A11" i="11" s="1"/>
  <c r="A12" i="11" s="1"/>
  <c r="D11" i="11"/>
  <c r="E9" i="11"/>
  <c r="E11" i="11"/>
  <c r="F9" i="11" s="1"/>
  <c r="F11" i="11" s="1"/>
  <c r="G9" i="11" s="1"/>
  <c r="G11" i="11" s="1"/>
  <c r="H9" i="11" s="1"/>
  <c r="H11" i="11" s="1"/>
  <c r="I9" i="11" s="1"/>
  <c r="I11" i="11" s="1"/>
  <c r="J9" i="11" s="1"/>
  <c r="J11" i="11" s="1"/>
  <c r="K9" i="11" s="1"/>
  <c r="K11" i="11" s="1"/>
  <c r="L9" i="11" s="1"/>
  <c r="L11" i="11" s="1"/>
  <c r="M9" i="11" s="1"/>
  <c r="M11" i="11" s="1"/>
  <c r="N9" i="11" s="1"/>
  <c r="N11" i="11" s="1"/>
  <c r="O9" i="11" s="1"/>
  <c r="O11" i="11" s="1"/>
  <c r="P9" i="11" s="1"/>
  <c r="P11" i="11" s="1"/>
  <c r="Q9" i="11" s="1"/>
  <c r="Q11" i="11" s="1"/>
  <c r="R9" i="11" s="1"/>
  <c r="R11" i="11" s="1"/>
  <c r="S9" i="11" s="1"/>
  <c r="S11" i="11" s="1"/>
  <c r="T9" i="11" s="1"/>
  <c r="T11" i="11" s="1"/>
  <c r="U9" i="11" s="1"/>
  <c r="U11" i="11" s="1"/>
  <c r="V9" i="11" s="1"/>
  <c r="V11" i="11" s="1"/>
  <c r="W9" i="11" s="1"/>
  <c r="W11" i="11" s="1"/>
  <c r="X9" i="11" s="1"/>
  <c r="X11" i="11" s="1"/>
  <c r="Y9" i="11" s="1"/>
  <c r="Y11" i="11" s="1"/>
  <c r="Z9" i="11" s="1"/>
  <c r="Z11" i="11" s="1"/>
  <c r="AA9" i="11" s="1"/>
  <c r="AA11" i="11" s="1"/>
  <c r="AB9" i="11" s="1"/>
  <c r="AB11" i="11" s="1"/>
  <c r="AC9" i="11" s="1"/>
  <c r="AC11" i="11" s="1"/>
  <c r="AD9" i="11" s="1"/>
  <c r="AD11" i="11" s="1"/>
  <c r="AE9" i="11" s="1"/>
  <c r="AE11" i="11" s="1"/>
  <c r="AF9" i="11" s="1"/>
  <c r="AF11" i="11" s="1"/>
  <c r="AG9" i="11" s="1"/>
  <c r="AG11" i="11" s="1"/>
  <c r="AH9" i="11" s="1"/>
  <c r="AH11" i="11" s="1"/>
  <c r="AI9" i="11" s="1"/>
  <c r="AI11" i="11" s="1"/>
  <c r="AJ9" i="11" s="1"/>
  <c r="AJ11" i="11" s="1"/>
  <c r="AK9" i="11" s="1"/>
  <c r="AK11" i="11" s="1"/>
  <c r="AL9" i="11" s="1"/>
  <c r="AL11" i="11" s="1"/>
  <c r="AM9" i="11" s="1"/>
  <c r="AM11" i="11" s="1"/>
  <c r="AN9" i="11" s="1"/>
  <c r="AN11" i="11" s="1"/>
  <c r="AO9" i="11" s="1"/>
  <c r="AO11" i="11" s="1"/>
  <c r="AP9" i="11" s="1"/>
  <c r="AP11" i="11" s="1"/>
  <c r="AQ9" i="11" s="1"/>
  <c r="AQ11" i="11" s="1"/>
  <c r="AR9" i="11" s="1"/>
  <c r="AR11" i="11" s="1"/>
  <c r="AS9" i="11" s="1"/>
  <c r="AS11" i="11" s="1"/>
  <c r="AT9" i="11" s="1"/>
  <c r="AT11" i="11" s="1"/>
  <c r="AU9" i="11" s="1"/>
  <c r="AU11" i="11" s="1"/>
  <c r="AV9" i="11" s="1"/>
  <c r="AV11" i="11" s="1"/>
  <c r="AW9" i="11" s="1"/>
  <c r="AW11" i="11" s="1"/>
  <c r="AX9" i="11" s="1"/>
  <c r="AX11" i="11" s="1"/>
  <c r="AY9" i="11" s="1"/>
  <c r="AY11" i="11" s="1"/>
  <c r="AZ9" i="11" s="1"/>
  <c r="AZ11" i="11" s="1"/>
  <c r="BA9" i="11" s="1"/>
  <c r="BA11" i="11" s="1"/>
  <c r="BB9" i="11" s="1"/>
  <c r="BB11" i="11" s="1"/>
  <c r="C7" i="4"/>
  <c r="D7" i="4"/>
  <c r="E7" i="4" s="1"/>
  <c r="G7" i="4" s="1"/>
  <c r="H7" i="4"/>
  <c r="I7" i="4" s="1"/>
  <c r="J7" i="4" s="1"/>
  <c r="K7" i="4"/>
  <c r="L7" i="4" s="1"/>
  <c r="A9" i="4"/>
  <c r="A10" i="4"/>
  <c r="A11" i="4"/>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A187" i="4" s="1"/>
  <c r="A188" i="4" s="1"/>
  <c r="A189" i="4" s="1"/>
  <c r="A190" i="4" s="1"/>
  <c r="A191" i="4" s="1"/>
  <c r="A192" i="4" s="1"/>
  <c r="A193" i="4" s="1"/>
  <c r="A194" i="4" s="1"/>
  <c r="A195" i="4" s="1"/>
  <c r="A196" i="4" s="1"/>
  <c r="A197" i="4" s="1"/>
  <c r="A198" i="4" s="1"/>
  <c r="A199" i="4" s="1"/>
  <c r="A200" i="4" s="1"/>
  <c r="A201" i="4" s="1"/>
  <c r="A202" i="4" s="1"/>
  <c r="A203" i="4" s="1"/>
  <c r="A204" i="4" s="1"/>
  <c r="A205" i="4" s="1"/>
  <c r="A206" i="4" s="1"/>
  <c r="A207" i="4" s="1"/>
  <c r="A208" i="4" s="1"/>
  <c r="A209" i="4" s="1"/>
  <c r="A210" i="4" s="1"/>
  <c r="A211" i="4" s="1"/>
  <c r="A212" i="4" s="1"/>
  <c r="A213" i="4" s="1"/>
  <c r="A214" i="4" s="1"/>
  <c r="A215" i="4" s="1"/>
  <c r="A216" i="4" s="1"/>
  <c r="A217" i="4" s="1"/>
  <c r="A218" i="4" s="1"/>
  <c r="A219" i="4" s="1"/>
  <c r="A220" i="4" s="1"/>
  <c r="A221" i="4" s="1"/>
  <c r="A222" i="4" s="1"/>
  <c r="A223" i="4" s="1"/>
  <c r="A224" i="4" s="1"/>
  <c r="A225" i="4" s="1"/>
  <c r="A226" i="4" s="1"/>
  <c r="A227" i="4" s="1"/>
  <c r="A228" i="4" s="1"/>
  <c r="A229" i="4" s="1"/>
  <c r="A230" i="4" s="1"/>
  <c r="A231" i="4" s="1"/>
  <c r="A232" i="4" s="1"/>
  <c r="A233" i="4" s="1"/>
  <c r="A234" i="4" s="1"/>
  <c r="A235" i="4" s="1"/>
  <c r="A236" i="4" s="1"/>
  <c r="A237" i="4" s="1"/>
  <c r="A238" i="4" s="1"/>
  <c r="A239" i="4" s="1"/>
  <c r="A240" i="4" s="1"/>
  <c r="A241" i="4" s="1"/>
  <c r="A242" i="4" s="1"/>
  <c r="A243" i="4" s="1"/>
  <c r="A244" i="4" s="1"/>
  <c r="A245" i="4" s="1"/>
  <c r="A246" i="4" s="1"/>
  <c r="A247" i="4" s="1"/>
  <c r="A248" i="4" s="1"/>
  <c r="A249" i="4" s="1"/>
  <c r="A250" i="4" s="1"/>
  <c r="A251" i="4" s="1"/>
  <c r="H9" i="4"/>
  <c r="G9" i="4"/>
  <c r="I9" i="4"/>
  <c r="M9" i="4"/>
  <c r="B10" i="4"/>
  <c r="H10" i="4"/>
  <c r="G10" i="4"/>
  <c r="I10" i="4"/>
  <c r="M10" i="4"/>
  <c r="L10" i="4"/>
  <c r="B11" i="4"/>
  <c r="B12" i="4" s="1"/>
  <c r="L11" i="4"/>
  <c r="J11" i="4"/>
  <c r="H11" i="4"/>
  <c r="G11" i="4"/>
  <c r="I11" i="4"/>
  <c r="M11" i="4"/>
  <c r="H12" i="4"/>
  <c r="G12" i="4"/>
  <c r="I12" i="4"/>
  <c r="M12" i="4"/>
  <c r="B13" i="4"/>
  <c r="B14" i="4" s="1"/>
  <c r="B15" i="4" s="1"/>
  <c r="B16" i="4" s="1"/>
  <c r="B17" i="4" s="1"/>
  <c r="B18" i="4" s="1"/>
  <c r="B19" i="4" s="1"/>
  <c r="B20" i="4" s="1"/>
  <c r="B21" i="4" s="1"/>
  <c r="B22" i="4" s="1"/>
  <c r="B23" i="4" s="1"/>
  <c r="B24" i="4" s="1"/>
  <c r="B25" i="4"/>
  <c r="B26" i="4" s="1"/>
  <c r="B27" i="4" s="1"/>
  <c r="B28" i="4" s="1"/>
  <c r="B29" i="4" s="1"/>
  <c r="B30" i="4" s="1"/>
  <c r="B31" i="4" s="1"/>
  <c r="B32" i="4" s="1"/>
  <c r="B33" i="4" s="1"/>
  <c r="B34" i="4" s="1"/>
  <c r="B35" i="4" s="1"/>
  <c r="B36" i="4" s="1"/>
  <c r="B37" i="4" s="1"/>
  <c r="B38" i="4" s="1"/>
  <c r="B39" i="4" s="1"/>
  <c r="B40" i="4" s="1"/>
  <c r="B41" i="4" s="1"/>
  <c r="B42" i="4" s="1"/>
  <c r="B43" i="4" s="1"/>
  <c r="B44" i="4" s="1"/>
  <c r="B45" i="4" s="1"/>
  <c r="B46" i="4" s="1"/>
  <c r="B47" i="4" s="1"/>
  <c r="B48" i="4" s="1"/>
  <c r="B49" i="4" s="1"/>
  <c r="B50" i="4" s="1"/>
  <c r="B51" i="4" s="1"/>
  <c r="B52" i="4" s="1"/>
  <c r="B53" i="4" s="1"/>
  <c r="B54" i="4" s="1"/>
  <c r="B55" i="4" s="1"/>
  <c r="B56" i="4" s="1"/>
  <c r="B57" i="4" s="1"/>
  <c r="B58" i="4" s="1"/>
  <c r="B59" i="4" s="1"/>
  <c r="B60" i="4" s="1"/>
  <c r="B61" i="4" s="1"/>
  <c r="B62" i="4" s="1"/>
  <c r="B63" i="4" s="1"/>
  <c r="B64" i="4" s="1"/>
  <c r="B65" i="4" s="1"/>
  <c r="B66" i="4" s="1"/>
  <c r="B67" i="4" s="1"/>
  <c r="B68" i="4" s="1"/>
  <c r="B69" i="4" s="1"/>
  <c r="B70" i="4" s="1"/>
  <c r="B71" i="4" s="1"/>
  <c r="B72" i="4" s="1"/>
  <c r="B73" i="4" s="1"/>
  <c r="B74" i="4" s="1"/>
  <c r="B75" i="4" s="1"/>
  <c r="B76" i="4" s="1"/>
  <c r="B77" i="4" s="1"/>
  <c r="B78" i="4" s="1"/>
  <c r="B79" i="4" s="1"/>
  <c r="B80" i="4" s="1"/>
  <c r="B81" i="4" s="1"/>
  <c r="B82" i="4" s="1"/>
  <c r="B83" i="4" s="1"/>
  <c r="B84" i="4" s="1"/>
  <c r="B85" i="4" s="1"/>
  <c r="B86" i="4" s="1"/>
  <c r="B87" i="4" s="1"/>
  <c r="B88" i="4" s="1"/>
  <c r="B89" i="4" s="1"/>
  <c r="B90" i="4" s="1"/>
  <c r="B91" i="4" s="1"/>
  <c r="B92" i="4" s="1"/>
  <c r="B93" i="4" s="1"/>
  <c r="B94" i="4" s="1"/>
  <c r="B95" i="4" s="1"/>
  <c r="B96" i="4" s="1"/>
  <c r="B97" i="4" s="1"/>
  <c r="B98" i="4" s="1"/>
  <c r="B99" i="4" s="1"/>
  <c r="B100" i="4" s="1"/>
  <c r="B101" i="4" s="1"/>
  <c r="B102" i="4" s="1"/>
  <c r="B103" i="4" s="1"/>
  <c r="B104" i="4" s="1"/>
  <c r="B105" i="4" s="1"/>
  <c r="B106" i="4" s="1"/>
  <c r="B107" i="4" s="1"/>
  <c r="B108" i="4" s="1"/>
  <c r="B109" i="4" s="1"/>
  <c r="B110" i="4" s="1"/>
  <c r="B111" i="4" s="1"/>
  <c r="B112" i="4" s="1"/>
  <c r="B113" i="4" s="1"/>
  <c r="B114" i="4" s="1"/>
  <c r="B115" i="4" s="1"/>
  <c r="B116" i="4" s="1"/>
  <c r="B117" i="4" s="1"/>
  <c r="B118" i="4" s="1"/>
  <c r="B119" i="4" s="1"/>
  <c r="B120" i="4" s="1"/>
  <c r="B121" i="4" s="1"/>
  <c r="B122" i="4" s="1"/>
  <c r="B123" i="4" s="1"/>
  <c r="B124" i="4" s="1"/>
  <c r="B125" i="4" s="1"/>
  <c r="H13" i="4"/>
  <c r="G13" i="4"/>
  <c r="I13" i="4"/>
  <c r="M13" i="4"/>
  <c r="L14" i="4"/>
  <c r="H14" i="4"/>
  <c r="I14" i="4"/>
  <c r="M14" i="4"/>
  <c r="H15" i="4"/>
  <c r="G15" i="4"/>
  <c r="I15" i="4"/>
  <c r="M15" i="4"/>
  <c r="B126" i="4"/>
  <c r="B127" i="4" s="1"/>
  <c r="B128" i="4" s="1"/>
  <c r="B129" i="4" s="1"/>
  <c r="B130" i="4" s="1"/>
  <c r="B131" i="4" s="1"/>
  <c r="B132" i="4" s="1"/>
  <c r="B133" i="4" s="1"/>
  <c r="B134" i="4" s="1"/>
  <c r="B135" i="4" s="1"/>
  <c r="B136" i="4" s="1"/>
  <c r="B137" i="4" s="1"/>
  <c r="B138" i="4" s="1"/>
  <c r="B139" i="4" s="1"/>
  <c r="B140" i="4" s="1"/>
  <c r="B141" i="4" s="1"/>
  <c r="B142" i="4" s="1"/>
  <c r="B143" i="4" s="1"/>
  <c r="B144" i="4" s="1"/>
  <c r="B145" i="4" s="1"/>
  <c r="B146" i="4" s="1"/>
  <c r="B147" i="4" s="1"/>
  <c r="B148" i="4" s="1"/>
  <c r="B149" i="4" s="1"/>
  <c r="B150" i="4" s="1"/>
  <c r="B151" i="4" s="1"/>
  <c r="B152" i="4" s="1"/>
  <c r="B153" i="4" s="1"/>
  <c r="B154" i="4" s="1"/>
  <c r="B155" i="4" s="1"/>
  <c r="B156" i="4" s="1"/>
  <c r="B157" i="4" s="1"/>
  <c r="B158" i="4" s="1"/>
  <c r="B159" i="4" s="1"/>
  <c r="B160" i="4" s="1"/>
  <c r="B161" i="4" s="1"/>
  <c r="B162" i="4" s="1"/>
  <c r="B163" i="4" s="1"/>
  <c r="B164" i="4" s="1"/>
  <c r="B165" i="4" s="1"/>
  <c r="B166" i="4" s="1"/>
  <c r="B167" i="4" s="1"/>
  <c r="B168" i="4" s="1"/>
  <c r="B169" i="4" s="1"/>
  <c r="B170" i="4" s="1"/>
  <c r="B171" i="4" s="1"/>
  <c r="B172" i="4" s="1"/>
  <c r="B173" i="4" s="1"/>
  <c r="B174" i="4" s="1"/>
  <c r="B175" i="4" s="1"/>
  <c r="B176" i="4" s="1"/>
  <c r="B177" i="4" s="1"/>
  <c r="B178" i="4" s="1"/>
  <c r="B179" i="4" s="1"/>
  <c r="B180" i="4" s="1"/>
  <c r="B181" i="4" s="1"/>
  <c r="B182" i="4" s="1"/>
  <c r="B183" i="4" s="1"/>
  <c r="B184" i="4" s="1"/>
  <c r="B185" i="4" s="1"/>
  <c r="B186" i="4" s="1"/>
  <c r="B187" i="4" s="1"/>
  <c r="B188" i="4" s="1"/>
  <c r="B189" i="4" s="1"/>
  <c r="B190" i="4" s="1"/>
  <c r="B191" i="4" s="1"/>
  <c r="B192" i="4" s="1"/>
  <c r="B193" i="4" s="1"/>
  <c r="B194" i="4" s="1"/>
  <c r="B195" i="4" s="1"/>
  <c r="B196" i="4" s="1"/>
  <c r="B197" i="4" s="1"/>
  <c r="B198" i="4" s="1"/>
  <c r="B199" i="4" s="1"/>
  <c r="B200" i="4" s="1"/>
  <c r="B201" i="4" s="1"/>
  <c r="B202" i="4" s="1"/>
  <c r="B203" i="4" s="1"/>
  <c r="B204" i="4" s="1"/>
  <c r="B205" i="4" s="1"/>
  <c r="B206" i="4" s="1"/>
  <c r="B207" i="4" s="1"/>
  <c r="B208" i="4" s="1"/>
  <c r="B209" i="4" s="1"/>
  <c r="B210" i="4" s="1"/>
  <c r="B211" i="4" s="1"/>
  <c r="B212" i="4" s="1"/>
  <c r="B213" i="4" s="1"/>
  <c r="B214" i="4" s="1"/>
  <c r="B215" i="4" s="1"/>
  <c r="B216" i="4" s="1"/>
  <c r="B217" i="4" s="1"/>
  <c r="B218" i="4" s="1"/>
  <c r="B219" i="4" s="1"/>
  <c r="B220" i="4" s="1"/>
  <c r="B221" i="4" s="1"/>
  <c r="B222" i="4" s="1"/>
  <c r="B223" i="4" s="1"/>
  <c r="B224" i="4" s="1"/>
  <c r="B225" i="4" s="1"/>
  <c r="B226" i="4" s="1"/>
  <c r="B227" i="4" s="1"/>
  <c r="B228" i="4" s="1"/>
  <c r="B229" i="4" s="1"/>
  <c r="B230" i="4" s="1"/>
  <c r="B231" i="4" s="1"/>
  <c r="B232" i="4" s="1"/>
  <c r="B233" i="4" s="1"/>
  <c r="B234" i="4" s="1"/>
  <c r="B235" i="4" s="1"/>
  <c r="B236" i="4" s="1"/>
  <c r="B237" i="4" s="1"/>
  <c r="B238" i="4" s="1"/>
  <c r="B239" i="4" s="1"/>
  <c r="B240" i="4" s="1"/>
  <c r="B241" i="4" s="1"/>
  <c r="B242" i="4" s="1"/>
  <c r="B243" i="4" s="1"/>
  <c r="B244" i="4" s="1"/>
  <c r="B245" i="4" s="1"/>
  <c r="B246" i="4" s="1"/>
  <c r="B247" i="4" s="1"/>
  <c r="B248" i="4" s="1"/>
  <c r="B249" i="4" s="1"/>
  <c r="B250" i="4" s="1"/>
  <c r="L16" i="4"/>
  <c r="K16" i="4" s="1"/>
  <c r="J16" i="4"/>
  <c r="H16" i="4"/>
  <c r="G16" i="4"/>
  <c r="I16" i="4"/>
  <c r="M16" i="4"/>
  <c r="H17" i="4"/>
  <c r="K17" i="4" s="1"/>
  <c r="G17" i="4"/>
  <c r="I17" i="4"/>
  <c r="M17" i="4"/>
  <c r="H18" i="4"/>
  <c r="G18" i="4"/>
  <c r="I18" i="4"/>
  <c r="M18" i="4"/>
  <c r="L18" i="4"/>
  <c r="J18" i="4"/>
  <c r="H19" i="4"/>
  <c r="G19" i="4"/>
  <c r="I19" i="4"/>
  <c r="M19" i="4"/>
  <c r="H20" i="4"/>
  <c r="G20" i="4"/>
  <c r="I20" i="4"/>
  <c r="M20" i="4"/>
  <c r="H21" i="4"/>
  <c r="G21" i="4"/>
  <c r="I21" i="4"/>
  <c r="M21" i="4"/>
  <c r="H22" i="4"/>
  <c r="G22" i="4"/>
  <c r="I22" i="4"/>
  <c r="M22" i="4"/>
  <c r="H23" i="4"/>
  <c r="G23" i="4"/>
  <c r="I23" i="4"/>
  <c r="M23" i="4"/>
  <c r="L24" i="4"/>
  <c r="J24" i="4" s="1"/>
  <c r="H24" i="4"/>
  <c r="G24" i="4"/>
  <c r="I24" i="4"/>
  <c r="M24" i="4"/>
  <c r="H25" i="4"/>
  <c r="G25" i="4"/>
  <c r="I25" i="4"/>
  <c r="M25" i="4"/>
  <c r="L26" i="4"/>
  <c r="H26" i="4"/>
  <c r="G26" i="4"/>
  <c r="I26" i="4"/>
  <c r="M26" i="4"/>
  <c r="H27" i="4"/>
  <c r="I27" i="4"/>
  <c r="M27" i="4"/>
  <c r="H28" i="4"/>
  <c r="G28" i="4"/>
  <c r="I28" i="4"/>
  <c r="M28" i="4"/>
  <c r="H29" i="4"/>
  <c r="G29" i="4"/>
  <c r="I29" i="4"/>
  <c r="M29" i="4"/>
  <c r="H30" i="4"/>
  <c r="K30" i="4" s="1"/>
  <c r="I30" i="4"/>
  <c r="M30" i="4"/>
  <c r="H31" i="4"/>
  <c r="G31" i="4"/>
  <c r="I31" i="4"/>
  <c r="M31" i="4"/>
  <c r="H32" i="4"/>
  <c r="K32" i="4" s="1"/>
  <c r="G32" i="4"/>
  <c r="I32" i="4"/>
  <c r="M32" i="4"/>
  <c r="H33" i="4"/>
  <c r="G33" i="4"/>
  <c r="I33" i="4"/>
  <c r="M33" i="4"/>
  <c r="L34" i="4"/>
  <c r="J34" i="4" s="1"/>
  <c r="H34" i="4"/>
  <c r="G34" i="4"/>
  <c r="I34" i="4"/>
  <c r="M34" i="4"/>
  <c r="L35" i="4"/>
  <c r="J35" i="4" s="1"/>
  <c r="H35" i="4"/>
  <c r="K35" i="4" s="1"/>
  <c r="G35" i="4"/>
  <c r="I35" i="4"/>
  <c r="M35" i="4"/>
  <c r="H36" i="4"/>
  <c r="G36" i="4"/>
  <c r="I36" i="4"/>
  <c r="M36" i="4"/>
  <c r="H37" i="4"/>
  <c r="K37" i="4" s="1"/>
  <c r="G37" i="4"/>
  <c r="I37" i="4"/>
  <c r="M37" i="4"/>
  <c r="L38" i="4"/>
  <c r="J38" i="4"/>
  <c r="H38" i="4"/>
  <c r="G38" i="4"/>
  <c r="I38" i="4"/>
  <c r="M38" i="4"/>
  <c r="J39" i="4"/>
  <c r="H39" i="4"/>
  <c r="K39" i="4" s="1"/>
  <c r="I39" i="4"/>
  <c r="M39" i="4"/>
  <c r="L40" i="4"/>
  <c r="H40" i="4"/>
  <c r="G40" i="4"/>
  <c r="I40" i="4"/>
  <c r="M40" i="4"/>
  <c r="H41" i="4"/>
  <c r="G41" i="4"/>
  <c r="I41" i="4"/>
  <c r="M41" i="4"/>
  <c r="H42" i="4"/>
  <c r="G42" i="4"/>
  <c r="I42" i="4"/>
  <c r="M42" i="4"/>
  <c r="H43" i="4"/>
  <c r="K43" i="4"/>
  <c r="G43" i="4"/>
  <c r="I43" i="4"/>
  <c r="M43" i="4"/>
  <c r="J43" i="4"/>
  <c r="H44" i="4"/>
  <c r="G44" i="4"/>
  <c r="I44" i="4"/>
  <c r="M44" i="4"/>
  <c r="H45" i="4"/>
  <c r="G45" i="4"/>
  <c r="I45" i="4"/>
  <c r="M45" i="4"/>
  <c r="L46" i="4"/>
  <c r="J46" i="4" s="1"/>
  <c r="H46" i="4"/>
  <c r="K46" i="4" s="1"/>
  <c r="G46" i="4"/>
  <c r="I46" i="4"/>
  <c r="M46" i="4"/>
  <c r="H47" i="4"/>
  <c r="K47" i="4" s="1"/>
  <c r="I47" i="4"/>
  <c r="M47" i="4"/>
  <c r="L48" i="4"/>
  <c r="J48" i="4"/>
  <c r="H48" i="4"/>
  <c r="G48" i="4"/>
  <c r="I48" i="4"/>
  <c r="M48" i="4"/>
  <c r="H49" i="4"/>
  <c r="I49" i="4"/>
  <c r="M49" i="4"/>
  <c r="L50" i="4"/>
  <c r="J50" i="4"/>
  <c r="H50" i="4"/>
  <c r="G50" i="4"/>
  <c r="I50" i="4"/>
  <c r="M50" i="4"/>
  <c r="H51" i="4"/>
  <c r="I51" i="4"/>
  <c r="M51" i="4"/>
  <c r="L52" i="4"/>
  <c r="K52" i="4" s="1"/>
  <c r="H52" i="4"/>
  <c r="G52" i="4"/>
  <c r="I52" i="4"/>
  <c r="M52" i="4"/>
  <c r="H53" i="4"/>
  <c r="G53" i="4"/>
  <c r="I53" i="4"/>
  <c r="M53" i="4"/>
  <c r="L54" i="4"/>
  <c r="J54" i="4" s="1"/>
  <c r="H54" i="4"/>
  <c r="G54" i="4"/>
  <c r="I54" i="4"/>
  <c r="M54" i="4"/>
  <c r="H55" i="4"/>
  <c r="G55" i="4"/>
  <c r="I55" i="4"/>
  <c r="M55" i="4"/>
  <c r="H56" i="4"/>
  <c r="G56" i="4"/>
  <c r="I56" i="4"/>
  <c r="M56" i="4"/>
  <c r="L57" i="4"/>
  <c r="H57" i="4"/>
  <c r="G57" i="4"/>
  <c r="I57" i="4"/>
  <c r="M57" i="4"/>
  <c r="L58" i="4"/>
  <c r="J58" i="4" s="1"/>
  <c r="H58" i="4"/>
  <c r="K58" i="4"/>
  <c r="G58" i="4"/>
  <c r="I58" i="4"/>
  <c r="M58" i="4"/>
  <c r="L59" i="4"/>
  <c r="J59" i="4" s="1"/>
  <c r="H59" i="4"/>
  <c r="I59" i="4"/>
  <c r="M59" i="4"/>
  <c r="G60" i="4"/>
  <c r="H60" i="4"/>
  <c r="I60" i="4"/>
  <c r="M60" i="4"/>
  <c r="G61" i="4"/>
  <c r="H61" i="4"/>
  <c r="I61" i="4"/>
  <c r="M61" i="4"/>
  <c r="G62" i="4"/>
  <c r="H62" i="4"/>
  <c r="K62" i="4" s="1"/>
  <c r="I62" i="4"/>
  <c r="M62" i="4"/>
  <c r="G63" i="4"/>
  <c r="H63" i="4"/>
  <c r="K63" i="4"/>
  <c r="I63" i="4"/>
  <c r="M63" i="4"/>
  <c r="G64" i="4"/>
  <c r="H64" i="4"/>
  <c r="I64" i="4"/>
  <c r="M64" i="4"/>
  <c r="G65" i="4"/>
  <c r="H65" i="4"/>
  <c r="I65" i="4"/>
  <c r="M65" i="4"/>
  <c r="L66" i="4"/>
  <c r="J66" i="4"/>
  <c r="G66" i="4"/>
  <c r="H66" i="4"/>
  <c r="I66" i="4"/>
  <c r="M66" i="4"/>
  <c r="G67" i="4"/>
  <c r="H67" i="4"/>
  <c r="I67" i="4"/>
  <c r="M67" i="4"/>
  <c r="L68" i="4"/>
  <c r="J68" i="4"/>
  <c r="G68" i="4"/>
  <c r="H68" i="4"/>
  <c r="I68" i="4"/>
  <c r="M68" i="4"/>
  <c r="G69" i="4"/>
  <c r="H69" i="4"/>
  <c r="I69" i="4"/>
  <c r="M69" i="4"/>
  <c r="J70" i="4"/>
  <c r="G70" i="4"/>
  <c r="H70" i="4"/>
  <c r="K70" i="4"/>
  <c r="I70" i="4"/>
  <c r="M70" i="4"/>
  <c r="G71" i="4"/>
  <c r="H71" i="4"/>
  <c r="K71" i="4" s="1"/>
  <c r="I71" i="4"/>
  <c r="M71" i="4"/>
  <c r="G72" i="4"/>
  <c r="H72" i="4"/>
  <c r="K72" i="4" s="1"/>
  <c r="I72" i="4"/>
  <c r="M72" i="4"/>
  <c r="G73" i="4"/>
  <c r="H73" i="4"/>
  <c r="I73" i="4"/>
  <c r="M73" i="4"/>
  <c r="L74" i="4"/>
  <c r="J74" i="4"/>
  <c r="G74" i="4"/>
  <c r="H74" i="4"/>
  <c r="K74" i="4"/>
  <c r="I74" i="4"/>
  <c r="M74" i="4"/>
  <c r="G75" i="4"/>
  <c r="H75" i="4"/>
  <c r="I75" i="4"/>
  <c r="L75" i="4"/>
  <c r="J75" i="4" s="1"/>
  <c r="M75" i="4"/>
  <c r="G76" i="4"/>
  <c r="H76" i="4"/>
  <c r="K76" i="4"/>
  <c r="I76" i="4"/>
  <c r="M76" i="4"/>
  <c r="G77" i="4"/>
  <c r="H77" i="4"/>
  <c r="K77" i="4" s="1"/>
  <c r="I77" i="4"/>
  <c r="M77" i="4"/>
  <c r="G78" i="4"/>
  <c r="H78" i="4"/>
  <c r="I78" i="4"/>
  <c r="M78" i="4"/>
  <c r="G79" i="4"/>
  <c r="H79" i="4"/>
  <c r="I79" i="4"/>
  <c r="L79" i="4"/>
  <c r="M79" i="4"/>
  <c r="G80" i="4"/>
  <c r="H80" i="4"/>
  <c r="I80" i="4"/>
  <c r="L80" i="4"/>
  <c r="J80" i="4" s="1"/>
  <c r="M80" i="4"/>
  <c r="G81" i="4"/>
  <c r="H81" i="4"/>
  <c r="I81" i="4"/>
  <c r="M81" i="4"/>
  <c r="G82" i="4"/>
  <c r="H82" i="4"/>
  <c r="I82" i="4"/>
  <c r="J82" i="4"/>
  <c r="M82" i="4"/>
  <c r="G83" i="4"/>
  <c r="H83" i="4"/>
  <c r="I83" i="4"/>
  <c r="L83" i="4"/>
  <c r="J83" i="4"/>
  <c r="M83" i="4"/>
  <c r="G84" i="4"/>
  <c r="H84" i="4"/>
  <c r="I84" i="4"/>
  <c r="M84" i="4"/>
  <c r="G85" i="4"/>
  <c r="H85" i="4"/>
  <c r="I85" i="4"/>
  <c r="L85" i="4"/>
  <c r="M85" i="4"/>
  <c r="G86" i="4"/>
  <c r="H86" i="4"/>
  <c r="I86" i="4"/>
  <c r="M86" i="4"/>
  <c r="G87" i="4"/>
  <c r="H87" i="4"/>
  <c r="I87" i="4"/>
  <c r="L87" i="4"/>
  <c r="M87" i="4"/>
  <c r="G88" i="4"/>
  <c r="H88" i="4"/>
  <c r="I88" i="4"/>
  <c r="L88" i="4"/>
  <c r="M88" i="4"/>
  <c r="G89" i="4"/>
  <c r="H89" i="4"/>
  <c r="I89" i="4"/>
  <c r="L89" i="4"/>
  <c r="J89" i="4"/>
  <c r="M89" i="4"/>
  <c r="G90" i="4"/>
  <c r="H90" i="4"/>
  <c r="K90" i="4"/>
  <c r="I90" i="4"/>
  <c r="M90" i="4"/>
  <c r="G91" i="4"/>
  <c r="H91" i="4"/>
  <c r="I91" i="4"/>
  <c r="L91" i="4"/>
  <c r="J91" i="4" s="1"/>
  <c r="M91" i="4"/>
  <c r="G92" i="4"/>
  <c r="H92" i="4"/>
  <c r="I92" i="4"/>
  <c r="L92" i="4"/>
  <c r="K92" i="4" s="1"/>
  <c r="M92" i="4"/>
  <c r="G93" i="4"/>
  <c r="H93" i="4"/>
  <c r="K93" i="4" s="1"/>
  <c r="I93" i="4"/>
  <c r="M93" i="4"/>
  <c r="G94" i="4"/>
  <c r="H94" i="4"/>
  <c r="I94" i="4"/>
  <c r="M94" i="4"/>
  <c r="G95" i="4"/>
  <c r="H95" i="4"/>
  <c r="K95" i="4"/>
  <c r="I95" i="4"/>
  <c r="L95" i="4"/>
  <c r="J95" i="4" s="1"/>
  <c r="M95" i="4"/>
  <c r="G96" i="4"/>
  <c r="H96" i="4"/>
  <c r="I96" i="4"/>
  <c r="L96" i="4"/>
  <c r="J96" i="4" s="1"/>
  <c r="M96" i="4"/>
  <c r="L97" i="4"/>
  <c r="G97" i="4"/>
  <c r="H97" i="4"/>
  <c r="I97" i="4"/>
  <c r="M97" i="4"/>
  <c r="G98" i="4"/>
  <c r="H98" i="4"/>
  <c r="I98" i="4"/>
  <c r="M98" i="4"/>
  <c r="G99" i="4"/>
  <c r="H99" i="4"/>
  <c r="I99" i="4"/>
  <c r="L99" i="4"/>
  <c r="K99" i="4" s="1"/>
  <c r="M99" i="4"/>
  <c r="G100" i="4"/>
  <c r="H100" i="4"/>
  <c r="I100" i="4"/>
  <c r="L100" i="4"/>
  <c r="K100" i="4" s="1"/>
  <c r="J100" i="4"/>
  <c r="M100" i="4"/>
  <c r="G101" i="4"/>
  <c r="H101" i="4"/>
  <c r="I101" i="4"/>
  <c r="M101" i="4"/>
  <c r="G102" i="4"/>
  <c r="H102" i="4"/>
  <c r="I102" i="4"/>
  <c r="M102" i="4"/>
  <c r="L103" i="4"/>
  <c r="G103" i="4"/>
  <c r="H103" i="4"/>
  <c r="K103" i="4" s="1"/>
  <c r="I103" i="4"/>
  <c r="M103" i="4"/>
  <c r="G104" i="4"/>
  <c r="H104" i="4"/>
  <c r="K104" i="4" s="1"/>
  <c r="I104" i="4"/>
  <c r="L104" i="4"/>
  <c r="M104" i="4"/>
  <c r="L105" i="4"/>
  <c r="G105" i="4"/>
  <c r="H105" i="4"/>
  <c r="I105" i="4"/>
  <c r="M105" i="4"/>
  <c r="G106" i="4"/>
  <c r="H106" i="4"/>
  <c r="I106" i="4"/>
  <c r="M106" i="4"/>
  <c r="G107" i="4"/>
  <c r="H107" i="4"/>
  <c r="I107" i="4"/>
  <c r="M107" i="4"/>
  <c r="G108" i="4"/>
  <c r="H108" i="4"/>
  <c r="I108" i="4"/>
  <c r="L108" i="4"/>
  <c r="J108" i="4"/>
  <c r="M108" i="4"/>
  <c r="G109" i="4"/>
  <c r="H109" i="4"/>
  <c r="I109" i="4"/>
  <c r="M109" i="4"/>
  <c r="G110" i="4"/>
  <c r="H110" i="4"/>
  <c r="I110" i="4"/>
  <c r="M110" i="4"/>
  <c r="L111" i="4"/>
  <c r="G111" i="4"/>
  <c r="H111" i="4"/>
  <c r="I111" i="4"/>
  <c r="M111" i="4"/>
  <c r="G112" i="4"/>
  <c r="H112" i="4"/>
  <c r="I112" i="4"/>
  <c r="L112" i="4"/>
  <c r="M112" i="4"/>
  <c r="G113" i="4"/>
  <c r="H113" i="4"/>
  <c r="K113" i="4"/>
  <c r="I113" i="4"/>
  <c r="M113" i="4"/>
  <c r="G114" i="4"/>
  <c r="H114" i="4"/>
  <c r="K114" i="4" s="1"/>
  <c r="I114" i="4"/>
  <c r="M114" i="4"/>
  <c r="L115" i="4"/>
  <c r="G115" i="4"/>
  <c r="H115" i="4"/>
  <c r="I115" i="4"/>
  <c r="M115" i="4"/>
  <c r="G116" i="4"/>
  <c r="H116" i="4"/>
  <c r="I116" i="4"/>
  <c r="L116" i="4"/>
  <c r="K116" i="4" s="1"/>
  <c r="J116" i="4"/>
  <c r="M116" i="4"/>
  <c r="L117" i="4"/>
  <c r="K117" i="4" s="1"/>
  <c r="G117" i="4"/>
  <c r="H117" i="4"/>
  <c r="I117" i="4"/>
  <c r="M117" i="4"/>
  <c r="G118" i="4"/>
  <c r="H118" i="4"/>
  <c r="I118" i="4"/>
  <c r="L118" i="4"/>
  <c r="K118" i="4" s="1"/>
  <c r="J118" i="4"/>
  <c r="M118" i="4"/>
  <c r="L119" i="4"/>
  <c r="J119" i="4" s="1"/>
  <c r="G119" i="4"/>
  <c r="H119" i="4"/>
  <c r="K119" i="4"/>
  <c r="I119" i="4"/>
  <c r="M119" i="4"/>
  <c r="G120" i="4"/>
  <c r="H120" i="4"/>
  <c r="I120" i="4"/>
  <c r="M120" i="4"/>
  <c r="L121" i="4"/>
  <c r="J121" i="4" s="1"/>
  <c r="G121" i="4"/>
  <c r="H121" i="4"/>
  <c r="K121" i="4"/>
  <c r="I121" i="4"/>
  <c r="M121" i="4"/>
  <c r="G122" i="4"/>
  <c r="H122" i="4"/>
  <c r="I122" i="4"/>
  <c r="L122" i="4"/>
  <c r="M122" i="4"/>
  <c r="G123" i="4"/>
  <c r="H123" i="4"/>
  <c r="I123" i="4"/>
  <c r="L123" i="4"/>
  <c r="M123" i="4"/>
  <c r="G124" i="4"/>
  <c r="H124" i="4"/>
  <c r="I124" i="4"/>
  <c r="L124" i="4"/>
  <c r="J124" i="4"/>
  <c r="M124" i="4"/>
  <c r="G125" i="4"/>
  <c r="H125" i="4"/>
  <c r="I125" i="4"/>
  <c r="M125" i="4"/>
  <c r="G126" i="4"/>
  <c r="H126" i="4"/>
  <c r="K126" i="4" s="1"/>
  <c r="I126" i="4"/>
  <c r="M126" i="4"/>
  <c r="L127" i="4"/>
  <c r="J127" i="4" s="1"/>
  <c r="G127" i="4"/>
  <c r="H127" i="4"/>
  <c r="I127" i="4"/>
  <c r="M127" i="4"/>
  <c r="G128" i="4"/>
  <c r="H128" i="4"/>
  <c r="K128" i="4" s="1"/>
  <c r="I128" i="4"/>
  <c r="L128" i="4"/>
  <c r="J128" i="4"/>
  <c r="M128" i="4"/>
  <c r="G129" i="4"/>
  <c r="H129" i="4"/>
  <c r="K129" i="4" s="1"/>
  <c r="I129" i="4"/>
  <c r="M129" i="4"/>
  <c r="G130" i="4"/>
  <c r="H130" i="4"/>
  <c r="I130" i="4"/>
  <c r="J130" i="4"/>
  <c r="M130" i="4"/>
  <c r="L131" i="4"/>
  <c r="K131" i="4" s="1"/>
  <c r="G131" i="4"/>
  <c r="H131" i="4"/>
  <c r="I131" i="4"/>
  <c r="M131" i="4"/>
  <c r="G132" i="4"/>
  <c r="H132" i="4"/>
  <c r="I132" i="4"/>
  <c r="L132" i="4"/>
  <c r="K132" i="4" s="1"/>
  <c r="J132" i="4"/>
  <c r="M132" i="4"/>
  <c r="G133" i="4"/>
  <c r="H133" i="4"/>
  <c r="I133" i="4"/>
  <c r="L133" i="4"/>
  <c r="J133" i="4"/>
  <c r="M133" i="4"/>
  <c r="G134" i="4"/>
  <c r="H134" i="4"/>
  <c r="I134" i="4"/>
  <c r="M134" i="4"/>
  <c r="L135" i="4"/>
  <c r="K135" i="4" s="1"/>
  <c r="G135" i="4"/>
  <c r="H135" i="4"/>
  <c r="I135" i="4"/>
  <c r="M135" i="4"/>
  <c r="G136" i="4"/>
  <c r="H136" i="4"/>
  <c r="I136" i="4"/>
  <c r="L136" i="4"/>
  <c r="M136" i="4"/>
  <c r="G137" i="4"/>
  <c r="H137" i="4"/>
  <c r="I137" i="4"/>
  <c r="M137" i="4"/>
  <c r="G138" i="4"/>
  <c r="H138" i="4"/>
  <c r="I138" i="4"/>
  <c r="M138" i="4"/>
  <c r="L139" i="4"/>
  <c r="K139" i="4" s="1"/>
  <c r="G139" i="4"/>
  <c r="H139" i="4"/>
  <c r="I139" i="4"/>
  <c r="M139" i="4"/>
  <c r="G140" i="4"/>
  <c r="H140" i="4"/>
  <c r="I140" i="4"/>
  <c r="L140" i="4"/>
  <c r="J140" i="4" s="1"/>
  <c r="M140" i="4"/>
  <c r="G141" i="4"/>
  <c r="H141" i="4"/>
  <c r="I141" i="4"/>
  <c r="M141" i="4"/>
  <c r="G142" i="4"/>
  <c r="H142" i="4"/>
  <c r="K142" i="4" s="1"/>
  <c r="I142" i="4"/>
  <c r="M142" i="4"/>
  <c r="L143" i="4"/>
  <c r="G143" i="4"/>
  <c r="H143" i="4"/>
  <c r="I143" i="4"/>
  <c r="M143" i="4"/>
  <c r="G144" i="4"/>
  <c r="H144" i="4"/>
  <c r="I144" i="4"/>
  <c r="L144" i="4"/>
  <c r="K144" i="4" s="1"/>
  <c r="M144" i="4"/>
  <c r="G145" i="4"/>
  <c r="H145" i="4"/>
  <c r="I145" i="4"/>
  <c r="M145" i="4"/>
  <c r="G146" i="4"/>
  <c r="H146" i="4"/>
  <c r="K146" i="4"/>
  <c r="I146" i="4"/>
  <c r="M146" i="4"/>
  <c r="G147" i="4"/>
  <c r="H147" i="4"/>
  <c r="K147" i="4" s="1"/>
  <c r="I147" i="4"/>
  <c r="L147" i="4"/>
  <c r="M147" i="4"/>
  <c r="G148" i="4"/>
  <c r="H148" i="4"/>
  <c r="I148" i="4"/>
  <c r="L148" i="4"/>
  <c r="M148" i="4"/>
  <c r="G149" i="4"/>
  <c r="H149" i="4"/>
  <c r="K149" i="4" s="1"/>
  <c r="I149" i="4"/>
  <c r="M149" i="4"/>
  <c r="G150" i="4"/>
  <c r="H150" i="4"/>
  <c r="K150" i="4"/>
  <c r="I150" i="4"/>
  <c r="M150" i="4"/>
  <c r="G151" i="4"/>
  <c r="H151" i="4"/>
  <c r="I151" i="4"/>
  <c r="L151" i="4"/>
  <c r="M151" i="4"/>
  <c r="L152" i="4"/>
  <c r="K152" i="4" s="1"/>
  <c r="G152" i="4"/>
  <c r="H152" i="4"/>
  <c r="I152" i="4"/>
  <c r="M152" i="4"/>
  <c r="G153" i="4"/>
  <c r="H153" i="4"/>
  <c r="I153" i="4"/>
  <c r="L153" i="4"/>
  <c r="J153" i="4" s="1"/>
  <c r="K153" i="4"/>
  <c r="M153" i="4"/>
  <c r="G154" i="4"/>
  <c r="H154" i="4"/>
  <c r="I154" i="4"/>
  <c r="M154" i="4"/>
  <c r="L155" i="4"/>
  <c r="G155" i="4"/>
  <c r="H155" i="4"/>
  <c r="I155" i="4"/>
  <c r="M155" i="4"/>
  <c r="L156" i="4"/>
  <c r="G156" i="4"/>
  <c r="H156" i="4"/>
  <c r="I156" i="4"/>
  <c r="M156" i="4"/>
  <c r="G157" i="4"/>
  <c r="H157" i="4"/>
  <c r="I157" i="4"/>
  <c r="M157" i="4"/>
  <c r="L158" i="4"/>
  <c r="J158" i="4"/>
  <c r="G158" i="4"/>
  <c r="H158" i="4"/>
  <c r="I158" i="4"/>
  <c r="M158" i="4"/>
  <c r="G159" i="4"/>
  <c r="H159" i="4"/>
  <c r="K159" i="4" s="1"/>
  <c r="I159" i="4"/>
  <c r="L159" i="4"/>
  <c r="J159" i="4"/>
  <c r="M159" i="4"/>
  <c r="L160" i="4"/>
  <c r="K160" i="4"/>
  <c r="G160" i="4"/>
  <c r="H160" i="4"/>
  <c r="I160" i="4"/>
  <c r="M160" i="4"/>
  <c r="G161" i="4"/>
  <c r="H161" i="4"/>
  <c r="K161" i="4" s="1"/>
  <c r="I161" i="4"/>
  <c r="L161" i="4"/>
  <c r="M161" i="4"/>
  <c r="G162" i="4"/>
  <c r="H162" i="4"/>
  <c r="I162" i="4"/>
  <c r="M162" i="4"/>
  <c r="L163" i="4"/>
  <c r="K163" i="4" s="1"/>
  <c r="G163" i="4"/>
  <c r="H163" i="4"/>
  <c r="I163" i="4"/>
  <c r="M163" i="4"/>
  <c r="L164" i="4"/>
  <c r="J164" i="4"/>
  <c r="G164" i="4"/>
  <c r="H164" i="4"/>
  <c r="I164" i="4"/>
  <c r="M164" i="4"/>
  <c r="G165" i="4"/>
  <c r="H165" i="4"/>
  <c r="K165" i="4" s="1"/>
  <c r="I165" i="4"/>
  <c r="M165" i="4"/>
  <c r="G166" i="4"/>
  <c r="H166" i="4"/>
  <c r="K166" i="4" s="1"/>
  <c r="I166" i="4"/>
  <c r="M166" i="4"/>
  <c r="G167" i="4"/>
  <c r="H167" i="4"/>
  <c r="I167" i="4"/>
  <c r="L167" i="4"/>
  <c r="M167" i="4"/>
  <c r="L168" i="4"/>
  <c r="G168" i="4"/>
  <c r="H168" i="4"/>
  <c r="I168" i="4"/>
  <c r="M168" i="4"/>
  <c r="G169" i="4"/>
  <c r="H169" i="4"/>
  <c r="K169" i="4" s="1"/>
  <c r="I169" i="4"/>
  <c r="M169" i="4"/>
  <c r="G170" i="4"/>
  <c r="H170" i="4"/>
  <c r="K170" i="4" s="1"/>
  <c r="I170" i="4"/>
  <c r="M170" i="4"/>
  <c r="L171" i="4"/>
  <c r="J171" i="4" s="1"/>
  <c r="G171" i="4"/>
  <c r="H171" i="4"/>
  <c r="I171" i="4"/>
  <c r="M171" i="4"/>
  <c r="L172" i="4"/>
  <c r="J172" i="4" s="1"/>
  <c r="G172" i="4"/>
  <c r="H172" i="4"/>
  <c r="K172" i="4" s="1"/>
  <c r="I172" i="4"/>
  <c r="M172" i="4"/>
  <c r="G173" i="4"/>
  <c r="H173" i="4"/>
  <c r="K173" i="4" s="1"/>
  <c r="I173" i="4"/>
  <c r="M173" i="4"/>
  <c r="G174" i="4"/>
  <c r="H174" i="4"/>
  <c r="K174" i="4" s="1"/>
  <c r="I174" i="4"/>
  <c r="M174" i="4"/>
  <c r="G175" i="4"/>
  <c r="H175" i="4"/>
  <c r="K175" i="4" s="1"/>
  <c r="I175" i="4"/>
  <c r="M175" i="4"/>
  <c r="L176" i="4"/>
  <c r="G176" i="4"/>
  <c r="H176" i="4"/>
  <c r="I176" i="4"/>
  <c r="M176" i="4"/>
  <c r="G177" i="4"/>
  <c r="H177" i="4"/>
  <c r="I177" i="4"/>
  <c r="M177" i="4"/>
  <c r="G178" i="4"/>
  <c r="H178" i="4"/>
  <c r="I178" i="4"/>
  <c r="M178" i="4"/>
  <c r="G179" i="4"/>
  <c r="H179" i="4"/>
  <c r="I179" i="4"/>
  <c r="M179" i="4"/>
  <c r="G180" i="4"/>
  <c r="H180" i="4"/>
  <c r="K180" i="4"/>
  <c r="I180" i="4"/>
  <c r="L180" i="4"/>
  <c r="J180" i="4" s="1"/>
  <c r="M180" i="4"/>
  <c r="L181" i="4"/>
  <c r="J181" i="4" s="1"/>
  <c r="G181" i="4"/>
  <c r="H181" i="4"/>
  <c r="I181" i="4"/>
  <c r="M181" i="4"/>
  <c r="G182" i="4"/>
  <c r="H182" i="4"/>
  <c r="I182" i="4"/>
  <c r="M182" i="4"/>
  <c r="G183" i="4"/>
  <c r="H183" i="4"/>
  <c r="K183" i="4"/>
  <c r="I183" i="4"/>
  <c r="L183" i="4"/>
  <c r="M183" i="4"/>
  <c r="L184" i="4"/>
  <c r="J184" i="4" s="1"/>
  <c r="G184" i="4"/>
  <c r="H184" i="4"/>
  <c r="K184" i="4" s="1"/>
  <c r="I184" i="4"/>
  <c r="M184" i="4"/>
  <c r="G185" i="4"/>
  <c r="H185" i="4"/>
  <c r="I185" i="4"/>
  <c r="L185" i="4"/>
  <c r="J185" i="4" s="1"/>
  <c r="M185" i="4"/>
  <c r="G186" i="4"/>
  <c r="H186" i="4"/>
  <c r="I186" i="4"/>
  <c r="M186" i="4"/>
  <c r="G187" i="4"/>
  <c r="H187" i="4"/>
  <c r="I187" i="4"/>
  <c r="L187" i="4"/>
  <c r="K187" i="4"/>
  <c r="J187" i="4"/>
  <c r="M187" i="4"/>
  <c r="L188" i="4"/>
  <c r="J188" i="4" s="1"/>
  <c r="G188" i="4"/>
  <c r="H188" i="4"/>
  <c r="K188" i="4" s="1"/>
  <c r="I188" i="4"/>
  <c r="M188" i="4"/>
  <c r="G189" i="4"/>
  <c r="H189" i="4"/>
  <c r="I189" i="4"/>
  <c r="M189" i="4"/>
  <c r="L190" i="4"/>
  <c r="J190" i="4" s="1"/>
  <c r="G190" i="4"/>
  <c r="H190" i="4"/>
  <c r="I190" i="4"/>
  <c r="M190" i="4"/>
  <c r="L191" i="4"/>
  <c r="J191" i="4" s="1"/>
  <c r="G191" i="4"/>
  <c r="H191" i="4"/>
  <c r="I191" i="4"/>
  <c r="M191" i="4"/>
  <c r="G192" i="4"/>
  <c r="H192" i="4"/>
  <c r="K192" i="4" s="1"/>
  <c r="I192" i="4"/>
  <c r="L192" i="4"/>
  <c r="J192" i="4"/>
  <c r="M192" i="4"/>
  <c r="L193" i="4"/>
  <c r="K193" i="4"/>
  <c r="J193" i="4"/>
  <c r="G193" i="4"/>
  <c r="H193" i="4"/>
  <c r="I193" i="4"/>
  <c r="M193" i="4"/>
  <c r="G194" i="4"/>
  <c r="H194" i="4"/>
  <c r="K194" i="4" s="1"/>
  <c r="I194" i="4"/>
  <c r="L194" i="4"/>
  <c r="M194" i="4"/>
  <c r="L195" i="4"/>
  <c r="J195" i="4"/>
  <c r="G195" i="4"/>
  <c r="H195" i="4"/>
  <c r="I195" i="4"/>
  <c r="M195" i="4"/>
  <c r="G196" i="4"/>
  <c r="H196" i="4"/>
  <c r="K196" i="4" s="1"/>
  <c r="I196" i="4"/>
  <c r="L196" i="4"/>
  <c r="M196" i="4"/>
  <c r="G197" i="4"/>
  <c r="H197" i="4"/>
  <c r="K197" i="4"/>
  <c r="I197" i="4"/>
  <c r="M197" i="4"/>
  <c r="G198" i="4"/>
  <c r="H198" i="4"/>
  <c r="K198" i="4"/>
  <c r="I198" i="4"/>
  <c r="M198" i="4"/>
  <c r="L199" i="4"/>
  <c r="J199" i="4" s="1"/>
  <c r="G199" i="4"/>
  <c r="H199" i="4"/>
  <c r="K199" i="4"/>
  <c r="I199" i="4"/>
  <c r="M199" i="4"/>
  <c r="G200" i="4"/>
  <c r="H200" i="4"/>
  <c r="K200" i="4"/>
  <c r="I200" i="4"/>
  <c r="L200" i="4"/>
  <c r="M200" i="4"/>
  <c r="L201" i="4"/>
  <c r="G201" i="4"/>
  <c r="H201" i="4"/>
  <c r="I201" i="4"/>
  <c r="M201" i="4"/>
  <c r="G202" i="4"/>
  <c r="H202" i="4"/>
  <c r="I202" i="4"/>
  <c r="L202" i="4"/>
  <c r="J202" i="4"/>
  <c r="M202" i="4"/>
  <c r="L203" i="4"/>
  <c r="G203" i="4"/>
  <c r="H203" i="4"/>
  <c r="I203" i="4"/>
  <c r="M203" i="4"/>
  <c r="L204" i="4"/>
  <c r="K204" i="4" s="1"/>
  <c r="G204" i="4"/>
  <c r="H204" i="4"/>
  <c r="I204" i="4"/>
  <c r="M204" i="4"/>
  <c r="L205" i="4"/>
  <c r="J205" i="4"/>
  <c r="G205" i="4"/>
  <c r="H205" i="4"/>
  <c r="I205" i="4"/>
  <c r="M205" i="4"/>
  <c r="G206" i="4"/>
  <c r="H206" i="4"/>
  <c r="I206" i="4"/>
  <c r="L206" i="4"/>
  <c r="J206" i="4"/>
  <c r="M206" i="4"/>
  <c r="L207" i="4"/>
  <c r="K207" i="4" s="1"/>
  <c r="G207" i="4"/>
  <c r="H207" i="4"/>
  <c r="I207" i="4"/>
  <c r="M207" i="4"/>
  <c r="L208" i="4"/>
  <c r="J208" i="4" s="1"/>
  <c r="G208" i="4"/>
  <c r="H208" i="4"/>
  <c r="I208" i="4"/>
  <c r="M208" i="4"/>
  <c r="L209" i="4"/>
  <c r="J209" i="4" s="1"/>
  <c r="G209" i="4"/>
  <c r="H209" i="4"/>
  <c r="I209" i="4"/>
  <c r="M209" i="4"/>
  <c r="G210" i="4"/>
  <c r="H210" i="4"/>
  <c r="I210" i="4"/>
  <c r="M210" i="4"/>
  <c r="L211" i="4"/>
  <c r="G211" i="4"/>
  <c r="H211" i="4"/>
  <c r="I211" i="4"/>
  <c r="M211" i="4"/>
  <c r="G212" i="4"/>
  <c r="H212" i="4"/>
  <c r="I212" i="4"/>
  <c r="M212" i="4"/>
  <c r="G213" i="4"/>
  <c r="H213" i="4"/>
  <c r="I213" i="4"/>
  <c r="M213" i="4"/>
  <c r="G214" i="4"/>
  <c r="H214" i="4"/>
  <c r="I214" i="4"/>
  <c r="M214" i="4"/>
  <c r="L215" i="4"/>
  <c r="K215" i="4" s="1"/>
  <c r="G215" i="4"/>
  <c r="H215" i="4"/>
  <c r="I215" i="4"/>
  <c r="M215" i="4"/>
  <c r="G216" i="4"/>
  <c r="H216" i="4"/>
  <c r="I216" i="4"/>
  <c r="M216" i="4"/>
  <c r="L217" i="4"/>
  <c r="J217" i="4" s="1"/>
  <c r="G217" i="4"/>
  <c r="H217" i="4"/>
  <c r="I217" i="4"/>
  <c r="M217" i="4"/>
  <c r="G218" i="4"/>
  <c r="H218" i="4"/>
  <c r="I218" i="4"/>
  <c r="L218" i="4"/>
  <c r="J218" i="4" s="1"/>
  <c r="M218" i="4"/>
  <c r="L219" i="4"/>
  <c r="G219" i="4"/>
  <c r="H219" i="4"/>
  <c r="I219" i="4"/>
  <c r="M219" i="4"/>
  <c r="G220" i="4"/>
  <c r="H220" i="4"/>
  <c r="I220" i="4"/>
  <c r="M220" i="4"/>
  <c r="G221" i="4"/>
  <c r="H221" i="4"/>
  <c r="I221" i="4"/>
  <c r="M221" i="4"/>
  <c r="G222" i="4"/>
  <c r="H222" i="4"/>
  <c r="I222" i="4"/>
  <c r="M222" i="4"/>
  <c r="L223" i="4"/>
  <c r="K223" i="4" s="1"/>
  <c r="J223" i="4"/>
  <c r="G223" i="4"/>
  <c r="H223" i="4"/>
  <c r="I223" i="4"/>
  <c r="M223" i="4"/>
  <c r="L224" i="4"/>
  <c r="J224" i="4" s="1"/>
  <c r="G224" i="4"/>
  <c r="H224" i="4"/>
  <c r="I224" i="4"/>
  <c r="M224" i="4"/>
  <c r="G225" i="4"/>
  <c r="H225" i="4"/>
  <c r="K225" i="4" s="1"/>
  <c r="I225" i="4"/>
  <c r="M225" i="4"/>
  <c r="G226" i="4"/>
  <c r="H226" i="4"/>
  <c r="I226" i="4"/>
  <c r="M226" i="4"/>
  <c r="L227" i="4"/>
  <c r="G227" i="4"/>
  <c r="H227" i="4"/>
  <c r="I227" i="4"/>
  <c r="M227" i="4"/>
  <c r="L228" i="4"/>
  <c r="G228" i="4"/>
  <c r="H228" i="4"/>
  <c r="I228" i="4"/>
  <c r="M228" i="4"/>
  <c r="L229" i="4"/>
  <c r="G229" i="4"/>
  <c r="H229" i="4"/>
  <c r="I229" i="4"/>
  <c r="M229" i="4"/>
  <c r="G230" i="4"/>
  <c r="H230" i="4"/>
  <c r="I230" i="4"/>
  <c r="M230" i="4"/>
  <c r="L231" i="4"/>
  <c r="K231" i="4"/>
  <c r="G231" i="4"/>
  <c r="H231" i="4"/>
  <c r="I231" i="4"/>
  <c r="M231" i="4"/>
  <c r="L232" i="4"/>
  <c r="J232" i="4"/>
  <c r="G232" i="4"/>
  <c r="H232" i="4"/>
  <c r="I232" i="4"/>
  <c r="M232" i="4"/>
  <c r="L233" i="4"/>
  <c r="G233" i="4"/>
  <c r="H233" i="4"/>
  <c r="I233" i="4"/>
  <c r="M233" i="4"/>
  <c r="G234" i="4"/>
  <c r="H234" i="4"/>
  <c r="I234" i="4"/>
  <c r="L234" i="4"/>
  <c r="J234" i="4" s="1"/>
  <c r="M234" i="4"/>
  <c r="L235" i="4"/>
  <c r="J235" i="4" s="1"/>
  <c r="G235" i="4"/>
  <c r="H235" i="4"/>
  <c r="I235" i="4"/>
  <c r="M235" i="4"/>
  <c r="G236" i="4"/>
  <c r="H236" i="4"/>
  <c r="I236" i="4"/>
  <c r="L236" i="4"/>
  <c r="J236" i="4" s="1"/>
  <c r="M236" i="4"/>
  <c r="L237" i="4"/>
  <c r="J237" i="4" s="1"/>
  <c r="G237" i="4"/>
  <c r="H237" i="4"/>
  <c r="K237" i="4" s="1"/>
  <c r="I237" i="4"/>
  <c r="M237" i="4"/>
  <c r="G238" i="4"/>
  <c r="H238" i="4"/>
  <c r="K238" i="4"/>
  <c r="I238" i="4"/>
  <c r="L238" i="4"/>
  <c r="J238" i="4"/>
  <c r="M238" i="4"/>
  <c r="L239" i="4"/>
  <c r="J239" i="4"/>
  <c r="K239" i="4"/>
  <c r="G239" i="4"/>
  <c r="H239" i="4"/>
  <c r="I239" i="4"/>
  <c r="M239" i="4"/>
  <c r="G240" i="4"/>
  <c r="H240" i="4"/>
  <c r="I240" i="4"/>
  <c r="L240" i="4"/>
  <c r="M240" i="4"/>
  <c r="L241" i="4"/>
  <c r="J241" i="4"/>
  <c r="G241" i="4"/>
  <c r="H241" i="4"/>
  <c r="I241" i="4"/>
  <c r="M241" i="4"/>
  <c r="G242" i="4"/>
  <c r="H242" i="4"/>
  <c r="I242" i="4"/>
  <c r="L242" i="4"/>
  <c r="K242" i="4" s="1"/>
  <c r="M242" i="4"/>
  <c r="L243" i="4"/>
  <c r="J243" i="4"/>
  <c r="G243" i="4"/>
  <c r="H243" i="4"/>
  <c r="I243" i="4"/>
  <c r="M243" i="4"/>
  <c r="L244" i="4"/>
  <c r="J244" i="4"/>
  <c r="G244" i="4"/>
  <c r="H244" i="4"/>
  <c r="K244" i="4"/>
  <c r="I244" i="4"/>
  <c r="M244" i="4"/>
  <c r="L245" i="4"/>
  <c r="J245" i="4"/>
  <c r="G245" i="4"/>
  <c r="H245" i="4"/>
  <c r="I245" i="4"/>
  <c r="M245" i="4"/>
  <c r="G246" i="4"/>
  <c r="H246" i="4"/>
  <c r="I246" i="4"/>
  <c r="L246" i="4"/>
  <c r="J246" i="4" s="1"/>
  <c r="M246" i="4"/>
  <c r="L247" i="4"/>
  <c r="J247" i="4" s="1"/>
  <c r="G247" i="4"/>
  <c r="H247" i="4"/>
  <c r="I247" i="4"/>
  <c r="M247" i="4"/>
  <c r="L248" i="4"/>
  <c r="G248" i="4"/>
  <c r="H248" i="4"/>
  <c r="I248" i="4"/>
  <c r="M248" i="4"/>
  <c r="L249" i="4"/>
  <c r="G249" i="4"/>
  <c r="H249" i="4"/>
  <c r="I249" i="4"/>
  <c r="M249" i="4"/>
  <c r="G250" i="4"/>
  <c r="H250" i="4"/>
  <c r="I250" i="4"/>
  <c r="L250" i="4"/>
  <c r="M250" i="4"/>
  <c r="C251" i="4"/>
  <c r="D251" i="4"/>
  <c r="D11" i="10"/>
  <c r="C11" i="3"/>
  <c r="A9" i="7"/>
  <c r="A10" i="7" s="1"/>
  <c r="A11" i="7" s="1"/>
  <c r="A12" i="7" s="1"/>
  <c r="A13" i="7" s="1"/>
  <c r="A14" i="7" s="1"/>
  <c r="A15" i="7" s="1"/>
  <c r="A16" i="7" s="1"/>
  <c r="A17" i="7" s="1"/>
  <c r="A18" i="7" s="1"/>
  <c r="A19" i="7" s="1"/>
  <c r="A20" i="7" s="1"/>
  <c r="A21" i="7" s="1"/>
  <c r="A22" i="7" s="1"/>
  <c r="A23" i="7" s="1"/>
  <c r="A24" i="7" s="1"/>
  <c r="A25" i="7" s="1"/>
  <c r="A26" i="7"/>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4" i="7" s="1"/>
  <c r="C25" i="7"/>
  <c r="C27" i="7"/>
  <c r="F12" i="1" s="1"/>
  <c r="BC31" i="7"/>
  <c r="C31" i="7" s="1"/>
  <c r="BC32" i="7"/>
  <c r="C32" i="7" s="1"/>
  <c r="BC33" i="7"/>
  <c r="C33" i="7"/>
  <c r="BC34" i="7"/>
  <c r="C34" i="7" s="1"/>
  <c r="BC35" i="7"/>
  <c r="C35" i="7"/>
  <c r="E36" i="7"/>
  <c r="E39" i="7"/>
  <c r="F36" i="7"/>
  <c r="G36" i="7"/>
  <c r="H36" i="7"/>
  <c r="I36" i="7"/>
  <c r="J36" i="7"/>
  <c r="K36" i="7"/>
  <c r="L36" i="7"/>
  <c r="M36" i="7"/>
  <c r="N36" i="7"/>
  <c r="O36" i="7"/>
  <c r="P36" i="7"/>
  <c r="Q36" i="7"/>
  <c r="R36" i="7"/>
  <c r="S36" i="7"/>
  <c r="T36" i="7"/>
  <c r="U36" i="7"/>
  <c r="V36" i="7"/>
  <c r="W36" i="7"/>
  <c r="X36" i="7"/>
  <c r="Y36" i="7"/>
  <c r="Z36" i="7"/>
  <c r="AA36" i="7"/>
  <c r="AB36" i="7"/>
  <c r="AC36" i="7"/>
  <c r="AD36" i="7"/>
  <c r="AE36" i="7"/>
  <c r="AF36" i="7"/>
  <c r="AG36" i="7"/>
  <c r="AH36" i="7"/>
  <c r="AI36" i="7"/>
  <c r="AJ36" i="7"/>
  <c r="AK36" i="7"/>
  <c r="AL36" i="7"/>
  <c r="AM36" i="7"/>
  <c r="AN36" i="7"/>
  <c r="AO36" i="7"/>
  <c r="AP36" i="7"/>
  <c r="AQ36" i="7"/>
  <c r="AR36" i="7"/>
  <c r="AS36" i="7"/>
  <c r="AT36" i="7"/>
  <c r="AU36" i="7"/>
  <c r="AV36" i="7"/>
  <c r="AW36" i="7"/>
  <c r="AX36" i="7"/>
  <c r="AY36" i="7"/>
  <c r="AZ36" i="7"/>
  <c r="BA36" i="7"/>
  <c r="BB36" i="7"/>
  <c r="F37" i="7"/>
  <c r="E38" i="7"/>
  <c r="C42" i="7"/>
  <c r="BC42" i="7"/>
  <c r="BC43" i="7"/>
  <c r="C43" i="7" s="1"/>
  <c r="BC44" i="7"/>
  <c r="C44" i="7" s="1"/>
  <c r="BC46" i="7"/>
  <c r="C46" i="7" s="1"/>
  <c r="F48" i="7"/>
  <c r="F50" i="7" s="1"/>
  <c r="G48" i="7"/>
  <c r="H48" i="7"/>
  <c r="H50" i="7"/>
  <c r="I48" i="7"/>
  <c r="I50" i="7" s="1"/>
  <c r="J48" i="7"/>
  <c r="K48" i="7"/>
  <c r="L48" i="7"/>
  <c r="L50" i="7"/>
  <c r="M48" i="7"/>
  <c r="M50" i="7" s="1"/>
  <c r="N48" i="7"/>
  <c r="O48" i="7"/>
  <c r="O50" i="7"/>
  <c r="P48" i="7"/>
  <c r="P50" i="7" s="1"/>
  <c r="Q48" i="7"/>
  <c r="Q50" i="7" s="1"/>
  <c r="R48" i="7"/>
  <c r="R50" i="7" s="1"/>
  <c r="S48" i="7"/>
  <c r="S50" i="7" s="1"/>
  <c r="T48" i="7"/>
  <c r="T50" i="7"/>
  <c r="U48" i="7"/>
  <c r="U50" i="7" s="1"/>
  <c r="V48" i="7"/>
  <c r="W48" i="7"/>
  <c r="W50" i="7"/>
  <c r="X48" i="7"/>
  <c r="Y48" i="7"/>
  <c r="Y50" i="7" s="1"/>
  <c r="Z48" i="7"/>
  <c r="Z50" i="7"/>
  <c r="AA48" i="7"/>
  <c r="AA50" i="7" s="1"/>
  <c r="AB48" i="7"/>
  <c r="AB50" i="7" s="1"/>
  <c r="AC48" i="7"/>
  <c r="AC50" i="7" s="1"/>
  <c r="AD48" i="7"/>
  <c r="AD50" i="7" s="1"/>
  <c r="AE48" i="7"/>
  <c r="AE50" i="7"/>
  <c r="AF48" i="7"/>
  <c r="AF50" i="7" s="1"/>
  <c r="AG48" i="7"/>
  <c r="AG50" i="7" s="1"/>
  <c r="AH48" i="7"/>
  <c r="AH50" i="7"/>
  <c r="AI48" i="7"/>
  <c r="AI50" i="7" s="1"/>
  <c r="AJ48" i="7"/>
  <c r="AJ50" i="7" s="1"/>
  <c r="AK48" i="7"/>
  <c r="AK50" i="7"/>
  <c r="AL48" i="7"/>
  <c r="AL50" i="7" s="1"/>
  <c r="AM48" i="7"/>
  <c r="AM50" i="7" s="1"/>
  <c r="AN48" i="7"/>
  <c r="AO48" i="7"/>
  <c r="AO50" i="7"/>
  <c r="AP48" i="7"/>
  <c r="AP50" i="7"/>
  <c r="AQ48" i="7"/>
  <c r="AR48" i="7"/>
  <c r="AR50" i="7" s="1"/>
  <c r="AS48" i="7"/>
  <c r="AS50" i="7" s="1"/>
  <c r="AT48" i="7"/>
  <c r="AT50" i="7" s="1"/>
  <c r="AU48" i="7"/>
  <c r="AU50" i="7" s="1"/>
  <c r="AV48" i="7"/>
  <c r="AW48" i="7"/>
  <c r="AW50" i="7"/>
  <c r="AX48" i="7"/>
  <c r="AX50" i="7"/>
  <c r="AY48" i="7"/>
  <c r="AY50" i="7" s="1"/>
  <c r="AZ48" i="7"/>
  <c r="AZ50" i="7"/>
  <c r="BA48" i="7"/>
  <c r="BA50" i="7" s="1"/>
  <c r="BB48" i="7"/>
  <c r="BB50" i="7" s="1"/>
  <c r="BC49" i="7"/>
  <c r="C49" i="7" s="1"/>
  <c r="G50" i="7"/>
  <c r="J50" i="7"/>
  <c r="K50" i="7"/>
  <c r="N50" i="7"/>
  <c r="V50" i="7"/>
  <c r="X50" i="7"/>
  <c r="AN50" i="7"/>
  <c r="AQ50" i="7"/>
  <c r="AV50" i="7"/>
  <c r="J120" i="4"/>
  <c r="I11" i="10"/>
  <c r="C14" i="9"/>
  <c r="F37" i="1" s="1"/>
  <c r="J11" i="10"/>
  <c r="L9" i="10"/>
  <c r="L11" i="10" s="1"/>
  <c r="M9" i="10"/>
  <c r="N9" i="10" s="1"/>
  <c r="O9" i="10" s="1"/>
  <c r="M11" i="10"/>
  <c r="K11" i="10"/>
  <c r="J168" i="4"/>
  <c r="G47" i="4"/>
  <c r="K24" i="4"/>
  <c r="G51" i="4"/>
  <c r="G39" i="4"/>
  <c r="K89" i="4"/>
  <c r="G59" i="4"/>
  <c r="K53" i="4"/>
  <c r="K143" i="4"/>
  <c r="J143" i="4"/>
  <c r="J105" i="4"/>
  <c r="J155" i="4"/>
  <c r="K155" i="4"/>
  <c r="J137" i="4"/>
  <c r="J115" i="4"/>
  <c r="K115" i="4"/>
  <c r="J139" i="4"/>
  <c r="J109" i="4"/>
  <c r="J163" i="4"/>
  <c r="J157" i="4"/>
  <c r="K157" i="4"/>
  <c r="J131" i="4"/>
  <c r="K111" i="4"/>
  <c r="J111" i="4"/>
  <c r="J103" i="4"/>
  <c r="G30" i="4"/>
  <c r="J160" i="4"/>
  <c r="K87" i="4"/>
  <c r="J87" i="4"/>
  <c r="K83" i="4"/>
  <c r="J152" i="4"/>
  <c r="J149" i="4"/>
  <c r="J147" i="4"/>
  <c r="J154" i="4"/>
  <c r="J174" i="4"/>
  <c r="J161" i="4"/>
  <c r="J189" i="4"/>
  <c r="G14" i="4"/>
  <c r="K176" i="4"/>
  <c r="J176" i="4"/>
  <c r="G49" i="4"/>
  <c r="J183" i="4"/>
  <c r="G27" i="4"/>
  <c r="J28" i="4"/>
  <c r="K130" i="4"/>
  <c r="J134" i="4"/>
  <c r="J142" i="4"/>
  <c r="K15" i="4"/>
  <c r="E11" i="10"/>
  <c r="J228" i="4"/>
  <c r="K228" i="4"/>
  <c r="J231" i="4"/>
  <c r="J215" i="4"/>
  <c r="J207" i="4"/>
  <c r="J204" i="4"/>
  <c r="J211" i="4"/>
  <c r="K211" i="4"/>
  <c r="J203" i="4"/>
  <c r="K203" i="4"/>
  <c r="J233" i="4"/>
  <c r="J221" i="4"/>
  <c r="J213" i="4"/>
  <c r="J62" i="4"/>
  <c r="K22" i="4"/>
  <c r="J200" i="4"/>
  <c r="K195" i="4"/>
  <c r="J42" i="4"/>
  <c r="J56" i="4"/>
  <c r="K243" i="4"/>
  <c r="J26" i="4"/>
  <c r="K26" i="4"/>
  <c r="E51" i="7"/>
  <c r="G11" i="10"/>
  <c r="F11" i="10"/>
  <c r="J79" i="4"/>
  <c r="K79" i="4"/>
  <c r="J77" i="4"/>
  <c r="K69" i="4"/>
  <c r="J69" i="4"/>
  <c r="J65" i="4"/>
  <c r="J61" i="4"/>
  <c r="J49" i="4"/>
  <c r="K41" i="4"/>
  <c r="J25" i="4"/>
  <c r="K25" i="4"/>
  <c r="J21" i="4"/>
  <c r="K21" i="4"/>
  <c r="J29" i="4"/>
  <c r="K45" i="4"/>
  <c r="J76" i="4"/>
  <c r="J72" i="4"/>
  <c r="J32" i="4"/>
  <c r="J55" i="4"/>
  <c r="J27" i="4"/>
  <c r="J19" i="4"/>
  <c r="J14" i="4"/>
  <c r="J10" i="4"/>
  <c r="J9" i="4"/>
  <c r="K11" i="4"/>
  <c r="F35" i="1"/>
  <c r="C27" i="3"/>
  <c r="C35" i="1"/>
  <c r="C37" i="1"/>
  <c r="C28" i="7"/>
  <c r="D40" i="6"/>
  <c r="C12" i="1"/>
  <c r="BC40" i="6"/>
  <c r="C40" i="6"/>
  <c r="D44" i="6"/>
  <c r="C13" i="1"/>
  <c r="C15" i="2"/>
  <c r="C16" i="2" s="1"/>
  <c r="C14" i="2"/>
  <c r="C14" i="1"/>
  <c r="C39" i="1"/>
  <c r="K20" i="4"/>
  <c r="J20" i="4"/>
  <c r="J106" i="4"/>
  <c r="K106" i="4"/>
  <c r="J98" i="4"/>
  <c r="K98" i="4"/>
  <c r="K40" i="4"/>
  <c r="J40" i="4"/>
  <c r="K190" i="4"/>
  <c r="J73" i="4"/>
  <c r="K73" i="4"/>
  <c r="K19" i="4"/>
  <c r="J37" i="4"/>
  <c r="K217" i="4"/>
  <c r="J36" i="4"/>
  <c r="K36" i="4"/>
  <c r="J242" i="4"/>
  <c r="J117" i="4"/>
  <c r="J85" i="4"/>
  <c r="K85" i="4"/>
  <c r="J166" i="4"/>
  <c r="J94" i="4"/>
  <c r="K94" i="4"/>
  <c r="J78" i="4"/>
  <c r="K78" i="4"/>
  <c r="K222" i="4"/>
  <c r="K210" i="4"/>
  <c r="K18" i="4"/>
  <c r="K44" i="4"/>
  <c r="K81" i="4"/>
  <c r="J196" i="4"/>
  <c r="K247" i="4"/>
  <c r="K246" i="4"/>
  <c r="K245" i="4"/>
  <c r="K241" i="4"/>
  <c r="K235" i="4"/>
  <c r="K234" i="4"/>
  <c r="K233" i="4"/>
  <c r="K218" i="4"/>
  <c r="K209" i="4"/>
  <c r="K110" i="4"/>
  <c r="K109" i="4"/>
  <c r="K102" i="4"/>
  <c r="K101" i="4"/>
  <c r="K82" i="4"/>
  <c r="K68" i="4"/>
  <c r="K51" i="4"/>
  <c r="K10" i="4"/>
  <c r="K162" i="4"/>
  <c r="K134" i="4"/>
  <c r="K86" i="4"/>
  <c r="K189" i="4"/>
  <c r="K138" i="4"/>
  <c r="K137" i="4"/>
  <c r="K221" i="4"/>
  <c r="K214" i="4"/>
  <c r="K208" i="4"/>
  <c r="K206" i="4"/>
  <c r="K205" i="4"/>
  <c r="K202" i="4"/>
  <c r="K191" i="4"/>
  <c r="K168" i="4"/>
  <c r="K164" i="4"/>
  <c r="K145" i="4"/>
  <c r="K140" i="4"/>
  <c r="K133" i="4"/>
  <c r="K127" i="4"/>
  <c r="K105" i="4"/>
  <c r="K75" i="4"/>
  <c r="K61" i="4"/>
  <c r="K60" i="4"/>
  <c r="K42" i="4"/>
  <c r="K38" i="4"/>
  <c r="K29" i="4"/>
  <c r="K28" i="4"/>
  <c r="K27" i="4"/>
  <c r="K13" i="4"/>
  <c r="K9" i="4"/>
  <c r="K185" i="4"/>
  <c r="K181" i="4"/>
  <c r="K178" i="4"/>
  <c r="K171" i="4"/>
  <c r="K158" i="4"/>
  <c r="K141" i="4"/>
  <c r="K124" i="4"/>
  <c r="K108" i="4"/>
  <c r="K91" i="4"/>
  <c r="K80" i="4"/>
  <c r="K65" i="4"/>
  <c r="K64" i="4"/>
  <c r="K59" i="4"/>
  <c r="K55" i="4"/>
  <c r="K54" i="4"/>
  <c r="K49" i="4"/>
  <c r="K48" i="4"/>
  <c r="K34" i="4"/>
  <c r="I252" i="4"/>
  <c r="K216" i="4"/>
  <c r="J216" i="4"/>
  <c r="K212" i="4"/>
  <c r="J212" i="4"/>
  <c r="N11" i="10"/>
  <c r="K112" i="4"/>
  <c r="J112" i="4"/>
  <c r="K50" i="4"/>
  <c r="J220" i="4"/>
  <c r="C21" i="2"/>
  <c r="J12" i="4"/>
  <c r="K226" i="4"/>
  <c r="K232" i="4"/>
  <c r="J230" i="4"/>
  <c r="J148" i="4"/>
  <c r="K148" i="4"/>
  <c r="J92" i="4"/>
  <c r="K66" i="4"/>
  <c r="J31" i="4"/>
  <c r="F38" i="7"/>
  <c r="F51" i="7" s="1"/>
  <c r="G37" i="7"/>
  <c r="H37" i="7"/>
  <c r="I37" i="7" s="1"/>
  <c r="J37" i="7" s="1"/>
  <c r="K37" i="7" s="1"/>
  <c r="L37" i="7" s="1"/>
  <c r="M37" i="7"/>
  <c r="N37" i="7" s="1"/>
  <c r="O37" i="7" s="1"/>
  <c r="P37" i="7" s="1"/>
  <c r="Q37" i="7" s="1"/>
  <c r="R37" i="7" s="1"/>
  <c r="S37" i="7" s="1"/>
  <c r="T37" i="7" s="1"/>
  <c r="U37" i="7" s="1"/>
  <c r="V37" i="7" s="1"/>
  <c r="W37" i="7" s="1"/>
  <c r="X37" i="7" s="1"/>
  <c r="Y37" i="7" s="1"/>
  <c r="Z37" i="7" s="1"/>
  <c r="AA37" i="7" s="1"/>
  <c r="AB37" i="7" s="1"/>
  <c r="AC37" i="7" s="1"/>
  <c r="AD37" i="7" s="1"/>
  <c r="AE37" i="7" s="1"/>
  <c r="AF37" i="7" s="1"/>
  <c r="AG37" i="7" s="1"/>
  <c r="AH37" i="7" s="1"/>
  <c r="AI37" i="7" s="1"/>
  <c r="AJ37" i="7" s="1"/>
  <c r="AK37" i="7" s="1"/>
  <c r="AL37" i="7" s="1"/>
  <c r="AM37" i="7" s="1"/>
  <c r="AN37" i="7" s="1"/>
  <c r="AO37" i="7" s="1"/>
  <c r="AP37" i="7" s="1"/>
  <c r="AQ37" i="7" s="1"/>
  <c r="AR37" i="7" s="1"/>
  <c r="AS37" i="7" s="1"/>
  <c r="AT37" i="7" s="1"/>
  <c r="AU37" i="7" s="1"/>
  <c r="AV37" i="7" s="1"/>
  <c r="AW37" i="7" s="1"/>
  <c r="AX37" i="7" s="1"/>
  <c r="AY37" i="7" s="1"/>
  <c r="AZ37" i="7" s="1"/>
  <c r="BA37" i="7" s="1"/>
  <c r="BB37" i="7" s="1"/>
  <c r="J136" i="4"/>
  <c r="K136" i="4"/>
  <c r="J165" i="4"/>
  <c r="K182" i="4"/>
  <c r="K23" i="4"/>
  <c r="J179" i="4"/>
  <c r="J201" i="4"/>
  <c r="K201" i="4"/>
  <c r="K123" i="4"/>
  <c r="J123" i="4"/>
  <c r="J104" i="4"/>
  <c r="J135" i="4"/>
  <c r="J84" i="4"/>
  <c r="K12" i="4"/>
  <c r="K33" i="4"/>
  <c r="J52" i="4"/>
  <c r="BC36" i="7"/>
  <c r="C36" i="7" s="1"/>
  <c r="K227" i="4"/>
  <c r="J227" i="4"/>
  <c r="J194" i="4"/>
  <c r="J97" i="4"/>
  <c r="K97" i="4"/>
  <c r="K14" i="4"/>
  <c r="C49" i="1"/>
  <c r="F49" i="1"/>
  <c r="C22" i="1"/>
  <c r="K213" i="4"/>
  <c r="K56" i="4"/>
  <c r="K154" i="4"/>
  <c r="G38" i="7"/>
  <c r="F52" i="7"/>
  <c r="G51" i="7"/>
  <c r="G52" i="7" s="1"/>
  <c r="A254" i="4" l="1"/>
  <c r="A252" i="4"/>
  <c r="A253" i="4" s="1"/>
  <c r="A255" i="4" s="1"/>
  <c r="BC44" i="6"/>
  <c r="C44" i="6" s="1"/>
  <c r="D46" i="6"/>
  <c r="BC46" i="6" s="1"/>
  <c r="C46" i="6" s="1"/>
  <c r="C20" i="1" s="1"/>
  <c r="C29" i="2"/>
  <c r="C56" i="1"/>
  <c r="C82" i="1"/>
  <c r="F8" i="1"/>
  <c r="F9" i="1" s="1"/>
  <c r="I5" i="4"/>
  <c r="C8" i="1"/>
  <c r="C9" i="1" s="1"/>
  <c r="H38" i="7"/>
  <c r="G39" i="7"/>
  <c r="H39" i="7"/>
  <c r="M252" i="4"/>
  <c r="H252" i="4"/>
  <c r="F82" i="1"/>
  <c r="F56" i="1"/>
  <c r="J167" i="4"/>
  <c r="K167" i="4"/>
  <c r="J107" i="4"/>
  <c r="K107" i="4"/>
  <c r="B253" i="4"/>
  <c r="C104" i="1" s="1"/>
  <c r="K84" i="4"/>
  <c r="C67" i="1"/>
  <c r="C69" i="1" s="1"/>
  <c r="C45" i="1"/>
  <c r="C53" i="1"/>
  <c r="K151" i="4"/>
  <c r="J151" i="4"/>
  <c r="F39" i="7"/>
  <c r="C75" i="1"/>
  <c r="C22" i="2"/>
  <c r="C23" i="2" s="1"/>
  <c r="B255" i="4"/>
  <c r="C103" i="1" s="1"/>
  <c r="O11" i="10"/>
  <c r="P9" i="10"/>
  <c r="K248" i="4"/>
  <c r="J248" i="4"/>
  <c r="J122" i="4"/>
  <c r="K122" i="4"/>
  <c r="J250" i="4"/>
  <c r="K250" i="4"/>
  <c r="C29" i="3"/>
  <c r="K249" i="4"/>
  <c r="J249" i="4"/>
  <c r="J219" i="4"/>
  <c r="K219" i="4"/>
  <c r="J229" i="4"/>
  <c r="K229" i="4"/>
  <c r="J156" i="4"/>
  <c r="K156" i="4"/>
  <c r="J125" i="4"/>
  <c r="K125" i="4"/>
  <c r="J67" i="4"/>
  <c r="K67" i="4"/>
  <c r="K177" i="4"/>
  <c r="K236" i="4"/>
  <c r="K186" i="4"/>
  <c r="J99" i="4"/>
  <c r="J240" i="4"/>
  <c r="K240" i="4"/>
  <c r="K224" i="4"/>
  <c r="J144" i="4"/>
  <c r="K88" i="4"/>
  <c r="J88" i="4"/>
  <c r="H251" i="4"/>
  <c r="E47" i="7"/>
  <c r="J57" i="4"/>
  <c r="G251" i="4" s="1"/>
  <c r="K57" i="4"/>
  <c r="K96" i="4"/>
  <c r="M251" i="4"/>
  <c r="K230" i="4"/>
  <c r="K220" i="4"/>
  <c r="K179" i="4"/>
  <c r="K31" i="4"/>
  <c r="G103" i="1" l="1"/>
  <c r="F103" i="1"/>
  <c r="D103" i="1"/>
  <c r="F71" i="1"/>
  <c r="F10" i="1"/>
  <c r="C18" i="3"/>
  <c r="F29" i="1"/>
  <c r="F30" i="1" s="1"/>
  <c r="G30" i="1" s="1"/>
  <c r="B254" i="4"/>
  <c r="C105" i="1" s="1"/>
  <c r="C23" i="1"/>
  <c r="C25" i="1" s="1"/>
  <c r="C74" i="1"/>
  <c r="C76" i="1" s="1"/>
  <c r="P11" i="10"/>
  <c r="Q9" i="10"/>
  <c r="H51" i="7"/>
  <c r="H52" i="7" s="1"/>
  <c r="I38" i="7"/>
  <c r="F104" i="1"/>
  <c r="G104" i="1"/>
  <c r="D104" i="1"/>
  <c r="C71" i="1"/>
  <c r="C29" i="1"/>
  <c r="C30" i="1" s="1"/>
  <c r="D30" i="1" s="1"/>
  <c r="C18" i="2"/>
  <c r="C10" i="1"/>
  <c r="BC47" i="7"/>
  <c r="C47" i="7" s="1"/>
  <c r="E48" i="7"/>
  <c r="F13" i="1"/>
  <c r="C28" i="1" l="1"/>
  <c r="C31" i="1" s="1"/>
  <c r="C32" i="1" s="1"/>
  <c r="D32" i="1" s="1"/>
  <c r="C43" i="1"/>
  <c r="C51" i="1"/>
  <c r="C36" i="1"/>
  <c r="I51" i="7"/>
  <c r="I52" i="7" s="1"/>
  <c r="J38" i="7"/>
  <c r="I39" i="7"/>
  <c r="D33" i="1"/>
  <c r="C33" i="1" s="1"/>
  <c r="C15" i="3"/>
  <c r="C16" i="3" s="1"/>
  <c r="F14" i="1"/>
  <c r="F67" i="1" s="1"/>
  <c r="F69" i="1" s="1"/>
  <c r="BC48" i="7"/>
  <c r="C48" i="7" s="1"/>
  <c r="E50" i="7"/>
  <c r="Q11" i="10"/>
  <c r="R9" i="10"/>
  <c r="D105" i="1"/>
  <c r="F105" i="1"/>
  <c r="G105" i="1"/>
  <c r="J51" i="7" l="1"/>
  <c r="J52" i="7" s="1"/>
  <c r="K38" i="7"/>
  <c r="J39" i="7"/>
  <c r="E52" i="7"/>
  <c r="BC50" i="7"/>
  <c r="C50" i="7" s="1"/>
  <c r="D43" i="1"/>
  <c r="C99" i="1"/>
  <c r="D99" i="1" s="1"/>
  <c r="D80" i="1"/>
  <c r="D27" i="2"/>
  <c r="D24" i="2"/>
  <c r="D77" i="1"/>
  <c r="R11" i="10"/>
  <c r="S9" i="10"/>
  <c r="C38" i="1"/>
  <c r="C40" i="1" s="1"/>
  <c r="C41" i="1" l="1"/>
  <c r="C42" i="1"/>
  <c r="T9" i="10"/>
  <c r="S11" i="10"/>
  <c r="L38" i="7"/>
  <c r="K51" i="7"/>
  <c r="K52" i="7" s="1"/>
  <c r="K39" i="7"/>
  <c r="U9" i="10" l="1"/>
  <c r="T11" i="10"/>
  <c r="C54" i="1"/>
  <c r="C27" i="2"/>
  <c r="C80" i="1"/>
  <c r="C44" i="1"/>
  <c r="C46" i="1" s="1"/>
  <c r="C48" i="1" s="1"/>
  <c r="L39" i="7"/>
  <c r="M38" i="7"/>
  <c r="L51" i="7"/>
  <c r="L52" i="7" s="1"/>
  <c r="C101" i="1" l="1"/>
  <c r="D101" i="1" s="1"/>
  <c r="C50" i="1"/>
  <c r="M39" i="7"/>
  <c r="M51" i="7"/>
  <c r="M52" i="7" s="1"/>
  <c r="N38" i="7"/>
  <c r="U11" i="10"/>
  <c r="V9" i="10"/>
  <c r="N51" i="7" l="1"/>
  <c r="N52" i="7" s="1"/>
  <c r="N39" i="7"/>
  <c r="O38" i="7"/>
  <c r="D50" i="1"/>
  <c r="C55" i="1"/>
  <c r="C57" i="1" s="1"/>
  <c r="C58" i="1" s="1"/>
  <c r="C24" i="2"/>
  <c r="C28" i="2" s="1"/>
  <c r="C102" i="1"/>
  <c r="D102" i="1" s="1"/>
  <c r="C77" i="1"/>
  <c r="C81" i="1"/>
  <c r="W9" i="10"/>
  <c r="V11" i="10"/>
  <c r="X9" i="10" l="1"/>
  <c r="W11" i="10"/>
  <c r="C83" i="1"/>
  <c r="C84" i="1" s="1"/>
  <c r="C100" i="1"/>
  <c r="D100" i="1" s="1"/>
  <c r="C98" i="1" s="1"/>
  <c r="B34" i="2" s="1"/>
  <c r="C30" i="2"/>
  <c r="C31" i="2" s="1"/>
  <c r="C60" i="1"/>
  <c r="C7" i="2" s="1"/>
  <c r="O51" i="7"/>
  <c r="O52" i="7" s="1"/>
  <c r="P38" i="7"/>
  <c r="O39" i="7"/>
  <c r="P51" i="7" l="1"/>
  <c r="P52" i="7" s="1"/>
  <c r="Q38" i="7"/>
  <c r="P39" i="7"/>
  <c r="Y9" i="10"/>
  <c r="X11" i="10"/>
  <c r="Z9" i="10" l="1"/>
  <c r="Y11" i="10"/>
  <c r="Q51" i="7"/>
  <c r="Q52" i="7" s="1"/>
  <c r="R38" i="7"/>
  <c r="Q39" i="7"/>
  <c r="S38" i="7" l="1"/>
  <c r="R39" i="7"/>
  <c r="R51" i="7"/>
  <c r="R52" i="7" s="1"/>
  <c r="Z11" i="10"/>
  <c r="AA9" i="10"/>
  <c r="AA11" i="10" l="1"/>
  <c r="AB9" i="10"/>
  <c r="S39" i="7"/>
  <c r="S51" i="7"/>
  <c r="S52" i="7" s="1"/>
  <c r="T38" i="7"/>
  <c r="T51" i="7" l="1"/>
  <c r="T52" i="7" s="1"/>
  <c r="U38" i="7"/>
  <c r="T39" i="7"/>
  <c r="AB11" i="10"/>
  <c r="AC9" i="10"/>
  <c r="U51" i="7" l="1"/>
  <c r="U52" i="7" s="1"/>
  <c r="V38" i="7"/>
  <c r="U39" i="7"/>
  <c r="AD9" i="10"/>
  <c r="AC11" i="10"/>
  <c r="V51" i="7" l="1"/>
  <c r="V52" i="7" s="1"/>
  <c r="W38" i="7"/>
  <c r="V39" i="7"/>
  <c r="AE9" i="10"/>
  <c r="AD11" i="10"/>
  <c r="AE11" i="10" l="1"/>
  <c r="AF9" i="10"/>
  <c r="W51" i="7"/>
  <c r="W52" i="7" s="1"/>
  <c r="X38" i="7"/>
  <c r="W39" i="7"/>
  <c r="X51" i="7" l="1"/>
  <c r="X52" i="7" s="1"/>
  <c r="X39" i="7"/>
  <c r="Y38" i="7"/>
  <c r="AG9" i="10"/>
  <c r="AF11" i="10"/>
  <c r="AG11" i="10" l="1"/>
  <c r="AH9" i="10"/>
  <c r="Y39" i="7"/>
  <c r="Y51" i="7"/>
  <c r="Y52" i="7" s="1"/>
  <c r="Z38" i="7"/>
  <c r="AA38" i="7" l="1"/>
  <c r="Z51" i="7"/>
  <c r="Z52" i="7" s="1"/>
  <c r="Z39" i="7"/>
  <c r="AH11" i="10"/>
  <c r="AI9" i="10"/>
  <c r="AJ9" i="10" l="1"/>
  <c r="AI11" i="10"/>
  <c r="AB38" i="7"/>
  <c r="AA51" i="7"/>
  <c r="AA52" i="7" s="1"/>
  <c r="AA39" i="7"/>
  <c r="AB51" i="7" l="1"/>
  <c r="AB52" i="7" s="1"/>
  <c r="AB39" i="7"/>
  <c r="AC38" i="7"/>
  <c r="AK9" i="10"/>
  <c r="AJ11" i="10"/>
  <c r="AK11" i="10" l="1"/>
  <c r="AL9" i="10"/>
  <c r="AC51" i="7"/>
  <c r="AC52" i="7" s="1"/>
  <c r="AD38" i="7"/>
  <c r="AC39" i="7"/>
  <c r="AD39" i="7" l="1"/>
  <c r="AD51" i="7"/>
  <c r="AD52" i="7" s="1"/>
  <c r="AE38" i="7"/>
  <c r="AL11" i="10"/>
  <c r="AM9" i="10"/>
  <c r="AM11" i="10" l="1"/>
  <c r="AN9" i="10"/>
  <c r="AE39" i="7"/>
  <c r="AE51" i="7"/>
  <c r="AE52" i="7" s="1"/>
  <c r="AF38" i="7"/>
  <c r="AF39" i="7" l="1"/>
  <c r="AG38" i="7"/>
  <c r="AF51" i="7"/>
  <c r="AF52" i="7" s="1"/>
  <c r="AO9" i="10"/>
  <c r="AN11" i="10"/>
  <c r="AO11" i="10" l="1"/>
  <c r="AP9" i="10"/>
  <c r="AH38" i="7"/>
  <c r="AG51" i="7"/>
  <c r="AG52" i="7" s="1"/>
  <c r="AG39" i="7"/>
  <c r="AH39" i="7" l="1"/>
  <c r="AI38" i="7"/>
  <c r="AH51" i="7"/>
  <c r="AH52" i="7" s="1"/>
  <c r="AQ9" i="10"/>
  <c r="AP11" i="10"/>
  <c r="AR9" i="10" l="1"/>
  <c r="AQ11" i="10"/>
  <c r="AI51" i="7"/>
  <c r="AI52" i="7" s="1"/>
  <c r="AJ38" i="7"/>
  <c r="AI39" i="7"/>
  <c r="AK38" i="7" l="1"/>
  <c r="AJ51" i="7"/>
  <c r="AJ52" i="7" s="1"/>
  <c r="AJ39" i="7"/>
  <c r="AS9" i="10"/>
  <c r="AR11" i="10"/>
  <c r="AS11" i="10" l="1"/>
  <c r="AT9" i="10"/>
  <c r="AL38" i="7"/>
  <c r="AK51" i="7"/>
  <c r="AK52" i="7" s="1"/>
  <c r="AK39" i="7"/>
  <c r="AM38" i="7" l="1"/>
  <c r="AL51" i="7"/>
  <c r="AL52" i="7" s="1"/>
  <c r="AL39" i="7"/>
  <c r="AT11" i="10"/>
  <c r="AU9" i="10"/>
  <c r="AV9" i="10" l="1"/>
  <c r="AU11" i="10"/>
  <c r="AN38" i="7"/>
  <c r="AM51" i="7"/>
  <c r="AM52" i="7" s="1"/>
  <c r="AM39" i="7"/>
  <c r="AN51" i="7" l="1"/>
  <c r="AN52" i="7" s="1"/>
  <c r="AN39" i="7"/>
  <c r="AO38" i="7"/>
  <c r="AW9" i="10"/>
  <c r="AV11" i="10"/>
  <c r="AP38" i="7" l="1"/>
  <c r="AO51" i="7"/>
  <c r="AO52" i="7" s="1"/>
  <c r="AO39" i="7"/>
  <c r="AW11" i="10"/>
  <c r="AX9" i="10"/>
  <c r="AY9" i="10" l="1"/>
  <c r="AX11" i="10"/>
  <c r="AP39" i="7"/>
  <c r="AQ38" i="7"/>
  <c r="AP51" i="7"/>
  <c r="AP52" i="7" s="1"/>
  <c r="AY11" i="10" l="1"/>
  <c r="AZ9" i="10"/>
  <c r="AQ51" i="7"/>
  <c r="AQ52" i="7" s="1"/>
  <c r="AQ39" i="7"/>
  <c r="AR38" i="7"/>
  <c r="AR51" i="7" l="1"/>
  <c r="AR52" i="7" s="1"/>
  <c r="AS38" i="7"/>
  <c r="AR39" i="7"/>
  <c r="BA9" i="10"/>
  <c r="AZ11" i="10"/>
  <c r="BB9" i="10" l="1"/>
  <c r="BB11" i="10" s="1"/>
  <c r="BA11" i="10"/>
  <c r="AS51" i="7"/>
  <c r="AS52" i="7" s="1"/>
  <c r="AT38" i="7"/>
  <c r="AS39" i="7"/>
  <c r="AT51" i="7" l="1"/>
  <c r="AT52" i="7" s="1"/>
  <c r="AT39" i="7"/>
  <c r="AU38" i="7"/>
  <c r="AU51" i="7" l="1"/>
  <c r="AU52" i="7" s="1"/>
  <c r="AV38" i="7"/>
  <c r="AU39" i="7"/>
  <c r="AW38" i="7" l="1"/>
  <c r="AV39" i="7"/>
  <c r="AV51" i="7"/>
  <c r="AV52" i="7" s="1"/>
  <c r="AW39" i="7" l="1"/>
  <c r="AW51" i="7"/>
  <c r="AW52" i="7" s="1"/>
  <c r="AX38" i="7"/>
  <c r="AX51" i="7" l="1"/>
  <c r="AX52" i="7" s="1"/>
  <c r="AY38" i="7"/>
  <c r="AX39" i="7"/>
  <c r="AZ38" i="7" l="1"/>
  <c r="AY51" i="7"/>
  <c r="AY52" i="7" s="1"/>
  <c r="AY39" i="7"/>
  <c r="AZ51" i="7" l="1"/>
  <c r="AZ52" i="7" s="1"/>
  <c r="AZ39" i="7"/>
  <c r="BA38" i="7"/>
  <c r="BA51" i="7" l="1"/>
  <c r="BA52" i="7" s="1"/>
  <c r="BB38" i="7"/>
  <c r="BA39" i="7"/>
  <c r="BB39" i="7" l="1"/>
  <c r="BB51" i="7"/>
  <c r="BB52" i="7" s="1"/>
  <c r="C52" i="7" l="1"/>
  <c r="BC52" i="7"/>
  <c r="C39" i="7"/>
  <c r="F17" i="1" s="1"/>
  <c r="BC39" i="7"/>
  <c r="F75" i="1" l="1"/>
  <c r="C22" i="3"/>
  <c r="C54" i="7"/>
  <c r="F16" i="1"/>
  <c r="F74" i="1" l="1"/>
  <c r="F76" i="1" s="1"/>
  <c r="C21" i="3"/>
  <c r="C23" i="3" s="1"/>
  <c r="D24" i="3" s="1"/>
  <c r="F18" i="1"/>
  <c r="F53" i="1" l="1"/>
  <c r="F45" i="1"/>
  <c r="F25" i="1"/>
  <c r="F39" i="1"/>
  <c r="F43" i="1" l="1"/>
  <c r="F51" i="1"/>
  <c r="G77" i="1" s="1"/>
  <c r="F28" i="1"/>
  <c r="F31" i="1" s="1"/>
  <c r="F32" i="1" s="1"/>
  <c r="G32" i="1" s="1"/>
  <c r="G33" i="1" s="1"/>
  <c r="F33" i="1" s="1"/>
  <c r="F36" i="1"/>
  <c r="G80" i="1" l="1"/>
  <c r="D27" i="3"/>
  <c r="F99" i="1"/>
  <c r="G99" i="1" s="1"/>
  <c r="G43" i="1"/>
  <c r="F38" i="1"/>
  <c r="F40" i="1" s="1"/>
  <c r="F41" i="1" l="1"/>
  <c r="F42" i="1"/>
  <c r="F80" i="1" l="1"/>
  <c r="F54" i="1"/>
  <c r="F44" i="1"/>
  <c r="F46" i="1" s="1"/>
  <c r="F48" i="1" s="1"/>
  <c r="F101" i="1" l="1"/>
  <c r="G101" i="1" s="1"/>
  <c r="F50" i="1"/>
  <c r="F77" i="1" l="1"/>
  <c r="C24" i="3"/>
  <c r="C28" i="3" s="1"/>
  <c r="F81" i="1"/>
  <c r="F102" i="1"/>
  <c r="G102" i="1" s="1"/>
  <c r="F55" i="1"/>
  <c r="F57" i="1" s="1"/>
  <c r="F58" i="1" s="1"/>
  <c r="G50" i="1"/>
  <c r="F100" i="1" l="1"/>
  <c r="G100" i="1" s="1"/>
  <c r="F98" i="1" s="1"/>
  <c r="B34" i="3" s="1"/>
  <c r="F83" i="1"/>
  <c r="C30" i="3"/>
  <c r="F84" i="1"/>
  <c r="C31" i="3"/>
  <c r="F60" i="1"/>
  <c r="C7" i="3" s="1"/>
</calcChain>
</file>

<file path=xl/sharedStrings.xml><?xml version="1.0" encoding="utf-8"?>
<sst xmlns="http://schemas.openxmlformats.org/spreadsheetml/2006/main" count="57160" uniqueCount="22342">
  <si>
    <t>01056033</t>
  </si>
  <si>
    <t>Seester</t>
  </si>
  <si>
    <t>01056034</t>
  </si>
  <si>
    <t>Langeln</t>
  </si>
  <si>
    <t>01056035</t>
  </si>
  <si>
    <t>Lutzhorn</t>
  </si>
  <si>
    <t>01056036</t>
  </si>
  <si>
    <t>Moorrege</t>
  </si>
  <si>
    <t>01056037</t>
  </si>
  <si>
    <t>Neuendeich</t>
  </si>
  <si>
    <t>01056038</t>
  </si>
  <si>
    <t>Osterhorn</t>
  </si>
  <si>
    <t>01056039</t>
  </si>
  <si>
    <t>Pinneberg</t>
  </si>
  <si>
    <t>01056040</t>
  </si>
  <si>
    <t>Prisdorf</t>
  </si>
  <si>
    <t>01056041</t>
  </si>
  <si>
    <t>01056042</t>
  </si>
  <si>
    <t>Raa-Besenbek</t>
  </si>
  <si>
    <t>01056043</t>
  </si>
  <si>
    <t>Rellingen</t>
  </si>
  <si>
    <t>01056044</t>
  </si>
  <si>
    <t>Schenefeld</t>
  </si>
  <si>
    <t>01056045</t>
  </si>
  <si>
    <t>Seestermühe</t>
  </si>
  <si>
    <t>01056046</t>
  </si>
  <si>
    <t>Seeth-Ekholt</t>
  </si>
  <si>
    <t>01056047</t>
  </si>
  <si>
    <t>Tangstedt</t>
  </si>
  <si>
    <t>01056048</t>
  </si>
  <si>
    <t>Tornesch</t>
  </si>
  <si>
    <t>01056049</t>
  </si>
  <si>
    <t>Uetersen</t>
  </si>
  <si>
    <t>01056050</t>
  </si>
  <si>
    <t>Wedel</t>
  </si>
  <si>
    <t>01056051</t>
  </si>
  <si>
    <t>Westerhorn</t>
  </si>
  <si>
    <t>01057001</t>
  </si>
  <si>
    <t>Ascheberg (Holstein)</t>
  </si>
  <si>
    <t>01057002</t>
  </si>
  <si>
    <t>Barmissen</t>
  </si>
  <si>
    <t>01057003</t>
  </si>
  <si>
    <t>Barsbek</t>
  </si>
  <si>
    <t>01057004</t>
  </si>
  <si>
    <t>Behrensdorf (Ostsee)</t>
  </si>
  <si>
    <t>01057005</t>
  </si>
  <si>
    <t>Belau</t>
  </si>
  <si>
    <t>01057006</t>
  </si>
  <si>
    <t>Bendfeld</t>
  </si>
  <si>
    <t>01057007</t>
  </si>
  <si>
    <t>Blekendorf</t>
  </si>
  <si>
    <t>01057008</t>
  </si>
  <si>
    <t>Bönebüttel</t>
  </si>
  <si>
    <t>01057009</t>
  </si>
  <si>
    <t>Bösdorf</t>
  </si>
  <si>
    <t>01057010</t>
  </si>
  <si>
    <t>Boksee</t>
  </si>
  <si>
    <t>01057011</t>
  </si>
  <si>
    <t>Bothkamp</t>
  </si>
  <si>
    <t>01057012</t>
  </si>
  <si>
    <t>Brodersdorf</t>
  </si>
  <si>
    <t>01057013</t>
  </si>
  <si>
    <t>Dannau</t>
  </si>
  <si>
    <t>01057015</t>
  </si>
  <si>
    <t>Dersau</t>
  </si>
  <si>
    <t>01057016</t>
  </si>
  <si>
    <t>Dobersdorf</t>
  </si>
  <si>
    <t>01057017</t>
  </si>
  <si>
    <t>Dörnick</t>
  </si>
  <si>
    <t>01057018</t>
  </si>
  <si>
    <t>Fahren</t>
  </si>
  <si>
    <t>01057020</t>
  </si>
  <si>
    <t>Fiefbergen</t>
  </si>
  <si>
    <t>01057021</t>
  </si>
  <si>
    <t>Giekau</t>
  </si>
  <si>
    <t>01057022</t>
  </si>
  <si>
    <t>Grebin</t>
  </si>
  <si>
    <t>01057023</t>
  </si>
  <si>
    <t>Großbarkau</t>
  </si>
  <si>
    <t>01057024</t>
  </si>
  <si>
    <t>Großharrie</t>
  </si>
  <si>
    <t>01057025</t>
  </si>
  <si>
    <t>Heikendorf</t>
  </si>
  <si>
    <t>01057026</t>
  </si>
  <si>
    <t>Helmstorf</t>
  </si>
  <si>
    <t>01057027</t>
  </si>
  <si>
    <t>Högsdorf</t>
  </si>
  <si>
    <t>01057028</t>
  </si>
  <si>
    <t>Höhndorf</t>
  </si>
  <si>
    <t>01057029</t>
  </si>
  <si>
    <t>Hohenfelde</t>
  </si>
  <si>
    <t>01057030</t>
  </si>
  <si>
    <t>Hohwacht (Ostsee)</t>
  </si>
  <si>
    <t>01057031</t>
  </si>
  <si>
    <t>Honigsee</t>
  </si>
  <si>
    <t>01057032</t>
  </si>
  <si>
    <t>Kalübbe</t>
  </si>
  <si>
    <t>01057033</t>
  </si>
  <si>
    <t>Kirchbarkau</t>
  </si>
  <si>
    <t>01057034</t>
  </si>
  <si>
    <t>Kirchnüchel</t>
  </si>
  <si>
    <t>01057035</t>
  </si>
  <si>
    <t>Klamp</t>
  </si>
  <si>
    <t>01057037</t>
  </si>
  <si>
    <t>Klein Barkau</t>
  </si>
  <si>
    <t>01057038</t>
  </si>
  <si>
    <t>Kletkamp</t>
  </si>
  <si>
    <t>01057039</t>
  </si>
  <si>
    <t>Köhn</t>
  </si>
  <si>
    <t>01057040</t>
  </si>
  <si>
    <t>Krokau</t>
  </si>
  <si>
    <t>01057041</t>
  </si>
  <si>
    <t>Krummbek</t>
  </si>
  <si>
    <t>01057042</t>
  </si>
  <si>
    <t>Kühren</t>
  </si>
  <si>
    <t>01057043</t>
  </si>
  <si>
    <t>Laboe</t>
  </si>
  <si>
    <t>01057044</t>
  </si>
  <si>
    <t>Lammershagen</t>
  </si>
  <si>
    <t>01057045</t>
  </si>
  <si>
    <t>Lebrade</t>
  </si>
  <si>
    <t>01057046</t>
  </si>
  <si>
    <t>Lehmkuhlen</t>
  </si>
  <si>
    <t>01057047</t>
  </si>
  <si>
    <t>Löptin</t>
  </si>
  <si>
    <t>01057048</t>
  </si>
  <si>
    <t>Lütjenburg</t>
  </si>
  <si>
    <t>01057049</t>
  </si>
  <si>
    <t>Lutterbek</t>
  </si>
  <si>
    <t>01057050</t>
  </si>
  <si>
    <t>Martensrade</t>
  </si>
  <si>
    <t>01057051</t>
  </si>
  <si>
    <t>Mönkeberg</t>
  </si>
  <si>
    <t>01057052</t>
  </si>
  <si>
    <t>Mucheln</t>
  </si>
  <si>
    <t>01057053</t>
  </si>
  <si>
    <t>Nehmten</t>
  </si>
  <si>
    <t>01057054</t>
  </si>
  <si>
    <t>Nettelsee</t>
  </si>
  <si>
    <t>01057055</t>
  </si>
  <si>
    <t>Panker</t>
  </si>
  <si>
    <t>01057056</t>
  </si>
  <si>
    <t>Passade</t>
  </si>
  <si>
    <t>01057057</t>
  </si>
  <si>
    <t>Plön</t>
  </si>
  <si>
    <t>01057058</t>
  </si>
  <si>
    <t>Pohnsdorf</t>
  </si>
  <si>
    <t>01057059</t>
  </si>
  <si>
    <t>Postfeld</t>
  </si>
  <si>
    <t>01057060</t>
  </si>
  <si>
    <t>Prasdorf</t>
  </si>
  <si>
    <t>01057062</t>
  </si>
  <si>
    <t>Preetz</t>
  </si>
  <si>
    <t>01057063</t>
  </si>
  <si>
    <t>Probsteierhagen</t>
  </si>
  <si>
    <t>01057065</t>
  </si>
  <si>
    <t>Rantzau</t>
  </si>
  <si>
    <t>01057066</t>
  </si>
  <si>
    <t>Rastorf</t>
  </si>
  <si>
    <t>01057067</t>
  </si>
  <si>
    <t>Rathjensdorf</t>
  </si>
  <si>
    <t>01057068</t>
  </si>
  <si>
    <t>Rendswühren</t>
  </si>
  <si>
    <t>01057069</t>
  </si>
  <si>
    <t>Ruhwinkel</t>
  </si>
  <si>
    <t>01057070</t>
  </si>
  <si>
    <t>Schellhorn</t>
  </si>
  <si>
    <t>01057071</t>
  </si>
  <si>
    <t>Schillsdorf</t>
  </si>
  <si>
    <t>01057072</t>
  </si>
  <si>
    <t>Schlesen</t>
  </si>
  <si>
    <t>01057073</t>
  </si>
  <si>
    <t>Schönberg (Holstein)</t>
  </si>
  <si>
    <t>01057074</t>
  </si>
  <si>
    <t>Schönkirchen</t>
  </si>
  <si>
    <t>01057076</t>
  </si>
  <si>
    <t>Schwartbuck</t>
  </si>
  <si>
    <t>01057077</t>
  </si>
  <si>
    <t>Selent</t>
  </si>
  <si>
    <t>01057078</t>
  </si>
  <si>
    <t>Stakendorf</t>
  </si>
  <si>
    <t>01057079</t>
  </si>
  <si>
    <t>Stein</t>
  </si>
  <si>
    <t>01057080</t>
  </si>
  <si>
    <t>Stolpe</t>
  </si>
  <si>
    <t>01057081</t>
  </si>
  <si>
    <t>Stoltenberg</t>
  </si>
  <si>
    <t>01057082</t>
  </si>
  <si>
    <t>Tröndel</t>
  </si>
  <si>
    <t>01057083</t>
  </si>
  <si>
    <t>Tasdorf</t>
  </si>
  <si>
    <t>01057084</t>
  </si>
  <si>
    <t>Wahlstorf</t>
  </si>
  <si>
    <t>01057085</t>
  </si>
  <si>
    <t>Wankendorf</t>
  </si>
  <si>
    <t>01057086</t>
  </si>
  <si>
    <t>Warnau</t>
  </si>
  <si>
    <t>01057087</t>
  </si>
  <si>
    <t>Wendtorf</t>
  </si>
  <si>
    <t>01057088</t>
  </si>
  <si>
    <t>01057089</t>
  </si>
  <si>
    <t>Wittmoldt</t>
  </si>
  <si>
    <t>01057090</t>
  </si>
  <si>
    <t>Fargau-Pratjau</t>
  </si>
  <si>
    <t>01057091</t>
  </si>
  <si>
    <t>Schwentinental</t>
  </si>
  <si>
    <t>01058001</t>
  </si>
  <si>
    <t>Achterwehr</t>
  </si>
  <si>
    <t>01058003</t>
  </si>
  <si>
    <t>Alt Duvenstedt</t>
  </si>
  <si>
    <t>01058004</t>
  </si>
  <si>
    <t>Altenhof</t>
  </si>
  <si>
    <t>01058005</t>
  </si>
  <si>
    <t>Altenholz</t>
  </si>
  <si>
    <t>01058007</t>
  </si>
  <si>
    <t>Arpsdorf</t>
  </si>
  <si>
    <t>01058008</t>
  </si>
  <si>
    <t>Ascheffel</t>
  </si>
  <si>
    <t>01058009</t>
  </si>
  <si>
    <t>Aukrug</t>
  </si>
  <si>
    <t>01058010</t>
  </si>
  <si>
    <t>Bargstall</t>
  </si>
  <si>
    <t>01058011</t>
  </si>
  <si>
    <t>Bargstedt</t>
  </si>
  <si>
    <t>01058012</t>
  </si>
  <si>
    <t>Barkelsby</t>
  </si>
  <si>
    <t>01058013</t>
  </si>
  <si>
    <t>Beldorf</t>
  </si>
  <si>
    <t>01058014</t>
  </si>
  <si>
    <t>Bendorf</t>
  </si>
  <si>
    <t>01058015</t>
  </si>
  <si>
    <t>Beringstedt</t>
  </si>
  <si>
    <t>01058016</t>
  </si>
  <si>
    <t>Bissee</t>
  </si>
  <si>
    <t>01058018</t>
  </si>
  <si>
    <t>Blumenthal</t>
  </si>
  <si>
    <t>01058019</t>
  </si>
  <si>
    <t>Böhnhusen</t>
  </si>
  <si>
    <t>01058021</t>
  </si>
  <si>
    <t>01058022</t>
  </si>
  <si>
    <t>Bordesholm</t>
  </si>
  <si>
    <t>01058023</t>
  </si>
  <si>
    <t>Borgdorf-Seedorf</t>
  </si>
  <si>
    <t>01058024</t>
  </si>
  <si>
    <t>Borgstedt</t>
  </si>
  <si>
    <t>01058025</t>
  </si>
  <si>
    <t>Bornholt</t>
  </si>
  <si>
    <t>01058026</t>
  </si>
  <si>
    <t>Bovenau</t>
  </si>
  <si>
    <t>01058027</t>
  </si>
  <si>
    <t>Brammer</t>
  </si>
  <si>
    <t>01058028</t>
  </si>
  <si>
    <t>Bredenbek</t>
  </si>
  <si>
    <t>01058029</t>
  </si>
  <si>
    <t>Breiholz</t>
  </si>
  <si>
    <t>01058030</t>
  </si>
  <si>
    <t>Brekendorf</t>
  </si>
  <si>
    <t>01058031</t>
  </si>
  <si>
    <t>Brinjahe</t>
  </si>
  <si>
    <t>01058032</t>
  </si>
  <si>
    <t>Brodersby</t>
  </si>
  <si>
    <t>01058033</t>
  </si>
  <si>
    <t>Brügge</t>
  </si>
  <si>
    <t>01058034</t>
  </si>
  <si>
    <t>Büdelsdorf</t>
  </si>
  <si>
    <t>01058035</t>
  </si>
  <si>
    <t>Bünsdorf</t>
  </si>
  <si>
    <t>01058036</t>
  </si>
  <si>
    <t>Christiansholm</t>
  </si>
  <si>
    <t>01058037</t>
  </si>
  <si>
    <t>Dänischenhagen</t>
  </si>
  <si>
    <t>01058038</t>
  </si>
  <si>
    <t>Dätgen</t>
  </si>
  <si>
    <t>01058039</t>
  </si>
  <si>
    <t>Damendorf</t>
  </si>
  <si>
    <t>01058040</t>
  </si>
  <si>
    <t>Damp</t>
  </si>
  <si>
    <t>01058042</t>
  </si>
  <si>
    <t>Dörphof</t>
  </si>
  <si>
    <t>01058043</t>
  </si>
  <si>
    <t>Eckernförde</t>
  </si>
  <si>
    <t>01058044</t>
  </si>
  <si>
    <t>Ehndorf</t>
  </si>
  <si>
    <t>01058045</t>
  </si>
  <si>
    <t>Eisendorf</t>
  </si>
  <si>
    <t>01058046</t>
  </si>
  <si>
    <t>Ellerdorf</t>
  </si>
  <si>
    <t>01058047</t>
  </si>
  <si>
    <t>Elsdorf-Westermühlen</t>
  </si>
  <si>
    <t>01058048</t>
  </si>
  <si>
    <t>Embühren</t>
  </si>
  <si>
    <t>01058049</t>
  </si>
  <si>
    <t>Emkendorf</t>
  </si>
  <si>
    <t>01058050</t>
  </si>
  <si>
    <t>Felde</t>
  </si>
  <si>
    <t>01058051</t>
  </si>
  <si>
    <t>Felm</t>
  </si>
  <si>
    <t>01058052</t>
  </si>
  <si>
    <t>Fleckeby</t>
  </si>
  <si>
    <t>01058053</t>
  </si>
  <si>
    <t>Flintbek</t>
  </si>
  <si>
    <t>01058054</t>
  </si>
  <si>
    <t>Fockbek</t>
  </si>
  <si>
    <t>01058055</t>
  </si>
  <si>
    <t>Friedrichsgraben</t>
  </si>
  <si>
    <t>01058056</t>
  </si>
  <si>
    <t>Friedrichsholm</t>
  </si>
  <si>
    <t>01058057</t>
  </si>
  <si>
    <t>Gammelby</t>
  </si>
  <si>
    <t>01058058</t>
  </si>
  <si>
    <t>Gettorf</t>
  </si>
  <si>
    <t>01058059</t>
  </si>
  <si>
    <t>Gnutz</t>
  </si>
  <si>
    <t>01058061</t>
  </si>
  <si>
    <t>Gokels</t>
  </si>
  <si>
    <t>01058062</t>
  </si>
  <si>
    <t>Grauel</t>
  </si>
  <si>
    <t>01058063</t>
  </si>
  <si>
    <t>Grevenkrug</t>
  </si>
  <si>
    <t>01058064</t>
  </si>
  <si>
    <t>Groß Buchwald</t>
  </si>
  <si>
    <t>01058065</t>
  </si>
  <si>
    <t>Groß Vollstedt</t>
  </si>
  <si>
    <t>01058066</t>
  </si>
  <si>
    <t>Groß Wittensee</t>
  </si>
  <si>
    <t>01058067</t>
  </si>
  <si>
    <t>Güby</t>
  </si>
  <si>
    <t>01058068</t>
  </si>
  <si>
    <t>Haale</t>
  </si>
  <si>
    <t>01058069</t>
  </si>
  <si>
    <t>Haby</t>
  </si>
  <si>
    <t>01058070</t>
  </si>
  <si>
    <t>Hamdorf</t>
  </si>
  <si>
    <t>01058071</t>
  </si>
  <si>
    <t>Hamweddel</t>
  </si>
  <si>
    <t>01058072</t>
  </si>
  <si>
    <t>Hanerau-Hademarschen</t>
  </si>
  <si>
    <t>01058073</t>
  </si>
  <si>
    <t>Haßmoor</t>
  </si>
  <si>
    <t>01058074</t>
  </si>
  <si>
    <t>Heinkenborstel</t>
  </si>
  <si>
    <t>01058075</t>
  </si>
  <si>
    <t>Hörsten</t>
  </si>
  <si>
    <t>01058076</t>
  </si>
  <si>
    <t>Hoffeld</t>
  </si>
  <si>
    <t>01058077</t>
  </si>
  <si>
    <t>Hohenwestedt</t>
  </si>
  <si>
    <t>01058078</t>
  </si>
  <si>
    <t>Hohn</t>
  </si>
  <si>
    <t>01058080</t>
  </si>
  <si>
    <t>Holtsee</t>
  </si>
  <si>
    <t>01058081</t>
  </si>
  <si>
    <t>Holzbunge</t>
  </si>
  <si>
    <t>01058082</t>
  </si>
  <si>
    <t>Holzdorf</t>
  </si>
  <si>
    <t>01058083</t>
  </si>
  <si>
    <t>Hütten</t>
  </si>
  <si>
    <t>01058084</t>
  </si>
  <si>
    <t>Hummelfeld</t>
  </si>
  <si>
    <t>01058085</t>
  </si>
  <si>
    <t>Jahrsdorf</t>
  </si>
  <si>
    <t>01058086</t>
  </si>
  <si>
    <t>Jevenstedt</t>
  </si>
  <si>
    <t>01058087</t>
  </si>
  <si>
    <t>Karby</t>
  </si>
  <si>
    <t>01058088</t>
  </si>
  <si>
    <t>Klein Wittensee</t>
  </si>
  <si>
    <t>01058089</t>
  </si>
  <si>
    <t>Königshügel</t>
  </si>
  <si>
    <t>01058090</t>
  </si>
  <si>
    <t>Kosel</t>
  </si>
  <si>
    <t>01058091</t>
  </si>
  <si>
    <t>Krogaspe</t>
  </si>
  <si>
    <t>01058092</t>
  </si>
  <si>
    <t>Kronshagen</t>
  </si>
  <si>
    <t>01058093</t>
  </si>
  <si>
    <t>Krummwisch</t>
  </si>
  <si>
    <t>01058094</t>
  </si>
  <si>
    <t>Langwedel</t>
  </si>
  <si>
    <t>01058096</t>
  </si>
  <si>
    <t>Lindau</t>
  </si>
  <si>
    <t>01058097</t>
  </si>
  <si>
    <t>Lohe-Föhrden</t>
  </si>
  <si>
    <t>01058098</t>
  </si>
  <si>
    <t>Loop</t>
  </si>
  <si>
    <t>01058099</t>
  </si>
  <si>
    <t>Loose</t>
  </si>
  <si>
    <t>01058100</t>
  </si>
  <si>
    <t>Lütjenwestedt</t>
  </si>
  <si>
    <t>01058101</t>
  </si>
  <si>
    <t>Luhnstedt</t>
  </si>
  <si>
    <t>01058102</t>
  </si>
  <si>
    <t>Goosefeld</t>
  </si>
  <si>
    <t>01058103</t>
  </si>
  <si>
    <t>Meezen</t>
  </si>
  <si>
    <t>01058104</t>
  </si>
  <si>
    <t>Melsdorf</t>
  </si>
  <si>
    <t>01058105</t>
  </si>
  <si>
    <t>Mielkendorf</t>
  </si>
  <si>
    <t>01058106</t>
  </si>
  <si>
    <t>Mörel</t>
  </si>
  <si>
    <t>01058107</t>
  </si>
  <si>
    <t>Molfsee</t>
  </si>
  <si>
    <t>01058108</t>
  </si>
  <si>
    <t>Mühbrook</t>
  </si>
  <si>
    <t>01058109</t>
  </si>
  <si>
    <t>Negenharrie</t>
  </si>
  <si>
    <t>01058110</t>
  </si>
  <si>
    <t>Neudorf-Bornstein</t>
  </si>
  <si>
    <t>01058111</t>
  </si>
  <si>
    <t>Neu Duvenstedt</t>
  </si>
  <si>
    <t>01058112</t>
  </si>
  <si>
    <t>Neuwittenbek</t>
  </si>
  <si>
    <t>01058113</t>
  </si>
  <si>
    <t>Nienborstel</t>
  </si>
  <si>
    <t>01058115</t>
  </si>
  <si>
    <t>01058116</t>
  </si>
  <si>
    <t>Noer</t>
  </si>
  <si>
    <t>01058117</t>
  </si>
  <si>
    <t>Nortorf</t>
  </si>
  <si>
    <t>01058118</t>
  </si>
  <si>
    <t>Nübbel</t>
  </si>
  <si>
    <t>01058119</t>
  </si>
  <si>
    <t>Oldenbüttel</t>
  </si>
  <si>
    <t>01058120</t>
  </si>
  <si>
    <t>Oldenhütten</t>
  </si>
  <si>
    <t>01058121</t>
  </si>
  <si>
    <t>Osdorf</t>
  </si>
  <si>
    <t>01058122</t>
  </si>
  <si>
    <t>Ostenfeld (Rendsburg)</t>
  </si>
  <si>
    <t>01058123</t>
  </si>
  <si>
    <t>Osterby</t>
  </si>
  <si>
    <t>01058124</t>
  </si>
  <si>
    <t>Osterrönfeld</t>
  </si>
  <si>
    <t>01058125</t>
  </si>
  <si>
    <t>Osterstedt</t>
  </si>
  <si>
    <t>01058126</t>
  </si>
  <si>
    <t>Ottendorf</t>
  </si>
  <si>
    <t>01058127</t>
  </si>
  <si>
    <t>Owschlag</t>
  </si>
  <si>
    <t>01058128</t>
  </si>
  <si>
    <t>Padenstedt</t>
  </si>
  <si>
    <t>01058129</t>
  </si>
  <si>
    <t>Prinzenmoor</t>
  </si>
  <si>
    <t>01058130</t>
  </si>
  <si>
    <t>Quarnbek</t>
  </si>
  <si>
    <t>01058131</t>
  </si>
  <si>
    <t>Rade b. Hohenwestedt</t>
  </si>
  <si>
    <t>01058132</t>
  </si>
  <si>
    <t>Rade b. Rendsburg</t>
  </si>
  <si>
    <t>01058133</t>
  </si>
  <si>
    <t>Reesdorf</t>
  </si>
  <si>
    <t>01058134</t>
  </si>
  <si>
    <t>Remmels</t>
  </si>
  <si>
    <t>01058135</t>
  </si>
  <si>
    <t>Rendsburg</t>
  </si>
  <si>
    <t>01058136</t>
  </si>
  <si>
    <t>Rickert</t>
  </si>
  <si>
    <t>01058137</t>
  </si>
  <si>
    <t>Rieseby</t>
  </si>
  <si>
    <t>01058138</t>
  </si>
  <si>
    <t>Rodenbek</t>
  </si>
  <si>
    <t>01058139</t>
  </si>
  <si>
    <t>Rumohr</t>
  </si>
  <si>
    <t>01058140</t>
  </si>
  <si>
    <t>Schacht-Audorf</t>
  </si>
  <si>
    <t>01058141</t>
  </si>
  <si>
    <t>Schierensee</t>
  </si>
  <si>
    <t>01058142</t>
  </si>
  <si>
    <t>Schinkel</t>
  </si>
  <si>
    <t>01058143</t>
  </si>
  <si>
    <t>Schmalstede</t>
  </si>
  <si>
    <t>01058144</t>
  </si>
  <si>
    <t>Schönbek</t>
  </si>
  <si>
    <t>01058145</t>
  </si>
  <si>
    <t>Schönhorst</t>
  </si>
  <si>
    <t>01058146</t>
  </si>
  <si>
    <t>Schülldorf</t>
  </si>
  <si>
    <t>01058147</t>
  </si>
  <si>
    <t>Schülp b. Nortorf</t>
  </si>
  <si>
    <t>01058148</t>
  </si>
  <si>
    <t>Schülp b. Rendsburg</t>
  </si>
  <si>
    <t>01058150</t>
  </si>
  <si>
    <t>Schwedeneck</t>
  </si>
  <si>
    <t>01058151</t>
  </si>
  <si>
    <t>Seefeld</t>
  </si>
  <si>
    <t>01058152</t>
  </si>
  <si>
    <t>Sehestedt</t>
  </si>
  <si>
    <t>01058153</t>
  </si>
  <si>
    <t>Sören</t>
  </si>
  <si>
    <t>01058154</t>
  </si>
  <si>
    <t>Sophienhamm</t>
  </si>
  <si>
    <t>01058155</t>
  </si>
  <si>
    <t>Stafstedt</t>
  </si>
  <si>
    <t>01058156</t>
  </si>
  <si>
    <t>Steenfeld</t>
  </si>
  <si>
    <t>01058157</t>
  </si>
  <si>
    <t>Strande</t>
  </si>
  <si>
    <t>01058158</t>
  </si>
  <si>
    <t>Tackesdorf</t>
  </si>
  <si>
    <t>01058159</t>
  </si>
  <si>
    <t>Tappendorf</t>
  </si>
  <si>
    <t>01058160</t>
  </si>
  <si>
    <t>Techelsdorf</t>
  </si>
  <si>
    <t>01058161</t>
  </si>
  <si>
    <t>Thaden</t>
  </si>
  <si>
    <t>01058162</t>
  </si>
  <si>
    <t>Thumby</t>
  </si>
  <si>
    <t>01058163</t>
  </si>
  <si>
    <t>Timmaspe</t>
  </si>
  <si>
    <t>01058164</t>
  </si>
  <si>
    <t>Todenbüttel</t>
  </si>
  <si>
    <t>01058165</t>
  </si>
  <si>
    <t>Tüttendorf</t>
  </si>
  <si>
    <t>01058166</t>
  </si>
  <si>
    <t>Waabs</t>
  </si>
  <si>
    <t>01058167</t>
  </si>
  <si>
    <t>Wapelfeld</t>
  </si>
  <si>
    <t>01058168</t>
  </si>
  <si>
    <t>Warder</t>
  </si>
  <si>
    <t>01058169</t>
  </si>
  <si>
    <t>Wasbek</t>
  </si>
  <si>
    <t>01058170</t>
  </si>
  <si>
    <t>Wattenbek</t>
  </si>
  <si>
    <t>01058171</t>
  </si>
  <si>
    <t>Westensee</t>
  </si>
  <si>
    <t>01058172</t>
  </si>
  <si>
    <t>Westerrönfeld</t>
  </si>
  <si>
    <t>01058173</t>
  </si>
  <si>
    <t>Windeby</t>
  </si>
  <si>
    <t>01058174</t>
  </si>
  <si>
    <t>Winnemark</t>
  </si>
  <si>
    <t>01058175</t>
  </si>
  <si>
    <t>Ahlefeld-Bistensee</t>
  </si>
  <si>
    <t>01059001</t>
  </si>
  <si>
    <t>Alt Bennebek</t>
  </si>
  <si>
    <t>01059002</t>
  </si>
  <si>
    <t>Arnis</t>
  </si>
  <si>
    <t>01059005</t>
  </si>
  <si>
    <t>Bergenhusen</t>
  </si>
  <si>
    <t>01059006</t>
  </si>
  <si>
    <t>Böel</t>
  </si>
  <si>
    <t>01059008</t>
  </si>
  <si>
    <t>Böklund</t>
  </si>
  <si>
    <t>01059009</t>
  </si>
  <si>
    <t>Börm</t>
  </si>
  <si>
    <t>01059010</t>
  </si>
  <si>
    <t>Bollingstedt</t>
  </si>
  <si>
    <t>01059012</t>
  </si>
  <si>
    <t>Borgwedel</t>
  </si>
  <si>
    <t>01059014</t>
  </si>
  <si>
    <t>Brebel</t>
  </si>
  <si>
    <t>01059016</t>
  </si>
  <si>
    <t>01059018</t>
  </si>
  <si>
    <t>Busdorf</t>
  </si>
  <si>
    <t>01059019</t>
  </si>
  <si>
    <t>Dannewerk</t>
  </si>
  <si>
    <t>01059020</t>
  </si>
  <si>
    <t>Dörpstedt</t>
  </si>
  <si>
    <t>01059021</t>
  </si>
  <si>
    <t>Dollrottfeld</t>
  </si>
  <si>
    <t>01059023</t>
  </si>
  <si>
    <t>Ellingstedt</t>
  </si>
  <si>
    <t>01059024</t>
  </si>
  <si>
    <t>Erfde</t>
  </si>
  <si>
    <t>01059026</t>
  </si>
  <si>
    <t>Fahrdorf</t>
  </si>
  <si>
    <t>01059032</t>
  </si>
  <si>
    <t>Geltorf</t>
  </si>
  <si>
    <t>01059033</t>
  </si>
  <si>
    <t>Goltoft</t>
  </si>
  <si>
    <t>01059034</t>
  </si>
  <si>
    <t>Grödersby</t>
  </si>
  <si>
    <t>01059035</t>
  </si>
  <si>
    <t>Groß Rheide</t>
  </si>
  <si>
    <t>01059037</t>
  </si>
  <si>
    <t>Havetoft</t>
  </si>
  <si>
    <t>01059039</t>
  </si>
  <si>
    <t>01059041</t>
  </si>
  <si>
    <t>Hüsby</t>
  </si>
  <si>
    <t>01059042</t>
  </si>
  <si>
    <t>Idstedt</t>
  </si>
  <si>
    <t>01059043</t>
  </si>
  <si>
    <t>Jagel</t>
  </si>
  <si>
    <t>01059044</t>
  </si>
  <si>
    <t>Jübek</t>
  </si>
  <si>
    <t>01059045</t>
  </si>
  <si>
    <t>Kappeln</t>
  </si>
  <si>
    <t>01059049</t>
  </si>
  <si>
    <t>Klappholz</t>
  </si>
  <si>
    <t>01059050</t>
  </si>
  <si>
    <t>Klein Bennebek</t>
  </si>
  <si>
    <t>01059051</t>
  </si>
  <si>
    <t>Klein Rheide</t>
  </si>
  <si>
    <t>01059053</t>
  </si>
  <si>
    <t>Kropp</t>
  </si>
  <si>
    <t>01059055</t>
  </si>
  <si>
    <t>Loit</t>
  </si>
  <si>
    <t>01059056</t>
  </si>
  <si>
    <t>Lottorf</t>
  </si>
  <si>
    <t>01059057</t>
  </si>
  <si>
    <t>Lürschau</t>
  </si>
  <si>
    <t>01059058</t>
  </si>
  <si>
    <t>Meggerdorf</t>
  </si>
  <si>
    <t>01059060</t>
  </si>
  <si>
    <t>Mohrkirch</t>
  </si>
  <si>
    <t>01059062</t>
  </si>
  <si>
    <t>Neuberend</t>
  </si>
  <si>
    <t>01059063</t>
  </si>
  <si>
    <t>Norderbrarup</t>
  </si>
  <si>
    <t>01059064</t>
  </si>
  <si>
    <t>Norderstapel</t>
  </si>
  <si>
    <t>01059065</t>
  </si>
  <si>
    <t>Nottfeld</t>
  </si>
  <si>
    <t>01059067</t>
  </si>
  <si>
    <t>Oersberg</t>
  </si>
  <si>
    <t>01059068</t>
  </si>
  <si>
    <t>Rabenkirchen-Faulück</t>
  </si>
  <si>
    <t>01059070</t>
  </si>
  <si>
    <t>Rügge</t>
  </si>
  <si>
    <t>01059072</t>
  </si>
  <si>
    <t>Saustrup</t>
  </si>
  <si>
    <t>01059073</t>
  </si>
  <si>
    <t>Schaalby</t>
  </si>
  <si>
    <t>01059074</t>
  </si>
  <si>
    <t>Scheggerott</t>
  </si>
  <si>
    <t>01059075</t>
  </si>
  <si>
    <t>Schleswig</t>
  </si>
  <si>
    <t>01059076</t>
  </si>
  <si>
    <t>Schnarup-Thumby</t>
  </si>
  <si>
    <t>01059077</t>
  </si>
  <si>
    <t>Schuby</t>
  </si>
  <si>
    <t>01059078</t>
  </si>
  <si>
    <t>Selk</t>
  </si>
  <si>
    <t>01059079</t>
  </si>
  <si>
    <t>Silberstedt</t>
  </si>
  <si>
    <t>01059080</t>
  </si>
  <si>
    <t>Steinfeld</t>
  </si>
  <si>
    <t>01059081</t>
  </si>
  <si>
    <t>Stolk</t>
  </si>
  <si>
    <t>01059082</t>
  </si>
  <si>
    <t>Struxdorf</t>
  </si>
  <si>
    <t>01059083</t>
  </si>
  <si>
    <t>Süderbrarup</t>
  </si>
  <si>
    <t>01059084</t>
  </si>
  <si>
    <t>Süderfahrenstedt</t>
  </si>
  <si>
    <t>01059085</t>
  </si>
  <si>
    <t>Süderstapel</t>
  </si>
  <si>
    <t>01059086</t>
  </si>
  <si>
    <t>Taarstedt</t>
  </si>
  <si>
    <t>01059087</t>
  </si>
  <si>
    <t>Tetenhusen</t>
  </si>
  <si>
    <t>01059088</t>
  </si>
  <si>
    <t>Tielen</t>
  </si>
  <si>
    <t>01059090</t>
  </si>
  <si>
    <t>Tolk</t>
  </si>
  <si>
    <t>01059092</t>
  </si>
  <si>
    <t>Treia</t>
  </si>
  <si>
    <t>01059093</t>
  </si>
  <si>
    <t>Uelsby</t>
  </si>
  <si>
    <t>01059094</t>
  </si>
  <si>
    <t>Ulsnis</t>
  </si>
  <si>
    <t>01059095</t>
  </si>
  <si>
    <t>Wagersrott</t>
  </si>
  <si>
    <t>01059096</t>
  </si>
  <si>
    <t>Wohlde</t>
  </si>
  <si>
    <t>01059097</t>
  </si>
  <si>
    <t>Twedt</t>
  </si>
  <si>
    <t>01059098</t>
  </si>
  <si>
    <t>Nübel</t>
  </si>
  <si>
    <t>01059101</t>
  </si>
  <si>
    <t>Tastrup</t>
  </si>
  <si>
    <t>01059102</t>
  </si>
  <si>
    <t>Ahneby</t>
  </si>
  <si>
    <t>01059103</t>
  </si>
  <si>
    <t>Ausacker</t>
  </si>
  <si>
    <t>01059105</t>
  </si>
  <si>
    <t>Böxlund</t>
  </si>
  <si>
    <t>01059106</t>
  </si>
  <si>
    <t>Dollerup</t>
  </si>
  <si>
    <t>01059107</t>
  </si>
  <si>
    <t>Eggebek</t>
  </si>
  <si>
    <t>01059109</t>
  </si>
  <si>
    <t>Esgrus</t>
  </si>
  <si>
    <t>01059112</t>
  </si>
  <si>
    <t>Gelting</t>
  </si>
  <si>
    <t>01059113</t>
  </si>
  <si>
    <t>Glücksburg (Ostsee)</t>
  </si>
  <si>
    <t>01059115</t>
  </si>
  <si>
    <t>Großenwiehe</t>
  </si>
  <si>
    <t>01059116</t>
  </si>
  <si>
    <t>Großsolt</t>
  </si>
  <si>
    <t>01059118</t>
  </si>
  <si>
    <t>Grundhof</t>
  </si>
  <si>
    <t>01059120</t>
  </si>
  <si>
    <t>Harrislee</t>
  </si>
  <si>
    <t>01059121</t>
  </si>
  <si>
    <t>Hasselberg</t>
  </si>
  <si>
    <t>01059123</t>
  </si>
  <si>
    <t>Hörup</t>
  </si>
  <si>
    <t>01059124</t>
  </si>
  <si>
    <t>Holt</t>
  </si>
  <si>
    <t>01059126</t>
  </si>
  <si>
    <t>Hürup</t>
  </si>
  <si>
    <t>01059127</t>
  </si>
  <si>
    <t>Husby</t>
  </si>
  <si>
    <t>01059128</t>
  </si>
  <si>
    <t>Janneby</t>
  </si>
  <si>
    <t>01059129</t>
  </si>
  <si>
    <t>Jardelund</t>
  </si>
  <si>
    <t>01059131</t>
  </si>
  <si>
    <t>Jerrishoe</t>
  </si>
  <si>
    <t>01059132</t>
  </si>
  <si>
    <t>Jörl</t>
  </si>
  <si>
    <t>01059136</t>
  </si>
  <si>
    <t>Kronsgaard</t>
  </si>
  <si>
    <t>01059137</t>
  </si>
  <si>
    <t>Langballig</t>
  </si>
  <si>
    <t>01059138</t>
  </si>
  <si>
    <t>Langstedt</t>
  </si>
  <si>
    <t>01059141</t>
  </si>
  <si>
    <t>Maasbüll</t>
  </si>
  <si>
    <t>01059142</t>
  </si>
  <si>
    <t>Maasholm</t>
  </si>
  <si>
    <t>01059143</t>
  </si>
  <si>
    <t>Medelby</t>
  </si>
  <si>
    <t>01059144</t>
  </si>
  <si>
    <t>Meyn</t>
  </si>
  <si>
    <t>01059145</t>
  </si>
  <si>
    <t>Munkbrarup</t>
  </si>
  <si>
    <t>01059147</t>
  </si>
  <si>
    <t>Nieby</t>
  </si>
  <si>
    <t>01059148</t>
  </si>
  <si>
    <t>Niesgrau</t>
  </si>
  <si>
    <t>01059149</t>
  </si>
  <si>
    <t>Nordhackstedt</t>
  </si>
  <si>
    <t>01059151</t>
  </si>
  <si>
    <t>01059152</t>
  </si>
  <si>
    <t>Pommerby</t>
  </si>
  <si>
    <t>01059154</t>
  </si>
  <si>
    <t>Rabel</t>
  </si>
  <si>
    <t>01059155</t>
  </si>
  <si>
    <t>Rabenholz</t>
  </si>
  <si>
    <t>01059157</t>
  </si>
  <si>
    <t>Ringsberg</t>
  </si>
  <si>
    <t>01059158</t>
  </si>
  <si>
    <t>Schafflund</t>
  </si>
  <si>
    <t>01059159</t>
  </si>
  <si>
    <t>Sieverstedt</t>
  </si>
  <si>
    <t>01059161</t>
  </si>
  <si>
    <t>Sörup</t>
  </si>
  <si>
    <t>01059162</t>
  </si>
  <si>
    <t>Sollerup</t>
  </si>
  <si>
    <t>01059163</t>
  </si>
  <si>
    <t>Stangheck</t>
  </si>
  <si>
    <t>01059164</t>
  </si>
  <si>
    <t>Steinberg</t>
  </si>
  <si>
    <t>01059167</t>
  </si>
  <si>
    <t>Sterup</t>
  </si>
  <si>
    <t>01059168</t>
  </si>
  <si>
    <t>Stoltebüll</t>
  </si>
  <si>
    <t>01059169</t>
  </si>
  <si>
    <t>Süderhackstedt</t>
  </si>
  <si>
    <t>01059171</t>
  </si>
  <si>
    <t>Tarp</t>
  </si>
  <si>
    <t>01059173</t>
  </si>
  <si>
    <t>Wallsbüll</t>
  </si>
  <si>
    <t>01059174</t>
  </si>
  <si>
    <t>Wanderup</t>
  </si>
  <si>
    <t>01059176</t>
  </si>
  <si>
    <t>Wees</t>
  </si>
  <si>
    <t>01059177</t>
  </si>
  <si>
    <t>Weesby</t>
  </si>
  <si>
    <t>01059178</t>
  </si>
  <si>
    <t>Westerholz</t>
  </si>
  <si>
    <t>01059179</t>
  </si>
  <si>
    <t>Lindewitt</t>
  </si>
  <si>
    <t>01059182</t>
  </si>
  <si>
    <t>Freienwill</t>
  </si>
  <si>
    <t>01059183</t>
  </si>
  <si>
    <t>Handewitt</t>
  </si>
  <si>
    <t>01059184</t>
  </si>
  <si>
    <t>Oeversee</t>
  </si>
  <si>
    <t>01059185</t>
  </si>
  <si>
    <t>Mittelangeln</t>
  </si>
  <si>
    <t>01059186</t>
  </si>
  <si>
    <t>Steinbergkirche</t>
  </si>
  <si>
    <t>01059187</t>
  </si>
  <si>
    <t>Boren</t>
  </si>
  <si>
    <t>01060002</t>
  </si>
  <si>
    <t>Alveslohe</t>
  </si>
  <si>
    <t>01060003</t>
  </si>
  <si>
    <t>Armstedt</t>
  </si>
  <si>
    <t>01060004</t>
  </si>
  <si>
    <t>Bad Bramstedt</t>
  </si>
  <si>
    <t>01060005</t>
  </si>
  <si>
    <t>Bad Segeberg</t>
  </si>
  <si>
    <t>01060006</t>
  </si>
  <si>
    <t>Bahrenhof</t>
  </si>
  <si>
    <t>01060007</t>
  </si>
  <si>
    <t>Bark</t>
  </si>
  <si>
    <t>01060008</t>
  </si>
  <si>
    <t>Bebensee</t>
  </si>
  <si>
    <t>01060009</t>
  </si>
  <si>
    <t>Bimöhlen</t>
  </si>
  <si>
    <t>01060010</t>
  </si>
  <si>
    <t>Blunk</t>
  </si>
  <si>
    <t>01060011</t>
  </si>
  <si>
    <t>Boostedt</t>
  </si>
  <si>
    <t>01060012</t>
  </si>
  <si>
    <t>Bornhöved</t>
  </si>
  <si>
    <t>01060013</t>
  </si>
  <si>
    <t>Borstel</t>
  </si>
  <si>
    <t>01060014</t>
  </si>
  <si>
    <t>Buchholz (Forstgutsbez.)</t>
  </si>
  <si>
    <t>01060015</t>
  </si>
  <si>
    <t>Bühnsdorf</t>
  </si>
  <si>
    <t>01060016</t>
  </si>
  <si>
    <t>Daldorf</t>
  </si>
  <si>
    <t>01060017</t>
  </si>
  <si>
    <t>Damsdorf</t>
  </si>
  <si>
    <t>01060018</t>
  </si>
  <si>
    <t>Dreggers</t>
  </si>
  <si>
    <t>01060019</t>
  </si>
  <si>
    <t>Ellerau</t>
  </si>
  <si>
    <t>01060020</t>
  </si>
  <si>
    <t>Fahrenkrug</t>
  </si>
  <si>
    <t>01060021</t>
  </si>
  <si>
    <t>Föhrden-Barl</t>
  </si>
  <si>
    <t>01060022</t>
  </si>
  <si>
    <t>Fredesdorf</t>
  </si>
  <si>
    <t>01060023</t>
  </si>
  <si>
    <t>Fuhlendorf</t>
  </si>
  <si>
    <t>01060024</t>
  </si>
  <si>
    <t>Geschendorf</t>
  </si>
  <si>
    <t>01060025</t>
  </si>
  <si>
    <t>Glasau</t>
  </si>
  <si>
    <t>01060026</t>
  </si>
  <si>
    <t>Gönnebek</t>
  </si>
  <si>
    <t>01060027</t>
  </si>
  <si>
    <t>Großenaspe</t>
  </si>
  <si>
    <t>01060028</t>
  </si>
  <si>
    <t>Groß Kummerfeld</t>
  </si>
  <si>
    <t>01060029</t>
  </si>
  <si>
    <t>Groß Niendorf</t>
  </si>
  <si>
    <t>01060030</t>
  </si>
  <si>
    <t>Groß Rönnau</t>
  </si>
  <si>
    <t>01060031</t>
  </si>
  <si>
    <t>Hagen</t>
  </si>
  <si>
    <t>01060033</t>
  </si>
  <si>
    <t>Hardebek</t>
  </si>
  <si>
    <t>01060034</t>
  </si>
  <si>
    <t>Hartenholm</t>
  </si>
  <si>
    <t>01060035</t>
  </si>
  <si>
    <t>Hasenkrug</t>
  </si>
  <si>
    <t>01060036</t>
  </si>
  <si>
    <t>Hasenmoor</t>
  </si>
  <si>
    <t>01060037</t>
  </si>
  <si>
    <t>Heidmoor</t>
  </si>
  <si>
    <t>01060038</t>
  </si>
  <si>
    <t>Heidmühlen</t>
  </si>
  <si>
    <t>01060039</t>
  </si>
  <si>
    <t>Henstedt-Ulzburg</t>
  </si>
  <si>
    <t>01060040</t>
  </si>
  <si>
    <t>Hitzhusen</t>
  </si>
  <si>
    <t>01060041</t>
  </si>
  <si>
    <t>Högersdorf</t>
  </si>
  <si>
    <t>01060042</t>
  </si>
  <si>
    <t>Hüttblek</t>
  </si>
  <si>
    <t>01060043</t>
  </si>
  <si>
    <t>Itzstedt</t>
  </si>
  <si>
    <t>01060044</t>
  </si>
  <si>
    <t>Kaltenkirchen</t>
  </si>
  <si>
    <t>01060045</t>
  </si>
  <si>
    <t>Kattendorf</t>
  </si>
  <si>
    <t>01060046</t>
  </si>
  <si>
    <t>Kayhude</t>
  </si>
  <si>
    <t>01060047</t>
  </si>
  <si>
    <t>Kisdorf</t>
  </si>
  <si>
    <t>01060048</t>
  </si>
  <si>
    <t>Klein Gladebrügge</t>
  </si>
  <si>
    <t>01060049</t>
  </si>
  <si>
    <t>Klein Rönnau</t>
  </si>
  <si>
    <t>01060050</t>
  </si>
  <si>
    <t>Krems II</t>
  </si>
  <si>
    <t>01060051</t>
  </si>
  <si>
    <t>Kükels</t>
  </si>
  <si>
    <t>01060052</t>
  </si>
  <si>
    <t>Latendorf</t>
  </si>
  <si>
    <t>01060053</t>
  </si>
  <si>
    <t>Leezen</t>
  </si>
  <si>
    <t>01060054</t>
  </si>
  <si>
    <t>Lentföhrden</t>
  </si>
  <si>
    <t>01060056</t>
  </si>
  <si>
    <t>Mönkloh</t>
  </si>
  <si>
    <t>01060057</t>
  </si>
  <si>
    <t>Mözen</t>
  </si>
  <si>
    <t>01060058</t>
  </si>
  <si>
    <t>Nahe</t>
  </si>
  <si>
    <t>01060059</t>
  </si>
  <si>
    <t>Negernbötel</t>
  </si>
  <si>
    <t>01060060</t>
  </si>
  <si>
    <t>Nehms</t>
  </si>
  <si>
    <t>01060061</t>
  </si>
  <si>
    <t>Neuengörs</t>
  </si>
  <si>
    <t>01060062</t>
  </si>
  <si>
    <t>Neversdorf</t>
  </si>
  <si>
    <t>01060063</t>
  </si>
  <si>
    <t>Norderstedt</t>
  </si>
  <si>
    <t>01060064</t>
  </si>
  <si>
    <t>Nützen</t>
  </si>
  <si>
    <t>01060065</t>
  </si>
  <si>
    <t>Oering</t>
  </si>
  <si>
    <t>01060066</t>
  </si>
  <si>
    <t>Oersdorf</t>
  </si>
  <si>
    <t>01060067</t>
  </si>
  <si>
    <t>Pronstorf</t>
  </si>
  <si>
    <t>01060068</t>
  </si>
  <si>
    <t>Rickling</t>
  </si>
  <si>
    <t>01060069</t>
  </si>
  <si>
    <t>Rohlstorf</t>
  </si>
  <si>
    <t>01060070</t>
  </si>
  <si>
    <t>Schackendorf</t>
  </si>
  <si>
    <t>01060071</t>
  </si>
  <si>
    <t>Schieren</t>
  </si>
  <si>
    <t>01060072</t>
  </si>
  <si>
    <t>Schmalensee</t>
  </si>
  <si>
    <t>01060073</t>
  </si>
  <si>
    <t>Schmalfeld</t>
  </si>
  <si>
    <t>01060074</t>
  </si>
  <si>
    <t>Schwissel</t>
  </si>
  <si>
    <t>01060075</t>
  </si>
  <si>
    <t>01060076</t>
  </si>
  <si>
    <t>Seth</t>
  </si>
  <si>
    <t>01060077</t>
  </si>
  <si>
    <t>Sievershütten</t>
  </si>
  <si>
    <t>01060079</t>
  </si>
  <si>
    <t>Stipsdorf</t>
  </si>
  <si>
    <t>01060080</t>
  </si>
  <si>
    <t>Stocksee</t>
  </si>
  <si>
    <t>01060081</t>
  </si>
  <si>
    <t>Strukdorf</t>
  </si>
  <si>
    <t>01060082</t>
  </si>
  <si>
    <t>Struvenhütten</t>
  </si>
  <si>
    <t>01060084</t>
  </si>
  <si>
    <t>Stuvenborn</t>
  </si>
  <si>
    <t>01060085</t>
  </si>
  <si>
    <t>Sülfeld</t>
  </si>
  <si>
    <t>01060086</t>
  </si>
  <si>
    <t>Tarbek</t>
  </si>
  <si>
    <t>01060087</t>
  </si>
  <si>
    <t>Tensfeld</t>
  </si>
  <si>
    <t>01060088</t>
  </si>
  <si>
    <t>Todesfelde</t>
  </si>
  <si>
    <t>01060089</t>
  </si>
  <si>
    <t>Trappenkamp</t>
  </si>
  <si>
    <t>01060090</t>
  </si>
  <si>
    <t>Travenhorst</t>
  </si>
  <si>
    <t>01060091</t>
  </si>
  <si>
    <t>Traventhal</t>
  </si>
  <si>
    <t>01060092</t>
  </si>
  <si>
    <t>Wahlstedt</t>
  </si>
  <si>
    <t>01060093</t>
  </si>
  <si>
    <t>Wakendorf I</t>
  </si>
  <si>
    <t>01060094</t>
  </si>
  <si>
    <t>Wakendorf II</t>
  </si>
  <si>
    <t>01060095</t>
  </si>
  <si>
    <t>Weddelbrook</t>
  </si>
  <si>
    <t>01060096</t>
  </si>
  <si>
    <t>Weede</t>
  </si>
  <si>
    <t>01060097</t>
  </si>
  <si>
    <t>Wensin</t>
  </si>
  <si>
    <t>01060098</t>
  </si>
  <si>
    <t>Westerrade</t>
  </si>
  <si>
    <t>01060099</t>
  </si>
  <si>
    <t>Wiemersdorf</t>
  </si>
  <si>
    <t>01060100</t>
  </si>
  <si>
    <t>Winsen</t>
  </si>
  <si>
    <t>01060101</t>
  </si>
  <si>
    <t>Wittenborn</t>
  </si>
  <si>
    <t>01061001</t>
  </si>
  <si>
    <t>Aasbüttel</t>
  </si>
  <si>
    <t>01061002</t>
  </si>
  <si>
    <t>Aebtissinwisch</t>
  </si>
  <si>
    <t>01061003</t>
  </si>
  <si>
    <t>Agethorst</t>
  </si>
  <si>
    <t>01061004</t>
  </si>
  <si>
    <t>Altenmoor</t>
  </si>
  <si>
    <t>01061005</t>
  </si>
  <si>
    <t>Auufer</t>
  </si>
  <si>
    <t>01061006</t>
  </si>
  <si>
    <t>Bahrenfleth</t>
  </si>
  <si>
    <t>01061007</t>
  </si>
  <si>
    <t>Beidenfleth</t>
  </si>
  <si>
    <t>01061008</t>
  </si>
  <si>
    <t>Bekdorf</t>
  </si>
  <si>
    <t>01061010</t>
  </si>
  <si>
    <t>Bekmünde</t>
  </si>
  <si>
    <t>01061011</t>
  </si>
  <si>
    <t>Besdorf</t>
  </si>
  <si>
    <t>01061012</t>
  </si>
  <si>
    <t>Blomesche Wildnis</t>
  </si>
  <si>
    <t>01061013</t>
  </si>
  <si>
    <t>Bokelrehm</t>
  </si>
  <si>
    <t>01061014</t>
  </si>
  <si>
    <t>Bokhorst</t>
  </si>
  <si>
    <t>01061015</t>
  </si>
  <si>
    <t>Borsfleth</t>
  </si>
  <si>
    <t>01061016</t>
  </si>
  <si>
    <t>Breitenberg</t>
  </si>
  <si>
    <t>01061017</t>
  </si>
  <si>
    <t>Breitenburg</t>
  </si>
  <si>
    <t>01061018</t>
  </si>
  <si>
    <t>Brokdorf</t>
  </si>
  <si>
    <t>01061019</t>
  </si>
  <si>
    <t>Brokstedt</t>
  </si>
  <si>
    <t>01061020</t>
  </si>
  <si>
    <t>Büttel</t>
  </si>
  <si>
    <t>01061021</t>
  </si>
  <si>
    <t>Christinenthal</t>
  </si>
  <si>
    <t>01061022</t>
  </si>
  <si>
    <t>Dägeling</t>
  </si>
  <si>
    <t>01061023</t>
  </si>
  <si>
    <t>Dammfleth</t>
  </si>
  <si>
    <t>01061024</t>
  </si>
  <si>
    <t>01061025</t>
  </si>
  <si>
    <t>Ecklak</t>
  </si>
  <si>
    <t>01061026</t>
  </si>
  <si>
    <t>Elskop</t>
  </si>
  <si>
    <t>01061027</t>
  </si>
  <si>
    <t>Engelbrechtsche Wildnis</t>
  </si>
  <si>
    <t>01061028</t>
  </si>
  <si>
    <t>Fitzbek</t>
  </si>
  <si>
    <t>01061029</t>
  </si>
  <si>
    <t>Glückstadt</t>
  </si>
  <si>
    <t>01061030</t>
  </si>
  <si>
    <t>Grevenkop</t>
  </si>
  <si>
    <t>01061031</t>
  </si>
  <si>
    <t>Gribbohm</t>
  </si>
  <si>
    <t>01061033</t>
  </si>
  <si>
    <t>Hadenfeld</t>
  </si>
  <si>
    <t>01061034</t>
  </si>
  <si>
    <t>Heiligenstedten</t>
  </si>
  <si>
    <t>01061035</t>
  </si>
  <si>
    <t>Heiligenstedtenerkamp</t>
  </si>
  <si>
    <t>01061036</t>
  </si>
  <si>
    <t>01061037</t>
  </si>
  <si>
    <t>Herzhorn</t>
  </si>
  <si>
    <t>01061038</t>
  </si>
  <si>
    <t>Hingstheide</t>
  </si>
  <si>
    <t>01061039</t>
  </si>
  <si>
    <t>Hodorf</t>
  </si>
  <si>
    <t>01061040</t>
  </si>
  <si>
    <t>Hohenaspe</t>
  </si>
  <si>
    <t>01061041</t>
  </si>
  <si>
    <t>01061042</t>
  </si>
  <si>
    <t>Hohenlockstedt</t>
  </si>
  <si>
    <t>01061043</t>
  </si>
  <si>
    <t>Holstenniendorf</t>
  </si>
  <si>
    <t>01061044</t>
  </si>
  <si>
    <t>Horst (Holstein)</t>
  </si>
  <si>
    <t>01061045</t>
  </si>
  <si>
    <t>Huje</t>
  </si>
  <si>
    <t>01061046</t>
  </si>
  <si>
    <t>Itzehoe</t>
  </si>
  <si>
    <t>01061047</t>
  </si>
  <si>
    <t>Kaaks</t>
  </si>
  <si>
    <t>01061048</t>
  </si>
  <si>
    <t>Kaisborstel</t>
  </si>
  <si>
    <t>01061049</t>
  </si>
  <si>
    <t>Kellinghusen</t>
  </si>
  <si>
    <t>01061050</t>
  </si>
  <si>
    <t>Kiebitzreihe</t>
  </si>
  <si>
    <t>01061052</t>
  </si>
  <si>
    <t>01061053</t>
  </si>
  <si>
    <t>Kollmoor</t>
  </si>
  <si>
    <t>01061054</t>
  </si>
  <si>
    <t>Krempdorf</t>
  </si>
  <si>
    <t>01061055</t>
  </si>
  <si>
    <t>Krempe</t>
  </si>
  <si>
    <t>01061056</t>
  </si>
  <si>
    <t>Kremperheide</t>
  </si>
  <si>
    <t>01061057</t>
  </si>
  <si>
    <t>Krempermoor</t>
  </si>
  <si>
    <t>01061058</t>
  </si>
  <si>
    <t>Kronsmoor</t>
  </si>
  <si>
    <t>01061059</t>
  </si>
  <si>
    <t>Krummendiek</t>
  </si>
  <si>
    <t>01061060</t>
  </si>
  <si>
    <t>Kudensee</t>
  </si>
  <si>
    <t>01061061</t>
  </si>
  <si>
    <t>Lägerdorf</t>
  </si>
  <si>
    <t>01061062</t>
  </si>
  <si>
    <t>Landrecht</t>
  </si>
  <si>
    <t>01061063</t>
  </si>
  <si>
    <t>Landscheide</t>
  </si>
  <si>
    <t>01061064</t>
  </si>
  <si>
    <t>Lockstedt</t>
  </si>
  <si>
    <t>01061065</t>
  </si>
  <si>
    <t>Lohbarbek</t>
  </si>
  <si>
    <t>01061066</t>
  </si>
  <si>
    <t>Looft</t>
  </si>
  <si>
    <t>01061067</t>
  </si>
  <si>
    <t>Mehlbek</t>
  </si>
  <si>
    <t>01061068</t>
  </si>
  <si>
    <t>Moordiek</t>
  </si>
  <si>
    <t>01061070</t>
  </si>
  <si>
    <t>Moorhusen</t>
  </si>
  <si>
    <t>01061071</t>
  </si>
  <si>
    <t>Mühlenbarbek</t>
  </si>
  <si>
    <t>01061072</t>
  </si>
  <si>
    <t>Münsterdorf</t>
  </si>
  <si>
    <t>01061073</t>
  </si>
  <si>
    <t>Neuenbrook</t>
  </si>
  <si>
    <t>01061074</t>
  </si>
  <si>
    <t>Neuendorf b. Elmshorn</t>
  </si>
  <si>
    <t>01061076</t>
  </si>
  <si>
    <t>Nienbüttel</t>
  </si>
  <si>
    <t>01061077</t>
  </si>
  <si>
    <t>01061078</t>
  </si>
  <si>
    <t>Nutteln</t>
  </si>
  <si>
    <t>01061079</t>
  </si>
  <si>
    <t>Oelixdorf</t>
  </si>
  <si>
    <t>01061080</t>
  </si>
  <si>
    <t>Oeschebüttel</t>
  </si>
  <si>
    <t>01061081</t>
  </si>
  <si>
    <t>Oldenborstel</t>
  </si>
  <si>
    <t>01061082</t>
  </si>
  <si>
    <t>Oldendorf</t>
  </si>
  <si>
    <t>01061083</t>
  </si>
  <si>
    <t>Ottenbüttel</t>
  </si>
  <si>
    <t>01061084</t>
  </si>
  <si>
    <t>Peissen</t>
  </si>
  <si>
    <t>01061085</t>
  </si>
  <si>
    <t>Pöschendorf</t>
  </si>
  <si>
    <t>01061086</t>
  </si>
  <si>
    <t>Poyenberg</t>
  </si>
  <si>
    <t>01061087</t>
  </si>
  <si>
    <t>Puls</t>
  </si>
  <si>
    <t>01061088</t>
  </si>
  <si>
    <t>Quarnstedt</t>
  </si>
  <si>
    <t>01061089</t>
  </si>
  <si>
    <t>Rade</t>
  </si>
  <si>
    <t>01061091</t>
  </si>
  <si>
    <t>Reher</t>
  </si>
  <si>
    <t>01061092</t>
  </si>
  <si>
    <t>Rethwisch</t>
  </si>
  <si>
    <t>01061093</t>
  </si>
  <si>
    <t>Rosdorf</t>
  </si>
  <si>
    <t>01061095</t>
  </si>
  <si>
    <t>Sankt Margarethen</t>
  </si>
  <si>
    <t>01061096</t>
  </si>
  <si>
    <t>Sarlhusen</t>
  </si>
  <si>
    <t>01061097</t>
  </si>
  <si>
    <t>01061098</t>
  </si>
  <si>
    <t>Schlotfeld</t>
  </si>
  <si>
    <t>01061100</t>
  </si>
  <si>
    <t>Silzen</t>
  </si>
  <si>
    <t>01061101</t>
  </si>
  <si>
    <t>Sommerland</t>
  </si>
  <si>
    <t>01061102</t>
  </si>
  <si>
    <t>Stördorf</t>
  </si>
  <si>
    <t>01061103</t>
  </si>
  <si>
    <t>Störkathen</t>
  </si>
  <si>
    <t>01061104</t>
  </si>
  <si>
    <t>Süderau</t>
  </si>
  <si>
    <t>01061105</t>
  </si>
  <si>
    <t>Vaale</t>
  </si>
  <si>
    <t>01061106</t>
  </si>
  <si>
    <t>Vaalermoor</t>
  </si>
  <si>
    <t>01061107</t>
  </si>
  <si>
    <t>Wacken</t>
  </si>
  <si>
    <t>01061108</t>
  </si>
  <si>
    <t>Warringholz</t>
  </si>
  <si>
    <t>01061109</t>
  </si>
  <si>
    <t>Westermoor</t>
  </si>
  <si>
    <t>01061110</t>
  </si>
  <si>
    <t>Wewelsfleth</t>
  </si>
  <si>
    <t>01061111</t>
  </si>
  <si>
    <t>Wiedenborstel</t>
  </si>
  <si>
    <t>01061112</t>
  </si>
  <si>
    <t>Willenscharen</t>
  </si>
  <si>
    <t>01061113</t>
  </si>
  <si>
    <t>Wilster</t>
  </si>
  <si>
    <t>01061114</t>
  </si>
  <si>
    <t>Winseldorf</t>
  </si>
  <si>
    <t>01061115</t>
  </si>
  <si>
    <t>Wittenbergen</t>
  </si>
  <si>
    <t>01061116</t>
  </si>
  <si>
    <t>Wrist</t>
  </si>
  <si>
    <t>01061117</t>
  </si>
  <si>
    <t>Wulfsmoor</t>
  </si>
  <si>
    <t>01061118</t>
  </si>
  <si>
    <t>Kollmar</t>
  </si>
  <si>
    <t>01061119</t>
  </si>
  <si>
    <t>Neuendorf-Sachsenbande</t>
  </si>
  <si>
    <t>01062001</t>
  </si>
  <si>
    <t>Ahrensburg</t>
  </si>
  <si>
    <t>01062003</t>
  </si>
  <si>
    <t>Badendorf</t>
  </si>
  <si>
    <t>01062004</t>
  </si>
  <si>
    <t>Bad Oldesloe</t>
  </si>
  <si>
    <t>01062005</t>
  </si>
  <si>
    <t>Bargfeld-Stegen</t>
  </si>
  <si>
    <t>01062006</t>
  </si>
  <si>
    <t>Bargteheide</t>
  </si>
  <si>
    <t>01062008</t>
  </si>
  <si>
    <t>Barnitz</t>
  </si>
  <si>
    <t>01062009</t>
  </si>
  <si>
    <t>Barsbüttel</t>
  </si>
  <si>
    <t>01062011</t>
  </si>
  <si>
    <t>Braak</t>
  </si>
  <si>
    <t>01062014</t>
  </si>
  <si>
    <t>Delingsdorf</t>
  </si>
  <si>
    <t>01062016</t>
  </si>
  <si>
    <t>01062018</t>
  </si>
  <si>
    <t>Glinde</t>
  </si>
  <si>
    <t>01062019</t>
  </si>
  <si>
    <t>01062020</t>
  </si>
  <si>
    <t>Grande</t>
  </si>
  <si>
    <t>01062021</t>
  </si>
  <si>
    <t>Grönwohld</t>
  </si>
  <si>
    <t>01062022</t>
  </si>
  <si>
    <t>Großensee</t>
  </si>
  <si>
    <t>01062023</t>
  </si>
  <si>
    <t>Großhansdorf</t>
  </si>
  <si>
    <t>01062025</t>
  </si>
  <si>
    <t>Hamberge</t>
  </si>
  <si>
    <t>01062026</t>
  </si>
  <si>
    <t>Höchstfördersatz angewendet (nominal)</t>
  </si>
  <si>
    <t>Höchstfördersatz (nominal)</t>
  </si>
  <si>
    <t>03251007</t>
  </si>
  <si>
    <t>Bassum</t>
  </si>
  <si>
    <t>03251008</t>
  </si>
  <si>
    <t>03251009</t>
  </si>
  <si>
    <t>Brockum</t>
  </si>
  <si>
    <t>03251011</t>
  </si>
  <si>
    <t>Dickel</t>
  </si>
  <si>
    <t>03251012</t>
  </si>
  <si>
    <t>Diepholz</t>
  </si>
  <si>
    <t>03251013</t>
  </si>
  <si>
    <t>Drebber</t>
  </si>
  <si>
    <t>03251014</t>
  </si>
  <si>
    <t>Drentwede</t>
  </si>
  <si>
    <t>03251015</t>
  </si>
  <si>
    <t>Ehrenburg</t>
  </si>
  <si>
    <t>03251017</t>
  </si>
  <si>
    <t>Eydelstedt</t>
  </si>
  <si>
    <t>03251018</t>
  </si>
  <si>
    <t>Freistatt</t>
  </si>
  <si>
    <t>03251019</t>
  </si>
  <si>
    <t>Hemsloh</t>
  </si>
  <si>
    <t>03251020</t>
  </si>
  <si>
    <t>Hüde</t>
  </si>
  <si>
    <t>03251021</t>
  </si>
  <si>
    <t>Kirchdorf</t>
  </si>
  <si>
    <t>03251022</t>
  </si>
  <si>
    <t>Lembruch</t>
  </si>
  <si>
    <t>03251023</t>
  </si>
  <si>
    <t>Lemförde</t>
  </si>
  <si>
    <t>03251024</t>
  </si>
  <si>
    <t>Maasen</t>
  </si>
  <si>
    <t>03251025</t>
  </si>
  <si>
    <t>Marl</t>
  </si>
  <si>
    <t>03251026</t>
  </si>
  <si>
    <t>Martfeld</t>
  </si>
  <si>
    <t>03251027</t>
  </si>
  <si>
    <t>Mellinghausen</t>
  </si>
  <si>
    <t>03251028</t>
  </si>
  <si>
    <t>03251029</t>
  </si>
  <si>
    <t>Quernheim</t>
  </si>
  <si>
    <t>03251030</t>
  </si>
  <si>
    <t>Rehden</t>
  </si>
  <si>
    <t>03251031</t>
  </si>
  <si>
    <t>Scholen</t>
  </si>
  <si>
    <t>03251032</t>
  </si>
  <si>
    <t>Schwaförden</t>
  </si>
  <si>
    <t>03251033</t>
  </si>
  <si>
    <t>Schwarme</t>
  </si>
  <si>
    <t>03251034</t>
  </si>
  <si>
    <t>Siedenburg</t>
  </si>
  <si>
    <t>03251035</t>
  </si>
  <si>
    <t>Staffhorst</t>
  </si>
  <si>
    <t>03251036</t>
  </si>
  <si>
    <t>Stemshorn</t>
  </si>
  <si>
    <t>03251037</t>
  </si>
  <si>
    <t>Stuhr</t>
  </si>
  <si>
    <t>03251038</t>
  </si>
  <si>
    <t>Sudwalde</t>
  </si>
  <si>
    <t>03251039</t>
  </si>
  <si>
    <t>Süstedt</t>
  </si>
  <si>
    <t>03251040</t>
  </si>
  <si>
    <t>Sulingen</t>
  </si>
  <si>
    <t>03251041</t>
  </si>
  <si>
    <t>Syke</t>
  </si>
  <si>
    <t>03251042</t>
  </si>
  <si>
    <t>Twistringen</t>
  </si>
  <si>
    <t>03251043</t>
  </si>
  <si>
    <t>Varrel</t>
  </si>
  <si>
    <t>03251044</t>
  </si>
  <si>
    <t>Wagenfeld</t>
  </si>
  <si>
    <t>03251045</t>
  </si>
  <si>
    <t>Wehrbleck</t>
  </si>
  <si>
    <t>03251046</t>
  </si>
  <si>
    <t>Wetschen</t>
  </si>
  <si>
    <t>03251047</t>
  </si>
  <si>
    <t>Weyhe</t>
  </si>
  <si>
    <t>03251048</t>
  </si>
  <si>
    <t>Bruchhausen-Vilsen</t>
  </si>
  <si>
    <t>03252001</t>
  </si>
  <si>
    <t>Aerzen</t>
  </si>
  <si>
    <t>03252002</t>
  </si>
  <si>
    <t>Bad Münder am Deister</t>
  </si>
  <si>
    <t>03252003</t>
  </si>
  <si>
    <t>Bad Pyrmont</t>
  </si>
  <si>
    <t>03252004</t>
  </si>
  <si>
    <t>Coppenbrügge</t>
  </si>
  <si>
    <t>03252005</t>
  </si>
  <si>
    <t>Emmerthal</t>
  </si>
  <si>
    <t>03252006</t>
  </si>
  <si>
    <t>Hameln</t>
  </si>
  <si>
    <t>03252007</t>
  </si>
  <si>
    <t>Hessisch Oldendorf</t>
  </si>
  <si>
    <t>03252008</t>
  </si>
  <si>
    <t>Salzhemmendorf</t>
  </si>
  <si>
    <t>03254001</t>
  </si>
  <si>
    <t>Adenstedt</t>
  </si>
  <si>
    <t>03254002</t>
  </si>
  <si>
    <t>Alfeld (Leine)</t>
  </si>
  <si>
    <t>03254003</t>
  </si>
  <si>
    <t>Algermissen</t>
  </si>
  <si>
    <t>03254004</t>
  </si>
  <si>
    <t>Almstedt</t>
  </si>
  <si>
    <t>03254005</t>
  </si>
  <si>
    <t>Bad Salzdetfurth</t>
  </si>
  <si>
    <t>03254006</t>
  </si>
  <si>
    <t>Banteln</t>
  </si>
  <si>
    <t>03254007</t>
  </si>
  <si>
    <t>Betheln</t>
  </si>
  <si>
    <t>03254008</t>
  </si>
  <si>
    <t>Bockenem</t>
  </si>
  <si>
    <t>03254009</t>
  </si>
  <si>
    <t>Brüggen</t>
  </si>
  <si>
    <t>03254010</t>
  </si>
  <si>
    <t>Despetal</t>
  </si>
  <si>
    <t>03254011</t>
  </si>
  <si>
    <t>Diekholzen</t>
  </si>
  <si>
    <t>03254012</t>
  </si>
  <si>
    <t>Eberholzen</t>
  </si>
  <si>
    <t>03254013</t>
  </si>
  <si>
    <t>Eime</t>
  </si>
  <si>
    <t>03254014</t>
  </si>
  <si>
    <t>Elze</t>
  </si>
  <si>
    <t>03254015</t>
  </si>
  <si>
    <t>Everode</t>
  </si>
  <si>
    <t>03254016</t>
  </si>
  <si>
    <t>Freden (Leine)</t>
  </si>
  <si>
    <t>03254017</t>
  </si>
  <si>
    <t>Giesen</t>
  </si>
  <si>
    <t>03254018</t>
  </si>
  <si>
    <t>Gronau (Leine)</t>
  </si>
  <si>
    <t>03254019</t>
  </si>
  <si>
    <t>Harbarnsen</t>
  </si>
  <si>
    <t>03254020</t>
  </si>
  <si>
    <t>Harsum</t>
  </si>
  <si>
    <t>03254021</t>
  </si>
  <si>
    <t>Hildesheim</t>
  </si>
  <si>
    <t>03254022</t>
  </si>
  <si>
    <t>Holle</t>
  </si>
  <si>
    <t>03254023</t>
  </si>
  <si>
    <t>Lamspringe</t>
  </si>
  <si>
    <t>03254024</t>
  </si>
  <si>
    <t>Landwehr</t>
  </si>
  <si>
    <t>03254025</t>
  </si>
  <si>
    <t>Neuhof</t>
  </si>
  <si>
    <t>03254026</t>
  </si>
  <si>
    <t>Nordstemmen</t>
  </si>
  <si>
    <t>03254027</t>
  </si>
  <si>
    <t>Rheden</t>
  </si>
  <si>
    <t>03254028</t>
  </si>
  <si>
    <t>Sarstedt</t>
  </si>
  <si>
    <t>03254029</t>
  </si>
  <si>
    <t>Schellerten</t>
  </si>
  <si>
    <t>03254030</t>
  </si>
  <si>
    <t>Sehlem</t>
  </si>
  <si>
    <t>03254031</t>
  </si>
  <si>
    <t>Sibbesse</t>
  </si>
  <si>
    <t>03254032</t>
  </si>
  <si>
    <t>Söhlde</t>
  </si>
  <si>
    <t>03254033</t>
  </si>
  <si>
    <t>Westfeld</t>
  </si>
  <si>
    <t>03254034</t>
  </si>
  <si>
    <t>Winzenburg</t>
  </si>
  <si>
    <t>03254035</t>
  </si>
  <si>
    <t>Woltershausen</t>
  </si>
  <si>
    <t>03254036</t>
  </si>
  <si>
    <t>Coppengrave</t>
  </si>
  <si>
    <t>03254037</t>
  </si>
  <si>
    <t>Duingen</t>
  </si>
  <si>
    <t>03254038</t>
  </si>
  <si>
    <t>Hoyershausen</t>
  </si>
  <si>
    <t>03254039</t>
  </si>
  <si>
    <t>Marienhagen</t>
  </si>
  <si>
    <t>03254040</t>
  </si>
  <si>
    <t>Weenzen</t>
  </si>
  <si>
    <t>03255001</t>
  </si>
  <si>
    <t>Arholzen</t>
  </si>
  <si>
    <t>03255002</t>
  </si>
  <si>
    <t>03255003</t>
  </si>
  <si>
    <t>Bodenwerder</t>
  </si>
  <si>
    <t>03255004</t>
  </si>
  <si>
    <t>Boffzen</t>
  </si>
  <si>
    <t>03255005</t>
  </si>
  <si>
    <t>Brevörde</t>
  </si>
  <si>
    <t>03255007</t>
  </si>
  <si>
    <t>Deensen</t>
  </si>
  <si>
    <t>03255008</t>
  </si>
  <si>
    <t>Delligsen</t>
  </si>
  <si>
    <t>03255009</t>
  </si>
  <si>
    <t>Derental</t>
  </si>
  <si>
    <t>03255010</t>
  </si>
  <si>
    <t>Dielmissen</t>
  </si>
  <si>
    <t>03255012</t>
  </si>
  <si>
    <t>Eimen</t>
  </si>
  <si>
    <t>03255013</t>
  </si>
  <si>
    <t>Eschershausen</t>
  </si>
  <si>
    <t>03255014</t>
  </si>
  <si>
    <t>Fürstenberg</t>
  </si>
  <si>
    <t>03255015</t>
  </si>
  <si>
    <t>Golmbach</t>
  </si>
  <si>
    <t>03255016</t>
  </si>
  <si>
    <t>Halle</t>
  </si>
  <si>
    <t>03255017</t>
  </si>
  <si>
    <t>Hehlen</t>
  </si>
  <si>
    <t>03255018</t>
  </si>
  <si>
    <t>Heinade</t>
  </si>
  <si>
    <t>03255019</t>
  </si>
  <si>
    <t>Heinsen</t>
  </si>
  <si>
    <t>03255020</t>
  </si>
  <si>
    <t>Heyen</t>
  </si>
  <si>
    <t>03255021</t>
  </si>
  <si>
    <t>Holenberg</t>
  </si>
  <si>
    <t>03255022</t>
  </si>
  <si>
    <t>Holzen</t>
  </si>
  <si>
    <t>03255023</t>
  </si>
  <si>
    <t>Holzminden</t>
  </si>
  <si>
    <t>03255025</t>
  </si>
  <si>
    <t>Kirchbrak</t>
  </si>
  <si>
    <t>03255026</t>
  </si>
  <si>
    <t>Lauenförde</t>
  </si>
  <si>
    <t>03255027</t>
  </si>
  <si>
    <t>Lenne</t>
  </si>
  <si>
    <t>03255028</t>
  </si>
  <si>
    <t>Lüerdissen</t>
  </si>
  <si>
    <t>03255030</t>
  </si>
  <si>
    <t>Negenborn</t>
  </si>
  <si>
    <t>03255031</t>
  </si>
  <si>
    <t>Ottenstein</t>
  </si>
  <si>
    <t>03255032</t>
  </si>
  <si>
    <t>Pegestorf</t>
  </si>
  <si>
    <t>03255033</t>
  </si>
  <si>
    <t>Polle</t>
  </si>
  <si>
    <t>03255034</t>
  </si>
  <si>
    <t>Stadtoldendorf</t>
  </si>
  <si>
    <t>03255035</t>
  </si>
  <si>
    <t>Vahlbruch</t>
  </si>
  <si>
    <t>03255036</t>
  </si>
  <si>
    <t>Wangelnstedt</t>
  </si>
  <si>
    <t>03255501</t>
  </si>
  <si>
    <t>03255502</t>
  </si>
  <si>
    <t>03255503</t>
  </si>
  <si>
    <t>03255504</t>
  </si>
  <si>
    <t>Grünenplan</t>
  </si>
  <si>
    <t>03255505</t>
  </si>
  <si>
    <t>03255506</t>
  </si>
  <si>
    <t>Merxhausen</t>
  </si>
  <si>
    <t>03255508</t>
  </si>
  <si>
    <t>Wenzen</t>
  </si>
  <si>
    <t>03256001</t>
  </si>
  <si>
    <t>Balge</t>
  </si>
  <si>
    <t>03256002</t>
  </si>
  <si>
    <t>Binnen</t>
  </si>
  <si>
    <t>03256003</t>
  </si>
  <si>
    <t>Bücken</t>
  </si>
  <si>
    <t>03256004</t>
  </si>
  <si>
    <t>Diepenau</t>
  </si>
  <si>
    <t>03256005</t>
  </si>
  <si>
    <t>Drakenburg</t>
  </si>
  <si>
    <t>03256006</t>
  </si>
  <si>
    <t>Estorf</t>
  </si>
  <si>
    <t>03256007</t>
  </si>
  <si>
    <t>Eystrup</t>
  </si>
  <si>
    <t>03256008</t>
  </si>
  <si>
    <t>Gandesbergen</t>
  </si>
  <si>
    <t>03256009</t>
  </si>
  <si>
    <t>Hämelhausen</t>
  </si>
  <si>
    <t>03256010</t>
  </si>
  <si>
    <t>Hassel (Weser)</t>
  </si>
  <si>
    <t>03256011</t>
  </si>
  <si>
    <t>Haßbergen</t>
  </si>
  <si>
    <t>03256012</t>
  </si>
  <si>
    <t>Heemsen</t>
  </si>
  <si>
    <t>03256013</t>
  </si>
  <si>
    <t>Hilgermissen</t>
  </si>
  <si>
    <t>03256014</t>
  </si>
  <si>
    <t>Hoya</t>
  </si>
  <si>
    <t>03256015</t>
  </si>
  <si>
    <t>Hoyerhagen</t>
  </si>
  <si>
    <t>03256016</t>
  </si>
  <si>
    <t>03256017</t>
  </si>
  <si>
    <t>Landesbergen</t>
  </si>
  <si>
    <t>03256018</t>
  </si>
  <si>
    <t>Leese</t>
  </si>
  <si>
    <t>03256019</t>
  </si>
  <si>
    <t>Liebenau</t>
  </si>
  <si>
    <t>03256020</t>
  </si>
  <si>
    <t>Linsburg</t>
  </si>
  <si>
    <t>03256021</t>
  </si>
  <si>
    <t>Marklohe</t>
  </si>
  <si>
    <t>03256022</t>
  </si>
  <si>
    <t>Nienburg (Weser)</t>
  </si>
  <si>
    <t>03256023</t>
  </si>
  <si>
    <t>Pennigsehl</t>
  </si>
  <si>
    <t>03256024</t>
  </si>
  <si>
    <t>Raddestorf</t>
  </si>
  <si>
    <t>03256025</t>
  </si>
  <si>
    <t>Rehburg-Loccum</t>
  </si>
  <si>
    <t>03256026</t>
  </si>
  <si>
    <t>Rodewald</t>
  </si>
  <si>
    <t>03256027</t>
  </si>
  <si>
    <t>Rohrsen</t>
  </si>
  <si>
    <t>03256028</t>
  </si>
  <si>
    <t>Schweringen</t>
  </si>
  <si>
    <t>03256029</t>
  </si>
  <si>
    <t>Steimbke</t>
  </si>
  <si>
    <t>03256030</t>
  </si>
  <si>
    <t>Steyerberg</t>
  </si>
  <si>
    <t>03256031</t>
  </si>
  <si>
    <t>Stöckse</t>
  </si>
  <si>
    <t>03256032</t>
  </si>
  <si>
    <t>Stolzenau</t>
  </si>
  <si>
    <t>03256033</t>
  </si>
  <si>
    <t>Uchte</t>
  </si>
  <si>
    <t>03256034</t>
  </si>
  <si>
    <t>Warmsen</t>
  </si>
  <si>
    <t>03256035</t>
  </si>
  <si>
    <t>Warpe</t>
  </si>
  <si>
    <t>03256036</t>
  </si>
  <si>
    <t>Wietzen</t>
  </si>
  <si>
    <t>03257001</t>
  </si>
  <si>
    <t>Ahnsen</t>
  </si>
  <si>
    <t>03257002</t>
  </si>
  <si>
    <t>Apelern</t>
  </si>
  <si>
    <t>03257003</t>
  </si>
  <si>
    <t>Auetal</t>
  </si>
  <si>
    <t>03257004</t>
  </si>
  <si>
    <t>Auhagen</t>
  </si>
  <si>
    <t>03257005</t>
  </si>
  <si>
    <t>Bad Eilsen</t>
  </si>
  <si>
    <t>03257006</t>
  </si>
  <si>
    <t>Bad Nenndorf</t>
  </si>
  <si>
    <t>03257007</t>
  </si>
  <si>
    <t>Beckedorf</t>
  </si>
  <si>
    <t>03257008</t>
  </si>
  <si>
    <t>03257009</t>
  </si>
  <si>
    <t>Bückeburg</t>
  </si>
  <si>
    <t>03257010</t>
  </si>
  <si>
    <t>Hagenburg</t>
  </si>
  <si>
    <t>03257011</t>
  </si>
  <si>
    <t>Haste</t>
  </si>
  <si>
    <t>03257012</t>
  </si>
  <si>
    <t>Heeßen</t>
  </si>
  <si>
    <t>03257013</t>
  </si>
  <si>
    <t>Helpsen</t>
  </si>
  <si>
    <t>03257014</t>
  </si>
  <si>
    <t>Hespe</t>
  </si>
  <si>
    <t>03257015</t>
  </si>
  <si>
    <t>Heuerßen</t>
  </si>
  <si>
    <t>03257016</t>
  </si>
  <si>
    <t>Hohnhorst</t>
  </si>
  <si>
    <t>03257017</t>
  </si>
  <si>
    <t>Hülsede</t>
  </si>
  <si>
    <t>03257018</t>
  </si>
  <si>
    <t>Lauenau</t>
  </si>
  <si>
    <t>03257019</t>
  </si>
  <si>
    <t>Lauenhagen</t>
  </si>
  <si>
    <t>03257020</t>
  </si>
  <si>
    <t>Lindhorst</t>
  </si>
  <si>
    <t>03257021</t>
  </si>
  <si>
    <t>Lüdersfeld</t>
  </si>
  <si>
    <t>03257022</t>
  </si>
  <si>
    <t>Luhden</t>
  </si>
  <si>
    <t>03257023</t>
  </si>
  <si>
    <t>Meerbeck</t>
  </si>
  <si>
    <t>03257024</t>
  </si>
  <si>
    <t>Messenkamp</t>
  </si>
  <si>
    <t>03257025</t>
  </si>
  <si>
    <t>Niedernwöhren</t>
  </si>
  <si>
    <t>03257026</t>
  </si>
  <si>
    <t>Nienstädt</t>
  </si>
  <si>
    <t>03257027</t>
  </si>
  <si>
    <t>Nordsehl</t>
  </si>
  <si>
    <t>03257028</t>
  </si>
  <si>
    <t>Obernkirchen</t>
  </si>
  <si>
    <t>03257029</t>
  </si>
  <si>
    <t>Pohle</t>
  </si>
  <si>
    <t>03257030</t>
  </si>
  <si>
    <t>Pollhagen</t>
  </si>
  <si>
    <t>03257031</t>
  </si>
  <si>
    <t>Rinteln</t>
  </si>
  <si>
    <t>03257032</t>
  </si>
  <si>
    <t>Rodenberg</t>
  </si>
  <si>
    <t>03257033</t>
  </si>
  <si>
    <t>Sachsenhagen</t>
  </si>
  <si>
    <t>03257034</t>
  </si>
  <si>
    <t>Seggebruch</t>
  </si>
  <si>
    <t>03257035</t>
  </si>
  <si>
    <t>Stadthagen</t>
  </si>
  <si>
    <t>03257036</t>
  </si>
  <si>
    <t>Suthfeld</t>
  </si>
  <si>
    <t>03257037</t>
  </si>
  <si>
    <t>Wiedensahl</t>
  </si>
  <si>
    <t>03257038</t>
  </si>
  <si>
    <t>Wölpinghausen</t>
  </si>
  <si>
    <t>03351001</t>
  </si>
  <si>
    <t>Adelheidsdorf</t>
  </si>
  <si>
    <t>03351002</t>
  </si>
  <si>
    <t>Ahnsbeck</t>
  </si>
  <si>
    <t>03351003</t>
  </si>
  <si>
    <t>Beedenbostel</t>
  </si>
  <si>
    <t>03351004</t>
  </si>
  <si>
    <t>Bergen</t>
  </si>
  <si>
    <t>03351005</t>
  </si>
  <si>
    <t>Bröckel</t>
  </si>
  <si>
    <t>03351006</t>
  </si>
  <si>
    <t>Celle</t>
  </si>
  <si>
    <t>03351007</t>
  </si>
  <si>
    <t>Eicklingen</t>
  </si>
  <si>
    <t>03351008</t>
  </si>
  <si>
    <t>Eldingen</t>
  </si>
  <si>
    <t>Eschede</t>
  </si>
  <si>
    <t>03351010</t>
  </si>
  <si>
    <t>Faßberg</t>
  </si>
  <si>
    <t>03351012</t>
  </si>
  <si>
    <t>Hambühren</t>
  </si>
  <si>
    <t>03351015</t>
  </si>
  <si>
    <t>Hohne</t>
  </si>
  <si>
    <t>03351016</t>
  </si>
  <si>
    <t>Lachendorf</t>
  </si>
  <si>
    <t>03351017</t>
  </si>
  <si>
    <t>Langlingen</t>
  </si>
  <si>
    <t>03351018</t>
  </si>
  <si>
    <t>Nienhagen</t>
  </si>
  <si>
    <t>03351021</t>
  </si>
  <si>
    <t>Wathlingen</t>
  </si>
  <si>
    <t>03351022</t>
  </si>
  <si>
    <t>Wienhausen</t>
  </si>
  <si>
    <t>03351023</t>
  </si>
  <si>
    <t>Wietze</t>
  </si>
  <si>
    <t>03351024</t>
  </si>
  <si>
    <t>Winsen (Aller)</t>
  </si>
  <si>
    <t>03351025</t>
  </si>
  <si>
    <t>03351026</t>
  </si>
  <si>
    <t>Südheide</t>
  </si>
  <si>
    <t>03351501</t>
  </si>
  <si>
    <t>Lohheide</t>
  </si>
  <si>
    <t>03352002</t>
  </si>
  <si>
    <t>Armstorf</t>
  </si>
  <si>
    <t>03352004</t>
  </si>
  <si>
    <t>Belum</t>
  </si>
  <si>
    <t>03352008</t>
  </si>
  <si>
    <t>Bülkau</t>
  </si>
  <si>
    <t>03352009</t>
  </si>
  <si>
    <t>Cadenberge</t>
  </si>
  <si>
    <t>03352011</t>
  </si>
  <si>
    <t>Cuxhaven</t>
  </si>
  <si>
    <t>03352018</t>
  </si>
  <si>
    <t>Geversdorf</t>
  </si>
  <si>
    <t>03352020</t>
  </si>
  <si>
    <t>Hechthausen</t>
  </si>
  <si>
    <t>03352022</t>
  </si>
  <si>
    <t>Hemmoor</t>
  </si>
  <si>
    <t>03352024</t>
  </si>
  <si>
    <t>Hollnseth</t>
  </si>
  <si>
    <t>03352025</t>
  </si>
  <si>
    <t>Ihlienworth</t>
  </si>
  <si>
    <t>03352029</t>
  </si>
  <si>
    <t>Lamstedt</t>
  </si>
  <si>
    <t>03352032</t>
  </si>
  <si>
    <t>Loxstedt</t>
  </si>
  <si>
    <t>03352036</t>
  </si>
  <si>
    <t>Mittelstenahe</t>
  </si>
  <si>
    <t>03352038</t>
  </si>
  <si>
    <t>03352039</t>
  </si>
  <si>
    <t>Neuhaus (Oste)</t>
  </si>
  <si>
    <t>03352041</t>
  </si>
  <si>
    <t>Nordleda</t>
  </si>
  <si>
    <t>03352042</t>
  </si>
  <si>
    <t>Oberndorf</t>
  </si>
  <si>
    <t>03352043</t>
  </si>
  <si>
    <t>Odisheim</t>
  </si>
  <si>
    <t>03352044</t>
  </si>
  <si>
    <t>Osten</t>
  </si>
  <si>
    <t>03352045</t>
  </si>
  <si>
    <t>Osterbruch</t>
  </si>
  <si>
    <t>03352046</t>
  </si>
  <si>
    <t>Otterndorf</t>
  </si>
  <si>
    <t>Cappeln (Oldenburg)</t>
  </si>
  <si>
    <t>03453004</t>
  </si>
  <si>
    <t>Cloppenburg</t>
  </si>
  <si>
    <t>03453005</t>
  </si>
  <si>
    <t>Emstek</t>
  </si>
  <si>
    <t>03453006</t>
  </si>
  <si>
    <t>Essen (Oldenburg)</t>
  </si>
  <si>
    <t>03453007</t>
  </si>
  <si>
    <t>Friesoythe</t>
  </si>
  <si>
    <t>03453008</t>
  </si>
  <si>
    <t>Garrel</t>
  </si>
  <si>
    <t>03453009</t>
  </si>
  <si>
    <t>Lastrup</t>
  </si>
  <si>
    <t>03453010</t>
  </si>
  <si>
    <t>Lindern (Oldenburg)</t>
  </si>
  <si>
    <t>03453011</t>
  </si>
  <si>
    <t>Löningen</t>
  </si>
  <si>
    <t>03453012</t>
  </si>
  <si>
    <t>Molbergen</t>
  </si>
  <si>
    <t>03453013</t>
  </si>
  <si>
    <t>Saterland</t>
  </si>
  <si>
    <t>03454001</t>
  </si>
  <si>
    <t>Andervenne</t>
  </si>
  <si>
    <t>03454002</t>
  </si>
  <si>
    <t>Bawinkel</t>
  </si>
  <si>
    <t>03454003</t>
  </si>
  <si>
    <t>Beesten</t>
  </si>
  <si>
    <t>03454004</t>
  </si>
  <si>
    <t>Bockhorst</t>
  </si>
  <si>
    <t>03454005</t>
  </si>
  <si>
    <t>Börger</t>
  </si>
  <si>
    <t>03454006</t>
  </si>
  <si>
    <t>Breddenberg</t>
  </si>
  <si>
    <t>03454007</t>
  </si>
  <si>
    <t>Dersum</t>
  </si>
  <si>
    <t>03454008</t>
  </si>
  <si>
    <t>Dörpen</t>
  </si>
  <si>
    <t>03454009</t>
  </si>
  <si>
    <t>03454010</t>
  </si>
  <si>
    <t>Emsbüren</t>
  </si>
  <si>
    <t>03454011</t>
  </si>
  <si>
    <t>Esterwegen</t>
  </si>
  <si>
    <t>03454012</t>
  </si>
  <si>
    <t>Freren</t>
  </si>
  <si>
    <t>03454013</t>
  </si>
  <si>
    <t>Fresenburg</t>
  </si>
  <si>
    <t>03454014</t>
  </si>
  <si>
    <t>Geeste</t>
  </si>
  <si>
    <t>03454015</t>
  </si>
  <si>
    <t>Gersten</t>
  </si>
  <si>
    <t>03454016</t>
  </si>
  <si>
    <t>Groß Berßen</t>
  </si>
  <si>
    <t>03454017</t>
  </si>
  <si>
    <t>Handrup</t>
  </si>
  <si>
    <t>03454018</t>
  </si>
  <si>
    <t>Haren (Ems)</t>
  </si>
  <si>
    <t>03454019</t>
  </si>
  <si>
    <t>Haselünne</t>
  </si>
  <si>
    <t>03454020</t>
  </si>
  <si>
    <t>03454021</t>
  </si>
  <si>
    <t>Herzlake</t>
  </si>
  <si>
    <t>03454022</t>
  </si>
  <si>
    <t>Hilkenbrook</t>
  </si>
  <si>
    <t>03454023</t>
  </si>
  <si>
    <t>Hüven</t>
  </si>
  <si>
    <t>03454024</t>
  </si>
  <si>
    <t>Klein Berßen</t>
  </si>
  <si>
    <t>03454025</t>
  </si>
  <si>
    <t>Kluse</t>
  </si>
  <si>
    <t>03454026</t>
  </si>
  <si>
    <t>Lähden</t>
  </si>
  <si>
    <t>03454027</t>
  </si>
  <si>
    <t>Lahn</t>
  </si>
  <si>
    <t>03454028</t>
  </si>
  <si>
    <t>Langen</t>
  </si>
  <si>
    <t>03454029</t>
  </si>
  <si>
    <t>Lathen</t>
  </si>
  <si>
    <t>03454030</t>
  </si>
  <si>
    <t>03454031</t>
  </si>
  <si>
    <t>Lengerich</t>
  </si>
  <si>
    <t>03454032</t>
  </si>
  <si>
    <t>Lingen (Ems)</t>
  </si>
  <si>
    <t>03454033</t>
  </si>
  <si>
    <t>Lorup</t>
  </si>
  <si>
    <t>03454034</t>
  </si>
  <si>
    <t>Lünne</t>
  </si>
  <si>
    <t>03454035</t>
  </si>
  <si>
    <t>Meppen</t>
  </si>
  <si>
    <t>03454036</t>
  </si>
  <si>
    <t>Messingen</t>
  </si>
  <si>
    <t>03454037</t>
  </si>
  <si>
    <t>Neubörger</t>
  </si>
  <si>
    <t>03454038</t>
  </si>
  <si>
    <t>Neulehe</t>
  </si>
  <si>
    <t>03454039</t>
  </si>
  <si>
    <t>Niederlangen</t>
  </si>
  <si>
    <t>03454040</t>
  </si>
  <si>
    <t>Oberlangen</t>
  </si>
  <si>
    <t>03454041</t>
  </si>
  <si>
    <t>Papenburg</t>
  </si>
  <si>
    <t>03454042</t>
  </si>
  <si>
    <t>Rastdorf</t>
  </si>
  <si>
    <t>03454043</t>
  </si>
  <si>
    <t>Renkenberge</t>
  </si>
  <si>
    <t>03454044</t>
  </si>
  <si>
    <t>Rhede (Ems)</t>
  </si>
  <si>
    <t>03454045</t>
  </si>
  <si>
    <t>Salzbergen</t>
  </si>
  <si>
    <t>03454046</t>
  </si>
  <si>
    <t>Schapen</t>
  </si>
  <si>
    <t>03454047</t>
  </si>
  <si>
    <t>Sögel</t>
  </si>
  <si>
    <t>03454048</t>
  </si>
  <si>
    <t>Spahnharrenstätte</t>
  </si>
  <si>
    <t>03454049</t>
  </si>
  <si>
    <t>Spelle</t>
  </si>
  <si>
    <t>03454050</t>
  </si>
  <si>
    <t>Stavern</t>
  </si>
  <si>
    <t>03454051</t>
  </si>
  <si>
    <t>Surwold</t>
  </si>
  <si>
    <t>03454052</t>
  </si>
  <si>
    <t>Sustrum</t>
  </si>
  <si>
    <t>03454053</t>
  </si>
  <si>
    <t>Thuine</t>
  </si>
  <si>
    <t>03454054</t>
  </si>
  <si>
    <t>Twist</t>
  </si>
  <si>
    <t>03454055</t>
  </si>
  <si>
    <t>Vrees</t>
  </si>
  <si>
    <t>03454056</t>
  </si>
  <si>
    <t>Walchum</t>
  </si>
  <si>
    <t>03454057</t>
  </si>
  <si>
    <t>Werlte</t>
  </si>
  <si>
    <t>03454058</t>
  </si>
  <si>
    <t>Werpeloh</t>
  </si>
  <si>
    <t>03454059</t>
  </si>
  <si>
    <t>Wettrup</t>
  </si>
  <si>
    <t>03454060</t>
  </si>
  <si>
    <t>Wippingen</t>
  </si>
  <si>
    <t>03455007</t>
  </si>
  <si>
    <t>Jever</t>
  </si>
  <si>
    <t>03455014</t>
  </si>
  <si>
    <t>Sande</t>
  </si>
  <si>
    <t>03455015</t>
  </si>
  <si>
    <t>Schortens</t>
  </si>
  <si>
    <t>03455020</t>
  </si>
  <si>
    <t>Wangerland</t>
  </si>
  <si>
    <t>03455021</t>
  </si>
  <si>
    <t>Wangerooge</t>
  </si>
  <si>
    <t>03455025</t>
  </si>
  <si>
    <t>Bockhorn</t>
  </si>
  <si>
    <t>03455026</t>
  </si>
  <si>
    <t>Varel</t>
  </si>
  <si>
    <t>03455027</t>
  </si>
  <si>
    <t>Zetel</t>
  </si>
  <si>
    <t>03456001</t>
  </si>
  <si>
    <t>Bad Bentheim</t>
  </si>
  <si>
    <t>03456002</t>
  </si>
  <si>
    <t>Emlichheim</t>
  </si>
  <si>
    <t>03456003</t>
  </si>
  <si>
    <t>Engden</t>
  </si>
  <si>
    <t>03456004</t>
  </si>
  <si>
    <t>Esche</t>
  </si>
  <si>
    <t>03456005</t>
  </si>
  <si>
    <t>Georgsdorf</t>
  </si>
  <si>
    <t>03456006</t>
  </si>
  <si>
    <t>Getelo</t>
  </si>
  <si>
    <t>03456007</t>
  </si>
  <si>
    <t>Gölenkamp</t>
  </si>
  <si>
    <t>03456008</t>
  </si>
  <si>
    <t>03456009</t>
  </si>
  <si>
    <t>Hoogstede</t>
  </si>
  <si>
    <t>03456010</t>
  </si>
  <si>
    <t>Isterberg</t>
  </si>
  <si>
    <t>03456011</t>
  </si>
  <si>
    <t>Itterbeck</t>
  </si>
  <si>
    <t>03456012</t>
  </si>
  <si>
    <t>Laar</t>
  </si>
  <si>
    <t>03456013</t>
  </si>
  <si>
    <t>Lage</t>
  </si>
  <si>
    <t>03456014</t>
  </si>
  <si>
    <t>Neuenhaus</t>
  </si>
  <si>
    <t>03456015</t>
  </si>
  <si>
    <t>Nordhorn</t>
  </si>
  <si>
    <t>03456016</t>
  </si>
  <si>
    <t>Ohne</t>
  </si>
  <si>
    <t>03456017</t>
  </si>
  <si>
    <t>Osterwald</t>
  </si>
  <si>
    <t>03456018</t>
  </si>
  <si>
    <t>Quendorf</t>
  </si>
  <si>
    <t>03456019</t>
  </si>
  <si>
    <t>Ringe</t>
  </si>
  <si>
    <t>03456020</t>
  </si>
  <si>
    <t>Samern</t>
  </si>
  <si>
    <t>03456023</t>
  </si>
  <si>
    <t>Uelsen</t>
  </si>
  <si>
    <t>03456024</t>
  </si>
  <si>
    <t>Wielen</t>
  </si>
  <si>
    <t>03456025</t>
  </si>
  <si>
    <t>Wietmarschen</t>
  </si>
  <si>
    <t>03456026</t>
  </si>
  <si>
    <t>Wilsum</t>
  </si>
  <si>
    <t>03456027</t>
  </si>
  <si>
    <t>Schüttorf</t>
  </si>
  <si>
    <t>03457002</t>
  </si>
  <si>
    <t>Borkum</t>
  </si>
  <si>
    <t>03457003</t>
  </si>
  <si>
    <t>Brinkum</t>
  </si>
  <si>
    <t>03457006</t>
  </si>
  <si>
    <t>Detern</t>
  </si>
  <si>
    <t>03457008</t>
  </si>
  <si>
    <t>Filsum</t>
  </si>
  <si>
    <t>03457009</t>
  </si>
  <si>
    <t>Firrel</t>
  </si>
  <si>
    <t>03457010</t>
  </si>
  <si>
    <t>Hesel</t>
  </si>
  <si>
    <t>03457011</t>
  </si>
  <si>
    <t>Holtland</t>
  </si>
  <si>
    <t>03457012</t>
  </si>
  <si>
    <t>Jemgum</t>
  </si>
  <si>
    <t>03457013</t>
  </si>
  <si>
    <t>Leer (Ostfriesland)</t>
  </si>
  <si>
    <t>03457014</t>
  </si>
  <si>
    <t>Moormerland</t>
  </si>
  <si>
    <t>03457015</t>
  </si>
  <si>
    <t>Neukamperfehn</t>
  </si>
  <si>
    <t>03457016</t>
  </si>
  <si>
    <t>Nortmoor</t>
  </si>
  <si>
    <t>03457017</t>
  </si>
  <si>
    <t>Ostrhauderfehn</t>
  </si>
  <si>
    <t>03457018</t>
  </si>
  <si>
    <t>Rhauderfehn</t>
  </si>
  <si>
    <t>03457019</t>
  </si>
  <si>
    <t>Schwerinsdorf</t>
  </si>
  <si>
    <t>03457020</t>
  </si>
  <si>
    <t>Uplengen</t>
  </si>
  <si>
    <t>03457021</t>
  </si>
  <si>
    <t>Weener</t>
  </si>
  <si>
    <t>03457022</t>
  </si>
  <si>
    <t>Westoverledingen</t>
  </si>
  <si>
    <t>03457024</t>
  </si>
  <si>
    <t>Bunde</t>
  </si>
  <si>
    <t>03457501</t>
  </si>
  <si>
    <t>Insel Lütje Hörn</t>
  </si>
  <si>
    <t>03458001</t>
  </si>
  <si>
    <t>Beckeln</t>
  </si>
  <si>
    <t>03458002</t>
  </si>
  <si>
    <t>Colnrade</t>
  </si>
  <si>
    <t>03458003</t>
  </si>
  <si>
    <t>Dötlingen</t>
  </si>
  <si>
    <t>03458004</t>
  </si>
  <si>
    <t>Dünsen</t>
  </si>
  <si>
    <t>03458005</t>
  </si>
  <si>
    <t>Ganderkesee</t>
  </si>
  <si>
    <t>03458006</t>
  </si>
  <si>
    <t>Groß Ippener</t>
  </si>
  <si>
    <t>03458007</t>
  </si>
  <si>
    <t>Großenkneten</t>
  </si>
  <si>
    <t>03458008</t>
  </si>
  <si>
    <t>Harpstedt</t>
  </si>
  <si>
    <t>03458009</t>
  </si>
  <si>
    <t>Hatten</t>
  </si>
  <si>
    <t>03458010</t>
  </si>
  <si>
    <t>Hude (Oldb)</t>
  </si>
  <si>
    <t>03458011</t>
  </si>
  <si>
    <t>Kirchseelte</t>
  </si>
  <si>
    <t>03458012</t>
  </si>
  <si>
    <t>Prinzhöfte</t>
  </si>
  <si>
    <t>03458013</t>
  </si>
  <si>
    <t>Wardenburg</t>
  </si>
  <si>
    <t>03458014</t>
  </si>
  <si>
    <t>Wildeshausen</t>
  </si>
  <si>
    <t>03458015</t>
  </si>
  <si>
    <t>Winkelsett</t>
  </si>
  <si>
    <t>03459001</t>
  </si>
  <si>
    <t>Alfhausen</t>
  </si>
  <si>
    <t>03459002</t>
  </si>
  <si>
    <t>Ankum</t>
  </si>
  <si>
    <t>03459003</t>
  </si>
  <si>
    <t>Bad Essen</t>
  </si>
  <si>
    <t>03459004</t>
  </si>
  <si>
    <t>Bad Iburg</t>
  </si>
  <si>
    <t>03459005</t>
  </si>
  <si>
    <t>Bad Laer</t>
  </si>
  <si>
    <t>03459006</t>
  </si>
  <si>
    <t>Bad Rothenfelde</t>
  </si>
  <si>
    <t>03459007</t>
  </si>
  <si>
    <t>Badbergen</t>
  </si>
  <si>
    <t>03459008</t>
  </si>
  <si>
    <t>Belm</t>
  </si>
  <si>
    <t>03459009</t>
  </si>
  <si>
    <t>Berge</t>
  </si>
  <si>
    <t>03459010</t>
  </si>
  <si>
    <t>Bersenbrück</t>
  </si>
  <si>
    <t>03459011</t>
  </si>
  <si>
    <t>Bippen</t>
  </si>
  <si>
    <t>03459012</t>
  </si>
  <si>
    <t>Bissendorf</t>
  </si>
  <si>
    <t>03459013</t>
  </si>
  <si>
    <t>Bohmte</t>
  </si>
  <si>
    <t>03459014</t>
  </si>
  <si>
    <t>Bramsche</t>
  </si>
  <si>
    <t>03459015</t>
  </si>
  <si>
    <t>Dissen am Teutoburger Wald</t>
  </si>
  <si>
    <t>03459016</t>
  </si>
  <si>
    <t>Eggermühlen</t>
  </si>
  <si>
    <t>03459017</t>
  </si>
  <si>
    <t>Fürstenau</t>
  </si>
  <si>
    <t>03459018</t>
  </si>
  <si>
    <t>Gehrde</t>
  </si>
  <si>
    <t>03459019</t>
  </si>
  <si>
    <t>Georgsmarienhütte</t>
  </si>
  <si>
    <t>03459020</t>
  </si>
  <si>
    <t>Hagen am Teutoburger Wald</t>
  </si>
  <si>
    <t>03459021</t>
  </si>
  <si>
    <t>Hasbergen</t>
  </si>
  <si>
    <t>03459022</t>
  </si>
  <si>
    <t>Hilter am Teutoburger Wald</t>
  </si>
  <si>
    <t>03459023</t>
  </si>
  <si>
    <t>Kettenkamp</t>
  </si>
  <si>
    <t>03459024</t>
  </si>
  <si>
    <t>Melle</t>
  </si>
  <si>
    <t>03459025</t>
  </si>
  <si>
    <t>Menslage</t>
  </si>
  <si>
    <t>03459026</t>
  </si>
  <si>
    <t>Merzen</t>
  </si>
  <si>
    <t>03459027</t>
  </si>
  <si>
    <t>03459028</t>
  </si>
  <si>
    <t>Nortrup</t>
  </si>
  <si>
    <t>03459029</t>
  </si>
  <si>
    <t>Ostercappeln</t>
  </si>
  <si>
    <t>03459030</t>
  </si>
  <si>
    <t>Quakenbrück</t>
  </si>
  <si>
    <t>03459031</t>
  </si>
  <si>
    <t>Rieste</t>
  </si>
  <si>
    <t>03459032</t>
  </si>
  <si>
    <t>Voltlage</t>
  </si>
  <si>
    <t>03459033</t>
  </si>
  <si>
    <t>Wallenhorst</t>
  </si>
  <si>
    <t>03459034</t>
  </si>
  <si>
    <t>Glandorf</t>
  </si>
  <si>
    <t>03460001</t>
  </si>
  <si>
    <t>Bakum</t>
  </si>
  <si>
    <t>03460002</t>
  </si>
  <si>
    <t>Damme</t>
  </si>
  <si>
    <t>03460003</t>
  </si>
  <si>
    <t>Dinklage</t>
  </si>
  <si>
    <t>03460004</t>
  </si>
  <si>
    <t>Goldenstedt</t>
  </si>
  <si>
    <t>03460005</t>
  </si>
  <si>
    <t>Holdorf</t>
  </si>
  <si>
    <t>03460006</t>
  </si>
  <si>
    <t>Lohne (Oldenburg)</t>
  </si>
  <si>
    <t>03460007</t>
  </si>
  <si>
    <t>Neuenkirchen-Vörden</t>
  </si>
  <si>
    <t>03460008</t>
  </si>
  <si>
    <t>Steinfeld (Oldenburg)</t>
  </si>
  <si>
    <t>03460009</t>
  </si>
  <si>
    <t>Vechta</t>
  </si>
  <si>
    <t>03460010</t>
  </si>
  <si>
    <t>Visbek</t>
  </si>
  <si>
    <t>03461001</t>
  </si>
  <si>
    <t>Berne</t>
  </si>
  <si>
    <t>03461002</t>
  </si>
  <si>
    <t>Brake (Unterweser)</t>
  </si>
  <si>
    <t>03461003</t>
  </si>
  <si>
    <t>Butjadingen</t>
  </si>
  <si>
    <t>03461004</t>
  </si>
  <si>
    <t>Elsfleth</t>
  </si>
  <si>
    <t>03461005</t>
  </si>
  <si>
    <t>Jade</t>
  </si>
  <si>
    <t>03461006</t>
  </si>
  <si>
    <t>Lemwerder</t>
  </si>
  <si>
    <t>03461007</t>
  </si>
  <si>
    <t>Nordenham</t>
  </si>
  <si>
    <t>03461008</t>
  </si>
  <si>
    <t>Ovelgönne</t>
  </si>
  <si>
    <t>03461009</t>
  </si>
  <si>
    <t>Stadland</t>
  </si>
  <si>
    <t>03462001</t>
  </si>
  <si>
    <t>Blomberg</t>
  </si>
  <si>
    <t>03462002</t>
  </si>
  <si>
    <t>Dunum</t>
  </si>
  <si>
    <t>03462003</t>
  </si>
  <si>
    <t>Esens</t>
  </si>
  <si>
    <t>03462004</t>
  </si>
  <si>
    <t>Eversmeer</t>
  </si>
  <si>
    <t>03462005</t>
  </si>
  <si>
    <t>Friedeburg</t>
  </si>
  <si>
    <t>03462006</t>
  </si>
  <si>
    <t>Holtgast</t>
  </si>
  <si>
    <t>03462007</t>
  </si>
  <si>
    <t>Langeoog</t>
  </si>
  <si>
    <t>03462008</t>
  </si>
  <si>
    <t>Moorweg</t>
  </si>
  <si>
    <t>03462009</t>
  </si>
  <si>
    <t>Nenndorf</t>
  </si>
  <si>
    <t>03462010</t>
  </si>
  <si>
    <t>Neuharlingersiel</t>
  </si>
  <si>
    <t>03462011</t>
  </si>
  <si>
    <t>Neuschoo</t>
  </si>
  <si>
    <t>03462012</t>
  </si>
  <si>
    <t>Ochtersum</t>
  </si>
  <si>
    <t>03462013</t>
  </si>
  <si>
    <t>Schweindorf</t>
  </si>
  <si>
    <t>03462014</t>
  </si>
  <si>
    <t>Spiekeroog</t>
  </si>
  <si>
    <t>03462015</t>
  </si>
  <si>
    <t>Stedesdorf</t>
  </si>
  <si>
    <t>03462016</t>
  </si>
  <si>
    <t>Utarp</t>
  </si>
  <si>
    <t>03462017</t>
  </si>
  <si>
    <t>Werdum</t>
  </si>
  <si>
    <t>03462018</t>
  </si>
  <si>
    <t>Westerholt</t>
  </si>
  <si>
    <t>03462019</t>
  </si>
  <si>
    <t>Wittmund</t>
  </si>
  <si>
    <t>04011000</t>
  </si>
  <si>
    <t>Bremen</t>
  </si>
  <si>
    <t>04012000</t>
  </si>
  <si>
    <t>Bremerhaven</t>
  </si>
  <si>
    <t>05111000</t>
  </si>
  <si>
    <t>Düsseldorf</t>
  </si>
  <si>
    <t>05112000</t>
  </si>
  <si>
    <t>Duisburg</t>
  </si>
  <si>
    <t>05113000</t>
  </si>
  <si>
    <t>Essen</t>
  </si>
  <si>
    <t>05114000</t>
  </si>
  <si>
    <t>Krefeld</t>
  </si>
  <si>
    <t>05116000</t>
  </si>
  <si>
    <t>Mönchengladbach</t>
  </si>
  <si>
    <t>05117000</t>
  </si>
  <si>
    <t>Mülheim an der Ruhr</t>
  </si>
  <si>
    <t>05119000</t>
  </si>
  <si>
    <t>Oberhausen</t>
  </si>
  <si>
    <t>05120000</t>
  </si>
  <si>
    <t>Remscheid</t>
  </si>
  <si>
    <t>05122000</t>
  </si>
  <si>
    <t>Solingen</t>
  </si>
  <si>
    <t>05124000</t>
  </si>
  <si>
    <t>Wuppertal</t>
  </si>
  <si>
    <t>05154004</t>
  </si>
  <si>
    <t>Bedburg-Hau</t>
  </si>
  <si>
    <t>05154008</t>
  </si>
  <si>
    <t>Emmerich am Rhein</t>
  </si>
  <si>
    <t>05154012</t>
  </si>
  <si>
    <t>Geldern</t>
  </si>
  <si>
    <t>05154016</t>
  </si>
  <si>
    <t>Goch</t>
  </si>
  <si>
    <t>05154020</t>
  </si>
  <si>
    <t>Issum</t>
  </si>
  <si>
    <t>05154024</t>
  </si>
  <si>
    <t>Kalkar</t>
  </si>
  <si>
    <t>05154028</t>
  </si>
  <si>
    <t>Kerken</t>
  </si>
  <si>
    <t>05154032</t>
  </si>
  <si>
    <t>Kevelaer</t>
  </si>
  <si>
    <t>05154036</t>
  </si>
  <si>
    <t>05154040</t>
  </si>
  <si>
    <t>05154044</t>
  </si>
  <si>
    <t>Rees</t>
  </si>
  <si>
    <t>05154048</t>
  </si>
  <si>
    <t>Rheurdt</t>
  </si>
  <si>
    <t>05154052</t>
  </si>
  <si>
    <t>Straelen</t>
  </si>
  <si>
    <t>05154056</t>
  </si>
  <si>
    <t>Uedem</t>
  </si>
  <si>
    <t>05154060</t>
  </si>
  <si>
    <t>Wachtendonk</t>
  </si>
  <si>
    <t>05154064</t>
  </si>
  <si>
    <t>Weeze</t>
  </si>
  <si>
    <t>05158004</t>
  </si>
  <si>
    <t>Erkrath</t>
  </si>
  <si>
    <t>05158008</t>
  </si>
  <si>
    <t>Haan</t>
  </si>
  <si>
    <t>05158012</t>
  </si>
  <si>
    <t>Heiligenhaus</t>
  </si>
  <si>
    <t>05158016</t>
  </si>
  <si>
    <t>Hilden</t>
  </si>
  <si>
    <t>05158020</t>
  </si>
  <si>
    <t>Langenfeld (Rhld.)</t>
  </si>
  <si>
    <t>05158024</t>
  </si>
  <si>
    <t>Mettmann</t>
  </si>
  <si>
    <t>05158026</t>
  </si>
  <si>
    <t>Monheim am Rhein</t>
  </si>
  <si>
    <t>05158028</t>
  </si>
  <si>
    <t>Ratingen</t>
  </si>
  <si>
    <t>05158032</t>
  </si>
  <si>
    <t>Velbert</t>
  </si>
  <si>
    <t>05158036</t>
  </si>
  <si>
    <t>Wülfrath</t>
  </si>
  <si>
    <t>05162004</t>
  </si>
  <si>
    <t>Dormagen</t>
  </si>
  <si>
    <t>05162008</t>
  </si>
  <si>
    <t>Grevenbroich</t>
  </si>
  <si>
    <t>05162012</t>
  </si>
  <si>
    <t>Jüchen</t>
  </si>
  <si>
    <t>05162016</t>
  </si>
  <si>
    <t>Kaarst</t>
  </si>
  <si>
    <t>05162020</t>
  </si>
  <si>
    <t>Korschenbroich</t>
  </si>
  <si>
    <t>05162022</t>
  </si>
  <si>
    <t>Meerbusch</t>
  </si>
  <si>
    <t>05162024</t>
  </si>
  <si>
    <t>Neuss</t>
  </si>
  <si>
    <t>05162028</t>
  </si>
  <si>
    <t>Rommerskirchen</t>
  </si>
  <si>
    <t>05166004</t>
  </si>
  <si>
    <t>05166008</t>
  </si>
  <si>
    <t>Grefrath</t>
  </si>
  <si>
    <t>05166012</t>
  </si>
  <si>
    <t>Kempen</t>
  </si>
  <si>
    <t>05166016</t>
  </si>
  <si>
    <t>Nettetal</t>
  </si>
  <si>
    <t>05166020</t>
  </si>
  <si>
    <t>Niederkrüchten</t>
  </si>
  <si>
    <t>05166024</t>
  </si>
  <si>
    <t>Schwalmtal</t>
  </si>
  <si>
    <t>05166028</t>
  </si>
  <si>
    <t>Tönisvorst</t>
  </si>
  <si>
    <t>05166032</t>
  </si>
  <si>
    <t>Viersen</t>
  </si>
  <si>
    <t>05166036</t>
  </si>
  <si>
    <t>Willich</t>
  </si>
  <si>
    <t>05170004</t>
  </si>
  <si>
    <t>Alpen</t>
  </si>
  <si>
    <t>05170008</t>
  </si>
  <si>
    <t>Dinslaken</t>
  </si>
  <si>
    <t>05170012</t>
  </si>
  <si>
    <t>Hamminkeln</t>
  </si>
  <si>
    <t>05170016</t>
  </si>
  <si>
    <t>Hünxe</t>
  </si>
  <si>
    <t>05170020</t>
  </si>
  <si>
    <t>Kamp-Lintfort</t>
  </si>
  <si>
    <t>05170024</t>
  </si>
  <si>
    <t>Moers</t>
  </si>
  <si>
    <t>05170028</t>
  </si>
  <si>
    <t>Neukirchen-Vluyn</t>
  </si>
  <si>
    <t>05170032</t>
  </si>
  <si>
    <t>Rheinberg</t>
  </si>
  <si>
    <t>05170036</t>
  </si>
  <si>
    <t>Schermbeck</t>
  </si>
  <si>
    <t>05170040</t>
  </si>
  <si>
    <t>Sonsbeck</t>
  </si>
  <si>
    <t>05170044</t>
  </si>
  <si>
    <t>Voerde (Niederrhein)</t>
  </si>
  <si>
    <t>05170048</t>
  </si>
  <si>
    <t>Wesel</t>
  </si>
  <si>
    <t>05170052</t>
  </si>
  <si>
    <t>Xanten</t>
  </si>
  <si>
    <t>05314000</t>
  </si>
  <si>
    <t>Bonn</t>
  </si>
  <si>
    <t>05315000</t>
  </si>
  <si>
    <t>Köln</t>
  </si>
  <si>
    <t>05316000</t>
  </si>
  <si>
    <t>Leverkusen</t>
  </si>
  <si>
    <t>05334002</t>
  </si>
  <si>
    <t>Aachen</t>
  </si>
  <si>
    <t>05334004</t>
  </si>
  <si>
    <t>Alsdorf</t>
  </si>
  <si>
    <t>05334008</t>
  </si>
  <si>
    <t>Baesweiler</t>
  </si>
  <si>
    <t>05334012</t>
  </si>
  <si>
    <t>Eschweiler</t>
  </si>
  <si>
    <t>05334016</t>
  </si>
  <si>
    <t>Herzogenrath</t>
  </si>
  <si>
    <t>05334020</t>
  </si>
  <si>
    <t>Monschau</t>
  </si>
  <si>
    <t>05334024</t>
  </si>
  <si>
    <t>Roetgen</t>
  </si>
  <si>
    <t>05334028</t>
  </si>
  <si>
    <t>Simmerath</t>
  </si>
  <si>
    <t>05334032</t>
  </si>
  <si>
    <t>Stolberg (Rhld.)</t>
  </si>
  <si>
    <t>05334036</t>
  </si>
  <si>
    <t>Würselen</t>
  </si>
  <si>
    <t>05358004</t>
  </si>
  <si>
    <t>Aldenhoven</t>
  </si>
  <si>
    <t>05358008</t>
  </si>
  <si>
    <t>Düren</t>
  </si>
  <si>
    <t>05358012</t>
  </si>
  <si>
    <t>Heimbach</t>
  </si>
  <si>
    <t>05358016</t>
  </si>
  <si>
    <t>Hürtgenwald</t>
  </si>
  <si>
    <t>05358020</t>
  </si>
  <si>
    <t>Inden</t>
  </si>
  <si>
    <t>05358024</t>
  </si>
  <si>
    <t>Jülich</t>
  </si>
  <si>
    <t>05358028</t>
  </si>
  <si>
    <t>Kreuzau</t>
  </si>
  <si>
    <t>05358032</t>
  </si>
  <si>
    <t>Langerwehe</t>
  </si>
  <si>
    <t>05358036</t>
  </si>
  <si>
    <t>Linnich</t>
  </si>
  <si>
    <t>05358040</t>
  </si>
  <si>
    <t>Merzenich</t>
  </si>
  <si>
    <t>05358044</t>
  </si>
  <si>
    <t>Nideggen</t>
  </si>
  <si>
    <t>05358048</t>
  </si>
  <si>
    <t>Niederzier</t>
  </si>
  <si>
    <t>05358052</t>
  </si>
  <si>
    <t>Nörvenich</t>
  </si>
  <si>
    <t>05358056</t>
  </si>
  <si>
    <t>Titz</t>
  </si>
  <si>
    <t>05358060</t>
  </si>
  <si>
    <t>Vettweiß</t>
  </si>
  <si>
    <t>05362004</t>
  </si>
  <si>
    <t>Bedburg</t>
  </si>
  <si>
    <t>05362008</t>
  </si>
  <si>
    <t>Bergheim</t>
  </si>
  <si>
    <t>05362012</t>
  </si>
  <si>
    <t>Brühl</t>
  </si>
  <si>
    <t>05362016</t>
  </si>
  <si>
    <t>05362020</t>
  </si>
  <si>
    <t>Erftstadt</t>
  </si>
  <si>
    <t>05362024</t>
  </si>
  <si>
    <t>Frechen</t>
  </si>
  <si>
    <t>05362028</t>
  </si>
  <si>
    <t>Hürth</t>
  </si>
  <si>
    <t>05362032</t>
  </si>
  <si>
    <t>Kerpen</t>
  </si>
  <si>
    <t>05362036</t>
  </si>
  <si>
    <t>Pulheim</t>
  </si>
  <si>
    <t>05362040</t>
  </si>
  <si>
    <t>Wesseling</t>
  </si>
  <si>
    <t>05366004</t>
  </si>
  <si>
    <t>Bad Münstereifel</t>
  </si>
  <si>
    <t>05366008</t>
  </si>
  <si>
    <t>Blankenheim</t>
  </si>
  <si>
    <t>05366012</t>
  </si>
  <si>
    <t>05366016</t>
  </si>
  <si>
    <t>Euskirchen</t>
  </si>
  <si>
    <t>05366020</t>
  </si>
  <si>
    <t>Hellenthal</t>
  </si>
  <si>
    <t>05366024</t>
  </si>
  <si>
    <t>Kall</t>
  </si>
  <si>
    <t>05366028</t>
  </si>
  <si>
    <t>Mechernich</t>
  </si>
  <si>
    <t>05366032</t>
  </si>
  <si>
    <t>Nettersheim</t>
  </si>
  <si>
    <t>05366036</t>
  </si>
  <si>
    <t>Schleiden</t>
  </si>
  <si>
    <t>05366040</t>
  </si>
  <si>
    <t>Weilerswist</t>
  </si>
  <si>
    <t>05366044</t>
  </si>
  <si>
    <t>Zülpich</t>
  </si>
  <si>
    <t>05370004</t>
  </si>
  <si>
    <t>Erkelenz</t>
  </si>
  <si>
    <t>05370008</t>
  </si>
  <si>
    <t>Gangelt</t>
  </si>
  <si>
    <t>05370012</t>
  </si>
  <si>
    <t>Geilenkirchen</t>
  </si>
  <si>
    <t>05370016</t>
  </si>
  <si>
    <t>Heinsberg</t>
  </si>
  <si>
    <t>05370020</t>
  </si>
  <si>
    <t>Hückelhoven</t>
  </si>
  <si>
    <t>05370024</t>
  </si>
  <si>
    <t>Selfkant</t>
  </si>
  <si>
    <t>05370028</t>
  </si>
  <si>
    <t>Übach-Palenberg</t>
  </si>
  <si>
    <t>05370032</t>
  </si>
  <si>
    <t>Waldfeucht</t>
  </si>
  <si>
    <t>05370036</t>
  </si>
  <si>
    <t>Wassenberg</t>
  </si>
  <si>
    <t>05370040</t>
  </si>
  <si>
    <t>Wegberg</t>
  </si>
  <si>
    <t>05374004</t>
  </si>
  <si>
    <t>Bergneustadt</t>
  </si>
  <si>
    <t>05374008</t>
  </si>
  <si>
    <t>Engelskirchen</t>
  </si>
  <si>
    <t>05374012</t>
  </si>
  <si>
    <t>Gummersbach</t>
  </si>
  <si>
    <t>05374016</t>
  </si>
  <si>
    <t>Hückeswagen</t>
  </si>
  <si>
    <t>05374020</t>
  </si>
  <si>
    <t>Lindlar</t>
  </si>
  <si>
    <t>05374024</t>
  </si>
  <si>
    <t>Marienheide</t>
  </si>
  <si>
    <t>05374028</t>
  </si>
  <si>
    <t>Morsbach</t>
  </si>
  <si>
    <t>05374032</t>
  </si>
  <si>
    <t>Nümbrecht</t>
  </si>
  <si>
    <t>05374036</t>
  </si>
  <si>
    <t>Radevormwald</t>
  </si>
  <si>
    <t>05374040</t>
  </si>
  <si>
    <t>Reichshof</t>
  </si>
  <si>
    <t>05374044</t>
  </si>
  <si>
    <t>Waldbröl</t>
  </si>
  <si>
    <t>05374048</t>
  </si>
  <si>
    <t>Wiehl</t>
  </si>
  <si>
    <t>05374052</t>
  </si>
  <si>
    <t>Wipperfürth</t>
  </si>
  <si>
    <t>05378004</t>
  </si>
  <si>
    <t>Bergisch Gladbach</t>
  </si>
  <si>
    <t>05378008</t>
  </si>
  <si>
    <t>Burscheid</t>
  </si>
  <si>
    <t>05378012</t>
  </si>
  <si>
    <t>Kürten</t>
  </si>
  <si>
    <t>05378016</t>
  </si>
  <si>
    <t>Leichlingen (Rhld.)</t>
  </si>
  <si>
    <t>05378020</t>
  </si>
  <si>
    <t>Odenthal</t>
  </si>
  <si>
    <t>05378024</t>
  </si>
  <si>
    <t>Overath</t>
  </si>
  <si>
    <t>05378028</t>
  </si>
  <si>
    <t>Rösrath</t>
  </si>
  <si>
    <t>05378032</t>
  </si>
  <si>
    <t>Wermelskirchen</t>
  </si>
  <si>
    <t>05382004</t>
  </si>
  <si>
    <t>Alfter</t>
  </si>
  <si>
    <t>05382008</t>
  </si>
  <si>
    <t>Bad Honnef</t>
  </si>
  <si>
    <t>05382012</t>
  </si>
  <si>
    <t>Bornheim</t>
  </si>
  <si>
    <t>05382016</t>
  </si>
  <si>
    <t>Eitorf</t>
  </si>
  <si>
    <t>05382020</t>
  </si>
  <si>
    <t>Hennef (Sieg)</t>
  </si>
  <si>
    <t>05382024</t>
  </si>
  <si>
    <t>Königswinter</t>
  </si>
  <si>
    <t>05382028</t>
  </si>
  <si>
    <t>Lohmar</t>
  </si>
  <si>
    <t>05382032</t>
  </si>
  <si>
    <t>Meckenheim</t>
  </si>
  <si>
    <t>05382036</t>
  </si>
  <si>
    <t>Much</t>
  </si>
  <si>
    <t>05382040</t>
  </si>
  <si>
    <t>Neunkirchen-Seelscheid</t>
  </si>
  <si>
    <t>05382044</t>
  </si>
  <si>
    <t>Niederkassel</t>
  </si>
  <si>
    <t>05382048</t>
  </si>
  <si>
    <t>Rheinbach</t>
  </si>
  <si>
    <t>05382052</t>
  </si>
  <si>
    <t>Ruppichteroth</t>
  </si>
  <si>
    <t>05382056</t>
  </si>
  <si>
    <t>Sankt Augustin</t>
  </si>
  <si>
    <t>05382060</t>
  </si>
  <si>
    <t>Siegburg</t>
  </si>
  <si>
    <t>BM</t>
  </si>
  <si>
    <t>WL</t>
  </si>
  <si>
    <t>Fördermodell</t>
  </si>
  <si>
    <t>Bezeichnung des Fördermodells</t>
  </si>
  <si>
    <t>Betreibermodell</t>
  </si>
  <si>
    <t>Wirtschaftlichkeitslücke</t>
  </si>
  <si>
    <t>Fördersatz automatisch ermittelt</t>
  </si>
  <si>
    <t>nachrichtl.: Vorhaben-Bagatellgrenze</t>
  </si>
  <si>
    <t>Umlagefähige Gesamtinvestition</t>
  </si>
  <si>
    <t>- Eigeninvestition</t>
  </si>
  <si>
    <t>= umgelegte/Beantragte Investition</t>
  </si>
  <si>
    <t>3.1</t>
  </si>
  <si>
    <t>Barwert aller Kosten des Netzaufbaus und -betriebs für einen Zeitraum von 7 Jahren</t>
  </si>
  <si>
    <t>Barwert aller Einnahmen</t>
  </si>
  <si>
    <t>3.2</t>
  </si>
  <si>
    <t>Kosten (Betreibermodell)</t>
  </si>
  <si>
    <t>6.2,2</t>
  </si>
  <si>
    <t>Barwert Pachterlöse</t>
  </si>
  <si>
    <t>"anteilig bezogen auf Fördersumme Bund"</t>
  </si>
  <si>
    <t>3.2/6.2</t>
  </si>
  <si>
    <t>Zuwendungsfähige Ausgaben (Betreibermodell)</t>
  </si>
  <si>
    <t>6.2</t>
  </si>
  <si>
    <t>Zuwendungsfähige Ausgaben (o.Beratung)</t>
  </si>
  <si>
    <t>6.4</t>
  </si>
  <si>
    <t>Berechnung der Fördersumme</t>
  </si>
  <si>
    <t>Fördersumme</t>
  </si>
  <si>
    <t>zuwendungsfähige Ausgaben (aus)</t>
  </si>
  <si>
    <t>max. förderfähig Stufe 1 (a1 / f1)</t>
  </si>
  <si>
    <t>verbleibt förderfähig (a2)</t>
  </si>
  <si>
    <t>max. förderfähig Stufe 2 (a2)</t>
  </si>
  <si>
    <t>Fördersumme I + II (f3)</t>
  </si>
  <si>
    <t>6.5</t>
  </si>
  <si>
    <t>Eigenmittel</t>
  </si>
  <si>
    <t>Mindesteigenmittel</t>
  </si>
  <si>
    <t>Kofinanzierung</t>
  </si>
  <si>
    <t>vorl.Gesamtfinanzierung</t>
  </si>
  <si>
    <t>6.6</t>
  </si>
  <si>
    <t>Eigenmittel berichtigen um max.</t>
  </si>
  <si>
    <t>Eigenmittel II</t>
  </si>
  <si>
    <t>Verhältnis Eigenmittel/zuwendungsfähige Ausg.</t>
  </si>
  <si>
    <t>vorl.Gesamtfinanzierung II</t>
  </si>
  <si>
    <t>Überförderungsbetrag</t>
  </si>
  <si>
    <t>Bereinigte Fördersumme</t>
  </si>
  <si>
    <t>Bereinigter Fördersatz</t>
  </si>
  <si>
    <t>Festzustellende Fördersumme</t>
  </si>
  <si>
    <t>Angesetzter anfänglicher Abzinsungssatz</t>
  </si>
  <si>
    <t>Hinweise, siehe Vermerke</t>
  </si>
  <si>
    <t>Eigenmittelquote</t>
  </si>
  <si>
    <t>Bagatellgrenze</t>
  </si>
  <si>
    <t>Error Projektliste</t>
  </si>
  <si>
    <t>Anlage zum Antrag auf Förderung nach der Richtlinie "Förderung zur Unterstützung des Breitbandausbaus in der Bundesrepublik Deutschland"</t>
  </si>
  <si>
    <t>Zusammenfassung</t>
  </si>
  <si>
    <t>Beantragte Fördermittel</t>
  </si>
  <si>
    <t>Förderung von Infrastrukturprojekten</t>
  </si>
  <si>
    <t>Beurteilungsgrundlagen</t>
  </si>
  <si>
    <t>Vorsteuerabzugsberechtigung</t>
  </si>
  <si>
    <t>Investition</t>
  </si>
  <si>
    <t>Gesamtinvestition</t>
  </si>
  <si>
    <t>davon Eigeninvestition</t>
  </si>
  <si>
    <t>Beantragtes Investitionsvolumen</t>
  </si>
  <si>
    <t>Fördersatz (nominal)</t>
  </si>
  <si>
    <t>Förderung</t>
  </si>
  <si>
    <t>Ausgaben</t>
  </si>
  <si>
    <t>anteiliger Barwert der Pachterlöse</t>
  </si>
  <si>
    <t>Zuwendungsfähige Ausgaben</t>
  </si>
  <si>
    <t>Bundesförderung / (effektiver Fördersatz)</t>
  </si>
  <si>
    <t>Finanzierung</t>
  </si>
  <si>
    <t>Eigenmittelbeitrag / (Quote)</t>
  </si>
  <si>
    <t>Bundesförderung</t>
  </si>
  <si>
    <t>Ko-Finanzierung</t>
  </si>
  <si>
    <t>verbleibender Finanzierungsbedarf</t>
  </si>
  <si>
    <t>Summe Finanzierung</t>
  </si>
  <si>
    <t>Hinweise</t>
  </si>
  <si>
    <t>Barwert der Kosten</t>
  </si>
  <si>
    <t>Barwert der Einnahmen</t>
  </si>
  <si>
    <t>Projektgebiet</t>
  </si>
  <si>
    <t>Das Projektgebiet umfasst die folgenden Gemeinden (auf der Basis kommunaler Verwaltungsgrenzen):</t>
  </si>
  <si>
    <t>Zl.\Sp.</t>
  </si>
  <si>
    <t>Lfd. Nr.</t>
  </si>
  <si>
    <t>Gemeinde- Schlüssel (AGS)</t>
  </si>
  <si>
    <t>Anzahl der Haushalte</t>
  </si>
  <si>
    <t>Gemeinde</t>
  </si>
  <si>
    <t>Punktzahl</t>
  </si>
  <si>
    <t>Abweichung</t>
  </si>
  <si>
    <t>Fördersatz in %</t>
  </si>
  <si>
    <t>03356001</t>
  </si>
  <si>
    <t>03356002</t>
  </si>
  <si>
    <t>03356003</t>
  </si>
  <si>
    <t>03356004</t>
  </si>
  <si>
    <t>03356005</t>
  </si>
  <si>
    <t>03356006</t>
  </si>
  <si>
    <t>03356007</t>
  </si>
  <si>
    <t>03356008</t>
  </si>
  <si>
    <t>03356009</t>
  </si>
  <si>
    <t>03356010</t>
  </si>
  <si>
    <t>03356011</t>
  </si>
  <si>
    <t>08436001</t>
  </si>
  <si>
    <t>08436003</t>
  </si>
  <si>
    <t>08436004</t>
  </si>
  <si>
    <t>08436005</t>
  </si>
  <si>
    <t>08436006</t>
  </si>
  <si>
    <t>08436008</t>
  </si>
  <si>
    <t>08436009</t>
  </si>
  <si>
    <t>08436010</t>
  </si>
  <si>
    <t>08436011</t>
  </si>
  <si>
    <t>08436012</t>
  </si>
  <si>
    <t>08436013</t>
  </si>
  <si>
    <t>08436014</t>
  </si>
  <si>
    <t>08436018</t>
  </si>
  <si>
    <t>08436019</t>
  </si>
  <si>
    <t>08436024</t>
  </si>
  <si>
    <t>08436027</t>
  </si>
  <si>
    <t>08436032</t>
  </si>
  <si>
    <t>08436039</t>
  </si>
  <si>
    <t>08436040</t>
  </si>
  <si>
    <t>08436047</t>
  </si>
  <si>
    <t>08436049</t>
  </si>
  <si>
    <t>08436052</t>
  </si>
  <si>
    <t>08436053</t>
  </si>
  <si>
    <t>08436055</t>
  </si>
  <si>
    <t>08436064</t>
  </si>
  <si>
    <t>08436067</t>
  </si>
  <si>
    <t>08436069</t>
  </si>
  <si>
    <t>08436077</t>
  </si>
  <si>
    <t>08436078</t>
  </si>
  <si>
    <t>08436079</t>
  </si>
  <si>
    <t>08436081</t>
  </si>
  <si>
    <t>08436082</t>
  </si>
  <si>
    <t>08436083</t>
  </si>
  <si>
    <t>08436085</t>
  </si>
  <si>
    <t>08436087</t>
  </si>
  <si>
    <t>08436093</t>
  </si>
  <si>
    <t>08436094</t>
  </si>
  <si>
    <t>08436095</t>
  </si>
  <si>
    <t>08436096</t>
  </si>
  <si>
    <t>Anzahl</t>
  </si>
  <si>
    <t>gewichteter Mittelwert der Abweichung/Fördersatz</t>
  </si>
  <si>
    <t>01001000</t>
  </si>
  <si>
    <t>Flensburg</t>
  </si>
  <si>
    <t>01002000</t>
  </si>
  <si>
    <t>Kiel</t>
  </si>
  <si>
    <t>01003000</t>
  </si>
  <si>
    <t>Lübeck</t>
  </si>
  <si>
    <t>01004000</t>
  </si>
  <si>
    <t>Neumünster</t>
  </si>
  <si>
    <t>01051001</t>
  </si>
  <si>
    <t>Albersdorf</t>
  </si>
  <si>
    <t>01051002</t>
  </si>
  <si>
    <t>Arkebek</t>
  </si>
  <si>
    <t>01051003</t>
  </si>
  <si>
    <t>Averlak</t>
  </si>
  <si>
    <t>01051004</t>
  </si>
  <si>
    <t>Bargenstedt</t>
  </si>
  <si>
    <t>01051005</t>
  </si>
  <si>
    <t>Barkenholm</t>
  </si>
  <si>
    <t>01051006</t>
  </si>
  <si>
    <t>Barlt</t>
  </si>
  <si>
    <t>01051008</t>
  </si>
  <si>
    <t>Bergewöhrden</t>
  </si>
  <si>
    <t>01051010</t>
  </si>
  <si>
    <t>Brickeln</t>
  </si>
  <si>
    <t>01051011</t>
  </si>
  <si>
    <t>Brunsbüttel</t>
  </si>
  <si>
    <t>01051012</t>
  </si>
  <si>
    <t>Buchholz</t>
  </si>
  <si>
    <t>01051013</t>
  </si>
  <si>
    <t>Büsum</t>
  </si>
  <si>
    <t>01051014</t>
  </si>
  <si>
    <t>Büsumer Deichhausen</t>
  </si>
  <si>
    <t>01051015</t>
  </si>
  <si>
    <t>Bunsoh</t>
  </si>
  <si>
    <t>01051016</t>
  </si>
  <si>
    <t>Burg (Dithmarschen)</t>
  </si>
  <si>
    <t>01051017</t>
  </si>
  <si>
    <t>Busenwurth</t>
  </si>
  <si>
    <t>01051019</t>
  </si>
  <si>
    <t>Dellstedt</t>
  </si>
  <si>
    <t>01051020</t>
  </si>
  <si>
    <t>Delve</t>
  </si>
  <si>
    <t>01051021</t>
  </si>
  <si>
    <t>Diekhusen-Fahrstedt</t>
  </si>
  <si>
    <t>01051022</t>
  </si>
  <si>
    <t>Dingen</t>
  </si>
  <si>
    <t>01051023</t>
  </si>
  <si>
    <t>Dörpling</t>
  </si>
  <si>
    <t>01051024</t>
  </si>
  <si>
    <t>Eddelak</t>
  </si>
  <si>
    <t>01051026</t>
  </si>
  <si>
    <t>Eggstedt</t>
  </si>
  <si>
    <t>01051027</t>
  </si>
  <si>
    <t>Elpersbüttel</t>
  </si>
  <si>
    <t>01051028</t>
  </si>
  <si>
    <t>Epenwöhrden</t>
  </si>
  <si>
    <t>01051030</t>
  </si>
  <si>
    <t>Fedderingen</t>
  </si>
  <si>
    <t>01051032</t>
  </si>
  <si>
    <t>Frestedt</t>
  </si>
  <si>
    <t>01051033</t>
  </si>
  <si>
    <t>Friedrichsgabekoog</t>
  </si>
  <si>
    <t>01051034</t>
  </si>
  <si>
    <t>Friedrichskoog</t>
  </si>
  <si>
    <t>01051035</t>
  </si>
  <si>
    <t>Gaushorn</t>
  </si>
  <si>
    <t>01051036</t>
  </si>
  <si>
    <t>Glüsing</t>
  </si>
  <si>
    <t>01051037</t>
  </si>
  <si>
    <t>Großenrade</t>
  </si>
  <si>
    <t>01051038</t>
  </si>
  <si>
    <t>Groven</t>
  </si>
  <si>
    <t>01051039</t>
  </si>
  <si>
    <t>Gudendorf</t>
  </si>
  <si>
    <t>01051043</t>
  </si>
  <si>
    <t>Hedwigenkoog</t>
  </si>
  <si>
    <t>01051044</t>
  </si>
  <si>
    <t>Heide</t>
  </si>
  <si>
    <t>01051045</t>
  </si>
  <si>
    <t>Hellschen-Heringsand-Unterschaar</t>
  </si>
  <si>
    <t>01051046</t>
  </si>
  <si>
    <t>Helse</t>
  </si>
  <si>
    <t>01051047</t>
  </si>
  <si>
    <t>Hemme</t>
  </si>
  <si>
    <t>01051048</t>
  </si>
  <si>
    <t>Hemmingstedt</t>
  </si>
  <si>
    <t>01051049</t>
  </si>
  <si>
    <t>Hennstedt</t>
  </si>
  <si>
    <t>01051050</t>
  </si>
  <si>
    <t>Hillgroven</t>
  </si>
  <si>
    <t>01051051</t>
  </si>
  <si>
    <t>Hochdonn</t>
  </si>
  <si>
    <t>01051052</t>
  </si>
  <si>
    <t>Hövede</t>
  </si>
  <si>
    <t>01051053</t>
  </si>
  <si>
    <t>Hollingstedt</t>
  </si>
  <si>
    <t>01051054</t>
  </si>
  <si>
    <t>Immenstedt</t>
  </si>
  <si>
    <t>01051057</t>
  </si>
  <si>
    <t>Kaiser-Wilhelm-Koog</t>
  </si>
  <si>
    <t>01051058</t>
  </si>
  <si>
    <t>Karolinenkoog</t>
  </si>
  <si>
    <t>01051060</t>
  </si>
  <si>
    <t>Kleve</t>
  </si>
  <si>
    <t>01051061</t>
  </si>
  <si>
    <t>Krempel</t>
  </si>
  <si>
    <t>01051062</t>
  </si>
  <si>
    <t>Kronprinzenkoog</t>
  </si>
  <si>
    <t>01051063</t>
  </si>
  <si>
    <t>Krumstedt</t>
  </si>
  <si>
    <t>01051064</t>
  </si>
  <si>
    <t>Kuden</t>
  </si>
  <si>
    <t>01051065</t>
  </si>
  <si>
    <t>Lehe</t>
  </si>
  <si>
    <t>01051067</t>
  </si>
  <si>
    <t>Lieth</t>
  </si>
  <si>
    <t>01051068</t>
  </si>
  <si>
    <t>Linden</t>
  </si>
  <si>
    <t>01051069</t>
  </si>
  <si>
    <t>Lohe-Rickelshof</t>
  </si>
  <si>
    <t>01051071</t>
  </si>
  <si>
    <t>Lunden</t>
  </si>
  <si>
    <t>01051072</t>
  </si>
  <si>
    <t>Marne</t>
  </si>
  <si>
    <t>01051073</t>
  </si>
  <si>
    <t>Marnerdeich</t>
  </si>
  <si>
    <t>01051074</t>
  </si>
  <si>
    <t>Meldorf</t>
  </si>
  <si>
    <t>01051075</t>
  </si>
  <si>
    <t>Neuenkirchen</t>
  </si>
  <si>
    <t>01051076</t>
  </si>
  <si>
    <t>Neufeld</t>
  </si>
  <si>
    <t>01051077</t>
  </si>
  <si>
    <t>Neufelderkoog</t>
  </si>
  <si>
    <t>01051078</t>
  </si>
  <si>
    <t>Nindorf</t>
  </si>
  <si>
    <t>01051079</t>
  </si>
  <si>
    <t>Norddeich</t>
  </si>
  <si>
    <t>01051080</t>
  </si>
  <si>
    <t>Norderheistedt</t>
  </si>
  <si>
    <t>01051081</t>
  </si>
  <si>
    <t>Norderwöhrden</t>
  </si>
  <si>
    <t>01051082</t>
  </si>
  <si>
    <t>Nordhastedt</t>
  </si>
  <si>
    <t>01051083</t>
  </si>
  <si>
    <t>Odderade</t>
  </si>
  <si>
    <t>01051084</t>
  </si>
  <si>
    <t>Oesterdeichstrich</t>
  </si>
  <si>
    <t>01051085</t>
  </si>
  <si>
    <t>Offenbüttel</t>
  </si>
  <si>
    <t>01051086</t>
  </si>
  <si>
    <t>Osterrade</t>
  </si>
  <si>
    <t>01051087</t>
  </si>
  <si>
    <t>Ostrohe</t>
  </si>
  <si>
    <t>01051088</t>
  </si>
  <si>
    <t>Pahlen</t>
  </si>
  <si>
    <t>01051089</t>
  </si>
  <si>
    <t>Quickborn</t>
  </si>
  <si>
    <t>01051090</t>
  </si>
  <si>
    <t>Ramhusen</t>
  </si>
  <si>
    <t>01051092</t>
  </si>
  <si>
    <t>Rehm-Flehde-Bargen</t>
  </si>
  <si>
    <t>01051093</t>
  </si>
  <si>
    <t>Reinsbüttel</t>
  </si>
  <si>
    <t>01051096</t>
  </si>
  <si>
    <t>Sankt Annen</t>
  </si>
  <si>
    <t>01051097</t>
  </si>
  <si>
    <t>Sankt Michaelisdonn</t>
  </si>
  <si>
    <t>01051098</t>
  </si>
  <si>
    <t>Sarzbüttel</t>
  </si>
  <si>
    <t>01051099</t>
  </si>
  <si>
    <t>Schafstedt</t>
  </si>
  <si>
    <t>01051100</t>
  </si>
  <si>
    <t>Schalkholz</t>
  </si>
  <si>
    <t>01051102</t>
  </si>
  <si>
    <t>Schlichting</t>
  </si>
  <si>
    <t>01051103</t>
  </si>
  <si>
    <t>Schmedeswurth</t>
  </si>
  <si>
    <t>01051104</t>
  </si>
  <si>
    <t>Schrum</t>
  </si>
  <si>
    <t>01051105</t>
  </si>
  <si>
    <t>Schülp</t>
  </si>
  <si>
    <t>01051107</t>
  </si>
  <si>
    <t>Stelle-Wittenwurth</t>
  </si>
  <si>
    <t>01051108</t>
  </si>
  <si>
    <t>Strübbel</t>
  </si>
  <si>
    <t>01051109</t>
  </si>
  <si>
    <t>Süderdeich</t>
  </si>
  <si>
    <t>01051110</t>
  </si>
  <si>
    <t>Süderhastedt</t>
  </si>
  <si>
    <t>01051113</t>
  </si>
  <si>
    <t>Wöhrden</t>
  </si>
  <si>
    <t>01051114</t>
  </si>
  <si>
    <t>Tellingstedt</t>
  </si>
  <si>
    <t>01051117</t>
  </si>
  <si>
    <t>Tielenhemme</t>
  </si>
  <si>
    <t>01051118</t>
  </si>
  <si>
    <t>Trennewurth</t>
  </si>
  <si>
    <t>01051119</t>
  </si>
  <si>
    <t>Volsemenhusen</t>
  </si>
  <si>
    <t>01051120</t>
  </si>
  <si>
    <t>Wallen</t>
  </si>
  <si>
    <t>01051121</t>
  </si>
  <si>
    <t>Warwerort</t>
  </si>
  <si>
    <t>01051122</t>
  </si>
  <si>
    <t>Weddingstedt</t>
  </si>
  <si>
    <t>01051125</t>
  </si>
  <si>
    <t>Welmbüttel</t>
  </si>
  <si>
    <t>01051126</t>
  </si>
  <si>
    <t>Wennbüttel</t>
  </si>
  <si>
    <t>01051127</t>
  </si>
  <si>
    <t>Wesselburen</t>
  </si>
  <si>
    <t>01051128</t>
  </si>
  <si>
    <t>Wesselburener Deichhausen</t>
  </si>
  <si>
    <t>01051129</t>
  </si>
  <si>
    <t>Wesselburenerkoog</t>
  </si>
  <si>
    <t>01051130</t>
  </si>
  <si>
    <t>Wesseln</t>
  </si>
  <si>
    <t>01051131</t>
  </si>
  <si>
    <t>Westerborstel</t>
  </si>
  <si>
    <t>01051132</t>
  </si>
  <si>
    <t>Westerdeichstrich</t>
  </si>
  <si>
    <t>01051133</t>
  </si>
  <si>
    <t>Wiemerstedt</t>
  </si>
  <si>
    <t>01051134</t>
  </si>
  <si>
    <t>Windbergen</t>
  </si>
  <si>
    <t>01051135</t>
  </si>
  <si>
    <t>Wolmersdorf</t>
  </si>
  <si>
    <t>01051136</t>
  </si>
  <si>
    <t>Wrohm</t>
  </si>
  <si>
    <t>01051137</t>
  </si>
  <si>
    <t>Nordermeldorf</t>
  </si>
  <si>
    <t>01051138</t>
  </si>
  <si>
    <t>Tensbüttel-Röst</t>
  </si>
  <si>
    <t>01051139</t>
  </si>
  <si>
    <t>Süderdorf</t>
  </si>
  <si>
    <t>01051140</t>
  </si>
  <si>
    <t>Oesterwurth</t>
  </si>
  <si>
    <t>01051141</t>
  </si>
  <si>
    <t>Süderheistedt</t>
  </si>
  <si>
    <t>01053001</t>
  </si>
  <si>
    <t>Albsfelde</t>
  </si>
  <si>
    <t>01053002</t>
  </si>
  <si>
    <t>Alt Mölln</t>
  </si>
  <si>
    <t>01053003</t>
  </si>
  <si>
    <t>Aumühle</t>
  </si>
  <si>
    <t>01053004</t>
  </si>
  <si>
    <t>Bäk</t>
  </si>
  <si>
    <t>01053005</t>
  </si>
  <si>
    <t>Bälau</t>
  </si>
  <si>
    <t>Neckarsteinach</t>
  </si>
  <si>
    <t>06431019</t>
  </si>
  <si>
    <t>Rimbach</t>
  </si>
  <si>
    <t>06431020</t>
  </si>
  <si>
    <t>Viernheim</t>
  </si>
  <si>
    <t>06431021</t>
  </si>
  <si>
    <t>Wald-Michelbach</t>
  </si>
  <si>
    <t>06431022</t>
  </si>
  <si>
    <t>Zwingenberg</t>
  </si>
  <si>
    <t>06431200</t>
  </si>
  <si>
    <t>Michelbuch</t>
  </si>
  <si>
    <t>06432001</t>
  </si>
  <si>
    <t>Alsbach-Hähnlein</t>
  </si>
  <si>
    <t>06432002</t>
  </si>
  <si>
    <t>Babenhausen</t>
  </si>
  <si>
    <t>06432003</t>
  </si>
  <si>
    <t>Bickenbach</t>
  </si>
  <si>
    <t>06432004</t>
  </si>
  <si>
    <t>Dieburg</t>
  </si>
  <si>
    <t>06432005</t>
  </si>
  <si>
    <t>Eppertshausen</t>
  </si>
  <si>
    <t>06432006</t>
  </si>
  <si>
    <t>Erzhausen</t>
  </si>
  <si>
    <t>06432007</t>
  </si>
  <si>
    <t>Fischbachtal</t>
  </si>
  <si>
    <t>06432008</t>
  </si>
  <si>
    <t>Griesheim</t>
  </si>
  <si>
    <t>06432009</t>
  </si>
  <si>
    <t>Groß-Bieberau</t>
  </si>
  <si>
    <t>06432010</t>
  </si>
  <si>
    <t>Groß-Umstadt</t>
  </si>
  <si>
    <t>06432011</t>
  </si>
  <si>
    <t>Groß-Zimmern</t>
  </si>
  <si>
    <t>06432012</t>
  </si>
  <si>
    <t>Messel</t>
  </si>
  <si>
    <t>06432013</t>
  </si>
  <si>
    <t>Modautal</t>
  </si>
  <si>
    <t>06432014</t>
  </si>
  <si>
    <t>Mühltal</t>
  </si>
  <si>
    <t>06432015</t>
  </si>
  <si>
    <t>06432016</t>
  </si>
  <si>
    <t>Ober-Ramstadt</t>
  </si>
  <si>
    <t>06432017</t>
  </si>
  <si>
    <t>Otzberg</t>
  </si>
  <si>
    <t>06432018</t>
  </si>
  <si>
    <t>Pfungstadt</t>
  </si>
  <si>
    <t>06432019</t>
  </si>
  <si>
    <t>Reinheim</t>
  </si>
  <si>
    <t>06432020</t>
  </si>
  <si>
    <t>Roßdorf</t>
  </si>
  <si>
    <t>06432021</t>
  </si>
  <si>
    <t>Schaafheim</t>
  </si>
  <si>
    <t>06432022</t>
  </si>
  <si>
    <t>Seeheim-Jugenheim</t>
  </si>
  <si>
    <t>06432023</t>
  </si>
  <si>
    <t>Weiterstadt</t>
  </si>
  <si>
    <t>06433001</t>
  </si>
  <si>
    <t>Biebesheim am Rhein</t>
  </si>
  <si>
    <t>06433002</t>
  </si>
  <si>
    <t>Bischofsheim</t>
  </si>
  <si>
    <t>06433003</t>
  </si>
  <si>
    <t>Büttelborn</t>
  </si>
  <si>
    <t>06433004</t>
  </si>
  <si>
    <t>Gernsheim</t>
  </si>
  <si>
    <t>06433005</t>
  </si>
  <si>
    <t>Ginsheim-Gustavsburg</t>
  </si>
  <si>
    <t>06433006</t>
  </si>
  <si>
    <t>Groß-Gerau</t>
  </si>
  <si>
    <t>06433007</t>
  </si>
  <si>
    <t>Kelsterbach</t>
  </si>
  <si>
    <t>06433008</t>
  </si>
  <si>
    <t>Mörfelden-Walldorf</t>
  </si>
  <si>
    <t>06433009</t>
  </si>
  <si>
    <t>Nauheim</t>
  </si>
  <si>
    <t>06433010</t>
  </si>
  <si>
    <t>Raunheim</t>
  </si>
  <si>
    <t>06433011</t>
  </si>
  <si>
    <t>Riedstadt</t>
  </si>
  <si>
    <t>06433012</t>
  </si>
  <si>
    <t>Rüsselsheim</t>
  </si>
  <si>
    <t>06433013</t>
  </si>
  <si>
    <t>Stockstadt am Rhein</t>
  </si>
  <si>
    <t>06433014</t>
  </si>
  <si>
    <t>Trebur</t>
  </si>
  <si>
    <t>06434001</t>
  </si>
  <si>
    <t>Bad Homburg v.d. Höhe</t>
  </si>
  <si>
    <t>06434002</t>
  </si>
  <si>
    <t>Friedrichsdorf</t>
  </si>
  <si>
    <t>06434003</t>
  </si>
  <si>
    <t>Glashütten</t>
  </si>
  <si>
    <t>06434004</t>
  </si>
  <si>
    <t>Grävenwiesbach</t>
  </si>
  <si>
    <t>06434005</t>
  </si>
  <si>
    <t>Königstein im Taunus</t>
  </si>
  <si>
    <t>06434006</t>
  </si>
  <si>
    <t>Kronberg im Taunus</t>
  </si>
  <si>
    <t>06434007</t>
  </si>
  <si>
    <t>Neu-Anspach</t>
  </si>
  <si>
    <t>06434008</t>
  </si>
  <si>
    <t>Oberursel (Taunus)</t>
  </si>
  <si>
    <t>06434009</t>
  </si>
  <si>
    <t>Schmitten</t>
  </si>
  <si>
    <t>06434010</t>
  </si>
  <si>
    <t>Steinbach (Taunus)</t>
  </si>
  <si>
    <t>06434011</t>
  </si>
  <si>
    <t>Usingen</t>
  </si>
  <si>
    <t>06434012</t>
  </si>
  <si>
    <t>Wehrheim</t>
  </si>
  <si>
    <t>06434013</t>
  </si>
  <si>
    <t>Weilrod</t>
  </si>
  <si>
    <t>06435001</t>
  </si>
  <si>
    <t>Bad Orb</t>
  </si>
  <si>
    <t>06435002</t>
  </si>
  <si>
    <t>Bad Soden-Salmünster</t>
  </si>
  <si>
    <t>06435003</t>
  </si>
  <si>
    <t>Biebergemünd</t>
  </si>
  <si>
    <t>06435004</t>
  </si>
  <si>
    <t>Birstein</t>
  </si>
  <si>
    <t>06435005</t>
  </si>
  <si>
    <t>Brachttal</t>
  </si>
  <si>
    <t>06435006</t>
  </si>
  <si>
    <t>Bruchköbel</t>
  </si>
  <si>
    <t>06435007</t>
  </si>
  <si>
    <t>Erlensee</t>
  </si>
  <si>
    <t>06435008</t>
  </si>
  <si>
    <t>Flörsbachtal</t>
  </si>
  <si>
    <t>06435009</t>
  </si>
  <si>
    <t>Freigericht</t>
  </si>
  <si>
    <t>06435010</t>
  </si>
  <si>
    <t>Gelnhausen</t>
  </si>
  <si>
    <t>06435011</t>
  </si>
  <si>
    <t>Großkrotzenburg</t>
  </si>
  <si>
    <t>06435012</t>
  </si>
  <si>
    <t>Gründau</t>
  </si>
  <si>
    <t>06435013</t>
  </si>
  <si>
    <t>Hammersbach</t>
  </si>
  <si>
    <t>06435014</t>
  </si>
  <si>
    <t>Hanau</t>
  </si>
  <si>
    <t>06435015</t>
  </si>
  <si>
    <t>Hasselroth</t>
  </si>
  <si>
    <t>06435016</t>
  </si>
  <si>
    <t>Jossgrund</t>
  </si>
  <si>
    <t>06435017</t>
  </si>
  <si>
    <t>Langenselbold</t>
  </si>
  <si>
    <t>06435018</t>
  </si>
  <si>
    <t>Linsengericht</t>
  </si>
  <si>
    <t>06435019</t>
  </si>
  <si>
    <t>Maintal</t>
  </si>
  <si>
    <t>06435020</t>
  </si>
  <si>
    <t>Neuberg</t>
  </si>
  <si>
    <t>06435021</t>
  </si>
  <si>
    <t>Nidderau</t>
  </si>
  <si>
    <t>06435022</t>
  </si>
  <si>
    <t>Niederdorfelden</t>
  </si>
  <si>
    <t>06435023</t>
  </si>
  <si>
    <t>Rodenbach</t>
  </si>
  <si>
    <t>06435024</t>
  </si>
  <si>
    <t>Ronneburg</t>
  </si>
  <si>
    <t>06435025</t>
  </si>
  <si>
    <t>Schlüchtern</t>
  </si>
  <si>
    <t>06435026</t>
  </si>
  <si>
    <t>Schöneck</t>
  </si>
  <si>
    <t>06435027</t>
  </si>
  <si>
    <t>Sinntal</t>
  </si>
  <si>
    <t>06435028</t>
  </si>
  <si>
    <t>Steinau an der Straße</t>
  </si>
  <si>
    <t>06435029</t>
  </si>
  <si>
    <t>Wächtersbach</t>
  </si>
  <si>
    <t>06435200</t>
  </si>
  <si>
    <t>Gutsbezirk Spessart</t>
  </si>
  <si>
    <t>06436001</t>
  </si>
  <si>
    <t>Bad Soden am Taunus</t>
  </si>
  <si>
    <t>06436002</t>
  </si>
  <si>
    <t>Eppstein</t>
  </si>
  <si>
    <t>06436003</t>
  </si>
  <si>
    <t>Eschborn</t>
  </si>
  <si>
    <t>06436004</t>
  </si>
  <si>
    <t>Flörsheim am Main</t>
  </si>
  <si>
    <t>06436005</t>
  </si>
  <si>
    <t>Hattersheim am Main</t>
  </si>
  <si>
    <t>06436006</t>
  </si>
  <si>
    <t>Hochheim am Main</t>
  </si>
  <si>
    <t>06436007</t>
  </si>
  <si>
    <t>Hofheim am Taunus</t>
  </si>
  <si>
    <t>06436008</t>
  </si>
  <si>
    <t>Kelkheim (Taunus)</t>
  </si>
  <si>
    <t>06436009</t>
  </si>
  <si>
    <t>Kriftel</t>
  </si>
  <si>
    <t>06436010</t>
  </si>
  <si>
    <t>Liederbach am Taunus</t>
  </si>
  <si>
    <t>06436011</t>
  </si>
  <si>
    <t>Schwalbach am Taunus</t>
  </si>
  <si>
    <t>06436012</t>
  </si>
  <si>
    <t>Sulzbach (Taunus)</t>
  </si>
  <si>
    <t>06437001</t>
  </si>
  <si>
    <t>Bad König</t>
  </si>
  <si>
    <t>06437002</t>
  </si>
  <si>
    <t>Beerfelden</t>
  </si>
  <si>
    <t>06437003</t>
  </si>
  <si>
    <t>Brensbach</t>
  </si>
  <si>
    <t>06437004</t>
  </si>
  <si>
    <t>Breuberg</t>
  </si>
  <si>
    <t>06437005</t>
  </si>
  <si>
    <t>Brombachtal</t>
  </si>
  <si>
    <t>06437006</t>
  </si>
  <si>
    <t>Erbach</t>
  </si>
  <si>
    <t>06437007</t>
  </si>
  <si>
    <t>Fränkisch-Crumbach</t>
  </si>
  <si>
    <t>06437008</t>
  </si>
  <si>
    <t>Hesseneck</t>
  </si>
  <si>
    <t>06437009</t>
  </si>
  <si>
    <t>Höchst i. Odw.</t>
  </si>
  <si>
    <t>06437010</t>
  </si>
  <si>
    <t>Lützelbach</t>
  </si>
  <si>
    <t>06437011</t>
  </si>
  <si>
    <t>Michelstadt</t>
  </si>
  <si>
    <t>06437012</t>
  </si>
  <si>
    <t>Mossautal</t>
  </si>
  <si>
    <t>06437013</t>
  </si>
  <si>
    <t>Reichelsheim (Odenwald)</t>
  </si>
  <si>
    <t>06437014</t>
  </si>
  <si>
    <t>Rothenberg</t>
  </si>
  <si>
    <t>06437015</t>
  </si>
  <si>
    <t>Sensbachtal</t>
  </si>
  <si>
    <t>06438001</t>
  </si>
  <si>
    <t>Dietzenbach</t>
  </si>
  <si>
    <t>06438002</t>
  </si>
  <si>
    <t>Dreieich</t>
  </si>
  <si>
    <t>06438003</t>
  </si>
  <si>
    <t>Egelsbach</t>
  </si>
  <si>
    <t>06438004</t>
  </si>
  <si>
    <t>Hainburg</t>
  </si>
  <si>
    <t>06438005</t>
  </si>
  <si>
    <t>Heusenstamm</t>
  </si>
  <si>
    <t>06438006</t>
  </si>
  <si>
    <t>Langen (Hessen)</t>
  </si>
  <si>
    <t>06438007</t>
  </si>
  <si>
    <t>Mainhausen</t>
  </si>
  <si>
    <t>06438008</t>
  </si>
  <si>
    <t>Mühlheim am Main</t>
  </si>
  <si>
    <t>06438009</t>
  </si>
  <si>
    <t>Neu-Isenburg</t>
  </si>
  <si>
    <t>06438010</t>
  </si>
  <si>
    <t>Obertshausen</t>
  </si>
  <si>
    <t>06438011</t>
  </si>
  <si>
    <t>Rodgau</t>
  </si>
  <si>
    <t>06438012</t>
  </si>
  <si>
    <t>Rödermark</t>
  </si>
  <si>
    <t>06438013</t>
  </si>
  <si>
    <t>Seligenstadt</t>
  </si>
  <si>
    <t>06439001</t>
  </si>
  <si>
    <t>Aarbergen</t>
  </si>
  <si>
    <t>06439002</t>
  </si>
  <si>
    <t>Bad Schwalbach</t>
  </si>
  <si>
    <t>06439003</t>
  </si>
  <si>
    <t>Eltville am Rhein</t>
  </si>
  <si>
    <t>06439004</t>
  </si>
  <si>
    <t>Geisenheim</t>
  </si>
  <si>
    <t>06439005</t>
  </si>
  <si>
    <t>Heidenrod</t>
  </si>
  <si>
    <t>06439006</t>
  </si>
  <si>
    <t>Hohenstein</t>
  </si>
  <si>
    <t>06439007</t>
  </si>
  <si>
    <t>Hünstetten</t>
  </si>
  <si>
    <t>06439008</t>
  </si>
  <si>
    <t>Idstein</t>
  </si>
  <si>
    <t>06439009</t>
  </si>
  <si>
    <t>Kiedrich</t>
  </si>
  <si>
    <t>06439010</t>
  </si>
  <si>
    <t>Lorch</t>
  </si>
  <si>
    <t>06439011</t>
  </si>
  <si>
    <t>Niedernhausen</t>
  </si>
  <si>
    <t>06439012</t>
  </si>
  <si>
    <t>Oestrich-Winkel</t>
  </si>
  <si>
    <t>06439013</t>
  </si>
  <si>
    <t>Rüdesheim am Rhein</t>
  </si>
  <si>
    <t>06439014</t>
  </si>
  <si>
    <t>Schlangenbad</t>
  </si>
  <si>
    <t>06439015</t>
  </si>
  <si>
    <t>Taunusstein</t>
  </si>
  <si>
    <t>06439016</t>
  </si>
  <si>
    <t>Waldems</t>
  </si>
  <si>
    <t>06439017</t>
  </si>
  <si>
    <t>Walluf</t>
  </si>
  <si>
    <t>06440001</t>
  </si>
  <si>
    <t>Altenstadt</t>
  </si>
  <si>
    <t>06440002</t>
  </si>
  <si>
    <t>Bad Nauheim</t>
  </si>
  <si>
    <t>06440003</t>
  </si>
  <si>
    <t>Bad Vilbel</t>
  </si>
  <si>
    <t>06440004</t>
  </si>
  <si>
    <t>Büdingen</t>
  </si>
  <si>
    <t>06440005</t>
  </si>
  <si>
    <t>Butzbach</t>
  </si>
  <si>
    <t>06440006</t>
  </si>
  <si>
    <t>Echzell</t>
  </si>
  <si>
    <t>06440007</t>
  </si>
  <si>
    <t>Florstadt</t>
  </si>
  <si>
    <t>06440008</t>
  </si>
  <si>
    <t>Friedberg (Hessen)</t>
  </si>
  <si>
    <t>06440009</t>
  </si>
  <si>
    <t>Gedern</t>
  </si>
  <si>
    <t>06440010</t>
  </si>
  <si>
    <t>Glauburg</t>
  </si>
  <si>
    <t>06440011</t>
  </si>
  <si>
    <t>Hirzenhain</t>
  </si>
  <si>
    <t>06440012</t>
  </si>
  <si>
    <t>Karben</t>
  </si>
  <si>
    <t>06440013</t>
  </si>
  <si>
    <t>Kefenrod</t>
  </si>
  <si>
    <t>06440014</t>
  </si>
  <si>
    <t>Limeshain</t>
  </si>
  <si>
    <t>06440015</t>
  </si>
  <si>
    <t>Münzenberg</t>
  </si>
  <si>
    <t>06440016</t>
  </si>
  <si>
    <t>Nidda</t>
  </si>
  <si>
    <t>06440017</t>
  </si>
  <si>
    <t>Niddatal</t>
  </si>
  <si>
    <t>06440018</t>
  </si>
  <si>
    <t>Ober-Mörlen</t>
  </si>
  <si>
    <t>06440019</t>
  </si>
  <si>
    <t>Ortenberg</t>
  </si>
  <si>
    <t>06440020</t>
  </si>
  <si>
    <t>Ranstadt</t>
  </si>
  <si>
    <t>06440021</t>
  </si>
  <si>
    <t>Reichelsheim (Wetterau)</t>
  </si>
  <si>
    <t>06440022</t>
  </si>
  <si>
    <t>Rockenberg</t>
  </si>
  <si>
    <t>06440023</t>
  </si>
  <si>
    <t>Rosbach v.d. Höhe</t>
  </si>
  <si>
    <t>06440024</t>
  </si>
  <si>
    <t>Wölfersheim</t>
  </si>
  <si>
    <t>06440025</t>
  </si>
  <si>
    <t>Wöllstadt</t>
  </si>
  <si>
    <t>06531001</t>
  </si>
  <si>
    <t>Allendorf (Lumda)</t>
  </si>
  <si>
    <t>06531002</t>
  </si>
  <si>
    <t>Biebertal</t>
  </si>
  <si>
    <t>06531003</t>
  </si>
  <si>
    <t>Buseck</t>
  </si>
  <si>
    <t>06531004</t>
  </si>
  <si>
    <t>Fernwald</t>
  </si>
  <si>
    <t>06531005</t>
  </si>
  <si>
    <t>Gießen</t>
  </si>
  <si>
    <t>06531006</t>
  </si>
  <si>
    <t>Grünberg</t>
  </si>
  <si>
    <t>06531007</t>
  </si>
  <si>
    <t>Heuchelheim</t>
  </si>
  <si>
    <t>06531008</t>
  </si>
  <si>
    <t>Hungen</t>
  </si>
  <si>
    <t>06531009</t>
  </si>
  <si>
    <t>Langgöns</t>
  </si>
  <si>
    <t>06531010</t>
  </si>
  <si>
    <t>Laubach</t>
  </si>
  <si>
    <t>06531011</t>
  </si>
  <si>
    <t>Lich</t>
  </si>
  <si>
    <t>06531012</t>
  </si>
  <si>
    <t>06531013</t>
  </si>
  <si>
    <t>Lollar</t>
  </si>
  <si>
    <t>06531014</t>
  </si>
  <si>
    <t>Pohlheim</t>
  </si>
  <si>
    <t>06531015</t>
  </si>
  <si>
    <t>Rabenau</t>
  </si>
  <si>
    <t>06531016</t>
  </si>
  <si>
    <t>Reiskirchen</t>
  </si>
  <si>
    <t>06531017</t>
  </si>
  <si>
    <t>06531018</t>
  </si>
  <si>
    <t>Wettenberg</t>
  </si>
  <si>
    <t>06532001</t>
  </si>
  <si>
    <t>Aßlar</t>
  </si>
  <si>
    <t>06532002</t>
  </si>
  <si>
    <t>Bischoffen</t>
  </si>
  <si>
    <t>06532003</t>
  </si>
  <si>
    <t>Braunfels</t>
  </si>
  <si>
    <t>06532004</t>
  </si>
  <si>
    <t>Breitscheid</t>
  </si>
  <si>
    <t>06532005</t>
  </si>
  <si>
    <t>Dietzhölztal</t>
  </si>
  <si>
    <t>06532006</t>
  </si>
  <si>
    <t>Dillenburg</t>
  </si>
  <si>
    <t>06532007</t>
  </si>
  <si>
    <t>Driedorf</t>
  </si>
  <si>
    <t>06532008</t>
  </si>
  <si>
    <t>Ehringshausen</t>
  </si>
  <si>
    <t>06532009</t>
  </si>
  <si>
    <t>Eschenburg</t>
  </si>
  <si>
    <t>06532010</t>
  </si>
  <si>
    <t>Greifenstein</t>
  </si>
  <si>
    <t>06532011</t>
  </si>
  <si>
    <t>Haiger</t>
  </si>
  <si>
    <t>06532012</t>
  </si>
  <si>
    <t>Herborn</t>
  </si>
  <si>
    <t>06532013</t>
  </si>
  <si>
    <t>Hohenahr</t>
  </si>
  <si>
    <t>06532014</t>
  </si>
  <si>
    <t>Hüttenberg</t>
  </si>
  <si>
    <t>06532015</t>
  </si>
  <si>
    <t>Lahnau</t>
  </si>
  <si>
    <t>06532016</t>
  </si>
  <si>
    <t>Leun</t>
  </si>
  <si>
    <t>06532017</t>
  </si>
  <si>
    <t>Mittenaar</t>
  </si>
  <si>
    <t>06532018</t>
  </si>
  <si>
    <t>Schöffengrund</t>
  </si>
  <si>
    <t>06532019</t>
  </si>
  <si>
    <t>Siegbach</t>
  </si>
  <si>
    <t>06532020</t>
  </si>
  <si>
    <t>Sinn</t>
  </si>
  <si>
    <t>06532021</t>
  </si>
  <si>
    <t>Solms</t>
  </si>
  <si>
    <t>06532022</t>
  </si>
  <si>
    <t>Waldsolms</t>
  </si>
  <si>
    <t>06532023</t>
  </si>
  <si>
    <t>Wetzlar</t>
  </si>
  <si>
    <t>06533001</t>
  </si>
  <si>
    <t>Beselich</t>
  </si>
  <si>
    <t>06533002</t>
  </si>
  <si>
    <t>Brechen</t>
  </si>
  <si>
    <t>06533003</t>
  </si>
  <si>
    <t>Bad Camberg</t>
  </si>
  <si>
    <t>06533004</t>
  </si>
  <si>
    <t>Dornburg</t>
  </si>
  <si>
    <t>06533005</t>
  </si>
  <si>
    <t>Elbtal</t>
  </si>
  <si>
    <t>06533006</t>
  </si>
  <si>
    <t>Elz</t>
  </si>
  <si>
    <t>06533007</t>
  </si>
  <si>
    <t>Hadamar</t>
  </si>
  <si>
    <t>06533008</t>
  </si>
  <si>
    <t>Hünfelden</t>
  </si>
  <si>
    <t>06533009</t>
  </si>
  <si>
    <t>Limburg a.d. Lahn</t>
  </si>
  <si>
    <t>06533010</t>
  </si>
  <si>
    <t>Löhnberg</t>
  </si>
  <si>
    <t>06533011</t>
  </si>
  <si>
    <t>Mengerskirchen</t>
  </si>
  <si>
    <t>06533012</t>
  </si>
  <si>
    <t>Merenberg</t>
  </si>
  <si>
    <t>06533013</t>
  </si>
  <si>
    <t>Runkel</t>
  </si>
  <si>
    <t>06533014</t>
  </si>
  <si>
    <t>Selters (Taunus)</t>
  </si>
  <si>
    <t>06533015</t>
  </si>
  <si>
    <t>Villmar</t>
  </si>
  <si>
    <t>06533016</t>
  </si>
  <si>
    <t>Waldbrunn (Westerwald)</t>
  </si>
  <si>
    <t>06533017</t>
  </si>
  <si>
    <t>Weilburg</t>
  </si>
  <si>
    <t>06533018</t>
  </si>
  <si>
    <t>Weilmünster</t>
  </si>
  <si>
    <t>06533019</t>
  </si>
  <si>
    <t>Weinbach</t>
  </si>
  <si>
    <t>06534001</t>
  </si>
  <si>
    <t>Amöneburg</t>
  </si>
  <si>
    <t>06534002</t>
  </si>
  <si>
    <t>Angelburg</t>
  </si>
  <si>
    <t>06534003</t>
  </si>
  <si>
    <t>Bad Endbach</t>
  </si>
  <si>
    <t>06534004</t>
  </si>
  <si>
    <t>Biedenkopf</t>
  </si>
  <si>
    <t>06534005</t>
  </si>
  <si>
    <t>Breidenbach</t>
  </si>
  <si>
    <t>06534006</t>
  </si>
  <si>
    <t>Cölbe</t>
  </si>
  <si>
    <t>06534007</t>
  </si>
  <si>
    <t>Dautphetal</t>
  </si>
  <si>
    <t>06534008</t>
  </si>
  <si>
    <t>Ebsdorfergrund</t>
  </si>
  <si>
    <t>06534009</t>
  </si>
  <si>
    <t>Fronhausen</t>
  </si>
  <si>
    <t>06534010</t>
  </si>
  <si>
    <t>Gladenbach</t>
  </si>
  <si>
    <t>06534011</t>
  </si>
  <si>
    <t>Kirchhain</t>
  </si>
  <si>
    <t>06534012</t>
  </si>
  <si>
    <t>Lahntal</t>
  </si>
  <si>
    <t>06534013</t>
  </si>
  <si>
    <t>Lohra</t>
  </si>
  <si>
    <t>06534014</t>
  </si>
  <si>
    <t>Marburg</t>
  </si>
  <si>
    <t>06534015</t>
  </si>
  <si>
    <t>Münchhausen</t>
  </si>
  <si>
    <t>06534016</t>
  </si>
  <si>
    <t>Neustadt (Hessen)</t>
  </si>
  <si>
    <t>06534017</t>
  </si>
  <si>
    <t>01053006</t>
  </si>
  <si>
    <t>Basedow</t>
  </si>
  <si>
    <t>01053007</t>
  </si>
  <si>
    <t>Basthorst</t>
  </si>
  <si>
    <t>01053008</t>
  </si>
  <si>
    <t>Behlendorf</t>
  </si>
  <si>
    <t>01053009</t>
  </si>
  <si>
    <t>Berkenthin</t>
  </si>
  <si>
    <t>01053010</t>
  </si>
  <si>
    <t>Besenthal</t>
  </si>
  <si>
    <t>01053011</t>
  </si>
  <si>
    <t>Bliestorf</t>
  </si>
  <si>
    <t>01053012</t>
  </si>
  <si>
    <t>Börnsen</t>
  </si>
  <si>
    <t>01053013</t>
  </si>
  <si>
    <t>Borstorf</t>
  </si>
  <si>
    <t>01053014</t>
  </si>
  <si>
    <t>Breitenfelde</t>
  </si>
  <si>
    <t>01053015</t>
  </si>
  <si>
    <t>Bröthen</t>
  </si>
  <si>
    <t>01053016</t>
  </si>
  <si>
    <t>Brunsmark</t>
  </si>
  <si>
    <t>01053017</t>
  </si>
  <si>
    <t>Brunstorf</t>
  </si>
  <si>
    <t>01053018</t>
  </si>
  <si>
    <t>01053019</t>
  </si>
  <si>
    <t>Buchhorst</t>
  </si>
  <si>
    <t>01053020</t>
  </si>
  <si>
    <t>Büchen</t>
  </si>
  <si>
    <t>01053021</t>
  </si>
  <si>
    <t>Dahmker</t>
  </si>
  <si>
    <t>01053022</t>
  </si>
  <si>
    <t>Dalldorf</t>
  </si>
  <si>
    <t>01053023</t>
  </si>
  <si>
    <t>Dassendorf</t>
  </si>
  <si>
    <t>01053024</t>
  </si>
  <si>
    <t>Düchelsdorf</t>
  </si>
  <si>
    <t>01053025</t>
  </si>
  <si>
    <t>Duvensee</t>
  </si>
  <si>
    <t>01053026</t>
  </si>
  <si>
    <t>Einhaus</t>
  </si>
  <si>
    <t>01053027</t>
  </si>
  <si>
    <t>Elmenhorst</t>
  </si>
  <si>
    <t>01053028</t>
  </si>
  <si>
    <t>Escheburg</t>
  </si>
  <si>
    <t>01053029</t>
  </si>
  <si>
    <t>Fitzen</t>
  </si>
  <si>
    <t>01053030</t>
  </si>
  <si>
    <t>Fredeburg</t>
  </si>
  <si>
    <t>01053031</t>
  </si>
  <si>
    <t>Fuhlenhagen</t>
  </si>
  <si>
    <t>01053032</t>
  </si>
  <si>
    <t>Geesthacht</t>
  </si>
  <si>
    <t>01053033</t>
  </si>
  <si>
    <t>Giesensdorf</t>
  </si>
  <si>
    <t>01053034</t>
  </si>
  <si>
    <t>Göldenitz</t>
  </si>
  <si>
    <t>01053035</t>
  </si>
  <si>
    <t>Göttin</t>
  </si>
  <si>
    <t>01053036</t>
  </si>
  <si>
    <t>Grabau</t>
  </si>
  <si>
    <t>01053037</t>
  </si>
  <si>
    <t>Grambek</t>
  </si>
  <si>
    <t>01053038</t>
  </si>
  <si>
    <t>Grinau</t>
  </si>
  <si>
    <t>01053039</t>
  </si>
  <si>
    <t>Groß Boden</t>
  </si>
  <si>
    <t>01053040</t>
  </si>
  <si>
    <t>Groß Disnack</t>
  </si>
  <si>
    <t>01053041</t>
  </si>
  <si>
    <t>Groß Grönau</t>
  </si>
  <si>
    <t>01053042</t>
  </si>
  <si>
    <t>Groß Pampau</t>
  </si>
  <si>
    <t>01053043</t>
  </si>
  <si>
    <t>Groß Sarau</t>
  </si>
  <si>
    <t>01053044</t>
  </si>
  <si>
    <t>Groß Schenkenberg</t>
  </si>
  <si>
    <t>01053045</t>
  </si>
  <si>
    <t>Grove</t>
  </si>
  <si>
    <t>01053046</t>
  </si>
  <si>
    <t>Gudow</t>
  </si>
  <si>
    <t>01053047</t>
  </si>
  <si>
    <t>Gülzow</t>
  </si>
  <si>
    <t>01053048</t>
  </si>
  <si>
    <t>Güster</t>
  </si>
  <si>
    <t>01053049</t>
  </si>
  <si>
    <t>Hamfelde</t>
  </si>
  <si>
    <t>01053050</t>
  </si>
  <si>
    <t>Hamwarde</t>
  </si>
  <si>
    <t>01053051</t>
  </si>
  <si>
    <t>Harmsdorf</t>
  </si>
  <si>
    <t>01053052</t>
  </si>
  <si>
    <t>Havekost</t>
  </si>
  <si>
    <t>01053053</t>
  </si>
  <si>
    <t>Hohenhorn</t>
  </si>
  <si>
    <t>01053054</t>
  </si>
  <si>
    <t>Hollenbek</t>
  </si>
  <si>
    <t>01053056</t>
  </si>
  <si>
    <t>Hornbek</t>
  </si>
  <si>
    <t>01053057</t>
  </si>
  <si>
    <t>Horst</t>
  </si>
  <si>
    <t>01053058</t>
  </si>
  <si>
    <t>Juliusburg</t>
  </si>
  <si>
    <t>01053059</t>
  </si>
  <si>
    <t>Kankelau</t>
  </si>
  <si>
    <t>01053060</t>
  </si>
  <si>
    <t>Kasseburg</t>
  </si>
  <si>
    <t>01053061</t>
  </si>
  <si>
    <t>Kastorf</t>
  </si>
  <si>
    <t>01053062</t>
  </si>
  <si>
    <t>Kittlitz</t>
  </si>
  <si>
    <t>01053064</t>
  </si>
  <si>
    <t>Klein Pampau</t>
  </si>
  <si>
    <t>01053066</t>
  </si>
  <si>
    <t>Klein Zecher</t>
  </si>
  <si>
    <t>01053067</t>
  </si>
  <si>
    <t>Klempau</t>
  </si>
  <si>
    <t>01053068</t>
  </si>
  <si>
    <t>Klinkrade</t>
  </si>
  <si>
    <t>01053069</t>
  </si>
  <si>
    <t>Koberg</t>
  </si>
  <si>
    <t>01053070</t>
  </si>
  <si>
    <t>Köthel</t>
  </si>
  <si>
    <t>01053071</t>
  </si>
  <si>
    <t>Kollow</t>
  </si>
  <si>
    <t>01053072</t>
  </si>
  <si>
    <t>Kröppelshagen-Fahrendorf</t>
  </si>
  <si>
    <t>01053073</t>
  </si>
  <si>
    <t>Krüzen</t>
  </si>
  <si>
    <t>01053074</t>
  </si>
  <si>
    <t>Krukow</t>
  </si>
  <si>
    <t>01053075</t>
  </si>
  <si>
    <t>Krummesse</t>
  </si>
  <si>
    <t>01053076</t>
  </si>
  <si>
    <t>Kuddewörde</t>
  </si>
  <si>
    <t>01053077</t>
  </si>
  <si>
    <t>Kühsen</t>
  </si>
  <si>
    <t>01053078</t>
  </si>
  <si>
    <t>Kulpin</t>
  </si>
  <si>
    <t>01053079</t>
  </si>
  <si>
    <t>Labenz</t>
  </si>
  <si>
    <t>01053080</t>
  </si>
  <si>
    <t>Langenlehsten</t>
  </si>
  <si>
    <t>01053081</t>
  </si>
  <si>
    <t>Lankau</t>
  </si>
  <si>
    <t>01053082</t>
  </si>
  <si>
    <t>Lanze</t>
  </si>
  <si>
    <t>01053083</t>
  </si>
  <si>
    <t>01053084</t>
  </si>
  <si>
    <t>Lehmrade</t>
  </si>
  <si>
    <t>01053085</t>
  </si>
  <si>
    <t>Linau</t>
  </si>
  <si>
    <t>01053086</t>
  </si>
  <si>
    <t>Lüchow</t>
  </si>
  <si>
    <t>01053087</t>
  </si>
  <si>
    <t>Lütau</t>
  </si>
  <si>
    <t>01053088</t>
  </si>
  <si>
    <t>Mechow</t>
  </si>
  <si>
    <t>01053089</t>
  </si>
  <si>
    <t>Möhnsen</t>
  </si>
  <si>
    <t>01053090</t>
  </si>
  <si>
    <t>Mölln</t>
  </si>
  <si>
    <t>01053091</t>
  </si>
  <si>
    <t>Mühlenrade</t>
  </si>
  <si>
    <t>01053092</t>
  </si>
  <si>
    <t>Müssen</t>
  </si>
  <si>
    <t>01053093</t>
  </si>
  <si>
    <t>Mustin</t>
  </si>
  <si>
    <t>01053094</t>
  </si>
  <si>
    <t>Niendorf bei Berkenthin</t>
  </si>
  <si>
    <t>01053095</t>
  </si>
  <si>
    <t>01053096</t>
  </si>
  <si>
    <t>Nusse</t>
  </si>
  <si>
    <t>01053097</t>
  </si>
  <si>
    <t>Panten</t>
  </si>
  <si>
    <t>01053098</t>
  </si>
  <si>
    <t>Pogeez</t>
  </si>
  <si>
    <t>01053099</t>
  </si>
  <si>
    <t>Poggensee</t>
  </si>
  <si>
    <t>01053100</t>
  </si>
  <si>
    <t>Ratzeburg</t>
  </si>
  <si>
    <t>01053101</t>
  </si>
  <si>
    <t>Ritzerau</t>
  </si>
  <si>
    <t>01053102</t>
  </si>
  <si>
    <t>Römnitz</t>
  </si>
  <si>
    <t>01053103</t>
  </si>
  <si>
    <t>Rondeshagen</t>
  </si>
  <si>
    <t>01053104</t>
  </si>
  <si>
    <t>Roseburg</t>
  </si>
  <si>
    <t>01053105</t>
  </si>
  <si>
    <t>Sachsenwald (Forstgutsbez.)</t>
  </si>
  <si>
    <t>01053106</t>
  </si>
  <si>
    <t>Sahms</t>
  </si>
  <si>
    <t>01053107</t>
  </si>
  <si>
    <t>Salem</t>
  </si>
  <si>
    <t>01053108</t>
  </si>
  <si>
    <t>Sandesneben</t>
  </si>
  <si>
    <t>01053109</t>
  </si>
  <si>
    <t>Schiphorst</t>
  </si>
  <si>
    <t>01053110</t>
  </si>
  <si>
    <t>Schmilau</t>
  </si>
  <si>
    <t>01053111</t>
  </si>
  <si>
    <t>Schnakenbek</t>
  </si>
  <si>
    <t>01053112</t>
  </si>
  <si>
    <t>Schönberg</t>
  </si>
  <si>
    <t>01053113</t>
  </si>
  <si>
    <t>Schretstaken</t>
  </si>
  <si>
    <t>01053114</t>
  </si>
  <si>
    <t>Schürensöhlen</t>
  </si>
  <si>
    <t>01053115</t>
  </si>
  <si>
    <t>Schulendorf</t>
  </si>
  <si>
    <t>01053116</t>
  </si>
  <si>
    <t>Schwarzenbek</t>
  </si>
  <si>
    <t>01053117</t>
  </si>
  <si>
    <t>Seedorf</t>
  </si>
  <si>
    <t>01053118</t>
  </si>
  <si>
    <t>Siebenbäumen</t>
  </si>
  <si>
    <t>01053119</t>
  </si>
  <si>
    <t>Siebeneichen</t>
  </si>
  <si>
    <t>01053120</t>
  </si>
  <si>
    <t>Sierksrade</t>
  </si>
  <si>
    <t>01053121</t>
  </si>
  <si>
    <t>Sirksfelde</t>
  </si>
  <si>
    <t>01053122</t>
  </si>
  <si>
    <t>Steinhorst</t>
  </si>
  <si>
    <t>01053123</t>
  </si>
  <si>
    <t>Sterley</t>
  </si>
  <si>
    <t>01053124</t>
  </si>
  <si>
    <t>Stubben</t>
  </si>
  <si>
    <t>01053125</t>
  </si>
  <si>
    <t>Talkau</t>
  </si>
  <si>
    <t>01053126</t>
  </si>
  <si>
    <t>Tramm</t>
  </si>
  <si>
    <t>01053127</t>
  </si>
  <si>
    <t>Walksfelde</t>
  </si>
  <si>
    <t>01053128</t>
  </si>
  <si>
    <t>Wangelau</t>
  </si>
  <si>
    <t>01053129</t>
  </si>
  <si>
    <t>Wentorf bei Hamburg</t>
  </si>
  <si>
    <t>01053130</t>
  </si>
  <si>
    <t>Wentorf (Amt Sandesneben)</t>
  </si>
  <si>
    <t>01053131</t>
  </si>
  <si>
    <t>Wiershop</t>
  </si>
  <si>
    <t>01053132</t>
  </si>
  <si>
    <t>Witzeeze</t>
  </si>
  <si>
    <t>01053133</t>
  </si>
  <si>
    <t>Wohltorf</t>
  </si>
  <si>
    <t>01053134</t>
  </si>
  <si>
    <t>Woltersdorf</t>
  </si>
  <si>
    <t>01053135</t>
  </si>
  <si>
    <t>Worth</t>
  </si>
  <si>
    <t>01053136</t>
  </si>
  <si>
    <t>Ziethen</t>
  </si>
  <si>
    <t>01054001</t>
  </si>
  <si>
    <t>Achtrup</t>
  </si>
  <si>
    <t>01054002</t>
  </si>
  <si>
    <t>Ahrenshöft</t>
  </si>
  <si>
    <t>01054003</t>
  </si>
  <si>
    <t>Ahrenviöl</t>
  </si>
  <si>
    <t>01054004</t>
  </si>
  <si>
    <t>Ahrenviölfeld</t>
  </si>
  <si>
    <t>01054005</t>
  </si>
  <si>
    <t>Alkersum</t>
  </si>
  <si>
    <t>01054006</t>
  </si>
  <si>
    <t>Almdorf</t>
  </si>
  <si>
    <t>01054007</t>
  </si>
  <si>
    <t>Arlewatt</t>
  </si>
  <si>
    <t>01054009</t>
  </si>
  <si>
    <t>Aventoft</t>
  </si>
  <si>
    <t>01054010</t>
  </si>
  <si>
    <t>Bargum</t>
  </si>
  <si>
    <t>01054011</t>
  </si>
  <si>
    <t>Behrendorf</t>
  </si>
  <si>
    <t>01054012</t>
  </si>
  <si>
    <t>Bohmstedt</t>
  </si>
  <si>
    <t>01054013</t>
  </si>
  <si>
    <t>Bondelum</t>
  </si>
  <si>
    <t>01054014</t>
  </si>
  <si>
    <t>Bordelum</t>
  </si>
  <si>
    <t>01054015</t>
  </si>
  <si>
    <t>Borgsum</t>
  </si>
  <si>
    <t>01054016</t>
  </si>
  <si>
    <t>Bosbüll</t>
  </si>
  <si>
    <t>01054017</t>
  </si>
  <si>
    <t>Braderup</t>
  </si>
  <si>
    <t>01054018</t>
  </si>
  <si>
    <t>Bramstedtlund</t>
  </si>
  <si>
    <t>01054019</t>
  </si>
  <si>
    <t>Bredstedt</t>
  </si>
  <si>
    <t>01054020</t>
  </si>
  <si>
    <t>Breklum</t>
  </si>
  <si>
    <t>01054022</t>
  </si>
  <si>
    <t>Dagebüll</t>
  </si>
  <si>
    <t>01054023</t>
  </si>
  <si>
    <t>Drage</t>
  </si>
  <si>
    <t>01054024</t>
  </si>
  <si>
    <t>Drelsdorf</t>
  </si>
  <si>
    <t>01054025</t>
  </si>
  <si>
    <t>Dunsum</t>
  </si>
  <si>
    <t>01054026</t>
  </si>
  <si>
    <t>Elisabeth-Sophien-Koog</t>
  </si>
  <si>
    <t>01054027</t>
  </si>
  <si>
    <t>Ellhöft</t>
  </si>
  <si>
    <t>01054032</t>
  </si>
  <si>
    <t>Fresendelf</t>
  </si>
  <si>
    <t>01054033</t>
  </si>
  <si>
    <t>Friedrichstadt</t>
  </si>
  <si>
    <t>01054034</t>
  </si>
  <si>
    <t>Friedrich-Wilhelm-Lübke-Koog</t>
  </si>
  <si>
    <t>01054035</t>
  </si>
  <si>
    <t>Garding</t>
  </si>
  <si>
    <t>01054036</t>
  </si>
  <si>
    <t>01054037</t>
  </si>
  <si>
    <t>Goldebek</t>
  </si>
  <si>
    <t>01054038</t>
  </si>
  <si>
    <t>Goldelund</t>
  </si>
  <si>
    <t>01054039</t>
  </si>
  <si>
    <t>Gröde</t>
  </si>
  <si>
    <t>01054040</t>
  </si>
  <si>
    <t>Grothusenkoog</t>
  </si>
  <si>
    <t>01054041</t>
  </si>
  <si>
    <t>Haselund</t>
  </si>
  <si>
    <t>01054042</t>
  </si>
  <si>
    <t>Hattstedt</t>
  </si>
  <si>
    <t>01054043</t>
  </si>
  <si>
    <t>Hattstedtermarsch</t>
  </si>
  <si>
    <t>01054045</t>
  </si>
  <si>
    <t>Högel</t>
  </si>
  <si>
    <t>01054046</t>
  </si>
  <si>
    <t>Hörnum (Sylt)</t>
  </si>
  <si>
    <t>01054048</t>
  </si>
  <si>
    <t>Holm</t>
  </si>
  <si>
    <t>01054050</t>
  </si>
  <si>
    <t>Hallig Hooge</t>
  </si>
  <si>
    <t>01054052</t>
  </si>
  <si>
    <t>Horstedt</t>
  </si>
  <si>
    <t>01054054</t>
  </si>
  <si>
    <t>Hude</t>
  </si>
  <si>
    <t>01054055</t>
  </si>
  <si>
    <t>Humptrup</t>
  </si>
  <si>
    <t>01054056</t>
  </si>
  <si>
    <t>Husum</t>
  </si>
  <si>
    <t>01054057</t>
  </si>
  <si>
    <t>01054059</t>
  </si>
  <si>
    <t>Joldelund</t>
  </si>
  <si>
    <t>01054061</t>
  </si>
  <si>
    <t>Kampen (Sylt)</t>
  </si>
  <si>
    <t>01054062</t>
  </si>
  <si>
    <t>Karlum</t>
  </si>
  <si>
    <t>01054063</t>
  </si>
  <si>
    <t>Katharinenheerd</t>
  </si>
  <si>
    <t>01054065</t>
  </si>
  <si>
    <t>Klanxbüll</t>
  </si>
  <si>
    <t>01054068</t>
  </si>
  <si>
    <t>Klixbüll</t>
  </si>
  <si>
    <t>01054070</t>
  </si>
  <si>
    <t>Koldenbüttel</t>
  </si>
  <si>
    <t>01054071</t>
  </si>
  <si>
    <t>Kolkerheide</t>
  </si>
  <si>
    <t>01054072</t>
  </si>
  <si>
    <t>Kotzenbüll</t>
  </si>
  <si>
    <t>01054073</t>
  </si>
  <si>
    <t>Ladelund</t>
  </si>
  <si>
    <t>01054074</t>
  </si>
  <si>
    <t>Langeneß</t>
  </si>
  <si>
    <t>01054075</t>
  </si>
  <si>
    <t>Langenhorn</t>
  </si>
  <si>
    <t>01054076</t>
  </si>
  <si>
    <t>Leck</t>
  </si>
  <si>
    <t>01054077</t>
  </si>
  <si>
    <t>Lexgaard</t>
  </si>
  <si>
    <t>01054078</t>
  </si>
  <si>
    <t>List</t>
  </si>
  <si>
    <t>01054079</t>
  </si>
  <si>
    <t>Löwenstedt</t>
  </si>
  <si>
    <t>01054080</t>
  </si>
  <si>
    <t>Lütjenholm</t>
  </si>
  <si>
    <t>01054083</t>
  </si>
  <si>
    <t>Midlum</t>
  </si>
  <si>
    <t>01054084</t>
  </si>
  <si>
    <t>Mildstedt</t>
  </si>
  <si>
    <t>01054085</t>
  </si>
  <si>
    <t>Nebel</t>
  </si>
  <si>
    <t>01054086</t>
  </si>
  <si>
    <t>Neukirchen</t>
  </si>
  <si>
    <t>01054087</t>
  </si>
  <si>
    <t>Nieblum</t>
  </si>
  <si>
    <t>01054088</t>
  </si>
  <si>
    <t>Niebüll</t>
  </si>
  <si>
    <t>01054089</t>
  </si>
  <si>
    <t>Norddorf auf Amrum</t>
  </si>
  <si>
    <t>01054090</t>
  </si>
  <si>
    <t>Norderfriedrichskoog</t>
  </si>
  <si>
    <t>01054091</t>
  </si>
  <si>
    <t>Nordstrand</t>
  </si>
  <si>
    <t>01054092</t>
  </si>
  <si>
    <t>Norstedt</t>
  </si>
  <si>
    <t>01054093</t>
  </si>
  <si>
    <t>Ockholm</t>
  </si>
  <si>
    <t>01054094</t>
  </si>
  <si>
    <t>Oevenum</t>
  </si>
  <si>
    <t>01054095</t>
  </si>
  <si>
    <t>Oldenswort</t>
  </si>
  <si>
    <t>01054096</t>
  </si>
  <si>
    <t>Oldersbek</t>
  </si>
  <si>
    <t>01054097</t>
  </si>
  <si>
    <t>Olderup</t>
  </si>
  <si>
    <t>01054098</t>
  </si>
  <si>
    <t>Oldsum</t>
  </si>
  <si>
    <t>01054099</t>
  </si>
  <si>
    <t>Ostenfeld (Husum)</t>
  </si>
  <si>
    <t>01054100</t>
  </si>
  <si>
    <t>Osterhever</t>
  </si>
  <si>
    <t>01054101</t>
  </si>
  <si>
    <t>Oster-Ohrstedt</t>
  </si>
  <si>
    <t>01054103</t>
  </si>
  <si>
    <t>Pellworm</t>
  </si>
  <si>
    <t>01054104</t>
  </si>
  <si>
    <t>Poppenbüll</t>
  </si>
  <si>
    <t>01054105</t>
  </si>
  <si>
    <t>Ramstedt</t>
  </si>
  <si>
    <t>01054106</t>
  </si>
  <si>
    <t>Rantrum</t>
  </si>
  <si>
    <t>01054108</t>
  </si>
  <si>
    <t>Reußenköge</t>
  </si>
  <si>
    <t>01054109</t>
  </si>
  <si>
    <t>Risum-Lindholm</t>
  </si>
  <si>
    <t>01054110</t>
  </si>
  <si>
    <t>Rodenäs</t>
  </si>
  <si>
    <t>01054113</t>
  </si>
  <si>
    <t>Sankt Peter-Ording</t>
  </si>
  <si>
    <t>01054116</t>
  </si>
  <si>
    <t>Schwabstedt</t>
  </si>
  <si>
    <t>01054118</t>
  </si>
  <si>
    <t>Schwesing</t>
  </si>
  <si>
    <t>01054119</t>
  </si>
  <si>
    <t>Seeth</t>
  </si>
  <si>
    <t>01054120</t>
  </si>
  <si>
    <t>Simonsberg</t>
  </si>
  <si>
    <t>01054121</t>
  </si>
  <si>
    <t>Sönnebüll</t>
  </si>
  <si>
    <t>01054123</t>
  </si>
  <si>
    <t>Sollwitt</t>
  </si>
  <si>
    <t>01054124</t>
  </si>
  <si>
    <t>Sprakebüll</t>
  </si>
  <si>
    <t>01054125</t>
  </si>
  <si>
    <t>Stadum</t>
  </si>
  <si>
    <t>01054126</t>
  </si>
  <si>
    <t>Stedesand</t>
  </si>
  <si>
    <t>01054128</t>
  </si>
  <si>
    <t>Struckum</t>
  </si>
  <si>
    <t>01054129</t>
  </si>
  <si>
    <t>Süderende</t>
  </si>
  <si>
    <t>01054130</t>
  </si>
  <si>
    <t>Süderhöft</t>
  </si>
  <si>
    <t>01054131</t>
  </si>
  <si>
    <t>Süderlügum</t>
  </si>
  <si>
    <t>01054132</t>
  </si>
  <si>
    <t>Südermarsch</t>
  </si>
  <si>
    <t>01054134</t>
  </si>
  <si>
    <t>Tating</t>
  </si>
  <si>
    <t>01054135</t>
  </si>
  <si>
    <t>Tetenbüll</t>
  </si>
  <si>
    <t>01054136</t>
  </si>
  <si>
    <t>Tinningstedt</t>
  </si>
  <si>
    <t>01054138</t>
  </si>
  <si>
    <t>Tönning</t>
  </si>
  <si>
    <t>01054140</t>
  </si>
  <si>
    <t>Tümlauer Koog</t>
  </si>
  <si>
    <t>01054141</t>
  </si>
  <si>
    <t>Uelvesbüll</t>
  </si>
  <si>
    <t>01054142</t>
  </si>
  <si>
    <t>Uphusum</t>
  </si>
  <si>
    <t>01054143</t>
  </si>
  <si>
    <t>Utersum</t>
  </si>
  <si>
    <t>01054144</t>
  </si>
  <si>
    <t>Viöl</t>
  </si>
  <si>
    <t>01054145</t>
  </si>
  <si>
    <t>Vollerwiek</t>
  </si>
  <si>
    <t>01054146</t>
  </si>
  <si>
    <t>Vollstedt</t>
  </si>
  <si>
    <t>01054148</t>
  </si>
  <si>
    <t>Welt</t>
  </si>
  <si>
    <t>01054149</t>
  </si>
  <si>
    <t>Wenningstedt-Braderup (Sylt)</t>
  </si>
  <si>
    <t>01054150</t>
  </si>
  <si>
    <t>Westerhever</t>
  </si>
  <si>
    <t>01054152</t>
  </si>
  <si>
    <t>Wester-Ohrstedt</t>
  </si>
  <si>
    <t>01054154</t>
  </si>
  <si>
    <t>Westre</t>
  </si>
  <si>
    <t>01054156</t>
  </si>
  <si>
    <t>Winnert</t>
  </si>
  <si>
    <t>01054157</t>
  </si>
  <si>
    <t>Wisch</t>
  </si>
  <si>
    <t>01054158</t>
  </si>
  <si>
    <t>Witsum</t>
  </si>
  <si>
    <t>01054159</t>
  </si>
  <si>
    <t>Wittbek</t>
  </si>
  <si>
    <t>01054160</t>
  </si>
  <si>
    <t>Wittdün auf Amrum</t>
  </si>
  <si>
    <t>01054161</t>
  </si>
  <si>
    <t>Witzwort</t>
  </si>
  <si>
    <t>01054162</t>
  </si>
  <si>
    <t>Wobbenbüll</t>
  </si>
  <si>
    <t>01054163</t>
  </si>
  <si>
    <t>Wrixum</t>
  </si>
  <si>
    <t>01054164</t>
  </si>
  <si>
    <t>Wyk auf Föhr</t>
  </si>
  <si>
    <t>01054165</t>
  </si>
  <si>
    <t>Galmsbüll</t>
  </si>
  <si>
    <t>01054166</t>
  </si>
  <si>
    <t>Emmelsbüll-Horsbüll</t>
  </si>
  <si>
    <t>01054167</t>
  </si>
  <si>
    <t>Enge-Sande</t>
  </si>
  <si>
    <t>01054168</t>
  </si>
  <si>
    <t>Sylt</t>
  </si>
  <si>
    <t>01055001</t>
  </si>
  <si>
    <t>Ahrensbök</t>
  </si>
  <si>
    <t>01055002</t>
  </si>
  <si>
    <t>Altenkrempe</t>
  </si>
  <si>
    <t>01055004</t>
  </si>
  <si>
    <t>Bad Schwartau</t>
  </si>
  <si>
    <t>01055006</t>
  </si>
  <si>
    <t>Beschendorf</t>
  </si>
  <si>
    <t>01055007</t>
  </si>
  <si>
    <t>Bosau</t>
  </si>
  <si>
    <t>01055010</t>
  </si>
  <si>
    <t>Dahme</t>
  </si>
  <si>
    <t>01055011</t>
  </si>
  <si>
    <t>Damlos</t>
  </si>
  <si>
    <t>01055012</t>
  </si>
  <si>
    <t>Eutin</t>
  </si>
  <si>
    <t>01055014</t>
  </si>
  <si>
    <t>Göhl</t>
  </si>
  <si>
    <t>01055015</t>
  </si>
  <si>
    <t>Gremersdorf</t>
  </si>
  <si>
    <t>01055016</t>
  </si>
  <si>
    <t>Grömitz</t>
  </si>
  <si>
    <t>01055017</t>
  </si>
  <si>
    <t>Großenbrode</t>
  </si>
  <si>
    <t>01055018</t>
  </si>
  <si>
    <t>Grube</t>
  </si>
  <si>
    <t>01055020</t>
  </si>
  <si>
    <t>01055021</t>
  </si>
  <si>
    <t>Heiligenhafen</t>
  </si>
  <si>
    <t>01055022</t>
  </si>
  <si>
    <t>Heringsdorf</t>
  </si>
  <si>
    <t>01055023</t>
  </si>
  <si>
    <t>Kabelhorst</t>
  </si>
  <si>
    <t>01055024</t>
  </si>
  <si>
    <t>Kasseedorf</t>
  </si>
  <si>
    <t>01055025</t>
  </si>
  <si>
    <t>Kellenhusen (Ostsee)</t>
  </si>
  <si>
    <t>01055027</t>
  </si>
  <si>
    <t>Lensahn</t>
  </si>
  <si>
    <t>01055028</t>
  </si>
  <si>
    <t>Malente</t>
  </si>
  <si>
    <t>01055029</t>
  </si>
  <si>
    <t>Manhagen</t>
  </si>
  <si>
    <t>01055031</t>
  </si>
  <si>
    <t>01055032</t>
  </si>
  <si>
    <t>Neustadt in Holstein</t>
  </si>
  <si>
    <t>01055033</t>
  </si>
  <si>
    <t>Oldenburg in Holstein</t>
  </si>
  <si>
    <t>01055035</t>
  </si>
  <si>
    <t>Ratekau</t>
  </si>
  <si>
    <t>01055036</t>
  </si>
  <si>
    <t>Riepsdorf</t>
  </si>
  <si>
    <t>01055037</t>
  </si>
  <si>
    <t>Schashagen</t>
  </si>
  <si>
    <t>01055038</t>
  </si>
  <si>
    <t>Schönwalde am Bungsberg</t>
  </si>
  <si>
    <t>01055039</t>
  </si>
  <si>
    <t>Sierksdorf</t>
  </si>
  <si>
    <t>01055040</t>
  </si>
  <si>
    <t>Stockelsdorf</t>
  </si>
  <si>
    <t>01055041</t>
  </si>
  <si>
    <t>Süsel</t>
  </si>
  <si>
    <t>01055042</t>
  </si>
  <si>
    <t>Timmendorfer Strand</t>
  </si>
  <si>
    <t>01055043</t>
  </si>
  <si>
    <t>Wangels</t>
  </si>
  <si>
    <t>01055044</t>
  </si>
  <si>
    <t>Scharbeutz</t>
  </si>
  <si>
    <t>01055046</t>
  </si>
  <si>
    <t>Fehmarn</t>
  </si>
  <si>
    <t>01056001</t>
  </si>
  <si>
    <t>Appen</t>
  </si>
  <si>
    <t>01056002</t>
  </si>
  <si>
    <t>Barmstedt</t>
  </si>
  <si>
    <t>01056003</t>
  </si>
  <si>
    <t>Bevern</t>
  </si>
  <si>
    <t>01056004</t>
  </si>
  <si>
    <t>Bilsen</t>
  </si>
  <si>
    <t>01056005</t>
  </si>
  <si>
    <t>Bönningstedt</t>
  </si>
  <si>
    <t>01056006</t>
  </si>
  <si>
    <t>Bokel</t>
  </si>
  <si>
    <t>01056008</t>
  </si>
  <si>
    <t>Bokholt-Hanredder</t>
  </si>
  <si>
    <t>01056009</t>
  </si>
  <si>
    <t>Borstel-Hohenraden</t>
  </si>
  <si>
    <t>01056010</t>
  </si>
  <si>
    <t>Brande-Hörnerkirchen</t>
  </si>
  <si>
    <t>01056011</t>
  </si>
  <si>
    <t>Bullenkuhlen</t>
  </si>
  <si>
    <t>01056013</t>
  </si>
  <si>
    <t>Ellerbek</t>
  </si>
  <si>
    <t>01056014</t>
  </si>
  <si>
    <t>Ellerhoop</t>
  </si>
  <si>
    <t>01056015</t>
  </si>
  <si>
    <t>Elmshorn</t>
  </si>
  <si>
    <t>01056016</t>
  </si>
  <si>
    <t>Groß Nordende</t>
  </si>
  <si>
    <t>01056017</t>
  </si>
  <si>
    <t>Groß Offenseth-Aspern</t>
  </si>
  <si>
    <t>01056018</t>
  </si>
  <si>
    <t>Halstenbek</t>
  </si>
  <si>
    <t>01056019</t>
  </si>
  <si>
    <t>Haselau</t>
  </si>
  <si>
    <t>01056020</t>
  </si>
  <si>
    <t>Haseldorf</t>
  </si>
  <si>
    <t>01056021</t>
  </si>
  <si>
    <t>Hasloh</t>
  </si>
  <si>
    <t>01056022</t>
  </si>
  <si>
    <t>Heede</t>
  </si>
  <si>
    <t>01056023</t>
  </si>
  <si>
    <t>Heidgraben</t>
  </si>
  <si>
    <t>01056024</t>
  </si>
  <si>
    <t>Heist</t>
  </si>
  <si>
    <t>01056025</t>
  </si>
  <si>
    <t>Helgoland</t>
  </si>
  <si>
    <t>01056026</t>
  </si>
  <si>
    <t>Hemdingen</t>
  </si>
  <si>
    <t>01056027</t>
  </si>
  <si>
    <t>Hetlingen</t>
  </si>
  <si>
    <t>01056028</t>
  </si>
  <si>
    <t>01056029</t>
  </si>
  <si>
    <t>Klein Nordende</t>
  </si>
  <si>
    <t>01056030</t>
  </si>
  <si>
    <t>Klein Offenseth-Sparrieshoop</t>
  </si>
  <si>
    <t>01056031</t>
  </si>
  <si>
    <t>Kölln-Reisiek</t>
  </si>
  <si>
    <t>01056032</t>
  </si>
  <si>
    <t>Kummerfeld</t>
  </si>
  <si>
    <t>Katzwinkel (Sieg)</t>
  </si>
  <si>
    <t>07132081</t>
  </si>
  <si>
    <t>Obererbach (Westerwald)</t>
  </si>
  <si>
    <t>07132082</t>
  </si>
  <si>
    <t>Oberirsen</t>
  </si>
  <si>
    <t>07132083</t>
  </si>
  <si>
    <t>Oberlahr</t>
  </si>
  <si>
    <t>07132084</t>
  </si>
  <si>
    <t>Obernau</t>
  </si>
  <si>
    <t>07132085</t>
  </si>
  <si>
    <t>Obersteinebach</t>
  </si>
  <si>
    <t>07132086</t>
  </si>
  <si>
    <t>Oberwambach</t>
  </si>
  <si>
    <t>07132087</t>
  </si>
  <si>
    <t>Ölsen</t>
  </si>
  <si>
    <t>07132088</t>
  </si>
  <si>
    <t>Orfgen</t>
  </si>
  <si>
    <t>07132089</t>
  </si>
  <si>
    <t>Peterslahr</t>
  </si>
  <si>
    <t>07132090</t>
  </si>
  <si>
    <t>Pleckhausen</t>
  </si>
  <si>
    <t>07132091</t>
  </si>
  <si>
    <t>Pracht</t>
  </si>
  <si>
    <t>07132092</t>
  </si>
  <si>
    <t>Racksen</t>
  </si>
  <si>
    <t>07132093</t>
  </si>
  <si>
    <t>Reiferscheid</t>
  </si>
  <si>
    <t>07132094</t>
  </si>
  <si>
    <t>Rettersen</t>
  </si>
  <si>
    <t>07132095</t>
  </si>
  <si>
    <t>Rosenheim (Landkreis Altenkirchen)</t>
  </si>
  <si>
    <t>07132096</t>
  </si>
  <si>
    <t>Roth</t>
  </si>
  <si>
    <t>07132097</t>
  </si>
  <si>
    <t>Rott</t>
  </si>
  <si>
    <t>07132098</t>
  </si>
  <si>
    <t>Scheuerfeld</t>
  </si>
  <si>
    <t>07132099</t>
  </si>
  <si>
    <t>Schöneberg</t>
  </si>
  <si>
    <t>07132100</t>
  </si>
  <si>
    <t>Schürdt</t>
  </si>
  <si>
    <t>07132101</t>
  </si>
  <si>
    <t>Schutzbach</t>
  </si>
  <si>
    <t>07132102</t>
  </si>
  <si>
    <t>Seelbach bei Hamm (Sieg)</t>
  </si>
  <si>
    <t>07132103</t>
  </si>
  <si>
    <t>Seelbach (Westerwald)</t>
  </si>
  <si>
    <t>07132104</t>
  </si>
  <si>
    <t>Seifen</t>
  </si>
  <si>
    <t>07132105</t>
  </si>
  <si>
    <t>Selbach (Sieg)</t>
  </si>
  <si>
    <t>07132106</t>
  </si>
  <si>
    <t>Sörth</t>
  </si>
  <si>
    <t>07132107</t>
  </si>
  <si>
    <t>07132108</t>
  </si>
  <si>
    <t>Steineroth</t>
  </si>
  <si>
    <t>07132109</t>
  </si>
  <si>
    <t>Stürzelbach</t>
  </si>
  <si>
    <t>07132110</t>
  </si>
  <si>
    <t>Volkerzen</t>
  </si>
  <si>
    <t>07132111</t>
  </si>
  <si>
    <t>Wallmenroth</t>
  </si>
  <si>
    <t>07132112</t>
  </si>
  <si>
    <t>Walterschen</t>
  </si>
  <si>
    <t>07132113</t>
  </si>
  <si>
    <t>Weitefeld</t>
  </si>
  <si>
    <t>07132114</t>
  </si>
  <si>
    <t>Werkhausen</t>
  </si>
  <si>
    <t>07132115</t>
  </si>
  <si>
    <t>Weyerbusch</t>
  </si>
  <si>
    <t>07132116</t>
  </si>
  <si>
    <t>Willroth</t>
  </si>
  <si>
    <t>07132117</t>
  </si>
  <si>
    <t>Wissen</t>
  </si>
  <si>
    <t>07132118</t>
  </si>
  <si>
    <t>Wölmersen</t>
  </si>
  <si>
    <t>07132119</t>
  </si>
  <si>
    <t>Ziegenhain</t>
  </si>
  <si>
    <t>07132201</t>
  </si>
  <si>
    <t>Berod bei Hachenburg</t>
  </si>
  <si>
    <t>07132501</t>
  </si>
  <si>
    <t>Altenkirchen (Westerwald)</t>
  </si>
  <si>
    <t>07133001</t>
  </si>
  <si>
    <t>Abtweiler</t>
  </si>
  <si>
    <t>07133002</t>
  </si>
  <si>
    <t>Allenfeld</t>
  </si>
  <si>
    <t>07133003</t>
  </si>
  <si>
    <t>Altenbamberg</t>
  </si>
  <si>
    <t>07133004</t>
  </si>
  <si>
    <t>Argenschwang</t>
  </si>
  <si>
    <t>07133005</t>
  </si>
  <si>
    <t>Auen</t>
  </si>
  <si>
    <t>07133006</t>
  </si>
  <si>
    <t>Bad Kreuznach</t>
  </si>
  <si>
    <t>07133008</t>
  </si>
  <si>
    <t>Bärenbach</t>
  </si>
  <si>
    <t>07133009</t>
  </si>
  <si>
    <t>Bärweiler</t>
  </si>
  <si>
    <t>07133010</t>
  </si>
  <si>
    <t>Becherbach bei Kirn</t>
  </si>
  <si>
    <t>07133011</t>
  </si>
  <si>
    <t>Becherbach</t>
  </si>
  <si>
    <t>07133012</t>
  </si>
  <si>
    <t>Biebelsheim</t>
  </si>
  <si>
    <t>07133013</t>
  </si>
  <si>
    <t>Bockenau</t>
  </si>
  <si>
    <t>07133014</t>
  </si>
  <si>
    <t>Boos</t>
  </si>
  <si>
    <t>07133015</t>
  </si>
  <si>
    <t>Braunweiler</t>
  </si>
  <si>
    <t>07133016</t>
  </si>
  <si>
    <t>Brauweiler</t>
  </si>
  <si>
    <t>07133017</t>
  </si>
  <si>
    <t>Breitenheim</t>
  </si>
  <si>
    <t>07133018</t>
  </si>
  <si>
    <t>Bretzenheim</t>
  </si>
  <si>
    <t>07133019</t>
  </si>
  <si>
    <t>Burgsponheim</t>
  </si>
  <si>
    <t>07133020</t>
  </si>
  <si>
    <t>Callbach</t>
  </si>
  <si>
    <t>07133021</t>
  </si>
  <si>
    <t>Dalberg</t>
  </si>
  <si>
    <t>07133022</t>
  </si>
  <si>
    <t>Daubach</t>
  </si>
  <si>
    <t>07133023</t>
  </si>
  <si>
    <t>Daxweiler</t>
  </si>
  <si>
    <t>07133024</t>
  </si>
  <si>
    <t>Desloch</t>
  </si>
  <si>
    <t>07133025</t>
  </si>
  <si>
    <t>Dörrebach</t>
  </si>
  <si>
    <t>07133026</t>
  </si>
  <si>
    <t>Dorsheim</t>
  </si>
  <si>
    <t>07133027</t>
  </si>
  <si>
    <t>Duchroth</t>
  </si>
  <si>
    <t>07133028</t>
  </si>
  <si>
    <t>Eckenroth</t>
  </si>
  <si>
    <t>07133030</t>
  </si>
  <si>
    <t>Feilbingert</t>
  </si>
  <si>
    <t>07133031</t>
  </si>
  <si>
    <t>Frei-Laubersheim</t>
  </si>
  <si>
    <t>07133032</t>
  </si>
  <si>
    <t>Fürfeld</t>
  </si>
  <si>
    <t>07133033</t>
  </si>
  <si>
    <t>Gebroth</t>
  </si>
  <si>
    <t>07133035</t>
  </si>
  <si>
    <t>Guldental</t>
  </si>
  <si>
    <t>07133036</t>
  </si>
  <si>
    <t>Gutenberg</t>
  </si>
  <si>
    <t>07133037</t>
  </si>
  <si>
    <t>Hackenheim</t>
  </si>
  <si>
    <t>07133038</t>
  </si>
  <si>
    <t>Hahnenbach</t>
  </si>
  <si>
    <t>07133039</t>
  </si>
  <si>
    <t>Hallgarten</t>
  </si>
  <si>
    <t>07133040</t>
  </si>
  <si>
    <t>Hargesheim</t>
  </si>
  <si>
    <t>07133041</t>
  </si>
  <si>
    <t>Heimweiler</t>
  </si>
  <si>
    <t>07133042</t>
  </si>
  <si>
    <t>Heinzenberg</t>
  </si>
  <si>
    <t>07133043</t>
  </si>
  <si>
    <t>Hennweiler</t>
  </si>
  <si>
    <t>07133044</t>
  </si>
  <si>
    <t>Hergenfeld</t>
  </si>
  <si>
    <t>07133045</t>
  </si>
  <si>
    <t>Hochstätten</t>
  </si>
  <si>
    <t>07133046</t>
  </si>
  <si>
    <t>Hochstetten-Dhaun</t>
  </si>
  <si>
    <t>07133047</t>
  </si>
  <si>
    <t>Horbach</t>
  </si>
  <si>
    <t>07133048</t>
  </si>
  <si>
    <t>Hüffelsheim</t>
  </si>
  <si>
    <t>07133049</t>
  </si>
  <si>
    <t>Hundsbach</t>
  </si>
  <si>
    <t>07133050</t>
  </si>
  <si>
    <t>Ippenschied</t>
  </si>
  <si>
    <t>07133051</t>
  </si>
  <si>
    <t>Jeckenbach</t>
  </si>
  <si>
    <t>07133052</t>
  </si>
  <si>
    <t>Kirn</t>
  </si>
  <si>
    <t>07133053</t>
  </si>
  <si>
    <t>Kirschroth</t>
  </si>
  <si>
    <t>07133054</t>
  </si>
  <si>
    <t>Langenlonsheim</t>
  </si>
  <si>
    <t>07133055</t>
  </si>
  <si>
    <t>Langenthal</t>
  </si>
  <si>
    <t>07133056</t>
  </si>
  <si>
    <t>Laubenheim</t>
  </si>
  <si>
    <t>07133057</t>
  </si>
  <si>
    <t>Lauschied</t>
  </si>
  <si>
    <t>07133058</t>
  </si>
  <si>
    <t>Lettweiler</t>
  </si>
  <si>
    <t>07133059</t>
  </si>
  <si>
    <t>Limbach</t>
  </si>
  <si>
    <t>07133060</t>
  </si>
  <si>
    <t>Löllbach</t>
  </si>
  <si>
    <t>07133061</t>
  </si>
  <si>
    <t>Mandel</t>
  </si>
  <si>
    <t>07133062</t>
  </si>
  <si>
    <t>Martinstein</t>
  </si>
  <si>
    <t>07133063</t>
  </si>
  <si>
    <t>Meckenbach</t>
  </si>
  <si>
    <t>07133064</t>
  </si>
  <si>
    <t>Meddersheim</t>
  </si>
  <si>
    <t>07133065</t>
  </si>
  <si>
    <t>Meisenheim</t>
  </si>
  <si>
    <t>07133066</t>
  </si>
  <si>
    <t>Merxheim</t>
  </si>
  <si>
    <t>07133067</t>
  </si>
  <si>
    <t>Monzingen</t>
  </si>
  <si>
    <t>07133068</t>
  </si>
  <si>
    <t>Münchwald</t>
  </si>
  <si>
    <t>07133069</t>
  </si>
  <si>
    <t>Neu-Bamberg</t>
  </si>
  <si>
    <t>07133070</t>
  </si>
  <si>
    <t>Niederhausen</t>
  </si>
  <si>
    <t>07133071</t>
  </si>
  <si>
    <t>Norheim</t>
  </si>
  <si>
    <t>07133072</t>
  </si>
  <si>
    <t>Nußbaum</t>
  </si>
  <si>
    <t>07133073</t>
  </si>
  <si>
    <t>Oberhausen bei Kirn</t>
  </si>
  <si>
    <t>07133074</t>
  </si>
  <si>
    <t>Oberhausen an der Nahe</t>
  </si>
  <si>
    <t>07133075</t>
  </si>
  <si>
    <t>Oberstreit</t>
  </si>
  <si>
    <t>07133076</t>
  </si>
  <si>
    <t>Odernheim am Glan</t>
  </si>
  <si>
    <t>07133077</t>
  </si>
  <si>
    <t>Otzweiler</t>
  </si>
  <si>
    <t>07133078</t>
  </si>
  <si>
    <t>Pfaffen-Schwabenheim</t>
  </si>
  <si>
    <t>07133080</t>
  </si>
  <si>
    <t>Pleitersheim</t>
  </si>
  <si>
    <t>07133081</t>
  </si>
  <si>
    <t>Raumbach</t>
  </si>
  <si>
    <t>07133082</t>
  </si>
  <si>
    <t>Rehbach</t>
  </si>
  <si>
    <t>07133083</t>
  </si>
  <si>
    <t>Rehborn</t>
  </si>
  <si>
    <t>07133084</t>
  </si>
  <si>
    <t>Reiffelbach</t>
  </si>
  <si>
    <t>07133085</t>
  </si>
  <si>
    <t>07133086</t>
  </si>
  <si>
    <t>Roxheim</t>
  </si>
  <si>
    <t>07133087</t>
  </si>
  <si>
    <t>Rümmelsheim</t>
  </si>
  <si>
    <t>07133088</t>
  </si>
  <si>
    <t>Sankt Katharinen</t>
  </si>
  <si>
    <t>07133089</t>
  </si>
  <si>
    <t>Schloßböckelheim</t>
  </si>
  <si>
    <t>07133090</t>
  </si>
  <si>
    <t>Schmittweiler</t>
  </si>
  <si>
    <t>07133091</t>
  </si>
  <si>
    <t>07133092</t>
  </si>
  <si>
    <t>Schweinschied</t>
  </si>
  <si>
    <t>07133093</t>
  </si>
  <si>
    <t>Schweppenhausen</t>
  </si>
  <si>
    <t>07133094</t>
  </si>
  <si>
    <t>Seesbach</t>
  </si>
  <si>
    <t>07133095</t>
  </si>
  <si>
    <t>Seibersbach</t>
  </si>
  <si>
    <t>07133096</t>
  </si>
  <si>
    <t>Simmertal</t>
  </si>
  <si>
    <t>07133098</t>
  </si>
  <si>
    <t>Sommerloch</t>
  </si>
  <si>
    <t>07133099</t>
  </si>
  <si>
    <t>Spabrücken</t>
  </si>
  <si>
    <t>07133100</t>
  </si>
  <si>
    <t>Spall</t>
  </si>
  <si>
    <t>07133101</t>
  </si>
  <si>
    <t>Sponheim</t>
  </si>
  <si>
    <t>07133102</t>
  </si>
  <si>
    <t>Staudernheim</t>
  </si>
  <si>
    <t>07133103</t>
  </si>
  <si>
    <t>Stromberg</t>
  </si>
  <si>
    <t>07133104</t>
  </si>
  <si>
    <t>Tiefenthal</t>
  </si>
  <si>
    <t>07133105</t>
  </si>
  <si>
    <t>Traisen</t>
  </si>
  <si>
    <t>07133106</t>
  </si>
  <si>
    <t>Volxheim</t>
  </si>
  <si>
    <t>07133107</t>
  </si>
  <si>
    <t>Waldböckelheim</t>
  </si>
  <si>
    <t>07133108</t>
  </si>
  <si>
    <t>Waldlaubersheim</t>
  </si>
  <si>
    <t>07133109</t>
  </si>
  <si>
    <t>Wallhausen</t>
  </si>
  <si>
    <t>07133110</t>
  </si>
  <si>
    <t>Warmsroth</t>
  </si>
  <si>
    <t>07133111</t>
  </si>
  <si>
    <t>Weiler bei Monzingen</t>
  </si>
  <si>
    <t>07133112</t>
  </si>
  <si>
    <t>Weinsheim</t>
  </si>
  <si>
    <t>07133113</t>
  </si>
  <si>
    <t>Weitersborn</t>
  </si>
  <si>
    <t>07133114</t>
  </si>
  <si>
    <t>Windesheim</t>
  </si>
  <si>
    <t>07133115</t>
  </si>
  <si>
    <t>Winterbach</t>
  </si>
  <si>
    <t>07133116</t>
  </si>
  <si>
    <t>Winterburg</t>
  </si>
  <si>
    <t>07133117</t>
  </si>
  <si>
    <t>Rüdesheim</t>
  </si>
  <si>
    <t>07133201</t>
  </si>
  <si>
    <t>Bruschied</t>
  </si>
  <si>
    <t>07133202</t>
  </si>
  <si>
    <t>Kellenbach</t>
  </si>
  <si>
    <t>07133203</t>
  </si>
  <si>
    <t>Königsau</t>
  </si>
  <si>
    <t>07133204</t>
  </si>
  <si>
    <t>Schneppenbach</t>
  </si>
  <si>
    <t>07133205</t>
  </si>
  <si>
    <t>Schwarzerden</t>
  </si>
  <si>
    <t>07133501</t>
  </si>
  <si>
    <t>Bad Sobernheim</t>
  </si>
  <si>
    <t>07134001</t>
  </si>
  <si>
    <t>Abentheuer</t>
  </si>
  <si>
    <t>07134002</t>
  </si>
  <si>
    <t>Achtelsbach</t>
  </si>
  <si>
    <t>07134003</t>
  </si>
  <si>
    <t>Allenbach</t>
  </si>
  <si>
    <t>07134004</t>
  </si>
  <si>
    <t>Asbach</t>
  </si>
  <si>
    <t>07134005</t>
  </si>
  <si>
    <t>Baumholder</t>
  </si>
  <si>
    <t>07134006</t>
  </si>
  <si>
    <t>07134007</t>
  </si>
  <si>
    <t>Berglangenbach</t>
  </si>
  <si>
    <t>07134008</t>
  </si>
  <si>
    <t>Berschweiler bei Baumholder</t>
  </si>
  <si>
    <t>07134009</t>
  </si>
  <si>
    <t>Berschweiler bei Kirn</t>
  </si>
  <si>
    <t>07134010</t>
  </si>
  <si>
    <t>Birkenfeld</t>
  </si>
  <si>
    <t>07134011</t>
  </si>
  <si>
    <t>Börfink</t>
  </si>
  <si>
    <t>07134012</t>
  </si>
  <si>
    <t>Bollenbach</t>
  </si>
  <si>
    <t>07134013</t>
  </si>
  <si>
    <t>Breitenthal</t>
  </si>
  <si>
    <t>07134014</t>
  </si>
  <si>
    <t>Bruchweiler</t>
  </si>
  <si>
    <t>07134015</t>
  </si>
  <si>
    <t>Brücken</t>
  </si>
  <si>
    <t>07134016</t>
  </si>
  <si>
    <t>Buhlenberg</t>
  </si>
  <si>
    <t>07134017</t>
  </si>
  <si>
    <t>Bundenbach</t>
  </si>
  <si>
    <t>07134018</t>
  </si>
  <si>
    <t>Dambach</t>
  </si>
  <si>
    <t>07134019</t>
  </si>
  <si>
    <t>Dickesbach</t>
  </si>
  <si>
    <t>07134020</t>
  </si>
  <si>
    <t>Dienstweiler</t>
  </si>
  <si>
    <t>07134021</t>
  </si>
  <si>
    <t>Eckersweiler</t>
  </si>
  <si>
    <t>07134022</t>
  </si>
  <si>
    <t>Elchweiler</t>
  </si>
  <si>
    <t>07134023</t>
  </si>
  <si>
    <t>Ellenberg</t>
  </si>
  <si>
    <t>07134024</t>
  </si>
  <si>
    <t>Ellweiler</t>
  </si>
  <si>
    <t>07134025</t>
  </si>
  <si>
    <t>Fischbach</t>
  </si>
  <si>
    <t>07134026</t>
  </si>
  <si>
    <t>Fohren-Linden</t>
  </si>
  <si>
    <t>07134027</t>
  </si>
  <si>
    <t>Frauenberg</t>
  </si>
  <si>
    <t>07134028</t>
  </si>
  <si>
    <t>Gerach</t>
  </si>
  <si>
    <t>07134029</t>
  </si>
  <si>
    <t>Gimbweiler</t>
  </si>
  <si>
    <t>07134030</t>
  </si>
  <si>
    <t>Gösenroth</t>
  </si>
  <si>
    <t>07134031</t>
  </si>
  <si>
    <t>Gollenberg</t>
  </si>
  <si>
    <t>07134032</t>
  </si>
  <si>
    <t>Griebelschied</t>
  </si>
  <si>
    <t>07134033</t>
  </si>
  <si>
    <t>Hahnweiler</t>
  </si>
  <si>
    <t>07134034</t>
  </si>
  <si>
    <t>Hattgenstein</t>
  </si>
  <si>
    <t>07134035</t>
  </si>
  <si>
    <t>Hausen</t>
  </si>
  <si>
    <t>07134036</t>
  </si>
  <si>
    <t>07134037</t>
  </si>
  <si>
    <t>Hellertshausen</t>
  </si>
  <si>
    <t>07134038</t>
  </si>
  <si>
    <t>07134039</t>
  </si>
  <si>
    <t>Herrstein</t>
  </si>
  <si>
    <t>07134040</t>
  </si>
  <si>
    <t>Hettenrodt</t>
  </si>
  <si>
    <t>07134041</t>
  </si>
  <si>
    <t>Hintertiefenbach</t>
  </si>
  <si>
    <t>07134042</t>
  </si>
  <si>
    <t>Hoppstädten-Weiersbach</t>
  </si>
  <si>
    <t>07134043</t>
  </si>
  <si>
    <t>Horbruch</t>
  </si>
  <si>
    <t>07134044</t>
  </si>
  <si>
    <t>Hottenbach</t>
  </si>
  <si>
    <t>07134045</t>
  </si>
  <si>
    <t>Idar-Oberstein</t>
  </si>
  <si>
    <t>07134046</t>
  </si>
  <si>
    <t>Kempfeld</t>
  </si>
  <si>
    <t>07134047</t>
  </si>
  <si>
    <t>Kirschweiler</t>
  </si>
  <si>
    <t>07134048</t>
  </si>
  <si>
    <t>Kronweiler</t>
  </si>
  <si>
    <t>07134049</t>
  </si>
  <si>
    <t>Krummenau</t>
  </si>
  <si>
    <t>07134050</t>
  </si>
  <si>
    <t>Leisel</t>
  </si>
  <si>
    <t>07134051</t>
  </si>
  <si>
    <t>Leitzweiler</t>
  </si>
  <si>
    <t>07134052</t>
  </si>
  <si>
    <t>Mackenrodt</t>
  </si>
  <si>
    <t>07134053</t>
  </si>
  <si>
    <t>07134054</t>
  </si>
  <si>
    <t>Mettweiler</t>
  </si>
  <si>
    <t>07134055</t>
  </si>
  <si>
    <t>Mittelreidenbach</t>
  </si>
  <si>
    <t>07134056</t>
  </si>
  <si>
    <t>Mörschied</t>
  </si>
  <si>
    <t>07134057</t>
  </si>
  <si>
    <t>Niederbrombach</t>
  </si>
  <si>
    <t>07134058</t>
  </si>
  <si>
    <t>Niederhambach</t>
  </si>
  <si>
    <t>07134059</t>
  </si>
  <si>
    <t>Niederhosenbach</t>
  </si>
  <si>
    <t>07134060</t>
  </si>
  <si>
    <t>Niederwörresbach</t>
  </si>
  <si>
    <t>07134061</t>
  </si>
  <si>
    <t>Nohen</t>
  </si>
  <si>
    <t>07134062</t>
  </si>
  <si>
    <t>Oberbrombach</t>
  </si>
  <si>
    <t>07134063</t>
  </si>
  <si>
    <t>Oberhambach</t>
  </si>
  <si>
    <t>07134064</t>
  </si>
  <si>
    <t>Oberhosenbach</t>
  </si>
  <si>
    <t>07134065</t>
  </si>
  <si>
    <t>Oberkirn</t>
  </si>
  <si>
    <t>07134066</t>
  </si>
  <si>
    <t>Oberreidenbach</t>
  </si>
  <si>
    <t>07134067</t>
  </si>
  <si>
    <t>Oberwörresbach</t>
  </si>
  <si>
    <t>07134068</t>
  </si>
  <si>
    <t>Reichenbach</t>
  </si>
  <si>
    <t>07134069</t>
  </si>
  <si>
    <t>Rhaunen</t>
  </si>
  <si>
    <t>07134070</t>
  </si>
  <si>
    <t>Rimsberg</t>
  </si>
  <si>
    <t>07134071</t>
  </si>
  <si>
    <t>Rinzenberg</t>
  </si>
  <si>
    <t>07134072</t>
  </si>
  <si>
    <t>Rötsweiler-Nockenthal</t>
  </si>
  <si>
    <t>07134073</t>
  </si>
  <si>
    <t>Rohrbach</t>
  </si>
  <si>
    <t>07134074</t>
  </si>
  <si>
    <t>Rückweiler</t>
  </si>
  <si>
    <t>07134075</t>
  </si>
  <si>
    <t>Ruschberg</t>
  </si>
  <si>
    <t>07134076</t>
  </si>
  <si>
    <t>Schauren</t>
  </si>
  <si>
    <t>07134077</t>
  </si>
  <si>
    <t>Schmidthachenbach</t>
  </si>
  <si>
    <t>07134078</t>
  </si>
  <si>
    <t>Schmißberg</t>
  </si>
  <si>
    <t>07134079</t>
  </si>
  <si>
    <t>Schwerbach</t>
  </si>
  <si>
    <t>07134080</t>
  </si>
  <si>
    <t>Schwollen</t>
  </si>
  <si>
    <t>07134081</t>
  </si>
  <si>
    <t>Sensweiler</t>
  </si>
  <si>
    <t>07134082</t>
  </si>
  <si>
    <t>Sien</t>
  </si>
  <si>
    <t>07134083</t>
  </si>
  <si>
    <t>Sienhachenbach</t>
  </si>
  <si>
    <t>07134084</t>
  </si>
  <si>
    <t>Siesbach</t>
  </si>
  <si>
    <t>07134085</t>
  </si>
  <si>
    <t>Sonnenberg-Winnenberg</t>
  </si>
  <si>
    <t>07134086</t>
  </si>
  <si>
    <t>Sonnschied</t>
  </si>
  <si>
    <t>07134087</t>
  </si>
  <si>
    <t>Stipshausen</t>
  </si>
  <si>
    <t>07134088</t>
  </si>
  <si>
    <t>Sulzbach</t>
  </si>
  <si>
    <t>07134089</t>
  </si>
  <si>
    <t>Veitsrodt</t>
  </si>
  <si>
    <t>07134090</t>
  </si>
  <si>
    <t>Vollmersbach</t>
  </si>
  <si>
    <t>07134091</t>
  </si>
  <si>
    <t>Weiden</t>
  </si>
  <si>
    <t>07134092</t>
  </si>
  <si>
    <t>Weitersbach</t>
  </si>
  <si>
    <t>07134093</t>
  </si>
  <si>
    <t>Wickenrodt</t>
  </si>
  <si>
    <t>07134094</t>
  </si>
  <si>
    <t>Wilzenberg-Hußweiler</t>
  </si>
  <si>
    <t>07134095</t>
  </si>
  <si>
    <t>Wirschweiler</t>
  </si>
  <si>
    <t>07134502</t>
  </si>
  <si>
    <t>Langweiler</t>
  </si>
  <si>
    <t>07135001</t>
  </si>
  <si>
    <t>Alf</t>
  </si>
  <si>
    <t>07135002</t>
  </si>
  <si>
    <t>Alflen</t>
  </si>
  <si>
    <t>07135003</t>
  </si>
  <si>
    <t>Altlay</t>
  </si>
  <si>
    <t>07135004</t>
  </si>
  <si>
    <t>Altstrimmig</t>
  </si>
  <si>
    <t>07135005</t>
  </si>
  <si>
    <t>Auderath</t>
  </si>
  <si>
    <t>07135007</t>
  </si>
  <si>
    <t>Beilstein</t>
  </si>
  <si>
    <t>07135008</t>
  </si>
  <si>
    <t>Beuren</t>
  </si>
  <si>
    <t>07135009</t>
  </si>
  <si>
    <t>Binningen</t>
  </si>
  <si>
    <t>07135010</t>
  </si>
  <si>
    <t>Blankenrath</t>
  </si>
  <si>
    <t>07135011</t>
  </si>
  <si>
    <t>Brachtendorf</t>
  </si>
  <si>
    <t>07135012</t>
  </si>
  <si>
    <t>Bremm</t>
  </si>
  <si>
    <t>07135013</t>
  </si>
  <si>
    <t>Briedel</t>
  </si>
  <si>
    <t>07135014</t>
  </si>
  <si>
    <t>Brieden</t>
  </si>
  <si>
    <t>07135015</t>
  </si>
  <si>
    <t>Briedern</t>
  </si>
  <si>
    <t>07135016</t>
  </si>
  <si>
    <t>Brohl</t>
  </si>
  <si>
    <t>07135017</t>
  </si>
  <si>
    <t>Bruttig-Fankel</t>
  </si>
  <si>
    <t>07135018</t>
  </si>
  <si>
    <t>Büchel</t>
  </si>
  <si>
    <t>07135019</t>
  </si>
  <si>
    <t>Bullay</t>
  </si>
  <si>
    <t>07135020</t>
  </si>
  <si>
    <t>Cochem</t>
  </si>
  <si>
    <t>07135021</t>
  </si>
  <si>
    <t>Dohr</t>
  </si>
  <si>
    <t>07135022</t>
  </si>
  <si>
    <t>Dünfus</t>
  </si>
  <si>
    <t>07135023</t>
  </si>
  <si>
    <t>Düngenheim</t>
  </si>
  <si>
    <t>07135024</t>
  </si>
  <si>
    <t>Ediger-Eller</t>
  </si>
  <si>
    <t>07135025</t>
  </si>
  <si>
    <t>Ellenz-Poltersdorf</t>
  </si>
  <si>
    <t>07135026</t>
  </si>
  <si>
    <t>Eppenberg</t>
  </si>
  <si>
    <t>07135027</t>
  </si>
  <si>
    <t>Ernst</t>
  </si>
  <si>
    <t>07135028</t>
  </si>
  <si>
    <t>Eulgem</t>
  </si>
  <si>
    <t>07135029</t>
  </si>
  <si>
    <t>Faid</t>
  </si>
  <si>
    <t>07135030</t>
  </si>
  <si>
    <t>Filz</t>
  </si>
  <si>
    <t>07135031</t>
  </si>
  <si>
    <t>Forst (Eifel)</t>
  </si>
  <si>
    <t>07135032</t>
  </si>
  <si>
    <t>Forst (Hunsrück)</t>
  </si>
  <si>
    <t>07135033</t>
  </si>
  <si>
    <t>Gamlen</t>
  </si>
  <si>
    <t>07135034</t>
  </si>
  <si>
    <t>Gevenich</t>
  </si>
  <si>
    <t>07135035</t>
  </si>
  <si>
    <t>Gillenbeuren</t>
  </si>
  <si>
    <t>07135036</t>
  </si>
  <si>
    <t>Greimersburg</t>
  </si>
  <si>
    <t>07135037</t>
  </si>
  <si>
    <t>Grenderich</t>
  </si>
  <si>
    <t>07135038</t>
  </si>
  <si>
    <t>Hambuch</t>
  </si>
  <si>
    <t>07135039</t>
  </si>
  <si>
    <t>Haserich</t>
  </si>
  <si>
    <t>07135040</t>
  </si>
  <si>
    <t>Hauroth</t>
  </si>
  <si>
    <t>07135041</t>
  </si>
  <si>
    <t>Hesweiler</t>
  </si>
  <si>
    <t>07135042</t>
  </si>
  <si>
    <t>Illerich</t>
  </si>
  <si>
    <t>07135043</t>
  </si>
  <si>
    <t>Kaifenheim</t>
  </si>
  <si>
    <t>07135044</t>
  </si>
  <si>
    <t>Kail</t>
  </si>
  <si>
    <t>07135045</t>
  </si>
  <si>
    <t>Kaisersesch</t>
  </si>
  <si>
    <t>07135046</t>
  </si>
  <si>
    <t>07135048</t>
  </si>
  <si>
    <t>Kliding</t>
  </si>
  <si>
    <t>07135049</t>
  </si>
  <si>
    <t>Klotten</t>
  </si>
  <si>
    <t>Lahr</t>
  </si>
  <si>
    <t>07135051</t>
  </si>
  <si>
    <t>Landkern</t>
  </si>
  <si>
    <t>07135052</t>
  </si>
  <si>
    <t>07135053</t>
  </si>
  <si>
    <t>Lieg</t>
  </si>
  <si>
    <t>07135054</t>
  </si>
  <si>
    <t>Liesenich</t>
  </si>
  <si>
    <t>07135056</t>
  </si>
  <si>
    <t>Lütz</t>
  </si>
  <si>
    <t>07135057</t>
  </si>
  <si>
    <t>Lutzerath</t>
  </si>
  <si>
    <t>07135058</t>
  </si>
  <si>
    <t>Masburg</t>
  </si>
  <si>
    <t>07135060</t>
  </si>
  <si>
    <t>Mesenich</t>
  </si>
  <si>
    <t>07135061</t>
  </si>
  <si>
    <t>Mittelstrimmig</t>
  </si>
  <si>
    <t>07135062</t>
  </si>
  <si>
    <t>Möntenich</t>
  </si>
  <si>
    <t>Mörsdorf</t>
  </si>
  <si>
    <t>07135064</t>
  </si>
  <si>
    <t>Moritzheim</t>
  </si>
  <si>
    <t>07135065</t>
  </si>
  <si>
    <t>Moselkern</t>
  </si>
  <si>
    <t>07135066</t>
  </si>
  <si>
    <t>Müden (Mosel)</t>
  </si>
  <si>
    <t>07135067</t>
  </si>
  <si>
    <t>07135068</t>
  </si>
  <si>
    <t>Neef</t>
  </si>
  <si>
    <t>07135069</t>
  </si>
  <si>
    <t>Nehren</t>
  </si>
  <si>
    <t>07135070</t>
  </si>
  <si>
    <t>Panzweiler</t>
  </si>
  <si>
    <t>07135071</t>
  </si>
  <si>
    <t>Peterswald-Löffelscheid</t>
  </si>
  <si>
    <t>07135072</t>
  </si>
  <si>
    <t>Pommern</t>
  </si>
  <si>
    <t>07135073</t>
  </si>
  <si>
    <t>Pünderich</t>
  </si>
  <si>
    <t>07135074</t>
  </si>
  <si>
    <t>Reidenhausen</t>
  </si>
  <si>
    <t>07135075</t>
  </si>
  <si>
    <t>Roes</t>
  </si>
  <si>
    <t>07135076</t>
  </si>
  <si>
    <t>Sankt Aldegund</t>
  </si>
  <si>
    <t>07135077</t>
  </si>
  <si>
    <t>07135078</t>
  </si>
  <si>
    <t>Schmitt</t>
  </si>
  <si>
    <t>07135079</t>
  </si>
  <si>
    <t>Senheim</t>
  </si>
  <si>
    <t>07135080</t>
  </si>
  <si>
    <t>Sosberg</t>
  </si>
  <si>
    <t>07135081</t>
  </si>
  <si>
    <t>Tellig</t>
  </si>
  <si>
    <t>07135082</t>
  </si>
  <si>
    <t>Treis-Karden</t>
  </si>
  <si>
    <t>07135083</t>
  </si>
  <si>
    <t>Ulmen</t>
  </si>
  <si>
    <t>07135084</t>
  </si>
  <si>
    <t>Urmersbach</t>
  </si>
  <si>
    <t>07135085</t>
  </si>
  <si>
    <t>Urschmitt</t>
  </si>
  <si>
    <t>07135086</t>
  </si>
  <si>
    <t>Valwig</t>
  </si>
  <si>
    <t>07135087</t>
  </si>
  <si>
    <t>Wagenhausen</t>
  </si>
  <si>
    <t>07135088</t>
  </si>
  <si>
    <t>Walhausen</t>
  </si>
  <si>
    <t>07135089</t>
  </si>
  <si>
    <t>Weiler</t>
  </si>
  <si>
    <t>07135090</t>
  </si>
  <si>
    <t>Wirfus</t>
  </si>
  <si>
    <t>07135091</t>
  </si>
  <si>
    <t>Wollmerath</t>
  </si>
  <si>
    <t>07135092</t>
  </si>
  <si>
    <t>Zell (Mosel)</t>
  </si>
  <si>
    <t>07135093</t>
  </si>
  <si>
    <t>Zettingen</t>
  </si>
  <si>
    <t>Zilshausen</t>
  </si>
  <si>
    <t>07135501</t>
  </si>
  <si>
    <t>Bad Bertrich</t>
  </si>
  <si>
    <t>07135502</t>
  </si>
  <si>
    <t>Leienkaul</t>
  </si>
  <si>
    <t>07137001</t>
  </si>
  <si>
    <t>Acht</t>
  </si>
  <si>
    <t>07137003</t>
  </si>
  <si>
    <t>Andernach</t>
  </si>
  <si>
    <t>07137004</t>
  </si>
  <si>
    <t>Anschau</t>
  </si>
  <si>
    <t>07137006</t>
  </si>
  <si>
    <t>Arft</t>
  </si>
  <si>
    <t>07137007</t>
  </si>
  <si>
    <t>Baar</t>
  </si>
  <si>
    <t>07137008</t>
  </si>
  <si>
    <t>Bell</t>
  </si>
  <si>
    <t>07137011</t>
  </si>
  <si>
    <t>Bermel</t>
  </si>
  <si>
    <t>07137014</t>
  </si>
  <si>
    <t>07137019</t>
  </si>
  <si>
    <t>Ditscheid</t>
  </si>
  <si>
    <t>01062027</t>
  </si>
  <si>
    <t>Hammoor</t>
  </si>
  <si>
    <t>01062031</t>
  </si>
  <si>
    <t>Heidekamp</t>
  </si>
  <si>
    <t>01062032</t>
  </si>
  <si>
    <t>Heilshoop</t>
  </si>
  <si>
    <t>01062033</t>
  </si>
  <si>
    <t>01062035</t>
  </si>
  <si>
    <t>Hoisdorf</t>
  </si>
  <si>
    <t>01062036</t>
  </si>
  <si>
    <t>Jersbek</t>
  </si>
  <si>
    <t>01062039</t>
  </si>
  <si>
    <t>Klein Wesenberg</t>
  </si>
  <si>
    <t>01062040</t>
  </si>
  <si>
    <t>01062045</t>
  </si>
  <si>
    <t>Lütjensee</t>
  </si>
  <si>
    <t>01062046</t>
  </si>
  <si>
    <t>Meddewade</t>
  </si>
  <si>
    <t>01062048</t>
  </si>
  <si>
    <t>Mönkhagen</t>
  </si>
  <si>
    <t>01062050</t>
  </si>
  <si>
    <t>Neritz</t>
  </si>
  <si>
    <t>01062051</t>
  </si>
  <si>
    <t>Nienwohld</t>
  </si>
  <si>
    <t>01062053</t>
  </si>
  <si>
    <t>Oststeinbek</t>
  </si>
  <si>
    <t>01062056</t>
  </si>
  <si>
    <t>Pölitz</t>
  </si>
  <si>
    <t>01062058</t>
  </si>
  <si>
    <t>Rausdorf</t>
  </si>
  <si>
    <t>01062059</t>
  </si>
  <si>
    <t>Rehhorst</t>
  </si>
  <si>
    <t>01062060</t>
  </si>
  <si>
    <t>Reinbek</t>
  </si>
  <si>
    <t>01062061</t>
  </si>
  <si>
    <t>Reinfeld (Holstein)</t>
  </si>
  <si>
    <t>01062062</t>
  </si>
  <si>
    <t>01062065</t>
  </si>
  <si>
    <t>Rümpel</t>
  </si>
  <si>
    <t>01062069</t>
  </si>
  <si>
    <t>Siek</t>
  </si>
  <si>
    <t>01062071</t>
  </si>
  <si>
    <t>Stapelfeld</t>
  </si>
  <si>
    <t>01062076</t>
  </si>
  <si>
    <t>01062078</t>
  </si>
  <si>
    <t>Todendorf</t>
  </si>
  <si>
    <t>01062081</t>
  </si>
  <si>
    <t>Tremsbüttel</t>
  </si>
  <si>
    <t>01062082</t>
  </si>
  <si>
    <t>Trittau</t>
  </si>
  <si>
    <t>01062083</t>
  </si>
  <si>
    <t>Westerau</t>
  </si>
  <si>
    <t>01062086</t>
  </si>
  <si>
    <t>Witzhave</t>
  </si>
  <si>
    <t>01062087</t>
  </si>
  <si>
    <t>Zarpen</t>
  </si>
  <si>
    <t>01062088</t>
  </si>
  <si>
    <t>Brunsbek</t>
  </si>
  <si>
    <t>01062089</t>
  </si>
  <si>
    <t>Lasbek</t>
  </si>
  <si>
    <t>01062090</t>
  </si>
  <si>
    <t>Ammersbek</t>
  </si>
  <si>
    <t>01062091</t>
  </si>
  <si>
    <t>Steinburg</t>
  </si>
  <si>
    <t>01062092</t>
  </si>
  <si>
    <t>Travenbrück</t>
  </si>
  <si>
    <t>01062093</t>
  </si>
  <si>
    <t>Feldhorst</t>
  </si>
  <si>
    <t>01062094</t>
  </si>
  <si>
    <t>Wesenberg</t>
  </si>
  <si>
    <t>02000000</t>
  </si>
  <si>
    <t>Hamburg</t>
  </si>
  <si>
    <t>03101000</t>
  </si>
  <si>
    <t>Braunschweig</t>
  </si>
  <si>
    <t>03102000</t>
  </si>
  <si>
    <t>Salzgitter</t>
  </si>
  <si>
    <t>03103000</t>
  </si>
  <si>
    <t>Wolfsburg</t>
  </si>
  <si>
    <t>03151001</t>
  </si>
  <si>
    <t>Adenbüttel</t>
  </si>
  <si>
    <t>03151002</t>
  </si>
  <si>
    <t>Barwedel</t>
  </si>
  <si>
    <t>03151003</t>
  </si>
  <si>
    <t>Bergfeld</t>
  </si>
  <si>
    <t>03151004</t>
  </si>
  <si>
    <t>Bokensdorf</t>
  </si>
  <si>
    <t>03151005</t>
  </si>
  <si>
    <t>Brome</t>
  </si>
  <si>
    <t>03151006</t>
  </si>
  <si>
    <t>Calberlah</t>
  </si>
  <si>
    <t>03151007</t>
  </si>
  <si>
    <t>Dedelstorf</t>
  </si>
  <si>
    <t>03151008</t>
  </si>
  <si>
    <t>Ehra-Lessien</t>
  </si>
  <si>
    <t>03151009</t>
  </si>
  <si>
    <t>Gifhorn</t>
  </si>
  <si>
    <t>03151010</t>
  </si>
  <si>
    <t>Groß Oesingen</t>
  </si>
  <si>
    <t>03151011</t>
  </si>
  <si>
    <t>Hankensbüttel</t>
  </si>
  <si>
    <t>03151012</t>
  </si>
  <si>
    <t>Hillerse</t>
  </si>
  <si>
    <t>03151013</t>
  </si>
  <si>
    <t>Isenbüttel</t>
  </si>
  <si>
    <t>03151014</t>
  </si>
  <si>
    <t>Jembke</t>
  </si>
  <si>
    <t>03151015</t>
  </si>
  <si>
    <t>Leiferde</t>
  </si>
  <si>
    <t>03151016</t>
  </si>
  <si>
    <t>Meine</t>
  </si>
  <si>
    <t>03151017</t>
  </si>
  <si>
    <t>Meinersen</t>
  </si>
  <si>
    <t>03151018</t>
  </si>
  <si>
    <t>Müden (Aller)</t>
  </si>
  <si>
    <t>03151019</t>
  </si>
  <si>
    <t>Obernholz</t>
  </si>
  <si>
    <t>03151020</t>
  </si>
  <si>
    <t>Osloß</t>
  </si>
  <si>
    <t>03151021</t>
  </si>
  <si>
    <t>Parsau</t>
  </si>
  <si>
    <t>03151022</t>
  </si>
  <si>
    <t>Ribbesbüttel</t>
  </si>
  <si>
    <t>03151023</t>
  </si>
  <si>
    <t>Rötgesbüttel</t>
  </si>
  <si>
    <t>03151024</t>
  </si>
  <si>
    <t>Rühen</t>
  </si>
  <si>
    <t>03151025</t>
  </si>
  <si>
    <t>Sassenburg</t>
  </si>
  <si>
    <t>03151026</t>
  </si>
  <si>
    <t>Schönewörde</t>
  </si>
  <si>
    <t>03151027</t>
  </si>
  <si>
    <t>Schwülper</t>
  </si>
  <si>
    <t>03151028</t>
  </si>
  <si>
    <t>Sprakensehl</t>
  </si>
  <si>
    <t>03151029</t>
  </si>
  <si>
    <t>03151030</t>
  </si>
  <si>
    <t>Tappenbeck</t>
  </si>
  <si>
    <t>03151031</t>
  </si>
  <si>
    <t>Tiddische</t>
  </si>
  <si>
    <t>03151032</t>
  </si>
  <si>
    <t>Tülau</t>
  </si>
  <si>
    <t>03151033</t>
  </si>
  <si>
    <t>Ummern</t>
  </si>
  <si>
    <t>03151034</t>
  </si>
  <si>
    <t>Vordorf</t>
  </si>
  <si>
    <t>03151035</t>
  </si>
  <si>
    <t>Wagenhoff</t>
  </si>
  <si>
    <t>03151036</t>
  </si>
  <si>
    <t>Wahrenholz</t>
  </si>
  <si>
    <t>03151037</t>
  </si>
  <si>
    <t>Wasbüttel</t>
  </si>
  <si>
    <t>03151038</t>
  </si>
  <si>
    <t>Wesendorf</t>
  </si>
  <si>
    <t>03151039</t>
  </si>
  <si>
    <t>Weyhausen</t>
  </si>
  <si>
    <t>03151040</t>
  </si>
  <si>
    <t>Wittingen</t>
  </si>
  <si>
    <t>03151041</t>
  </si>
  <si>
    <t>Didderse</t>
  </si>
  <si>
    <t>03151501</t>
  </si>
  <si>
    <t>Giebel</t>
  </si>
  <si>
    <t>03152001</t>
  </si>
  <si>
    <t>Adelebsen</t>
  </si>
  <si>
    <t>03152002</t>
  </si>
  <si>
    <t>Bilshausen</t>
  </si>
  <si>
    <t>03152003</t>
  </si>
  <si>
    <t>Bodensee</t>
  </si>
  <si>
    <t>03152004</t>
  </si>
  <si>
    <t>Bovenden</t>
  </si>
  <si>
    <t>03152005</t>
  </si>
  <si>
    <t>Bühren</t>
  </si>
  <si>
    <t>03152006</t>
  </si>
  <si>
    <t>Dransfeld</t>
  </si>
  <si>
    <t>03152007</t>
  </si>
  <si>
    <t>Duderstadt</t>
  </si>
  <si>
    <t>03152008</t>
  </si>
  <si>
    <t>Ebergötzen</t>
  </si>
  <si>
    <t>03152009</t>
  </si>
  <si>
    <t>Friedland</t>
  </si>
  <si>
    <t>03152010</t>
  </si>
  <si>
    <t>Gieboldehausen</t>
  </si>
  <si>
    <t>03152011</t>
  </si>
  <si>
    <t>Gleichen</t>
  </si>
  <si>
    <t>03152012</t>
  </si>
  <si>
    <t>Göttingen</t>
  </si>
  <si>
    <t>03152013</t>
  </si>
  <si>
    <t>Jühnde</t>
  </si>
  <si>
    <t>03152014</t>
  </si>
  <si>
    <t>Krebeck</t>
  </si>
  <si>
    <t>03152015</t>
  </si>
  <si>
    <t>Landolfshausen</t>
  </si>
  <si>
    <t>03152016</t>
  </si>
  <si>
    <t>Hann. Münden</t>
  </si>
  <si>
    <t>03152017</t>
  </si>
  <si>
    <t>Niemetal</t>
  </si>
  <si>
    <t>03152018</t>
  </si>
  <si>
    <t>Obernfeld</t>
  </si>
  <si>
    <t>03152019</t>
  </si>
  <si>
    <t>Rhumspringe</t>
  </si>
  <si>
    <t>03152020</t>
  </si>
  <si>
    <t>Rollshausen</t>
  </si>
  <si>
    <t>03152021</t>
  </si>
  <si>
    <t>03152022</t>
  </si>
  <si>
    <t>Rüdershausen</t>
  </si>
  <si>
    <t>03152023</t>
  </si>
  <si>
    <t>Scheden</t>
  </si>
  <si>
    <t>03152024</t>
  </si>
  <si>
    <t>Seeburg</t>
  </si>
  <si>
    <t>03152025</t>
  </si>
  <si>
    <t>Seulingen</t>
  </si>
  <si>
    <t>03152026</t>
  </si>
  <si>
    <t>Staufenberg</t>
  </si>
  <si>
    <t>03152027</t>
  </si>
  <si>
    <t>Waake</t>
  </si>
  <si>
    <t>03152028</t>
  </si>
  <si>
    <t>Wollbrandshausen</t>
  </si>
  <si>
    <t>03152029</t>
  </si>
  <si>
    <t>Wollershausen</t>
  </si>
  <si>
    <t>03153002</t>
  </si>
  <si>
    <t>Bad Harzburg</t>
  </si>
  <si>
    <t>03153006</t>
  </si>
  <si>
    <t>Hahausen</t>
  </si>
  <si>
    <t>03153007</t>
  </si>
  <si>
    <t>Langelsheim</t>
  </si>
  <si>
    <t>03153008</t>
  </si>
  <si>
    <t>Liebenburg</t>
  </si>
  <si>
    <t>03153009</t>
  </si>
  <si>
    <t>Lutter am Barenberge</t>
  </si>
  <si>
    <t>03153012</t>
  </si>
  <si>
    <t>Seesen</t>
  </si>
  <si>
    <t>03153014</t>
  </si>
  <si>
    <t>Wallmoden</t>
  </si>
  <si>
    <t>03153016</t>
  </si>
  <si>
    <t>Braunlage</t>
  </si>
  <si>
    <t>03153017</t>
  </si>
  <si>
    <t>Goslar</t>
  </si>
  <si>
    <t>03153018</t>
  </si>
  <si>
    <t>Clausthal-Zellerfeld</t>
  </si>
  <si>
    <t>03153504</t>
  </si>
  <si>
    <t>Harz (Landkreis Goslar)</t>
  </si>
  <si>
    <t>03154001</t>
  </si>
  <si>
    <t>Bahrdorf</t>
  </si>
  <si>
    <t>03154002</t>
  </si>
  <si>
    <t>Beierstedt</t>
  </si>
  <si>
    <t>03154003</t>
  </si>
  <si>
    <t>Büddenstedt</t>
  </si>
  <si>
    <t>03154004</t>
  </si>
  <si>
    <t>Danndorf</t>
  </si>
  <si>
    <t>03154005</t>
  </si>
  <si>
    <t>Frellstedt</t>
  </si>
  <si>
    <t>03154006</t>
  </si>
  <si>
    <t>Gevensleben</t>
  </si>
  <si>
    <t>03154007</t>
  </si>
  <si>
    <t>Grafhorst</t>
  </si>
  <si>
    <t>03154008</t>
  </si>
  <si>
    <t>Grasleben</t>
  </si>
  <si>
    <t>03154009</t>
  </si>
  <si>
    <t>Groß Twülpstedt</t>
  </si>
  <si>
    <t>03154010</t>
  </si>
  <si>
    <t>Helmstedt</t>
  </si>
  <si>
    <t>03154011</t>
  </si>
  <si>
    <t>Ingeleben</t>
  </si>
  <si>
    <t>03154012</t>
  </si>
  <si>
    <t>Jerxheim</t>
  </si>
  <si>
    <t>03154013</t>
  </si>
  <si>
    <t>Königslutter am Elm</t>
  </si>
  <si>
    <t>03154014</t>
  </si>
  <si>
    <t>Lehre</t>
  </si>
  <si>
    <t>03154015</t>
  </si>
  <si>
    <t>Mariental</t>
  </si>
  <si>
    <t>03154016</t>
  </si>
  <si>
    <t>Querenhorst</t>
  </si>
  <si>
    <t>03154017</t>
  </si>
  <si>
    <t>Räbke</t>
  </si>
  <si>
    <t>03154018</t>
  </si>
  <si>
    <t>Rennau</t>
  </si>
  <si>
    <t>03154019</t>
  </si>
  <si>
    <t>Schöningen</t>
  </si>
  <si>
    <t>03154020</t>
  </si>
  <si>
    <t>Söllingen</t>
  </si>
  <si>
    <t>03154021</t>
  </si>
  <si>
    <t>Süpplingen</t>
  </si>
  <si>
    <t>03154022</t>
  </si>
  <si>
    <t>Süpplingenburg</t>
  </si>
  <si>
    <t>03154023</t>
  </si>
  <si>
    <t>Twieflingen</t>
  </si>
  <si>
    <t>03154024</t>
  </si>
  <si>
    <t>Velpke</t>
  </si>
  <si>
    <t>03154025</t>
  </si>
  <si>
    <t>Warberg</t>
  </si>
  <si>
    <t>03154026</t>
  </si>
  <si>
    <t>Wolsdorf</t>
  </si>
  <si>
    <t>03154501</t>
  </si>
  <si>
    <t>Brunsleberfeld</t>
  </si>
  <si>
    <t>03154502</t>
  </si>
  <si>
    <t>03154503</t>
  </si>
  <si>
    <t>Königslutter</t>
  </si>
  <si>
    <t>03154504</t>
  </si>
  <si>
    <t>03154506</t>
  </si>
  <si>
    <t>03155001</t>
  </si>
  <si>
    <t>Bad Gandersheim</t>
  </si>
  <si>
    <t>03155002</t>
  </si>
  <si>
    <t>Bodenfelde</t>
  </si>
  <si>
    <t>03155003</t>
  </si>
  <si>
    <t>Dassel</t>
  </si>
  <si>
    <t>03155005</t>
  </si>
  <si>
    <t>Hardegsen</t>
  </si>
  <si>
    <t>03155006</t>
  </si>
  <si>
    <t>Kalefeld</t>
  </si>
  <si>
    <t>03155007</t>
  </si>
  <si>
    <t>Katlenburg-Lindau</t>
  </si>
  <si>
    <t>03155009</t>
  </si>
  <si>
    <t>Moringen</t>
  </si>
  <si>
    <t>03155010</t>
  </si>
  <si>
    <t>Nörten-Hardenberg</t>
  </si>
  <si>
    <t>03155011</t>
  </si>
  <si>
    <t>Northeim</t>
  </si>
  <si>
    <t>03155012</t>
  </si>
  <si>
    <t>Uslar</t>
  </si>
  <si>
    <t>03155013</t>
  </si>
  <si>
    <t>Einbeck</t>
  </si>
  <si>
    <t>03155501</t>
  </si>
  <si>
    <t>Solling (Landkreis Northeim)</t>
  </si>
  <si>
    <t>03156002</t>
  </si>
  <si>
    <t>Bad Lauterberg im Harz</t>
  </si>
  <si>
    <t>03156003</t>
  </si>
  <si>
    <t>Bad Sachsa</t>
  </si>
  <si>
    <t>03156006</t>
  </si>
  <si>
    <t>Elbingerode</t>
  </si>
  <si>
    <t>03156008</t>
  </si>
  <si>
    <t>Hattorf am Harz</t>
  </si>
  <si>
    <t>03156009</t>
  </si>
  <si>
    <t>Herzberg am Harz</t>
  </si>
  <si>
    <t>03156010</t>
  </si>
  <si>
    <t>Hörden am Harz</t>
  </si>
  <si>
    <t>03156011</t>
  </si>
  <si>
    <t>Osterode am Harz</t>
  </si>
  <si>
    <t>03156012</t>
  </si>
  <si>
    <t>Walkenried</t>
  </si>
  <si>
    <t>03156013</t>
  </si>
  <si>
    <t>Wieda</t>
  </si>
  <si>
    <t>03156015</t>
  </si>
  <si>
    <t>Wulften am Harz</t>
  </si>
  <si>
    <t>03156016</t>
  </si>
  <si>
    <t>Zorge</t>
  </si>
  <si>
    <t>03156017</t>
  </si>
  <si>
    <t>Bad Grund (Harz)</t>
  </si>
  <si>
    <t>03156501</t>
  </si>
  <si>
    <t>Harz (Landkreis Osterode)</t>
  </si>
  <si>
    <t>03157001</t>
  </si>
  <si>
    <t>Edemissen</t>
  </si>
  <si>
    <t>03157002</t>
  </si>
  <si>
    <t>Hohenhameln</t>
  </si>
  <si>
    <t>Ilsede</t>
  </si>
  <si>
    <t>03157005</t>
  </si>
  <si>
    <t>Lengede</t>
  </si>
  <si>
    <t>03157006</t>
  </si>
  <si>
    <t>Peine</t>
  </si>
  <si>
    <t>03157007</t>
  </si>
  <si>
    <t>Vechelde</t>
  </si>
  <si>
    <t>03157008</t>
  </si>
  <si>
    <t>Wendeburg</t>
  </si>
  <si>
    <t>03157009</t>
  </si>
  <si>
    <t>03158002</t>
  </si>
  <si>
    <t>Baddeckenstedt</t>
  </si>
  <si>
    <t>03158004</t>
  </si>
  <si>
    <t>Burgdorf</t>
  </si>
  <si>
    <t>03158005</t>
  </si>
  <si>
    <t>Cramme</t>
  </si>
  <si>
    <t>03158006</t>
  </si>
  <si>
    <t>Cremlingen</t>
  </si>
  <si>
    <t>03158007</t>
  </si>
  <si>
    <t>Dahlum</t>
  </si>
  <si>
    <t>03158008</t>
  </si>
  <si>
    <t>Denkte</t>
  </si>
  <si>
    <t>03158009</t>
  </si>
  <si>
    <t>Dettum</t>
  </si>
  <si>
    <t>03158010</t>
  </si>
  <si>
    <t>Dorstadt</t>
  </si>
  <si>
    <t>03158011</t>
  </si>
  <si>
    <t>Elbe</t>
  </si>
  <si>
    <t>03158012</t>
  </si>
  <si>
    <t>Erkerode</t>
  </si>
  <si>
    <t>03158013</t>
  </si>
  <si>
    <t>Evessen</t>
  </si>
  <si>
    <t>03158014</t>
  </si>
  <si>
    <t>Flöthe</t>
  </si>
  <si>
    <t>03158016</t>
  </si>
  <si>
    <t>Haverlah</t>
  </si>
  <si>
    <t>03158017</t>
  </si>
  <si>
    <t>Hedeper</t>
  </si>
  <si>
    <t>03158018</t>
  </si>
  <si>
    <t>Heere</t>
  </si>
  <si>
    <t>03158019</t>
  </si>
  <si>
    <t>Heiningen</t>
  </si>
  <si>
    <t>03158021</t>
  </si>
  <si>
    <t>Kissenbrück</t>
  </si>
  <si>
    <t>03158022</t>
  </si>
  <si>
    <t>Kneitlingen</t>
  </si>
  <si>
    <t>03158023</t>
  </si>
  <si>
    <t>Ohrum</t>
  </si>
  <si>
    <t>03158024</t>
  </si>
  <si>
    <t>Remlingen</t>
  </si>
  <si>
    <t>03158025</t>
  </si>
  <si>
    <t>Roklum</t>
  </si>
  <si>
    <t>03158027</t>
  </si>
  <si>
    <t>Schöppenstedt</t>
  </si>
  <si>
    <t>03158028</t>
  </si>
  <si>
    <t>Sehlde</t>
  </si>
  <si>
    <t>03158029</t>
  </si>
  <si>
    <t>Semmenstedt</t>
  </si>
  <si>
    <t>03158030</t>
  </si>
  <si>
    <t>Sickte</t>
  </si>
  <si>
    <t>03158031</t>
  </si>
  <si>
    <t>Uehrde</t>
  </si>
  <si>
    <t>03158032</t>
  </si>
  <si>
    <t>Vahlberg</t>
  </si>
  <si>
    <t>03158033</t>
  </si>
  <si>
    <t>Veltheim (Ohe)</t>
  </si>
  <si>
    <t>03158035</t>
  </si>
  <si>
    <t>Winnigstedt</t>
  </si>
  <si>
    <t>03158036</t>
  </si>
  <si>
    <t>Wittmar</t>
  </si>
  <si>
    <t>03158037</t>
  </si>
  <si>
    <t>Wolfenbüttel</t>
  </si>
  <si>
    <t>03158038</t>
  </si>
  <si>
    <t>Börßum</t>
  </si>
  <si>
    <t>03158039</t>
  </si>
  <si>
    <t>Schladen-Werla</t>
  </si>
  <si>
    <t>03158501</t>
  </si>
  <si>
    <t>Am Großen Rhode</t>
  </si>
  <si>
    <t>03158502</t>
  </si>
  <si>
    <t>Barnstorf-Warle</t>
  </si>
  <si>
    <t>03158503</t>
  </si>
  <si>
    <t>Voigtsdahlum</t>
  </si>
  <si>
    <t>03241001</t>
  </si>
  <si>
    <t>Hannover</t>
  </si>
  <si>
    <t>03241002</t>
  </si>
  <si>
    <t>Barsinghausen</t>
  </si>
  <si>
    <t>03241003</t>
  </si>
  <si>
    <t>03241004</t>
  </si>
  <si>
    <t>Burgwedel</t>
  </si>
  <si>
    <t>03241005</t>
  </si>
  <si>
    <t>Garbsen</t>
  </si>
  <si>
    <t>03241006</t>
  </si>
  <si>
    <t>Gehrden</t>
  </si>
  <si>
    <t>03241007</t>
  </si>
  <si>
    <t>Hemmingen</t>
  </si>
  <si>
    <t>03241008</t>
  </si>
  <si>
    <t>Isernhagen</t>
  </si>
  <si>
    <t>03241009</t>
  </si>
  <si>
    <t>Laatzen</t>
  </si>
  <si>
    <t>03241010</t>
  </si>
  <si>
    <t>Langenhagen</t>
  </si>
  <si>
    <t>03241011</t>
  </si>
  <si>
    <t>Lehrte</t>
  </si>
  <si>
    <t>03241012</t>
  </si>
  <si>
    <t>Neustadt am Rübenberge</t>
  </si>
  <si>
    <t>03241013</t>
  </si>
  <si>
    <t>Pattensen</t>
  </si>
  <si>
    <t>03241014</t>
  </si>
  <si>
    <t>Ronnenberg</t>
  </si>
  <si>
    <t>03241015</t>
  </si>
  <si>
    <t>Seelze</t>
  </si>
  <si>
    <t>03241016</t>
  </si>
  <si>
    <t>Sehnde</t>
  </si>
  <si>
    <t>03241017</t>
  </si>
  <si>
    <t>Springe</t>
  </si>
  <si>
    <t>03241018</t>
  </si>
  <si>
    <t>Uetze</t>
  </si>
  <si>
    <t>03241019</t>
  </si>
  <si>
    <t>Wedemark</t>
  </si>
  <si>
    <t>03241020</t>
  </si>
  <si>
    <t>Wennigsen (Deister)</t>
  </si>
  <si>
    <t>03241021</t>
  </si>
  <si>
    <t>Wunstorf</t>
  </si>
  <si>
    <t>03251001</t>
  </si>
  <si>
    <t>Affinghausen</t>
  </si>
  <si>
    <t>03251002</t>
  </si>
  <si>
    <t>Asendorf</t>
  </si>
  <si>
    <t>03251003</t>
  </si>
  <si>
    <t>Bahrenborstel</t>
  </si>
  <si>
    <t>03251004</t>
  </si>
  <si>
    <t>Barenburg</t>
  </si>
  <si>
    <t>03251005</t>
  </si>
  <si>
    <t>Barnstorf</t>
  </si>
  <si>
    <t>03251006</t>
  </si>
  <si>
    <t>Barver</t>
  </si>
  <si>
    <t>07140153</t>
  </si>
  <si>
    <t>Uhler</t>
  </si>
  <si>
    <t>07140154</t>
  </si>
  <si>
    <t>Unzenberg</t>
  </si>
  <si>
    <t>07140155</t>
  </si>
  <si>
    <t>07140156</t>
  </si>
  <si>
    <t>Utzenhain</t>
  </si>
  <si>
    <t>07140158</t>
  </si>
  <si>
    <t>Wahlbach</t>
  </si>
  <si>
    <t>07140159</t>
  </si>
  <si>
    <t>Wahlenau</t>
  </si>
  <si>
    <t>07140161</t>
  </si>
  <si>
    <t>Wiebelsheim</t>
  </si>
  <si>
    <t>07140163</t>
  </si>
  <si>
    <t>Womrath</t>
  </si>
  <si>
    <t>07140164</t>
  </si>
  <si>
    <t>Woppenroth</t>
  </si>
  <si>
    <t>07140165</t>
  </si>
  <si>
    <t>Würrich</t>
  </si>
  <si>
    <t>07140166</t>
  </si>
  <si>
    <t>Wüschheim</t>
  </si>
  <si>
    <t>07140201</t>
  </si>
  <si>
    <t>Beulich</t>
  </si>
  <si>
    <t>07140202</t>
  </si>
  <si>
    <t>Dommershausen</t>
  </si>
  <si>
    <t>07140204</t>
  </si>
  <si>
    <t>Mastershausen</t>
  </si>
  <si>
    <t>07140205</t>
  </si>
  <si>
    <t>Morshausen</t>
  </si>
  <si>
    <t>07140501</t>
  </si>
  <si>
    <t>Boppard</t>
  </si>
  <si>
    <t>07140502</t>
  </si>
  <si>
    <t>07140503</t>
  </si>
  <si>
    <t>07140504</t>
  </si>
  <si>
    <t>07141001</t>
  </si>
  <si>
    <t>Allendorf</t>
  </si>
  <si>
    <t>07141002</t>
  </si>
  <si>
    <t>Altendiez</t>
  </si>
  <si>
    <t>07141003</t>
  </si>
  <si>
    <t>Attenhausen</t>
  </si>
  <si>
    <t>07141004</t>
  </si>
  <si>
    <t>Auel</t>
  </si>
  <si>
    <t>07141005</t>
  </si>
  <si>
    <t>Aull</t>
  </si>
  <si>
    <t>07141006</t>
  </si>
  <si>
    <t>Bad Ems</t>
  </si>
  <si>
    <t>07141008</t>
  </si>
  <si>
    <t>Becheln</t>
  </si>
  <si>
    <t>07141009</t>
  </si>
  <si>
    <t>07141010</t>
  </si>
  <si>
    <t>Berghausen</t>
  </si>
  <si>
    <t>07141011</t>
  </si>
  <si>
    <t>Berndroth</t>
  </si>
  <si>
    <t>07141012</t>
  </si>
  <si>
    <t>Bettendorf</t>
  </si>
  <si>
    <t>07141013</t>
  </si>
  <si>
    <t>Biebrich</t>
  </si>
  <si>
    <t>07141014</t>
  </si>
  <si>
    <t>Birlenbach</t>
  </si>
  <si>
    <t>07141015</t>
  </si>
  <si>
    <t>Bogel</t>
  </si>
  <si>
    <t>07141016</t>
  </si>
  <si>
    <t>Bornich</t>
  </si>
  <si>
    <t>07141018</t>
  </si>
  <si>
    <t>Bremberg</t>
  </si>
  <si>
    <t>07141019</t>
  </si>
  <si>
    <t>07141020</t>
  </si>
  <si>
    <t>Burgschwalbach</t>
  </si>
  <si>
    <t>07141021</t>
  </si>
  <si>
    <t>Charlottenberg</t>
  </si>
  <si>
    <t>07141022</t>
  </si>
  <si>
    <t>Cramberg</t>
  </si>
  <si>
    <t>07141023</t>
  </si>
  <si>
    <t>Dachsenhausen</t>
  </si>
  <si>
    <t>07141024</t>
  </si>
  <si>
    <t>Dahlheim</t>
  </si>
  <si>
    <t>07141025</t>
  </si>
  <si>
    <t>Dausenau</t>
  </si>
  <si>
    <t>07141026</t>
  </si>
  <si>
    <t>Dessighofen</t>
  </si>
  <si>
    <t>07141027</t>
  </si>
  <si>
    <t>Dienethal</t>
  </si>
  <si>
    <t>07141029</t>
  </si>
  <si>
    <t>Diez</t>
  </si>
  <si>
    <t>07141030</t>
  </si>
  <si>
    <t>Dörnberg</t>
  </si>
  <si>
    <t>07141031</t>
  </si>
  <si>
    <t>Dörscheid</t>
  </si>
  <si>
    <t>07141032</t>
  </si>
  <si>
    <t>Dörsdorf</t>
  </si>
  <si>
    <t>07141033</t>
  </si>
  <si>
    <t>Dornholzhausen</t>
  </si>
  <si>
    <t>07141034</t>
  </si>
  <si>
    <t>Ebertshausen</t>
  </si>
  <si>
    <t>07141035</t>
  </si>
  <si>
    <t>Ehr</t>
  </si>
  <si>
    <t>07141036</t>
  </si>
  <si>
    <t>Eisighofen</t>
  </si>
  <si>
    <t>07141037</t>
  </si>
  <si>
    <t>Endlichhofen</t>
  </si>
  <si>
    <t>07141038</t>
  </si>
  <si>
    <t>Eppenrod</t>
  </si>
  <si>
    <t>07141039</t>
  </si>
  <si>
    <t>Ergeshausen</t>
  </si>
  <si>
    <t>07141040</t>
  </si>
  <si>
    <t>Eschbach</t>
  </si>
  <si>
    <t>07141041</t>
  </si>
  <si>
    <t>Fachbach</t>
  </si>
  <si>
    <t>07141042</t>
  </si>
  <si>
    <t>Filsen</t>
  </si>
  <si>
    <t>07141043</t>
  </si>
  <si>
    <t>Flacht</t>
  </si>
  <si>
    <t>07141044</t>
  </si>
  <si>
    <t>Frücht</t>
  </si>
  <si>
    <t>07141045</t>
  </si>
  <si>
    <t>Geilnau</t>
  </si>
  <si>
    <t>07141046</t>
  </si>
  <si>
    <t>Geisig</t>
  </si>
  <si>
    <t>07141047</t>
  </si>
  <si>
    <t>Gemmerich</t>
  </si>
  <si>
    <t>07141049</t>
  </si>
  <si>
    <t>Gückingen</t>
  </si>
  <si>
    <t>07141050</t>
  </si>
  <si>
    <t>Gutenacker</t>
  </si>
  <si>
    <t>07141051</t>
  </si>
  <si>
    <t>Hahnstätten</t>
  </si>
  <si>
    <t>07141052</t>
  </si>
  <si>
    <t>Hambach</t>
  </si>
  <si>
    <t>07141053</t>
  </si>
  <si>
    <t>Heistenbach</t>
  </si>
  <si>
    <t>07141054</t>
  </si>
  <si>
    <t>Herold</t>
  </si>
  <si>
    <t>07141055</t>
  </si>
  <si>
    <t>Himmighofen</t>
  </si>
  <si>
    <t>07141057</t>
  </si>
  <si>
    <t>Hirschberg</t>
  </si>
  <si>
    <t>07141058</t>
  </si>
  <si>
    <t>Hömberg</t>
  </si>
  <si>
    <t>07141059</t>
  </si>
  <si>
    <t>Holzappel</t>
  </si>
  <si>
    <t>07141060</t>
  </si>
  <si>
    <t>Holzhausen an der Haide</t>
  </si>
  <si>
    <t>07141061</t>
  </si>
  <si>
    <t>Holzheim</t>
  </si>
  <si>
    <t>07141062</t>
  </si>
  <si>
    <t>Horhausen</t>
  </si>
  <si>
    <t>07141063</t>
  </si>
  <si>
    <t>Hunzel</t>
  </si>
  <si>
    <t>07141064</t>
  </si>
  <si>
    <t>Isselbach</t>
  </si>
  <si>
    <t>07141065</t>
  </si>
  <si>
    <t>Kaltenholzhausen</t>
  </si>
  <si>
    <t>07141066</t>
  </si>
  <si>
    <t>Kamp-Bornhofen</t>
  </si>
  <si>
    <t>07141067</t>
  </si>
  <si>
    <t>Kasdorf</t>
  </si>
  <si>
    <t>07141068</t>
  </si>
  <si>
    <t>Katzenelnbogen</t>
  </si>
  <si>
    <t>07141069</t>
  </si>
  <si>
    <t>Kaub</t>
  </si>
  <si>
    <t>07141070</t>
  </si>
  <si>
    <t>Kehlbach</t>
  </si>
  <si>
    <t>07141071</t>
  </si>
  <si>
    <t>Kemmenau</t>
  </si>
  <si>
    <t>07141072</t>
  </si>
  <si>
    <t>Kestert</t>
  </si>
  <si>
    <t>07141073</t>
  </si>
  <si>
    <t>Klingelbach</t>
  </si>
  <si>
    <t>07141074</t>
  </si>
  <si>
    <t>Kördorf</t>
  </si>
  <si>
    <t>07141075</t>
  </si>
  <si>
    <t>Lahnstein</t>
  </si>
  <si>
    <t>07141076</t>
  </si>
  <si>
    <t>Langenscheid</t>
  </si>
  <si>
    <t>07141077</t>
  </si>
  <si>
    <t>Laurenburg</t>
  </si>
  <si>
    <t>07141078</t>
  </si>
  <si>
    <t>Lautert</t>
  </si>
  <si>
    <t>07141079</t>
  </si>
  <si>
    <t>Lierschied</t>
  </si>
  <si>
    <t>07141080</t>
  </si>
  <si>
    <t>Lipporn</t>
  </si>
  <si>
    <t>07141081</t>
  </si>
  <si>
    <t>Lohrheim</t>
  </si>
  <si>
    <t>07141082</t>
  </si>
  <si>
    <t>Lollschied</t>
  </si>
  <si>
    <t>07141083</t>
  </si>
  <si>
    <t>Lykershausen</t>
  </si>
  <si>
    <t>07141084</t>
  </si>
  <si>
    <t>Marienfels</t>
  </si>
  <si>
    <t>07141085</t>
  </si>
  <si>
    <t>Miehlen</t>
  </si>
  <si>
    <t>07141086</t>
  </si>
  <si>
    <t>Miellen</t>
  </si>
  <si>
    <t>07141087</t>
  </si>
  <si>
    <t>Misselberg</t>
  </si>
  <si>
    <t>07141088</t>
  </si>
  <si>
    <t>Mittelfischbach</t>
  </si>
  <si>
    <t>07141089</t>
  </si>
  <si>
    <t>Mudershausen</t>
  </si>
  <si>
    <t>07141091</t>
  </si>
  <si>
    <t>Nassau</t>
  </si>
  <si>
    <t>07141092</t>
  </si>
  <si>
    <t>Nastätten</t>
  </si>
  <si>
    <t>07141093</t>
  </si>
  <si>
    <t>Netzbach</t>
  </si>
  <si>
    <t>07141094</t>
  </si>
  <si>
    <t>Niederbachheim</t>
  </si>
  <si>
    <t>07141095</t>
  </si>
  <si>
    <t>Niederneisen</t>
  </si>
  <si>
    <t>07141096</t>
  </si>
  <si>
    <t>Niedertiefenbach</t>
  </si>
  <si>
    <t>07141097</t>
  </si>
  <si>
    <t>Niederwallmenach</t>
  </si>
  <si>
    <t>07141098</t>
  </si>
  <si>
    <t>Nievern</t>
  </si>
  <si>
    <t>07141099</t>
  </si>
  <si>
    <t>Nochern</t>
  </si>
  <si>
    <t>07141100</t>
  </si>
  <si>
    <t>Oberbachheim</t>
  </si>
  <si>
    <t>07141101</t>
  </si>
  <si>
    <t>Oberfischbach</t>
  </si>
  <si>
    <t>07141102</t>
  </si>
  <si>
    <t>Oberneisen</t>
  </si>
  <si>
    <t>07141103</t>
  </si>
  <si>
    <t>Obernhof</t>
  </si>
  <si>
    <t>07141104</t>
  </si>
  <si>
    <t>Obertiefenbach</t>
  </si>
  <si>
    <t>07141105</t>
  </si>
  <si>
    <t>Oberwallmenach</t>
  </si>
  <si>
    <t>07141106</t>
  </si>
  <si>
    <t>Oberwies</t>
  </si>
  <si>
    <t>07141107</t>
  </si>
  <si>
    <t>Oelsberg</t>
  </si>
  <si>
    <t>07141108</t>
  </si>
  <si>
    <t>Osterspai</t>
  </si>
  <si>
    <t>07141109</t>
  </si>
  <si>
    <t>Patersberg</t>
  </si>
  <si>
    <t>07141110</t>
  </si>
  <si>
    <t>Hainau</t>
  </si>
  <si>
    <t>07141111</t>
  </si>
  <si>
    <t>Pohl</t>
  </si>
  <si>
    <t>07141112</t>
  </si>
  <si>
    <t>Prath</t>
  </si>
  <si>
    <t>07141113</t>
  </si>
  <si>
    <t>Reckenroth</t>
  </si>
  <si>
    <t>07141114</t>
  </si>
  <si>
    <t>Reichenberg</t>
  </si>
  <si>
    <t>07141115</t>
  </si>
  <si>
    <t>Reitzenhain</t>
  </si>
  <si>
    <t>07141116</t>
  </si>
  <si>
    <t>Rettershain</t>
  </si>
  <si>
    <t>07141117</t>
  </si>
  <si>
    <t>Rettert</t>
  </si>
  <si>
    <t>07141118</t>
  </si>
  <si>
    <t>07141120</t>
  </si>
  <si>
    <t>Ruppertshofen</t>
  </si>
  <si>
    <t>07141121</t>
  </si>
  <si>
    <t>Sankt Goarshausen</t>
  </si>
  <si>
    <t>07141122</t>
  </si>
  <si>
    <t>Sauerthal</t>
  </si>
  <si>
    <t>07141124</t>
  </si>
  <si>
    <t>Scheidt</t>
  </si>
  <si>
    <t>07141125</t>
  </si>
  <si>
    <t>Schiesheim</t>
  </si>
  <si>
    <t>07141126</t>
  </si>
  <si>
    <t>07141127</t>
  </si>
  <si>
    <t>Schweighausen</t>
  </si>
  <si>
    <t>07141128</t>
  </si>
  <si>
    <t>Seelbach</t>
  </si>
  <si>
    <t>07141129</t>
  </si>
  <si>
    <t>Singhofen</t>
  </si>
  <si>
    <t>07141130</t>
  </si>
  <si>
    <t>Steinsberg</t>
  </si>
  <si>
    <t>07141131</t>
  </si>
  <si>
    <t>Strüth</t>
  </si>
  <si>
    <t>07141132</t>
  </si>
  <si>
    <t>07141133</t>
  </si>
  <si>
    <t>Wasenbach</t>
  </si>
  <si>
    <t>07141134</t>
  </si>
  <si>
    <t>Weidenbach</t>
  </si>
  <si>
    <t>07141135</t>
  </si>
  <si>
    <t>Weinähr</t>
  </si>
  <si>
    <t>07141136</t>
  </si>
  <si>
    <t>Weisel</t>
  </si>
  <si>
    <t>07141137</t>
  </si>
  <si>
    <t>Welterod</t>
  </si>
  <si>
    <t>07141138</t>
  </si>
  <si>
    <t>Weyer</t>
  </si>
  <si>
    <t>07141139</t>
  </si>
  <si>
    <t>Winden</t>
  </si>
  <si>
    <t>07141140</t>
  </si>
  <si>
    <t>Winterwerb</t>
  </si>
  <si>
    <t>07141141</t>
  </si>
  <si>
    <t>Zimmerschied</t>
  </si>
  <si>
    <t>07141201</t>
  </si>
  <si>
    <t>Arzbach</t>
  </si>
  <si>
    <t>07141501</t>
  </si>
  <si>
    <t>Braubach</t>
  </si>
  <si>
    <t>07141502</t>
  </si>
  <si>
    <t>Diethardt</t>
  </si>
  <si>
    <t>07141503</t>
  </si>
  <si>
    <t>Balduinstein</t>
  </si>
  <si>
    <t>07143001</t>
  </si>
  <si>
    <t>Alsbach</t>
  </si>
  <si>
    <t>07143003</t>
  </si>
  <si>
    <t>Bannberscheid</t>
  </si>
  <si>
    <t>07143005</t>
  </si>
  <si>
    <t>Boden</t>
  </si>
  <si>
    <t>07143006</t>
  </si>
  <si>
    <t>Breitenau</t>
  </si>
  <si>
    <t>07143007</t>
  </si>
  <si>
    <t>Caan</t>
  </si>
  <si>
    <t>07143008</t>
  </si>
  <si>
    <t>07143009</t>
  </si>
  <si>
    <t>Deesen</t>
  </si>
  <si>
    <t>07143010</t>
  </si>
  <si>
    <t>Dernbach (Westerwald)</t>
  </si>
  <si>
    <t>07143011</t>
  </si>
  <si>
    <t>Dreikirchen</t>
  </si>
  <si>
    <t>07143012</t>
  </si>
  <si>
    <t>Ebernhahn</t>
  </si>
  <si>
    <t>07143013</t>
  </si>
  <si>
    <t>Eitelborn</t>
  </si>
  <si>
    <t>07143015</t>
  </si>
  <si>
    <t>Ellenhausen</t>
  </si>
  <si>
    <t>07143018</t>
  </si>
  <si>
    <t>Freilingen</t>
  </si>
  <si>
    <t>07143019</t>
  </si>
  <si>
    <t>Freirachdorf</t>
  </si>
  <si>
    <t>07143020</t>
  </si>
  <si>
    <t>Gackenbach</t>
  </si>
  <si>
    <t>07143021</t>
  </si>
  <si>
    <t>Girod</t>
  </si>
  <si>
    <t>07143022</t>
  </si>
  <si>
    <t>Goddert</t>
  </si>
  <si>
    <t>07143023</t>
  </si>
  <si>
    <t>Görgeshausen</t>
  </si>
  <si>
    <t>07143024</t>
  </si>
  <si>
    <t>Großholbach</t>
  </si>
  <si>
    <t>07143025</t>
  </si>
  <si>
    <t>Hartenfels</t>
  </si>
  <si>
    <t>07143026</t>
  </si>
  <si>
    <t>Heilberscheid</t>
  </si>
  <si>
    <t>07143027</t>
  </si>
  <si>
    <t>Heiligenroth</t>
  </si>
  <si>
    <t>07143028</t>
  </si>
  <si>
    <t>Helferskirchen</t>
  </si>
  <si>
    <t>07143029</t>
  </si>
  <si>
    <t>Herschbach</t>
  </si>
  <si>
    <t>07143030</t>
  </si>
  <si>
    <t>Hilgert</t>
  </si>
  <si>
    <t>07143031</t>
  </si>
  <si>
    <t>Hillscheid</t>
  </si>
  <si>
    <t>07143032</t>
  </si>
  <si>
    <t>Höhr-Grenzhausen</t>
  </si>
  <si>
    <t>07143033</t>
  </si>
  <si>
    <t>Holler</t>
  </si>
  <si>
    <t>07143034</t>
  </si>
  <si>
    <t>07143036</t>
  </si>
  <si>
    <t>Hübingen</t>
  </si>
  <si>
    <t>07143037</t>
  </si>
  <si>
    <t>Hundsangen</t>
  </si>
  <si>
    <t>07143038</t>
  </si>
  <si>
    <t>Hundsdorf</t>
  </si>
  <si>
    <t>07143039</t>
  </si>
  <si>
    <t>Kadenbach</t>
  </si>
  <si>
    <t>07143040</t>
  </si>
  <si>
    <t>Kammerforst</t>
  </si>
  <si>
    <t>07143041</t>
  </si>
  <si>
    <t>Krümmel</t>
  </si>
  <si>
    <t>07143042</t>
  </si>
  <si>
    <t>Leuterod</t>
  </si>
  <si>
    <t>07143044</t>
  </si>
  <si>
    <t>Marienrachdorf</t>
  </si>
  <si>
    <t>07143045</t>
  </si>
  <si>
    <t>Maroth</t>
  </si>
  <si>
    <t>07143046</t>
  </si>
  <si>
    <t>Maxsain</t>
  </si>
  <si>
    <t>07143047</t>
  </si>
  <si>
    <t>Mogendorf</t>
  </si>
  <si>
    <t>07143048</t>
  </si>
  <si>
    <t>Montabaur</t>
  </si>
  <si>
    <t>07143049</t>
  </si>
  <si>
    <t>Moschheim</t>
  </si>
  <si>
    <t>07143050</t>
  </si>
  <si>
    <t>Nauort</t>
  </si>
  <si>
    <t>07143051</t>
  </si>
  <si>
    <t>07143052</t>
  </si>
  <si>
    <t>Neuhäusel</t>
  </si>
  <si>
    <t>07143053</t>
  </si>
  <si>
    <t>Niederelbert</t>
  </si>
  <si>
    <t>07143054</t>
  </si>
  <si>
    <t>Niedererbach</t>
  </si>
  <si>
    <t>07143055</t>
  </si>
  <si>
    <t>Nomborn</t>
  </si>
  <si>
    <t>07143056</t>
  </si>
  <si>
    <t>Nordhofen</t>
  </si>
  <si>
    <t>07143057</t>
  </si>
  <si>
    <t>Oberelbert</t>
  </si>
  <si>
    <t>07143058</t>
  </si>
  <si>
    <t>Obererbach</t>
  </si>
  <si>
    <t>07143059</t>
  </si>
  <si>
    <t>Oberhaid</t>
  </si>
  <si>
    <t>07143060</t>
  </si>
  <si>
    <t>Ötzingen</t>
  </si>
  <si>
    <t>07143061</t>
  </si>
  <si>
    <t>Quirnbach</t>
  </si>
  <si>
    <t>07143062</t>
  </si>
  <si>
    <t>Ransbach-Baumbach</t>
  </si>
  <si>
    <t>07143064</t>
  </si>
  <si>
    <t>Rückeroth</t>
  </si>
  <si>
    <t>07143065</t>
  </si>
  <si>
    <t>Ruppach-Goldhausen</t>
  </si>
  <si>
    <t>07143066</t>
  </si>
  <si>
    <t>Schenkelberg</t>
  </si>
  <si>
    <t>07143067</t>
  </si>
  <si>
    <t>Selters (Westerwald)</t>
  </si>
  <si>
    <t>07143068</t>
  </si>
  <si>
    <t>Sessenbach</t>
  </si>
  <si>
    <t>07143069</t>
  </si>
  <si>
    <t>Sessenhausen</t>
  </si>
  <si>
    <t>07143070</t>
  </si>
  <si>
    <t>Siershahn</t>
  </si>
  <si>
    <t>07143071</t>
  </si>
  <si>
    <t>Simmern</t>
  </si>
  <si>
    <t>07143072</t>
  </si>
  <si>
    <t>Stahlhofen</t>
  </si>
  <si>
    <t>07143073</t>
  </si>
  <si>
    <t>Staudt</t>
  </si>
  <si>
    <t>07143074</t>
  </si>
  <si>
    <t>Steinefrenz</t>
  </si>
  <si>
    <t>07143075</t>
  </si>
  <si>
    <t>Steinen</t>
  </si>
  <si>
    <t>07143077</t>
  </si>
  <si>
    <t>Untershausen</t>
  </si>
  <si>
    <t>07143078</t>
  </si>
  <si>
    <t>Vielbach</t>
  </si>
  <si>
    <t>07143079</t>
  </si>
  <si>
    <t>Welschneudorf</t>
  </si>
  <si>
    <t>07143080</t>
  </si>
  <si>
    <t>Weroth</t>
  </si>
  <si>
    <t>07143081</t>
  </si>
  <si>
    <t>Wirges</t>
  </si>
  <si>
    <t>07143082</t>
  </si>
  <si>
    <t>Wirscheid</t>
  </si>
  <si>
    <t>07143084</t>
  </si>
  <si>
    <t>Wittgert</t>
  </si>
  <si>
    <t>07143085</t>
  </si>
  <si>
    <t>Wölferlingen</t>
  </si>
  <si>
    <t>07143200</t>
  </si>
  <si>
    <t>Ailertchen</t>
  </si>
  <si>
    <t>07143202</t>
  </si>
  <si>
    <t>Alpenrod</t>
  </si>
  <si>
    <t>07143203</t>
  </si>
  <si>
    <t>Arnshöfen</t>
  </si>
  <si>
    <t>07143204</t>
  </si>
  <si>
    <t>Astert</t>
  </si>
  <si>
    <t>07143205</t>
  </si>
  <si>
    <t>Atzelgift</t>
  </si>
  <si>
    <t>07143206</t>
  </si>
  <si>
    <t>Bad Marienberg (Westerwald)</t>
  </si>
  <si>
    <t>07143207</t>
  </si>
  <si>
    <t>Bellingen</t>
  </si>
  <si>
    <t>07143208</t>
  </si>
  <si>
    <t>Berod bei Wallmerod</t>
  </si>
  <si>
    <t>07143209</t>
  </si>
  <si>
    <t>Berzhahn</t>
  </si>
  <si>
    <t>07143210</t>
  </si>
  <si>
    <t>Bilkheim</t>
  </si>
  <si>
    <t>07143211</t>
  </si>
  <si>
    <t>Bölsberg</t>
  </si>
  <si>
    <t>07143212</t>
  </si>
  <si>
    <t>Borod</t>
  </si>
  <si>
    <t>07143213</t>
  </si>
  <si>
    <t>Brandscheid</t>
  </si>
  <si>
    <t>07143214</t>
  </si>
  <si>
    <t>Bretthausen</t>
  </si>
  <si>
    <t>07143215</t>
  </si>
  <si>
    <t>Dreifelden</t>
  </si>
  <si>
    <t>07143216</t>
  </si>
  <si>
    <t>Dreisbach</t>
  </si>
  <si>
    <t>07143218</t>
  </si>
  <si>
    <t>Elsoff (Westerwald)</t>
  </si>
  <si>
    <t>07143219</t>
  </si>
  <si>
    <t>Enspel</t>
  </si>
  <si>
    <t>07143220</t>
  </si>
  <si>
    <t>Ettinghausen</t>
  </si>
  <si>
    <t>07143221</t>
  </si>
  <si>
    <t>Ewighausen</t>
  </si>
  <si>
    <t>07143222</t>
  </si>
  <si>
    <t>Fehl-Ritzhausen</t>
  </si>
  <si>
    <t>07143223</t>
  </si>
  <si>
    <t>Gehlert</t>
  </si>
  <si>
    <t>07143224</t>
  </si>
  <si>
    <t>07143225</t>
  </si>
  <si>
    <t>Giesenhausen</t>
  </si>
  <si>
    <t>07143226</t>
  </si>
  <si>
    <t>Girkenroth</t>
  </si>
  <si>
    <t>07143227</t>
  </si>
  <si>
    <t>Großseifen</t>
  </si>
  <si>
    <t>07143228</t>
  </si>
  <si>
    <t>03352050</t>
  </si>
  <si>
    <t>Schiffdorf</t>
  </si>
  <si>
    <t>03352051</t>
  </si>
  <si>
    <t>Steinau</t>
  </si>
  <si>
    <t>03352052</t>
  </si>
  <si>
    <t>Stinstedt</t>
  </si>
  <si>
    <t>03352055</t>
  </si>
  <si>
    <t>Wanna</t>
  </si>
  <si>
    <t>03352056</t>
  </si>
  <si>
    <t>Wingst</t>
  </si>
  <si>
    <t>03352059</t>
  </si>
  <si>
    <t>Beverstedt</t>
  </si>
  <si>
    <t>03352060</t>
  </si>
  <si>
    <t>Hagen im Bremischen</t>
  </si>
  <si>
    <t>03352061</t>
  </si>
  <si>
    <t>Wurster Nordseeküste</t>
  </si>
  <si>
    <t>03352062</t>
  </si>
  <si>
    <t>Geestland</t>
  </si>
  <si>
    <t>03353001</t>
  </si>
  <si>
    <t>Appel</t>
  </si>
  <si>
    <t>03353002</t>
  </si>
  <si>
    <t>03353003</t>
  </si>
  <si>
    <t>Bendestorf</t>
  </si>
  <si>
    <t>03353004</t>
  </si>
  <si>
    <t>Brackel</t>
  </si>
  <si>
    <t>03353005</t>
  </si>
  <si>
    <t>Buchholz in der Nordheide</t>
  </si>
  <si>
    <t>03353006</t>
  </si>
  <si>
    <t>Dohren</t>
  </si>
  <si>
    <t>03353007</t>
  </si>
  <si>
    <t>03353008</t>
  </si>
  <si>
    <t>Drestedt</t>
  </si>
  <si>
    <t>03353009</t>
  </si>
  <si>
    <t>Egestorf</t>
  </si>
  <si>
    <t>03353010</t>
  </si>
  <si>
    <t>Eyendorf</t>
  </si>
  <si>
    <t>03353011</t>
  </si>
  <si>
    <t>Garlstorf</t>
  </si>
  <si>
    <t>03353012</t>
  </si>
  <si>
    <t>Garstedt</t>
  </si>
  <si>
    <t>03353013</t>
  </si>
  <si>
    <t>Gödenstorf</t>
  </si>
  <si>
    <t>03353014</t>
  </si>
  <si>
    <t>Halvesbostel</t>
  </si>
  <si>
    <t>03353015</t>
  </si>
  <si>
    <t>Handeloh</t>
  </si>
  <si>
    <t>03353016</t>
  </si>
  <si>
    <t>Hanstedt</t>
  </si>
  <si>
    <t>03353017</t>
  </si>
  <si>
    <t>Harmstorf</t>
  </si>
  <si>
    <t>03353018</t>
  </si>
  <si>
    <t>Heidenau</t>
  </si>
  <si>
    <t>03353019</t>
  </si>
  <si>
    <t>Hollenstedt</t>
  </si>
  <si>
    <t>03353020</t>
  </si>
  <si>
    <t>Jesteburg</t>
  </si>
  <si>
    <t>03353021</t>
  </si>
  <si>
    <t>Kakenstorf</t>
  </si>
  <si>
    <t>03353022</t>
  </si>
  <si>
    <t>Königsmoor</t>
  </si>
  <si>
    <t>03353023</t>
  </si>
  <si>
    <t>Marschacht</t>
  </si>
  <si>
    <t>03353024</t>
  </si>
  <si>
    <t>Marxen</t>
  </si>
  <si>
    <t>03353025</t>
  </si>
  <si>
    <t>Moisburg</t>
  </si>
  <si>
    <t>03353026</t>
  </si>
  <si>
    <t>Neu Wulmstorf</t>
  </si>
  <si>
    <t>03353027</t>
  </si>
  <si>
    <t>Otter</t>
  </si>
  <si>
    <t>03353028</t>
  </si>
  <si>
    <t>Regesbostel</t>
  </si>
  <si>
    <t>03353029</t>
  </si>
  <si>
    <t>Rosengarten</t>
  </si>
  <si>
    <t>03353030</t>
  </si>
  <si>
    <t>Salzhausen</t>
  </si>
  <si>
    <t>03353031</t>
  </si>
  <si>
    <t>Seevetal</t>
  </si>
  <si>
    <t>03353032</t>
  </si>
  <si>
    <t>Stelle</t>
  </si>
  <si>
    <t>03353033</t>
  </si>
  <si>
    <t>Tespe</t>
  </si>
  <si>
    <t>03353034</t>
  </si>
  <si>
    <t>Toppenstedt</t>
  </si>
  <si>
    <t>03353035</t>
  </si>
  <si>
    <t>Tostedt</t>
  </si>
  <si>
    <t>03353036</t>
  </si>
  <si>
    <t>Undeloh</t>
  </si>
  <si>
    <t>03353037</t>
  </si>
  <si>
    <t>Vierhöfen</t>
  </si>
  <si>
    <t>03353038</t>
  </si>
  <si>
    <t>Welle</t>
  </si>
  <si>
    <t>03353039</t>
  </si>
  <si>
    <t>Wenzendorf</t>
  </si>
  <si>
    <t>03353040</t>
  </si>
  <si>
    <t>Winsen (Luhe)</t>
  </si>
  <si>
    <t>03353041</t>
  </si>
  <si>
    <t>Wistedt</t>
  </si>
  <si>
    <t>03353042</t>
  </si>
  <si>
    <t>Wulfsen</t>
  </si>
  <si>
    <t>03354001</t>
  </si>
  <si>
    <t>Bergen an der Dumme</t>
  </si>
  <si>
    <t>03354002</t>
  </si>
  <si>
    <t>Clenze</t>
  </si>
  <si>
    <t>03354003</t>
  </si>
  <si>
    <t>Damnatz</t>
  </si>
  <si>
    <t>03354004</t>
  </si>
  <si>
    <t>Dannenberg (Elbe)</t>
  </si>
  <si>
    <t>03354005</t>
  </si>
  <si>
    <t>Gartow</t>
  </si>
  <si>
    <t>03354006</t>
  </si>
  <si>
    <t>Göhrde</t>
  </si>
  <si>
    <t>03354007</t>
  </si>
  <si>
    <t>Gorleben</t>
  </si>
  <si>
    <t>03354008</t>
  </si>
  <si>
    <t>Gusborn</t>
  </si>
  <si>
    <t>03354009</t>
  </si>
  <si>
    <t>Hitzacker (Elbe)</t>
  </si>
  <si>
    <t>03354010</t>
  </si>
  <si>
    <t>Höhbeck</t>
  </si>
  <si>
    <t>03354011</t>
  </si>
  <si>
    <t>Jameln</t>
  </si>
  <si>
    <t>03354012</t>
  </si>
  <si>
    <t>Karwitz</t>
  </si>
  <si>
    <t>03354013</t>
  </si>
  <si>
    <t>Küsten</t>
  </si>
  <si>
    <t>03354014</t>
  </si>
  <si>
    <t>Langendorf</t>
  </si>
  <si>
    <t>03354015</t>
  </si>
  <si>
    <t>Lemgow</t>
  </si>
  <si>
    <t>03354016</t>
  </si>
  <si>
    <t>Luckau (Wendland)</t>
  </si>
  <si>
    <t>03354017</t>
  </si>
  <si>
    <t>Lübbow</t>
  </si>
  <si>
    <t>03354018</t>
  </si>
  <si>
    <t>Lüchow (Wendland)</t>
  </si>
  <si>
    <t>03354019</t>
  </si>
  <si>
    <t>Neu Darchau</t>
  </si>
  <si>
    <t>03354020</t>
  </si>
  <si>
    <t>Prezelle</t>
  </si>
  <si>
    <t>03354021</t>
  </si>
  <si>
    <t>Schnackenburg</t>
  </si>
  <si>
    <t>03354022</t>
  </si>
  <si>
    <t>Schnega</t>
  </si>
  <si>
    <t>03354023</t>
  </si>
  <si>
    <t>Trebel</t>
  </si>
  <si>
    <t>03354024</t>
  </si>
  <si>
    <t>Waddeweitz</t>
  </si>
  <si>
    <t>03354025</t>
  </si>
  <si>
    <t>03354026</t>
  </si>
  <si>
    <t>Wustrow (Wendland)</t>
  </si>
  <si>
    <t>03354027</t>
  </si>
  <si>
    <t>Zernien</t>
  </si>
  <si>
    <t>03354501</t>
  </si>
  <si>
    <t>03354502</t>
  </si>
  <si>
    <t>03355001</t>
  </si>
  <si>
    <t>Adendorf</t>
  </si>
  <si>
    <t>03355002</t>
  </si>
  <si>
    <t>Amelinghausen</t>
  </si>
  <si>
    <t>03355003</t>
  </si>
  <si>
    <t>Artlenburg</t>
  </si>
  <si>
    <t>03355004</t>
  </si>
  <si>
    <t>Bardowick</t>
  </si>
  <si>
    <t>03355005</t>
  </si>
  <si>
    <t>Barendorf</t>
  </si>
  <si>
    <t>03355006</t>
  </si>
  <si>
    <t>Barnstedt</t>
  </si>
  <si>
    <t>03355007</t>
  </si>
  <si>
    <t>Barum</t>
  </si>
  <si>
    <t>03355008</t>
  </si>
  <si>
    <t>Betzendorf</t>
  </si>
  <si>
    <t>03355009</t>
  </si>
  <si>
    <t>Bleckede</t>
  </si>
  <si>
    <t>03355010</t>
  </si>
  <si>
    <t>Boitze</t>
  </si>
  <si>
    <t>03355011</t>
  </si>
  <si>
    <t>Brietlingen</t>
  </si>
  <si>
    <t>03355012</t>
  </si>
  <si>
    <t>Dahlem</t>
  </si>
  <si>
    <t>03355013</t>
  </si>
  <si>
    <t>Dahlenburg</t>
  </si>
  <si>
    <t>03355014</t>
  </si>
  <si>
    <t>Deutsch Evern</t>
  </si>
  <si>
    <t>03355015</t>
  </si>
  <si>
    <t>Echem</t>
  </si>
  <si>
    <t>03355016</t>
  </si>
  <si>
    <t>Embsen</t>
  </si>
  <si>
    <t>03355017</t>
  </si>
  <si>
    <t>Handorf</t>
  </si>
  <si>
    <t>03355018</t>
  </si>
  <si>
    <t>Hittbergen</t>
  </si>
  <si>
    <t>03355019</t>
  </si>
  <si>
    <t>Hohnstorf (Elbe)</t>
  </si>
  <si>
    <t>03355020</t>
  </si>
  <si>
    <t>Kirchgellersen</t>
  </si>
  <si>
    <t>03355021</t>
  </si>
  <si>
    <t>Lüdersburg</t>
  </si>
  <si>
    <t>03355022</t>
  </si>
  <si>
    <t>Lüneburg</t>
  </si>
  <si>
    <t>03355023</t>
  </si>
  <si>
    <t>Mechtersen</t>
  </si>
  <si>
    <t>03355024</t>
  </si>
  <si>
    <t>Melbeck</t>
  </si>
  <si>
    <t>03355025</t>
  </si>
  <si>
    <t>Nahrendorf</t>
  </si>
  <si>
    <t>03355026</t>
  </si>
  <si>
    <t>Neetze</t>
  </si>
  <si>
    <t>03355027</t>
  </si>
  <si>
    <t>Oldendorf (Luhe)</t>
  </si>
  <si>
    <t>03355028</t>
  </si>
  <si>
    <t>Radbruch</t>
  </si>
  <si>
    <t>03355029</t>
  </si>
  <si>
    <t>Rehlingen</t>
  </si>
  <si>
    <t>03355030</t>
  </si>
  <si>
    <t>Reinstorf</t>
  </si>
  <si>
    <t>03355031</t>
  </si>
  <si>
    <t>Reppenstedt</t>
  </si>
  <si>
    <t>03355032</t>
  </si>
  <si>
    <t>Rullstorf</t>
  </si>
  <si>
    <t>03355033</t>
  </si>
  <si>
    <t>Scharnebeck</t>
  </si>
  <si>
    <t>03355034</t>
  </si>
  <si>
    <t>Soderstorf</t>
  </si>
  <si>
    <t>03355035</t>
  </si>
  <si>
    <t>Südergellersen</t>
  </si>
  <si>
    <t>03355036</t>
  </si>
  <si>
    <t>Thomasburg</t>
  </si>
  <si>
    <t>03355037</t>
  </si>
  <si>
    <t>Tosterglope</t>
  </si>
  <si>
    <t>03355038</t>
  </si>
  <si>
    <t>Vastorf</t>
  </si>
  <si>
    <t>03355039</t>
  </si>
  <si>
    <t>Vögelsen</t>
  </si>
  <si>
    <t>03355040</t>
  </si>
  <si>
    <t>Wendisch Evern</t>
  </si>
  <si>
    <t>03355041</t>
  </si>
  <si>
    <t>Westergellersen</t>
  </si>
  <si>
    <t>03355042</t>
  </si>
  <si>
    <t>Wittorf</t>
  </si>
  <si>
    <t>03355049</t>
  </si>
  <si>
    <t>Amt Neuhaus</t>
  </si>
  <si>
    <t>Axstedt</t>
  </si>
  <si>
    <t>Grasberg</t>
  </si>
  <si>
    <t>Hambergen</t>
  </si>
  <si>
    <t>Holste</t>
  </si>
  <si>
    <t>Lilienthal</t>
  </si>
  <si>
    <t>Lübberstedt</t>
  </si>
  <si>
    <t>Osterholz-Scharmbeck</t>
  </si>
  <si>
    <t>Ritterhude</t>
  </si>
  <si>
    <t>Schwanewede</t>
  </si>
  <si>
    <t>Vollersode</t>
  </si>
  <si>
    <t>Worpswede</t>
  </si>
  <si>
    <t>03357001</t>
  </si>
  <si>
    <t>Ahausen</t>
  </si>
  <si>
    <t>03357002</t>
  </si>
  <si>
    <t>Alfstedt</t>
  </si>
  <si>
    <t>03357003</t>
  </si>
  <si>
    <t>Anderlingen</t>
  </si>
  <si>
    <t>03357004</t>
  </si>
  <si>
    <t>Basdahl</t>
  </si>
  <si>
    <t>03357005</t>
  </si>
  <si>
    <t>Bötersen</t>
  </si>
  <si>
    <t>03357006</t>
  </si>
  <si>
    <t>Bothel</t>
  </si>
  <si>
    <t>03357007</t>
  </si>
  <si>
    <t>Breddorf</t>
  </si>
  <si>
    <t>03357008</t>
  </si>
  <si>
    <t>Bremervörde</t>
  </si>
  <si>
    <t>03357009</t>
  </si>
  <si>
    <t>Brockel</t>
  </si>
  <si>
    <t>03357010</t>
  </si>
  <si>
    <t>Bülstedt</t>
  </si>
  <si>
    <t>03357011</t>
  </si>
  <si>
    <t>Deinstedt</t>
  </si>
  <si>
    <t>03357012</t>
  </si>
  <si>
    <t>Ebersdorf</t>
  </si>
  <si>
    <t>03357013</t>
  </si>
  <si>
    <t>Elsdorf</t>
  </si>
  <si>
    <t>03357014</t>
  </si>
  <si>
    <t>Farven</t>
  </si>
  <si>
    <t>03357015</t>
  </si>
  <si>
    <t>Fintel</t>
  </si>
  <si>
    <t>03357016</t>
  </si>
  <si>
    <t>Gnarrenburg</t>
  </si>
  <si>
    <t>03357017</t>
  </si>
  <si>
    <t>Groß Meckelsen</t>
  </si>
  <si>
    <t>03357018</t>
  </si>
  <si>
    <t>Gyhum</t>
  </si>
  <si>
    <t>03357019</t>
  </si>
  <si>
    <t>Hamersen</t>
  </si>
  <si>
    <t>03357020</t>
  </si>
  <si>
    <t>Hassendorf</t>
  </si>
  <si>
    <t>03357021</t>
  </si>
  <si>
    <t>Heeslingen</t>
  </si>
  <si>
    <t>03357022</t>
  </si>
  <si>
    <t>Hellwege</t>
  </si>
  <si>
    <t>03357023</t>
  </si>
  <si>
    <t>Helvesiek</t>
  </si>
  <si>
    <t>03357024</t>
  </si>
  <si>
    <t>Hemsbünde</t>
  </si>
  <si>
    <t>03357025</t>
  </si>
  <si>
    <t>Hemslingen</t>
  </si>
  <si>
    <t>03357026</t>
  </si>
  <si>
    <t>Hepstedt</t>
  </si>
  <si>
    <t>03357027</t>
  </si>
  <si>
    <t>Hipstedt</t>
  </si>
  <si>
    <t>03357028</t>
  </si>
  <si>
    <t>03357029</t>
  </si>
  <si>
    <t>Kalbe</t>
  </si>
  <si>
    <t>03357030</t>
  </si>
  <si>
    <t>Kirchtimke</t>
  </si>
  <si>
    <t>03357031</t>
  </si>
  <si>
    <t>Kirchwalsede</t>
  </si>
  <si>
    <t>03357032</t>
  </si>
  <si>
    <t>Klein Meckelsen</t>
  </si>
  <si>
    <t>03357033</t>
  </si>
  <si>
    <t>Lauenbrück</t>
  </si>
  <si>
    <t>03357034</t>
  </si>
  <si>
    <t>Lengenbostel</t>
  </si>
  <si>
    <t>03357035</t>
  </si>
  <si>
    <t>Oerel</t>
  </si>
  <si>
    <t>03357036</t>
  </si>
  <si>
    <t>Ostereistedt</t>
  </si>
  <si>
    <t>03357037</t>
  </si>
  <si>
    <t>Reeßum</t>
  </si>
  <si>
    <t>03357038</t>
  </si>
  <si>
    <t>Rhade</t>
  </si>
  <si>
    <t>03357039</t>
  </si>
  <si>
    <t>Rotenburg (Wümme)</t>
  </si>
  <si>
    <t>03357040</t>
  </si>
  <si>
    <t>Sandbostel</t>
  </si>
  <si>
    <t>03357041</t>
  </si>
  <si>
    <t>Scheeßel</t>
  </si>
  <si>
    <t>03357042</t>
  </si>
  <si>
    <t>03357043</t>
  </si>
  <si>
    <t>Selsingen</t>
  </si>
  <si>
    <t>03357044</t>
  </si>
  <si>
    <t>Sittensen</t>
  </si>
  <si>
    <t>03357045</t>
  </si>
  <si>
    <t>Sottrum</t>
  </si>
  <si>
    <t>03357046</t>
  </si>
  <si>
    <t>Stemmen</t>
  </si>
  <si>
    <t>03357047</t>
  </si>
  <si>
    <t>Tarmstedt</t>
  </si>
  <si>
    <t>03357048</t>
  </si>
  <si>
    <t>Tiste</t>
  </si>
  <si>
    <t>03357049</t>
  </si>
  <si>
    <t>Vahlde</t>
  </si>
  <si>
    <t>03357050</t>
  </si>
  <si>
    <t>Vierden</t>
  </si>
  <si>
    <t>03357051</t>
  </si>
  <si>
    <t>Visselhövede</t>
  </si>
  <si>
    <t>03357052</t>
  </si>
  <si>
    <t>Vorwerk</t>
  </si>
  <si>
    <t>03357053</t>
  </si>
  <si>
    <t>Westertimke</t>
  </si>
  <si>
    <t>03357054</t>
  </si>
  <si>
    <t>Westerwalsede</t>
  </si>
  <si>
    <t>03357055</t>
  </si>
  <si>
    <t>Wilstedt</t>
  </si>
  <si>
    <t>03357056</t>
  </si>
  <si>
    <t>Wohnste</t>
  </si>
  <si>
    <t>03357057</t>
  </si>
  <si>
    <t>Zeven</t>
  </si>
  <si>
    <t>03358001</t>
  </si>
  <si>
    <t>Ahlden (Aller)</t>
  </si>
  <si>
    <t>03358002</t>
  </si>
  <si>
    <t>Bispingen</t>
  </si>
  <si>
    <t>03358003</t>
  </si>
  <si>
    <t>Böhme</t>
  </si>
  <si>
    <t>03358004</t>
  </si>
  <si>
    <t>Bomlitz</t>
  </si>
  <si>
    <t>03358005</t>
  </si>
  <si>
    <t>Buchholz (Aller)</t>
  </si>
  <si>
    <t>03358006</t>
  </si>
  <si>
    <t>Eickeloh</t>
  </si>
  <si>
    <t>03358007</t>
  </si>
  <si>
    <t>Essel</t>
  </si>
  <si>
    <t>03358008</t>
  </si>
  <si>
    <t>Bad Fallingbostel</t>
  </si>
  <si>
    <t>03358009</t>
  </si>
  <si>
    <t>Frankenfeld</t>
  </si>
  <si>
    <t>03358010</t>
  </si>
  <si>
    <t>Gilten</t>
  </si>
  <si>
    <t>03358011</t>
  </si>
  <si>
    <t>Grethem</t>
  </si>
  <si>
    <t>03358012</t>
  </si>
  <si>
    <t>Hademstorf</t>
  </si>
  <si>
    <t>03358013</t>
  </si>
  <si>
    <t>Häuslingen</t>
  </si>
  <si>
    <t>03358014</t>
  </si>
  <si>
    <t>Hodenhagen</t>
  </si>
  <si>
    <t>03358015</t>
  </si>
  <si>
    <t>Lindwedel</t>
  </si>
  <si>
    <t>03358016</t>
  </si>
  <si>
    <t>Munster</t>
  </si>
  <si>
    <t>03358017</t>
  </si>
  <si>
    <t>03358018</t>
  </si>
  <si>
    <t>Rethem (Aller)</t>
  </si>
  <si>
    <t>03358019</t>
  </si>
  <si>
    <t>Schneverdingen</t>
  </si>
  <si>
    <t>03358020</t>
  </si>
  <si>
    <t>Schwarmstedt</t>
  </si>
  <si>
    <t>03358021</t>
  </si>
  <si>
    <t>Soltau</t>
  </si>
  <si>
    <t>03358022</t>
  </si>
  <si>
    <t>Walsrode</t>
  </si>
  <si>
    <t>03358023</t>
  </si>
  <si>
    <t>Wietzendorf</t>
  </si>
  <si>
    <t>03358501</t>
  </si>
  <si>
    <t>Osterheide</t>
  </si>
  <si>
    <t>03359001</t>
  </si>
  <si>
    <t>Agathenburg</t>
  </si>
  <si>
    <t>03359002</t>
  </si>
  <si>
    <t>Ahlerstedt</t>
  </si>
  <si>
    <t>03359003</t>
  </si>
  <si>
    <t>Apensen</t>
  </si>
  <si>
    <t>03359004</t>
  </si>
  <si>
    <t>Balje</t>
  </si>
  <si>
    <t>03359005</t>
  </si>
  <si>
    <t>03359006</t>
  </si>
  <si>
    <t>Beckdorf</t>
  </si>
  <si>
    <t>03359007</t>
  </si>
  <si>
    <t>Bliedersdorf</t>
  </si>
  <si>
    <t>03359008</t>
  </si>
  <si>
    <t>Brest</t>
  </si>
  <si>
    <t>03359009</t>
  </si>
  <si>
    <t>Burweg</t>
  </si>
  <si>
    <t>03359010</t>
  </si>
  <si>
    <t>Buxtehude</t>
  </si>
  <si>
    <t>03359011</t>
  </si>
  <si>
    <t>Deinste</t>
  </si>
  <si>
    <t>03359012</t>
  </si>
  <si>
    <t>Dollern</t>
  </si>
  <si>
    <t>03359013</t>
  </si>
  <si>
    <t>Drochtersen</t>
  </si>
  <si>
    <t>03359014</t>
  </si>
  <si>
    <t>Düdenbüttel</t>
  </si>
  <si>
    <t>03359015</t>
  </si>
  <si>
    <t>Engelschoff</t>
  </si>
  <si>
    <t>03359016</t>
  </si>
  <si>
    <t>03359017</t>
  </si>
  <si>
    <t>Fredenbeck</t>
  </si>
  <si>
    <t>03359018</t>
  </si>
  <si>
    <t>Freiburg (Elbe)</t>
  </si>
  <si>
    <t>03359019</t>
  </si>
  <si>
    <t>Großenwörden</t>
  </si>
  <si>
    <t>03359020</t>
  </si>
  <si>
    <t>Grünendeich</t>
  </si>
  <si>
    <t>03359021</t>
  </si>
  <si>
    <t>Guderhandviertel</t>
  </si>
  <si>
    <t>03359022</t>
  </si>
  <si>
    <t>Hammah</t>
  </si>
  <si>
    <t>03359023</t>
  </si>
  <si>
    <t>Harsefeld</t>
  </si>
  <si>
    <t>03359024</t>
  </si>
  <si>
    <t>Heinbockel</t>
  </si>
  <si>
    <t>03359025</t>
  </si>
  <si>
    <t>Himmelpforten</t>
  </si>
  <si>
    <t>03359026</t>
  </si>
  <si>
    <t>Hollern-Twielenfleth</t>
  </si>
  <si>
    <t>03359027</t>
  </si>
  <si>
    <t>Horneburg</t>
  </si>
  <si>
    <t>03359028</t>
  </si>
  <si>
    <t>Jork</t>
  </si>
  <si>
    <t>03359029</t>
  </si>
  <si>
    <t>Kranenburg</t>
  </si>
  <si>
    <t>03359030</t>
  </si>
  <si>
    <t>Krummendeich</t>
  </si>
  <si>
    <t>03359031</t>
  </si>
  <si>
    <t>Kutenholz</t>
  </si>
  <si>
    <t>03359032</t>
  </si>
  <si>
    <t>Mittelnkirchen</t>
  </si>
  <si>
    <t>03359033</t>
  </si>
  <si>
    <t>03359034</t>
  </si>
  <si>
    <t>Nottensdorf</t>
  </si>
  <si>
    <t>03359035</t>
  </si>
  <si>
    <t>Oederquart</t>
  </si>
  <si>
    <t>03359036</t>
  </si>
  <si>
    <t>03359037</t>
  </si>
  <si>
    <t>Sauensiek</t>
  </si>
  <si>
    <t>03359038</t>
  </si>
  <si>
    <t>Stade</t>
  </si>
  <si>
    <t>03359039</t>
  </si>
  <si>
    <t>Steinkirchen</t>
  </si>
  <si>
    <t>03359040</t>
  </si>
  <si>
    <t>Wischhafen</t>
  </si>
  <si>
    <t>03360001</t>
  </si>
  <si>
    <t>Altenmedingen</t>
  </si>
  <si>
    <t>03360002</t>
  </si>
  <si>
    <t>Bad Bevensen</t>
  </si>
  <si>
    <t>03360003</t>
  </si>
  <si>
    <t>03360004</t>
  </si>
  <si>
    <t>Bienenbüttel</t>
  </si>
  <si>
    <t>03360005</t>
  </si>
  <si>
    <t>Bad Bodenteich</t>
  </si>
  <si>
    <t>03360006</t>
  </si>
  <si>
    <t>Ebstorf</t>
  </si>
  <si>
    <t>03360007</t>
  </si>
  <si>
    <t>Eimke</t>
  </si>
  <si>
    <t>03360008</t>
  </si>
  <si>
    <t>Emmendorf</t>
  </si>
  <si>
    <t>03360009</t>
  </si>
  <si>
    <t>Gerdau</t>
  </si>
  <si>
    <t>03360010</t>
  </si>
  <si>
    <t>03360011</t>
  </si>
  <si>
    <t>Himbergen</t>
  </si>
  <si>
    <t>03360012</t>
  </si>
  <si>
    <t>Jelmstorf</t>
  </si>
  <si>
    <t>03360013</t>
  </si>
  <si>
    <t>Lüder</t>
  </si>
  <si>
    <t>03360014</t>
  </si>
  <si>
    <t>Natendorf</t>
  </si>
  <si>
    <t>03360015</t>
  </si>
  <si>
    <t>Oetzen</t>
  </si>
  <si>
    <t>03360016</t>
  </si>
  <si>
    <t>Rätzlingen</t>
  </si>
  <si>
    <t>03360017</t>
  </si>
  <si>
    <t>Römstedt</t>
  </si>
  <si>
    <t>03360018</t>
  </si>
  <si>
    <t>Rosche</t>
  </si>
  <si>
    <t>03360019</t>
  </si>
  <si>
    <t>Schwienau</t>
  </si>
  <si>
    <t>03360020</t>
  </si>
  <si>
    <t>Soltendieck</t>
  </si>
  <si>
    <t>03360022</t>
  </si>
  <si>
    <t>Stoetze</t>
  </si>
  <si>
    <t>03360023</t>
  </si>
  <si>
    <t>Suderburg</t>
  </si>
  <si>
    <t>03360024</t>
  </si>
  <si>
    <t>Suhlendorf</t>
  </si>
  <si>
    <t>03360025</t>
  </si>
  <si>
    <t>Uelzen</t>
  </si>
  <si>
    <t>03360026</t>
  </si>
  <si>
    <t>Weste</t>
  </si>
  <si>
    <t>03360029</t>
  </si>
  <si>
    <t>Wriedel</t>
  </si>
  <si>
    <t>03360030</t>
  </si>
  <si>
    <t>Wrestedt</t>
  </si>
  <si>
    <t>03361001</t>
  </si>
  <si>
    <t>Achim</t>
  </si>
  <si>
    <t>03361002</t>
  </si>
  <si>
    <t>Blender</t>
  </si>
  <si>
    <t>03361003</t>
  </si>
  <si>
    <t>Dörverden</t>
  </si>
  <si>
    <t>03361004</t>
  </si>
  <si>
    <t>Emtinghausen</t>
  </si>
  <si>
    <t>03361005</t>
  </si>
  <si>
    <t>Kirchlinteln</t>
  </si>
  <si>
    <t>03361006</t>
  </si>
  <si>
    <t>03361008</t>
  </si>
  <si>
    <t>Ottersberg</t>
  </si>
  <si>
    <t>03361009</t>
  </si>
  <si>
    <t>Oyten</t>
  </si>
  <si>
    <t>03361010</t>
  </si>
  <si>
    <t>Riede</t>
  </si>
  <si>
    <t>03361012</t>
  </si>
  <si>
    <t>Verden (Aller)</t>
  </si>
  <si>
    <t>03361013</t>
  </si>
  <si>
    <t>Thedinghausen</t>
  </si>
  <si>
    <t>03401000</t>
  </si>
  <si>
    <t>Delmenhorst</t>
  </si>
  <si>
    <t>03402000</t>
  </si>
  <si>
    <t>Emden</t>
  </si>
  <si>
    <t>03403000</t>
  </si>
  <si>
    <t>Oldenburg (Oldb)</t>
  </si>
  <si>
    <t>03404000</t>
  </si>
  <si>
    <t>Osnabrück</t>
  </si>
  <si>
    <t>03405000</t>
  </si>
  <si>
    <t>Wilhelmshaven</t>
  </si>
  <si>
    <t>03451001</t>
  </si>
  <si>
    <t>Apen</t>
  </si>
  <si>
    <t>03451002</t>
  </si>
  <si>
    <t>Bad Zwischenahn</t>
  </si>
  <si>
    <t>03451004</t>
  </si>
  <si>
    <t>Edewecht</t>
  </si>
  <si>
    <t>03451005</t>
  </si>
  <si>
    <t>Rastede</t>
  </si>
  <si>
    <t>03451007</t>
  </si>
  <si>
    <t>Westerstede</t>
  </si>
  <si>
    <t>03451008</t>
  </si>
  <si>
    <t>Wiefelstede</t>
  </si>
  <si>
    <t>03452001</t>
  </si>
  <si>
    <t>Aurich</t>
  </si>
  <si>
    <t>03452002</t>
  </si>
  <si>
    <t>Baltrum</t>
  </si>
  <si>
    <t>03452003</t>
  </si>
  <si>
    <t>Berumbur</t>
  </si>
  <si>
    <t>03452006</t>
  </si>
  <si>
    <t>Großefehn</t>
  </si>
  <si>
    <t>03452007</t>
  </si>
  <si>
    <t>Großheide</t>
  </si>
  <si>
    <t>03452008</t>
  </si>
  <si>
    <t>Hage</t>
  </si>
  <si>
    <t>03452009</t>
  </si>
  <si>
    <t>Hagermarsch</t>
  </si>
  <si>
    <t>03452010</t>
  </si>
  <si>
    <t>Halbemond</t>
  </si>
  <si>
    <t>03452011</t>
  </si>
  <si>
    <t>Hinte</t>
  </si>
  <si>
    <t>03452012</t>
  </si>
  <si>
    <t>Ihlow</t>
  </si>
  <si>
    <t>03452013</t>
  </si>
  <si>
    <t>Juist</t>
  </si>
  <si>
    <t>03452014</t>
  </si>
  <si>
    <t>Krummhörn</t>
  </si>
  <si>
    <t>03452015</t>
  </si>
  <si>
    <t>Leezdorf</t>
  </si>
  <si>
    <t>03452016</t>
  </si>
  <si>
    <t>Lütetsburg</t>
  </si>
  <si>
    <t>03452017</t>
  </si>
  <si>
    <t>Marienhafe</t>
  </si>
  <si>
    <t>03452019</t>
  </si>
  <si>
    <t>Norden</t>
  </si>
  <si>
    <t>03452020</t>
  </si>
  <si>
    <t>Norderney</t>
  </si>
  <si>
    <t>03452021</t>
  </si>
  <si>
    <t>Osteel</t>
  </si>
  <si>
    <t>03452022</t>
  </si>
  <si>
    <t>Rechtsupweg</t>
  </si>
  <si>
    <t>03452023</t>
  </si>
  <si>
    <t>Südbrookmerland</t>
  </si>
  <si>
    <t>03452024</t>
  </si>
  <si>
    <t>Upgant-Schott</t>
  </si>
  <si>
    <t>03452025</t>
  </si>
  <si>
    <t>Wiesmoor</t>
  </si>
  <si>
    <t>03452026</t>
  </si>
  <si>
    <t>Wirdum</t>
  </si>
  <si>
    <t>03452027</t>
  </si>
  <si>
    <t>Dornum</t>
  </si>
  <si>
    <t>03452501</t>
  </si>
  <si>
    <t>Nordseeinsel Memmert</t>
  </si>
  <si>
    <t>03453001</t>
  </si>
  <si>
    <t>Barßel</t>
  </si>
  <si>
    <t>03453002</t>
  </si>
  <si>
    <t>Bösel</t>
  </si>
  <si>
    <t>03453003</t>
  </si>
  <si>
    <t>07232130</t>
  </si>
  <si>
    <t>Waldhof-Falkenstein</t>
  </si>
  <si>
    <t>07232131</t>
  </si>
  <si>
    <t>Wallendorf</t>
  </si>
  <si>
    <t>07232132</t>
  </si>
  <si>
    <t>Weidingen</t>
  </si>
  <si>
    <t>07232133</t>
  </si>
  <si>
    <t>Wettlingen</t>
  </si>
  <si>
    <t>07232134</t>
  </si>
  <si>
    <t>Wiersdorf</t>
  </si>
  <si>
    <t>07232135</t>
  </si>
  <si>
    <t>Wilsecker</t>
  </si>
  <si>
    <t>07232137</t>
  </si>
  <si>
    <t>Wolsfeld</t>
  </si>
  <si>
    <t>07232138</t>
  </si>
  <si>
    <t>Zweifelscheid</t>
  </si>
  <si>
    <t>07232201</t>
  </si>
  <si>
    <t>Arzfeld</t>
  </si>
  <si>
    <t>07232202</t>
  </si>
  <si>
    <t>Auw bei Prüm</t>
  </si>
  <si>
    <t>07232203</t>
  </si>
  <si>
    <t>Balesfeld</t>
  </si>
  <si>
    <t>07232206</t>
  </si>
  <si>
    <t>Bleialf</t>
  </si>
  <si>
    <t>07232207</t>
  </si>
  <si>
    <t>07232208</t>
  </si>
  <si>
    <t>Buchet</t>
  </si>
  <si>
    <t>07232209</t>
  </si>
  <si>
    <t>Büdesheim</t>
  </si>
  <si>
    <t>07232210</t>
  </si>
  <si>
    <t>07232211</t>
  </si>
  <si>
    <t>Dackscheid</t>
  </si>
  <si>
    <t>07232212</t>
  </si>
  <si>
    <t>Dahnen</t>
  </si>
  <si>
    <t>07232213</t>
  </si>
  <si>
    <t>Daleiden</t>
  </si>
  <si>
    <t>07232214</t>
  </si>
  <si>
    <t>Dasburg</t>
  </si>
  <si>
    <t>07232216</t>
  </si>
  <si>
    <t>Dingdorf</t>
  </si>
  <si>
    <t>07232217</t>
  </si>
  <si>
    <t>Eilscheid</t>
  </si>
  <si>
    <t>07232218</t>
  </si>
  <si>
    <t>Eisenach</t>
  </si>
  <si>
    <t>07232220</t>
  </si>
  <si>
    <t>Eschfeld</t>
  </si>
  <si>
    <t>07232221</t>
  </si>
  <si>
    <t>Euscheid</t>
  </si>
  <si>
    <t>07232222</t>
  </si>
  <si>
    <t>Feuerscheid</t>
  </si>
  <si>
    <t>07232223</t>
  </si>
  <si>
    <t>Fleringen</t>
  </si>
  <si>
    <t>07232224</t>
  </si>
  <si>
    <t>Giesdorf</t>
  </si>
  <si>
    <t>07232225</t>
  </si>
  <si>
    <t>Gilzem</t>
  </si>
  <si>
    <t>07232226</t>
  </si>
  <si>
    <t>07232227</t>
  </si>
  <si>
    <t>Gondenbrett</t>
  </si>
  <si>
    <t>07232228</t>
  </si>
  <si>
    <t>Gransdorf</t>
  </si>
  <si>
    <t>07232229</t>
  </si>
  <si>
    <t>Großkampenberg</t>
  </si>
  <si>
    <t>07232230</t>
  </si>
  <si>
    <t>Großlangenfeld</t>
  </si>
  <si>
    <t>07232231</t>
  </si>
  <si>
    <t>Habscheid</t>
  </si>
  <si>
    <t>07232233</t>
  </si>
  <si>
    <t>Hargarten</t>
  </si>
  <si>
    <t>07232234</t>
  </si>
  <si>
    <t>Harspelt</t>
  </si>
  <si>
    <t>07232236</t>
  </si>
  <si>
    <t>Heckhuscheid</t>
  </si>
  <si>
    <t>07232238</t>
  </si>
  <si>
    <t>Heisdorf</t>
  </si>
  <si>
    <t>07232240</t>
  </si>
  <si>
    <t>Herzfeld</t>
  </si>
  <si>
    <t>07232245</t>
  </si>
  <si>
    <t>Irrhausen</t>
  </si>
  <si>
    <t>07232246</t>
  </si>
  <si>
    <t>Jucken</t>
  </si>
  <si>
    <t>07232247</t>
  </si>
  <si>
    <t>Kesfeld</t>
  </si>
  <si>
    <t>07232248</t>
  </si>
  <si>
    <t>Kickeshausen</t>
  </si>
  <si>
    <t>07232249</t>
  </si>
  <si>
    <t>Kinzenburg</t>
  </si>
  <si>
    <t>07232250</t>
  </si>
  <si>
    <t>Kleinlangenfeld</t>
  </si>
  <si>
    <t>07232253</t>
  </si>
  <si>
    <t>Krautscheid</t>
  </si>
  <si>
    <t>07232254</t>
  </si>
  <si>
    <t>Lambertsberg</t>
  </si>
  <si>
    <t>07232255</t>
  </si>
  <si>
    <t>Lascheid</t>
  </si>
  <si>
    <t>07232256</t>
  </si>
  <si>
    <t>Lasel</t>
  </si>
  <si>
    <t>07232258</t>
  </si>
  <si>
    <t>Lauperath</t>
  </si>
  <si>
    <t>07232259</t>
  </si>
  <si>
    <t>Leidenborn</t>
  </si>
  <si>
    <t>07232260</t>
  </si>
  <si>
    <t>Lichtenborn</t>
  </si>
  <si>
    <t>07232261</t>
  </si>
  <si>
    <t>Lierfeld</t>
  </si>
  <si>
    <t>07232262</t>
  </si>
  <si>
    <t>Lünebach</t>
  </si>
  <si>
    <t>07232263</t>
  </si>
  <si>
    <t>Lützkampen</t>
  </si>
  <si>
    <t>07232264</t>
  </si>
  <si>
    <t>07232265</t>
  </si>
  <si>
    <t>Masthorn</t>
  </si>
  <si>
    <t>07232266</t>
  </si>
  <si>
    <t>Matzerath</t>
  </si>
  <si>
    <t>07232267</t>
  </si>
  <si>
    <t>Mauel</t>
  </si>
  <si>
    <t>07232270</t>
  </si>
  <si>
    <t>Merlscheid</t>
  </si>
  <si>
    <t>07232271</t>
  </si>
  <si>
    <t>Mützenich</t>
  </si>
  <si>
    <t>07232272</t>
  </si>
  <si>
    <t>Neuendorf</t>
  </si>
  <si>
    <t>07232273</t>
  </si>
  <si>
    <t>Neuheilenbach</t>
  </si>
  <si>
    <t>07232276</t>
  </si>
  <si>
    <t>Niederlauch</t>
  </si>
  <si>
    <t>07232277</t>
  </si>
  <si>
    <t>Niederpierscheid</t>
  </si>
  <si>
    <t>07232279</t>
  </si>
  <si>
    <t>Nimshuscheid</t>
  </si>
  <si>
    <t>07232280</t>
  </si>
  <si>
    <t>Nimsreuland</t>
  </si>
  <si>
    <t>07232282</t>
  </si>
  <si>
    <t>Oberkail</t>
  </si>
  <si>
    <t>07232283</t>
  </si>
  <si>
    <t>Oberlascheid</t>
  </si>
  <si>
    <t>07232284</t>
  </si>
  <si>
    <t>Oberlauch</t>
  </si>
  <si>
    <t>07232285</t>
  </si>
  <si>
    <t>Oberpierscheid</t>
  </si>
  <si>
    <t>07232287</t>
  </si>
  <si>
    <t>Olmscheid</t>
  </si>
  <si>
    <t>07232288</t>
  </si>
  <si>
    <t>Olzheim</t>
  </si>
  <si>
    <t>07232289</t>
  </si>
  <si>
    <t>Orenhofen</t>
  </si>
  <si>
    <t>07232290</t>
  </si>
  <si>
    <t>Orlenbach</t>
  </si>
  <si>
    <t>07232291</t>
  </si>
  <si>
    <t>Pintesfeld</t>
  </si>
  <si>
    <t>07232292</t>
  </si>
  <si>
    <t>Pittenbach</t>
  </si>
  <si>
    <t>07232293</t>
  </si>
  <si>
    <t>Plütscheid</t>
  </si>
  <si>
    <t>07232294</t>
  </si>
  <si>
    <t>Preischeid</t>
  </si>
  <si>
    <t>07232295</t>
  </si>
  <si>
    <t>Pronsfeld</t>
  </si>
  <si>
    <t>07232296</t>
  </si>
  <si>
    <t>Prüm</t>
  </si>
  <si>
    <t>07232297</t>
  </si>
  <si>
    <t>Reiff</t>
  </si>
  <si>
    <t>07232298</t>
  </si>
  <si>
    <t>Reipeldingen</t>
  </si>
  <si>
    <t>07232300</t>
  </si>
  <si>
    <t>Rommersheim</t>
  </si>
  <si>
    <t>07232301</t>
  </si>
  <si>
    <t>Roscheid</t>
  </si>
  <si>
    <t>07232302</t>
  </si>
  <si>
    <t>Roth bei Prüm</t>
  </si>
  <si>
    <t>07232304</t>
  </si>
  <si>
    <t>Schönecken</t>
  </si>
  <si>
    <t>07232305</t>
  </si>
  <si>
    <t>Schwirzheim</t>
  </si>
  <si>
    <t>07232306</t>
  </si>
  <si>
    <t>Seinsfeld</t>
  </si>
  <si>
    <t>07232307</t>
  </si>
  <si>
    <t>Seiwerath</t>
  </si>
  <si>
    <t>07232308</t>
  </si>
  <si>
    <t>Sellerich</t>
  </si>
  <si>
    <t>07232309</t>
  </si>
  <si>
    <t>Sengerich</t>
  </si>
  <si>
    <t>07232310</t>
  </si>
  <si>
    <t>Sevenig (Our)</t>
  </si>
  <si>
    <t>07232311</t>
  </si>
  <si>
    <t>Spangdahlem</t>
  </si>
  <si>
    <t>07232313</t>
  </si>
  <si>
    <t>Steinborn</t>
  </si>
  <si>
    <t>07232315</t>
  </si>
  <si>
    <t>Strickscheid</t>
  </si>
  <si>
    <t>07232318</t>
  </si>
  <si>
    <t>Wallersheim</t>
  </si>
  <si>
    <t>07232320</t>
  </si>
  <si>
    <t>Watzerath</t>
  </si>
  <si>
    <t>07232321</t>
  </si>
  <si>
    <t>Wawern</t>
  </si>
  <si>
    <t>07232322</t>
  </si>
  <si>
    <t>Waxweiler</t>
  </si>
  <si>
    <t>07232327</t>
  </si>
  <si>
    <t>Winringen</t>
  </si>
  <si>
    <t>07232328</t>
  </si>
  <si>
    <t>Winterscheid</t>
  </si>
  <si>
    <t>07232329</t>
  </si>
  <si>
    <t>Winterspelt</t>
  </si>
  <si>
    <t>07232331</t>
  </si>
  <si>
    <t>Zendscheid</t>
  </si>
  <si>
    <t>07232332</t>
  </si>
  <si>
    <t>Hersdorf</t>
  </si>
  <si>
    <t>07232333</t>
  </si>
  <si>
    <t>Üttfeld</t>
  </si>
  <si>
    <t>07232501</t>
  </si>
  <si>
    <t>Wißmannsdorf</t>
  </si>
  <si>
    <t>07233002</t>
  </si>
  <si>
    <t>Basberg</t>
  </si>
  <si>
    <t>07233003</t>
  </si>
  <si>
    <t>Beinhausen</t>
  </si>
  <si>
    <t>07233004</t>
  </si>
  <si>
    <t>Berlingen</t>
  </si>
  <si>
    <t>07233005</t>
  </si>
  <si>
    <t>Berndorf</t>
  </si>
  <si>
    <t>07233006</t>
  </si>
  <si>
    <t>Betteldorf</t>
  </si>
  <si>
    <t>07233007</t>
  </si>
  <si>
    <t>Birgel</t>
  </si>
  <si>
    <t>07233008</t>
  </si>
  <si>
    <t>Bleckhausen</t>
  </si>
  <si>
    <t>07233010</t>
  </si>
  <si>
    <t>Boxberg</t>
  </si>
  <si>
    <t>07233011</t>
  </si>
  <si>
    <t>Brockscheid</t>
  </si>
  <si>
    <t>07233014</t>
  </si>
  <si>
    <t>Darscheid</t>
  </si>
  <si>
    <t>07233016</t>
  </si>
  <si>
    <t>Demerath</t>
  </si>
  <si>
    <t>07233017</t>
  </si>
  <si>
    <t>Deudesfeld</t>
  </si>
  <si>
    <t>07233018</t>
  </si>
  <si>
    <t>Dockweiler</t>
  </si>
  <si>
    <t>07233019</t>
  </si>
  <si>
    <t>Dohm-Lammersdorf</t>
  </si>
  <si>
    <t>07233020</t>
  </si>
  <si>
    <t>Dreis-Brück</t>
  </si>
  <si>
    <t>07233021</t>
  </si>
  <si>
    <t>Ellscheid</t>
  </si>
  <si>
    <t>07233022</t>
  </si>
  <si>
    <t>07233023</t>
  </si>
  <si>
    <t>Feusdorf</t>
  </si>
  <si>
    <t>07233025</t>
  </si>
  <si>
    <t>Gefell</t>
  </si>
  <si>
    <t>07233026</t>
  </si>
  <si>
    <t>Gerolstein</t>
  </si>
  <si>
    <t>07233027</t>
  </si>
  <si>
    <t>Gillenfeld</t>
  </si>
  <si>
    <t>07233028</t>
  </si>
  <si>
    <t>07233029</t>
  </si>
  <si>
    <t>Hillesheim</t>
  </si>
  <si>
    <t>07233030</t>
  </si>
  <si>
    <t>Hinterweiler</t>
  </si>
  <si>
    <t>07233031</t>
  </si>
  <si>
    <t>Hörscheid</t>
  </si>
  <si>
    <t>07233032</t>
  </si>
  <si>
    <t>Hörschhausen</t>
  </si>
  <si>
    <t>07233033</t>
  </si>
  <si>
    <t>Hohenfels-Essingen</t>
  </si>
  <si>
    <t>07233034</t>
  </si>
  <si>
    <t>Immerath</t>
  </si>
  <si>
    <t>07233035</t>
  </si>
  <si>
    <t>Jünkerath</t>
  </si>
  <si>
    <t>07233036</t>
  </si>
  <si>
    <t>Kalenborn-Scheuern</t>
  </si>
  <si>
    <t>07233037</t>
  </si>
  <si>
    <t>Katzwinkel</t>
  </si>
  <si>
    <t>07233038</t>
  </si>
  <si>
    <t>Kerpen (Eifel)</t>
  </si>
  <si>
    <t>07233039</t>
  </si>
  <si>
    <t>Kirchweiler</t>
  </si>
  <si>
    <t>07233040</t>
  </si>
  <si>
    <t>Kradenbach</t>
  </si>
  <si>
    <t>07233041</t>
  </si>
  <si>
    <t>Lissendorf</t>
  </si>
  <si>
    <t>07233042</t>
  </si>
  <si>
    <t>07233043</t>
  </si>
  <si>
    <t>Meisburg</t>
  </si>
  <si>
    <t>07233046</t>
  </si>
  <si>
    <t>Mückeln</t>
  </si>
  <si>
    <t>07233048</t>
  </si>
  <si>
    <t>Neichen</t>
  </si>
  <si>
    <t>07233049</t>
  </si>
  <si>
    <t>Nerdlen</t>
  </si>
  <si>
    <t>07233050</t>
  </si>
  <si>
    <t>Neroth</t>
  </si>
  <si>
    <t>07233052</t>
  </si>
  <si>
    <t>Niederstadtfeld</t>
  </si>
  <si>
    <t>07233053</t>
  </si>
  <si>
    <t>Oberbettingen</t>
  </si>
  <si>
    <t>07233054</t>
  </si>
  <si>
    <t>Oberehe-Stroheich</t>
  </si>
  <si>
    <t>07233055</t>
  </si>
  <si>
    <t>Oberstadtfeld</t>
  </si>
  <si>
    <t>07233056</t>
  </si>
  <si>
    <t>Pelm</t>
  </si>
  <si>
    <t>07233058</t>
  </si>
  <si>
    <t>Rockeskyll</t>
  </si>
  <si>
    <t>07233060</t>
  </si>
  <si>
    <t>Salm</t>
  </si>
  <si>
    <t>07233061</t>
  </si>
  <si>
    <t>Sarmersbach</t>
  </si>
  <si>
    <t>07233062</t>
  </si>
  <si>
    <t>Saxler</t>
  </si>
  <si>
    <t>07233063</t>
  </si>
  <si>
    <t>Schalkenmehren</t>
  </si>
  <si>
    <t>07233064</t>
  </si>
  <si>
    <t>Schönbach</t>
  </si>
  <si>
    <t>07233065</t>
  </si>
  <si>
    <t>Schutz</t>
  </si>
  <si>
    <t>07233067</t>
  </si>
  <si>
    <t>Steineberg</t>
  </si>
  <si>
    <t>07233068</t>
  </si>
  <si>
    <t>Steiningen</t>
  </si>
  <si>
    <t>07233070</t>
  </si>
  <si>
    <t>Strohn</t>
  </si>
  <si>
    <t>07233071</t>
  </si>
  <si>
    <t>Strotzbüsch</t>
  </si>
  <si>
    <t>07233074</t>
  </si>
  <si>
    <t>Udler</t>
  </si>
  <si>
    <t>07233075</t>
  </si>
  <si>
    <t>Üdersdorf</t>
  </si>
  <si>
    <t>07233076</t>
  </si>
  <si>
    <t>Üxheim</t>
  </si>
  <si>
    <t>07233077</t>
  </si>
  <si>
    <t>Utzerath</t>
  </si>
  <si>
    <t>07233079</t>
  </si>
  <si>
    <t>Wallenborn</t>
  </si>
  <si>
    <t>07233080</t>
  </si>
  <si>
    <t>Walsdorf</t>
  </si>
  <si>
    <t>07233081</t>
  </si>
  <si>
    <t>07233083</t>
  </si>
  <si>
    <t>Wiesbaum</t>
  </si>
  <si>
    <t>07233084</t>
  </si>
  <si>
    <t>Winkel (Eifel)</t>
  </si>
  <si>
    <t>07233201</t>
  </si>
  <si>
    <t>Arbach</t>
  </si>
  <si>
    <t>07233202</t>
  </si>
  <si>
    <t>Bereborn</t>
  </si>
  <si>
    <t>07233203</t>
  </si>
  <si>
    <t>Berenbach</t>
  </si>
  <si>
    <t>07233204</t>
  </si>
  <si>
    <t>Birresborn</t>
  </si>
  <si>
    <t>07233205</t>
  </si>
  <si>
    <t>Bodenbach</t>
  </si>
  <si>
    <t>07233206</t>
  </si>
  <si>
    <t>Bongard</t>
  </si>
  <si>
    <t>07233207</t>
  </si>
  <si>
    <t>Borler</t>
  </si>
  <si>
    <t>07233208</t>
  </si>
  <si>
    <t>Brücktal</t>
  </si>
  <si>
    <t>07233209</t>
  </si>
  <si>
    <t>Densborn</t>
  </si>
  <si>
    <t>07233210</t>
  </si>
  <si>
    <t>Drees</t>
  </si>
  <si>
    <t>07233211</t>
  </si>
  <si>
    <t>Duppach</t>
  </si>
  <si>
    <t>07233212</t>
  </si>
  <si>
    <t>Gelenberg</t>
  </si>
  <si>
    <t>07233213</t>
  </si>
  <si>
    <t>Gunderath</t>
  </si>
  <si>
    <t>07233214</t>
  </si>
  <si>
    <t>Hallschlag</t>
  </si>
  <si>
    <t>07233215</t>
  </si>
  <si>
    <t>Höchstberg</t>
  </si>
  <si>
    <t>07233216</t>
  </si>
  <si>
    <t>Horperath</t>
  </si>
  <si>
    <t>07233217</t>
  </si>
  <si>
    <t>Kaperich</t>
  </si>
  <si>
    <t>07233218</t>
  </si>
  <si>
    <t>Kelberg</t>
  </si>
  <si>
    <t>07233219</t>
  </si>
  <si>
    <t>Kerschenbach</t>
  </si>
  <si>
    <t>07233220</t>
  </si>
  <si>
    <t>Kirsbach</t>
  </si>
  <si>
    <t>07233221</t>
  </si>
  <si>
    <t>Kötterichen</t>
  </si>
  <si>
    <t>07233222</t>
  </si>
  <si>
    <t>Kolverath</t>
  </si>
  <si>
    <t>07233223</t>
  </si>
  <si>
    <t>Kopp</t>
  </si>
  <si>
    <t>07233224</t>
  </si>
  <si>
    <t>Lirstal</t>
  </si>
  <si>
    <t>07233225</t>
  </si>
  <si>
    <t>Mannebach</t>
  </si>
  <si>
    <t>07233226</t>
  </si>
  <si>
    <t>Mosbruch</t>
  </si>
  <si>
    <t>07233227</t>
  </si>
  <si>
    <t>Mürlenbach</t>
  </si>
  <si>
    <t>07233228</t>
  </si>
  <si>
    <t>Nitz</t>
  </si>
  <si>
    <t>07233229</t>
  </si>
  <si>
    <t>Nohn</t>
  </si>
  <si>
    <t>07233230</t>
  </si>
  <si>
    <t>Oberelz</t>
  </si>
  <si>
    <t>07233232</t>
  </si>
  <si>
    <t>Ormont</t>
  </si>
  <si>
    <t>07233233</t>
  </si>
  <si>
    <t>Reimerath</t>
  </si>
  <si>
    <t>07233234</t>
  </si>
  <si>
    <t>Retterath</t>
  </si>
  <si>
    <t>07233235</t>
  </si>
  <si>
    <t>Reuth</t>
  </si>
  <si>
    <t>07233236</t>
  </si>
  <si>
    <t>Sassen</t>
  </si>
  <si>
    <t>07233237</t>
  </si>
  <si>
    <t>Scheid</t>
  </si>
  <si>
    <t>07233239</t>
  </si>
  <si>
    <t>Schüller</t>
  </si>
  <si>
    <t>07233240</t>
  </si>
  <si>
    <t>Stadtkyll</t>
  </si>
  <si>
    <t>07233241</t>
  </si>
  <si>
    <t>Steffeln</t>
  </si>
  <si>
    <t>07233242</t>
  </si>
  <si>
    <t>Uersfeld</t>
  </si>
  <si>
    <t>07233243</t>
  </si>
  <si>
    <t>Ueß</t>
  </si>
  <si>
    <t>07233244</t>
  </si>
  <si>
    <t>Welcherath</t>
  </si>
  <si>
    <t>07233501</t>
  </si>
  <si>
    <t>Daun</t>
  </si>
  <si>
    <t>07235001</t>
  </si>
  <si>
    <t>Aach</t>
  </si>
  <si>
    <t>07235002</t>
  </si>
  <si>
    <t>Ayl</t>
  </si>
  <si>
    <t>07235003</t>
  </si>
  <si>
    <t>Baldringen</t>
  </si>
  <si>
    <t>07235004</t>
  </si>
  <si>
    <t>Bekond</t>
  </si>
  <si>
    <t>07235005</t>
  </si>
  <si>
    <t>Bescheid</t>
  </si>
  <si>
    <t>07235008</t>
  </si>
  <si>
    <t>Beuren (Hochwald)</t>
  </si>
  <si>
    <t>07235010</t>
  </si>
  <si>
    <t>Bonerath</t>
  </si>
  <si>
    <t>07235014</t>
  </si>
  <si>
    <t>Damflos</t>
  </si>
  <si>
    <t>07235015</t>
  </si>
  <si>
    <t>Detzem</t>
  </si>
  <si>
    <t>07235019</t>
  </si>
  <si>
    <t>Ensch</t>
  </si>
  <si>
    <t>07235021</t>
  </si>
  <si>
    <t>Farschweiler</t>
  </si>
  <si>
    <t>07235022</t>
  </si>
  <si>
    <t>Fell</t>
  </si>
  <si>
    <t>07235025</t>
  </si>
  <si>
    <t>Fisch</t>
  </si>
  <si>
    <t>07235026</t>
  </si>
  <si>
    <t>Föhren</t>
  </si>
  <si>
    <t>07235027</t>
  </si>
  <si>
    <t>Franzenheim</t>
  </si>
  <si>
    <t>07235028</t>
  </si>
  <si>
    <t>Freudenburg</t>
  </si>
  <si>
    <t>07235030</t>
  </si>
  <si>
    <t>Geisfeld</t>
  </si>
  <si>
    <t>07235033</t>
  </si>
  <si>
    <t>07235035</t>
  </si>
  <si>
    <t>Grimburg</t>
  </si>
  <si>
    <t>07235036</t>
  </si>
  <si>
    <t>Gusenburg</t>
  </si>
  <si>
    <t>07235037</t>
  </si>
  <si>
    <t>Gusterath</t>
  </si>
  <si>
    <t>07235038</t>
  </si>
  <si>
    <t>Gutweiler</t>
  </si>
  <si>
    <t>07235040</t>
  </si>
  <si>
    <t>Heddert</t>
  </si>
  <si>
    <t>07235043</t>
  </si>
  <si>
    <t>Hentern</t>
  </si>
  <si>
    <t>07235044</t>
  </si>
  <si>
    <t>Herl</t>
  </si>
  <si>
    <t>07235045</t>
  </si>
  <si>
    <t>Hermeskeil</t>
  </si>
  <si>
    <t>07235046</t>
  </si>
  <si>
    <t>Hinzenburg</t>
  </si>
  <si>
    <t>07235047</t>
  </si>
  <si>
    <t>Hinzert-Pölert</t>
  </si>
  <si>
    <t>07235048</t>
  </si>
  <si>
    <t>Hockweiler</t>
  </si>
  <si>
    <t>07235050</t>
  </si>
  <si>
    <t>Holzerath</t>
  </si>
  <si>
    <t>07235051</t>
  </si>
  <si>
    <t>Igel</t>
  </si>
  <si>
    <t>07235052</t>
  </si>
  <si>
    <t>Irsch</t>
  </si>
  <si>
    <t>07235055</t>
  </si>
  <si>
    <t>Kanzem</t>
  </si>
  <si>
    <t>07235056</t>
  </si>
  <si>
    <t>Kasel</t>
  </si>
  <si>
    <t>07235057</t>
  </si>
  <si>
    <t>Kastel-Staadt</t>
  </si>
  <si>
    <t>07235058</t>
  </si>
  <si>
    <t>Kell am See</t>
  </si>
  <si>
    <t>07235060</t>
  </si>
  <si>
    <t>Kenn</t>
  </si>
  <si>
    <t>07235062</t>
  </si>
  <si>
    <t>Kirf</t>
  </si>
  <si>
    <t>07235063</t>
  </si>
  <si>
    <t>Klüsserath</t>
  </si>
  <si>
    <t>07235067</t>
  </si>
  <si>
    <t>Köwerich</t>
  </si>
  <si>
    <t>07235068</t>
  </si>
  <si>
    <t>Konz</t>
  </si>
  <si>
    <t>07235069</t>
  </si>
  <si>
    <t>Kordel</t>
  </si>
  <si>
    <t>07235070</t>
  </si>
  <si>
    <t>Korlingen</t>
  </si>
  <si>
    <t>07235072</t>
  </si>
  <si>
    <t>Lampaden</t>
  </si>
  <si>
    <t>07235073</t>
  </si>
  <si>
    <t>Langsur</t>
  </si>
  <si>
    <t>07235074</t>
  </si>
  <si>
    <t>Leiwen</t>
  </si>
  <si>
    <t>07235077</t>
  </si>
  <si>
    <t>Longen</t>
  </si>
  <si>
    <t>07235078</t>
  </si>
  <si>
    <t>Longuich</t>
  </si>
  <si>
    <t>07235080</t>
  </si>
  <si>
    <t>Lorscheid</t>
  </si>
  <si>
    <t>07235081</t>
  </si>
  <si>
    <t>Mandern</t>
  </si>
  <si>
    <t>07235082</t>
  </si>
  <si>
    <t>07235083</t>
  </si>
  <si>
    <t>Mehring</t>
  </si>
  <si>
    <t>07235085</t>
  </si>
  <si>
    <t>Mertesdorf</t>
  </si>
  <si>
    <t>07235090</t>
  </si>
  <si>
    <t>Morscheid</t>
  </si>
  <si>
    <t>07235091</t>
  </si>
  <si>
    <t>Naurath (Eifel)</t>
  </si>
  <si>
    <t>07235092</t>
  </si>
  <si>
    <t>Naurath (Wald)</t>
  </si>
  <si>
    <t>07235093</t>
  </si>
  <si>
    <t>Neuhütten</t>
  </si>
  <si>
    <t>07235094</t>
  </si>
  <si>
    <t>Newel</t>
  </si>
  <si>
    <t>07235095</t>
  </si>
  <si>
    <t>Nittel</t>
  </si>
  <si>
    <t>07235096</t>
  </si>
  <si>
    <t>Oberbillig</t>
  </si>
  <si>
    <t>07235098</t>
  </si>
  <si>
    <t>Ockfen</t>
  </si>
  <si>
    <t>07235100</t>
  </si>
  <si>
    <t>Ollmuth</t>
  </si>
  <si>
    <t>07235101</t>
  </si>
  <si>
    <t>Onsdorf</t>
  </si>
  <si>
    <t>07235103</t>
  </si>
  <si>
    <t>Osburg</t>
  </si>
  <si>
    <t>07235104</t>
  </si>
  <si>
    <t>Palzem</t>
  </si>
  <si>
    <t>07235105</t>
  </si>
  <si>
    <t>Paschel</t>
  </si>
  <si>
    <t>07235106</t>
  </si>
  <si>
    <t>Pellingen</t>
  </si>
  <si>
    <t>07235107</t>
  </si>
  <si>
    <t>Pluwig</t>
  </si>
  <si>
    <t>07235108</t>
  </si>
  <si>
    <t>Pölich</t>
  </si>
  <si>
    <t>07235111</t>
  </si>
  <si>
    <t>Ralingen</t>
  </si>
  <si>
    <t>07235112</t>
  </si>
  <si>
    <t>Rascheid</t>
  </si>
  <si>
    <t>07235114</t>
  </si>
  <si>
    <t>Reinsfeld</t>
  </si>
  <si>
    <t>07235115</t>
  </si>
  <si>
    <t>Riol</t>
  </si>
  <si>
    <t>07235116</t>
  </si>
  <si>
    <t>Riveris</t>
  </si>
  <si>
    <t>07235118</t>
  </si>
  <si>
    <t>Saarburg</t>
  </si>
  <si>
    <t>07235119</t>
  </si>
  <si>
    <t>Schillingen</t>
  </si>
  <si>
    <t>07235120</t>
  </si>
  <si>
    <t>Schleich</t>
  </si>
  <si>
    <t>07235122</t>
  </si>
  <si>
    <t>Schoden</t>
  </si>
  <si>
    <t>07235123</t>
  </si>
  <si>
    <t>Schömerich</t>
  </si>
  <si>
    <t>07235124</t>
  </si>
  <si>
    <t>Schöndorf</t>
  </si>
  <si>
    <t>07235125</t>
  </si>
  <si>
    <t>Schweich</t>
  </si>
  <si>
    <t>07235126</t>
  </si>
  <si>
    <t>Serrig</t>
  </si>
  <si>
    <t>07235129</t>
  </si>
  <si>
    <t>Sommerau</t>
  </si>
  <si>
    <t>07235131</t>
  </si>
  <si>
    <t>Taben-Rodt</t>
  </si>
  <si>
    <t>07235132</t>
  </si>
  <si>
    <t>Tawern</t>
  </si>
  <si>
    <t>07235133</t>
  </si>
  <si>
    <t>Temmels</t>
  </si>
  <si>
    <t>07235134</t>
  </si>
  <si>
    <t>Thörnich</t>
  </si>
  <si>
    <t>07235135</t>
  </si>
  <si>
    <t>Thomm</t>
  </si>
  <si>
    <t>07235136</t>
  </si>
  <si>
    <t>Trassem</t>
  </si>
  <si>
    <t>07235137</t>
  </si>
  <si>
    <t>Trierweiler</t>
  </si>
  <si>
    <t>07235140</t>
  </si>
  <si>
    <t>Vierherrenborn</t>
  </si>
  <si>
    <t>07235141</t>
  </si>
  <si>
    <t>Waldrach</t>
  </si>
  <si>
    <t>07235142</t>
  </si>
  <si>
    <t>Waldweiler</t>
  </si>
  <si>
    <t>07235143</t>
  </si>
  <si>
    <t>Wasserliesch</t>
  </si>
  <si>
    <t>07235144</t>
  </si>
  <si>
    <t>07235146</t>
  </si>
  <si>
    <t>Wellen</t>
  </si>
  <si>
    <t>07235148</t>
  </si>
  <si>
    <t>Wiltingen</t>
  </si>
  <si>
    <t>07235149</t>
  </si>
  <si>
    <t>Wincheringen</t>
  </si>
  <si>
    <t>07235151</t>
  </si>
  <si>
    <t>Zemmer</t>
  </si>
  <si>
    <t>07235152</t>
  </si>
  <si>
    <t>Zerf</t>
  </si>
  <si>
    <t>07235153</t>
  </si>
  <si>
    <t>Züsch</t>
  </si>
  <si>
    <t>07235154</t>
  </si>
  <si>
    <t>Merzkirchen</t>
  </si>
  <si>
    <t>07235207</t>
  </si>
  <si>
    <t>Trittenheim</t>
  </si>
  <si>
    <t>07235501</t>
  </si>
  <si>
    <t>Welschbillig</t>
  </si>
  <si>
    <t>07311000</t>
  </si>
  <si>
    <t>Frankenthal (Pfalz)</t>
  </si>
  <si>
    <t>07312000</t>
  </si>
  <si>
    <t>Kaiserslautern</t>
  </si>
  <si>
    <t>07313000</t>
  </si>
  <si>
    <t>Landau in der Pfalz</t>
  </si>
  <si>
    <t>07314000</t>
  </si>
  <si>
    <t>Ludwigshafen am Rhein</t>
  </si>
  <si>
    <t>07315000</t>
  </si>
  <si>
    <t>Mainz</t>
  </si>
  <si>
    <t>07316000</t>
  </si>
  <si>
    <t>Neustadt an der Weinstraße</t>
  </si>
  <si>
    <t>07317000</t>
  </si>
  <si>
    <t>Pirmasens</t>
  </si>
  <si>
    <t>07318000</t>
  </si>
  <si>
    <t>Speyer</t>
  </si>
  <si>
    <t>07319000</t>
  </si>
  <si>
    <t>Worms</t>
  </si>
  <si>
    <t>07320000</t>
  </si>
  <si>
    <t>Zweibrücken</t>
  </si>
  <si>
    <t>07331001</t>
  </si>
  <si>
    <t>Albig</t>
  </si>
  <si>
    <t>07331002</t>
  </si>
  <si>
    <t>Alsheim</t>
  </si>
  <si>
    <t>07331003</t>
  </si>
  <si>
    <t>Alzey</t>
  </si>
  <si>
    <t>07331004</t>
  </si>
  <si>
    <t>Armsheim</t>
  </si>
  <si>
    <t>07331005</t>
  </si>
  <si>
    <t>Bechenheim</t>
  </si>
  <si>
    <t>07331006</t>
  </si>
  <si>
    <t>Bechtheim</t>
  </si>
  <si>
    <t>07331007</t>
  </si>
  <si>
    <t>Bechtolsheim</t>
  </si>
  <si>
    <t>07331008</t>
  </si>
  <si>
    <t>Bermersheim vor der Höhe</t>
  </si>
  <si>
    <t>07331009</t>
  </si>
  <si>
    <t>Bermersheim</t>
  </si>
  <si>
    <t>07331010</t>
  </si>
  <si>
    <t>Biebelnheim</t>
  </si>
  <si>
    <t>07331011</t>
  </si>
  <si>
    <t>Hochborn</t>
  </si>
  <si>
    <t>07331012</t>
  </si>
  <si>
    <t>07331014</t>
  </si>
  <si>
    <t>Dintesheim</t>
  </si>
  <si>
    <t>07331015</t>
  </si>
  <si>
    <t>Dittelsheim-Heßloch</t>
  </si>
  <si>
    <t>07331017</t>
  </si>
  <si>
    <t>Eckelsheim</t>
  </si>
  <si>
    <t>07331018</t>
  </si>
  <si>
    <t>Eich</t>
  </si>
  <si>
    <t>07331019</t>
  </si>
  <si>
    <t>Ensheim</t>
  </si>
  <si>
    <t>07331020</t>
  </si>
  <si>
    <t>Eppelsheim</t>
  </si>
  <si>
    <t>07331021</t>
  </si>
  <si>
    <t>Erbes-Büdesheim</t>
  </si>
  <si>
    <t>07331022</t>
  </si>
  <si>
    <t>Esselborn</t>
  </si>
  <si>
    <t>07331023</t>
  </si>
  <si>
    <t>Flörsheim-Dalsheim</t>
  </si>
  <si>
    <t>07331024</t>
  </si>
  <si>
    <t>Flomborn</t>
  </si>
  <si>
    <t>07331025</t>
  </si>
  <si>
    <t>Flonheim</t>
  </si>
  <si>
    <t>07331026</t>
  </si>
  <si>
    <t>Framersheim</t>
  </si>
  <si>
    <t>07331027</t>
  </si>
  <si>
    <t>Freimersheim</t>
  </si>
  <si>
    <t>07331028</t>
  </si>
  <si>
    <t>Frettenheim</t>
  </si>
  <si>
    <t>07331029</t>
  </si>
  <si>
    <t>Gabsheim</t>
  </si>
  <si>
    <t>07331030</t>
  </si>
  <si>
    <t>Gau-Bickelheim</t>
  </si>
  <si>
    <t>07331031</t>
  </si>
  <si>
    <t>Gau-Heppenheim</t>
  </si>
  <si>
    <t>07331032</t>
  </si>
  <si>
    <t>Gau-Odernheim</t>
  </si>
  <si>
    <t>07331033</t>
  </si>
  <si>
    <t>Gau-Weinheim</t>
  </si>
  <si>
    <t>07331034</t>
  </si>
  <si>
    <t>Gimbsheim</t>
  </si>
  <si>
    <t>07331035</t>
  </si>
  <si>
    <t>Gumbsheim</t>
  </si>
  <si>
    <t>07331036</t>
  </si>
  <si>
    <t>Gundersheim</t>
  </si>
  <si>
    <t>07331037</t>
  </si>
  <si>
    <t>Gundheim</t>
  </si>
  <si>
    <t>07331038</t>
  </si>
  <si>
    <t>Hamm am Rhein</t>
  </si>
  <si>
    <t>07331039</t>
  </si>
  <si>
    <t>Hangen-Weisheim</t>
  </si>
  <si>
    <t>07331041</t>
  </si>
  <si>
    <t>Hohen-Sülzen</t>
  </si>
  <si>
    <t>07331042</t>
  </si>
  <si>
    <t>Kettenheim</t>
  </si>
  <si>
    <t>07331043</t>
  </si>
  <si>
    <t>Lonsheim</t>
  </si>
  <si>
    <t>07331044</t>
  </si>
  <si>
    <t>Mauchenheim</t>
  </si>
  <si>
    <t>07331045</t>
  </si>
  <si>
    <t>05382064</t>
  </si>
  <si>
    <t>Swisttal</t>
  </si>
  <si>
    <t>05382068</t>
  </si>
  <si>
    <t>Troisdorf</t>
  </si>
  <si>
    <t>05382072</t>
  </si>
  <si>
    <t>Wachtberg</t>
  </si>
  <si>
    <t>05382076</t>
  </si>
  <si>
    <t>Windeck</t>
  </si>
  <si>
    <t>05512000</t>
  </si>
  <si>
    <t>Bottrop</t>
  </si>
  <si>
    <t>05513000</t>
  </si>
  <si>
    <t>Gelsenkirchen</t>
  </si>
  <si>
    <t>05515000</t>
  </si>
  <si>
    <t>Münster</t>
  </si>
  <si>
    <t>05554004</t>
  </si>
  <si>
    <t>Ahaus</t>
  </si>
  <si>
    <t>05554008</t>
  </si>
  <si>
    <t>Bocholt</t>
  </si>
  <si>
    <t>05554012</t>
  </si>
  <si>
    <t>Borken</t>
  </si>
  <si>
    <t>05554016</t>
  </si>
  <si>
    <t>Gescher</t>
  </si>
  <si>
    <t>05554020</t>
  </si>
  <si>
    <t>Gronau (Westf.)</t>
  </si>
  <si>
    <t>05554024</t>
  </si>
  <si>
    <t>Heek</t>
  </si>
  <si>
    <t>05554028</t>
  </si>
  <si>
    <t>Heiden</t>
  </si>
  <si>
    <t>05554032</t>
  </si>
  <si>
    <t>Isselburg</t>
  </si>
  <si>
    <t>05554036</t>
  </si>
  <si>
    <t>Legden</t>
  </si>
  <si>
    <t>05554040</t>
  </si>
  <si>
    <t>Raesfeld</t>
  </si>
  <si>
    <t>05554044</t>
  </si>
  <si>
    <t>Reken</t>
  </si>
  <si>
    <t>05554048</t>
  </si>
  <si>
    <t>Rhede</t>
  </si>
  <si>
    <t>05554052</t>
  </si>
  <si>
    <t>Schöppingen</t>
  </si>
  <si>
    <t>05554056</t>
  </si>
  <si>
    <t>Stadtlohn</t>
  </si>
  <si>
    <t>05554060</t>
  </si>
  <si>
    <t>Südlohn</t>
  </si>
  <si>
    <t>05554064</t>
  </si>
  <si>
    <t>Velen</t>
  </si>
  <si>
    <t>05554068</t>
  </si>
  <si>
    <t>Vreden</t>
  </si>
  <si>
    <t>05558004</t>
  </si>
  <si>
    <t>Ascheberg</t>
  </si>
  <si>
    <t>05558008</t>
  </si>
  <si>
    <t>Billerbeck</t>
  </si>
  <si>
    <t>05558012</t>
  </si>
  <si>
    <t>Coesfeld</t>
  </si>
  <si>
    <t>05558016</t>
  </si>
  <si>
    <t>Dülmen</t>
  </si>
  <si>
    <t>05558020</t>
  </si>
  <si>
    <t>Havixbeck</t>
  </si>
  <si>
    <t>05558024</t>
  </si>
  <si>
    <t>Lüdinghausen</t>
  </si>
  <si>
    <t>05558028</t>
  </si>
  <si>
    <t>Nordkirchen</t>
  </si>
  <si>
    <t>05558032</t>
  </si>
  <si>
    <t>Nottuln</t>
  </si>
  <si>
    <t>05558036</t>
  </si>
  <si>
    <t>Olfen</t>
  </si>
  <si>
    <t>05558040</t>
  </si>
  <si>
    <t>Rosendahl</t>
  </si>
  <si>
    <t>05558044</t>
  </si>
  <si>
    <t>Senden</t>
  </si>
  <si>
    <t>05562004</t>
  </si>
  <si>
    <t>Castrop-Rauxel</t>
  </si>
  <si>
    <t>05562008</t>
  </si>
  <si>
    <t>Datteln</t>
  </si>
  <si>
    <t>05562012</t>
  </si>
  <si>
    <t>Dorsten</t>
  </si>
  <si>
    <t>05562014</t>
  </si>
  <si>
    <t>Gladbeck</t>
  </si>
  <si>
    <t>05562016</t>
  </si>
  <si>
    <t>Haltern am See</t>
  </si>
  <si>
    <t>05562020</t>
  </si>
  <si>
    <t>Herten</t>
  </si>
  <si>
    <t>05562024</t>
  </si>
  <si>
    <t>05562028</t>
  </si>
  <si>
    <t>Oer-Erkenschwick</t>
  </si>
  <si>
    <t>05562032</t>
  </si>
  <si>
    <t>Recklinghausen</t>
  </si>
  <si>
    <t>05562036</t>
  </si>
  <si>
    <t>Waltrop</t>
  </si>
  <si>
    <t>05566004</t>
  </si>
  <si>
    <t>Altenberge</t>
  </si>
  <si>
    <t>05566008</t>
  </si>
  <si>
    <t>Emsdetten</t>
  </si>
  <si>
    <t>05566012</t>
  </si>
  <si>
    <t>Greven</t>
  </si>
  <si>
    <t>05566016</t>
  </si>
  <si>
    <t>Hörstel</t>
  </si>
  <si>
    <t>05566020</t>
  </si>
  <si>
    <t>Hopsten</t>
  </si>
  <si>
    <t>05566024</t>
  </si>
  <si>
    <t>Horstmar</t>
  </si>
  <si>
    <t>05566028</t>
  </si>
  <si>
    <t>Ibbenbüren</t>
  </si>
  <si>
    <t>05566032</t>
  </si>
  <si>
    <t>Ladbergen</t>
  </si>
  <si>
    <t>05566036</t>
  </si>
  <si>
    <t>Laer</t>
  </si>
  <si>
    <t>05566040</t>
  </si>
  <si>
    <t>05566044</t>
  </si>
  <si>
    <t>Lienen</t>
  </si>
  <si>
    <t>05566048</t>
  </si>
  <si>
    <t>Lotte</t>
  </si>
  <si>
    <t>05566052</t>
  </si>
  <si>
    <t>Metelen</t>
  </si>
  <si>
    <t>05566056</t>
  </si>
  <si>
    <t>Mettingen</t>
  </si>
  <si>
    <t>05566060</t>
  </si>
  <si>
    <t>05566064</t>
  </si>
  <si>
    <t>Nordwalde</t>
  </si>
  <si>
    <t>05566068</t>
  </si>
  <si>
    <t>Ochtrup</t>
  </si>
  <si>
    <t>05566072</t>
  </si>
  <si>
    <t>Recke</t>
  </si>
  <si>
    <t>05566076</t>
  </si>
  <si>
    <t>Rheine</t>
  </si>
  <si>
    <t>05566080</t>
  </si>
  <si>
    <t>Saerbeck</t>
  </si>
  <si>
    <t>05566084</t>
  </si>
  <si>
    <t>Steinfurt</t>
  </si>
  <si>
    <t>05566088</t>
  </si>
  <si>
    <t>Tecklenburg</t>
  </si>
  <si>
    <t>05566092</t>
  </si>
  <si>
    <t>Westerkappeln</t>
  </si>
  <si>
    <t>05566096</t>
  </si>
  <si>
    <t>Wettringen</t>
  </si>
  <si>
    <t>05570004</t>
  </si>
  <si>
    <t>Ahlen</t>
  </si>
  <si>
    <t>05570008</t>
  </si>
  <si>
    <t>Beckum</t>
  </si>
  <si>
    <t>05570012</t>
  </si>
  <si>
    <t>Beelen</t>
  </si>
  <si>
    <t>05570016</t>
  </si>
  <si>
    <t>Drensteinfurt</t>
  </si>
  <si>
    <t>05570020</t>
  </si>
  <si>
    <t>Ennigerloh</t>
  </si>
  <si>
    <t>05570024</t>
  </si>
  <si>
    <t>Everswinkel</t>
  </si>
  <si>
    <t>05570028</t>
  </si>
  <si>
    <t>Oelde</t>
  </si>
  <si>
    <t>05570032</t>
  </si>
  <si>
    <t>Ostbevern</t>
  </si>
  <si>
    <t>05570036</t>
  </si>
  <si>
    <t>Sassenberg</t>
  </si>
  <si>
    <t>05570040</t>
  </si>
  <si>
    <t>Sendenhorst</t>
  </si>
  <si>
    <t>05570044</t>
  </si>
  <si>
    <t>Telgte</t>
  </si>
  <si>
    <t>05570048</t>
  </si>
  <si>
    <t>Wadersloh</t>
  </si>
  <si>
    <t>05570052</t>
  </si>
  <si>
    <t>Warendorf</t>
  </si>
  <si>
    <t>05711000</t>
  </si>
  <si>
    <t>Bielefeld</t>
  </si>
  <si>
    <t>05754004</t>
  </si>
  <si>
    <t>Borgholzhausen</t>
  </si>
  <si>
    <t>05754008</t>
  </si>
  <si>
    <t>Gütersloh</t>
  </si>
  <si>
    <t>05754012</t>
  </si>
  <si>
    <t>Halle (Westf.)</t>
  </si>
  <si>
    <t>05754016</t>
  </si>
  <si>
    <t>Harsewinkel</t>
  </si>
  <si>
    <t>05754020</t>
  </si>
  <si>
    <t>Herzebrock-Clarholz</t>
  </si>
  <si>
    <t>05754024</t>
  </si>
  <si>
    <t>Langenberg</t>
  </si>
  <si>
    <t>05754028</t>
  </si>
  <si>
    <t>Rheda-Wiedenbrück</t>
  </si>
  <si>
    <t>05754032</t>
  </si>
  <si>
    <t>Rietberg</t>
  </si>
  <si>
    <t>05754036</t>
  </si>
  <si>
    <t>Schloß Holte-Stukenbrock</t>
  </si>
  <si>
    <t>05754040</t>
  </si>
  <si>
    <t>Steinhagen</t>
  </si>
  <si>
    <t>05754044</t>
  </si>
  <si>
    <t>Verl</t>
  </si>
  <si>
    <t>05754048</t>
  </si>
  <si>
    <t>Versmold</t>
  </si>
  <si>
    <t>05754052</t>
  </si>
  <si>
    <t>Werther (Westf.)</t>
  </si>
  <si>
    <t>05758004</t>
  </si>
  <si>
    <t>Bünde</t>
  </si>
  <si>
    <t>05758008</t>
  </si>
  <si>
    <t>Enger</t>
  </si>
  <si>
    <t>05758012</t>
  </si>
  <si>
    <t>Herford</t>
  </si>
  <si>
    <t>05758016</t>
  </si>
  <si>
    <t>Hiddenhausen</t>
  </si>
  <si>
    <t>05758020</t>
  </si>
  <si>
    <t>Kirchlengern</t>
  </si>
  <si>
    <t>05758024</t>
  </si>
  <si>
    <t>Löhne</t>
  </si>
  <si>
    <t>05758028</t>
  </si>
  <si>
    <t>Rödinghausen</t>
  </si>
  <si>
    <t>05758032</t>
  </si>
  <si>
    <t>Spenge</t>
  </si>
  <si>
    <t>05758036</t>
  </si>
  <si>
    <t>Vlotho</t>
  </si>
  <si>
    <t>05762004</t>
  </si>
  <si>
    <t>Bad Driburg</t>
  </si>
  <si>
    <t>05762008</t>
  </si>
  <si>
    <t>Beverungen</t>
  </si>
  <si>
    <t>05762012</t>
  </si>
  <si>
    <t>Borgentreich</t>
  </si>
  <si>
    <t>05762016</t>
  </si>
  <si>
    <t>Brakel</t>
  </si>
  <si>
    <t>05762020</t>
  </si>
  <si>
    <t>Höxter</t>
  </si>
  <si>
    <t>05762024</t>
  </si>
  <si>
    <t>Marienmünster</t>
  </si>
  <si>
    <t>05762028</t>
  </si>
  <si>
    <t>Nieheim</t>
  </si>
  <si>
    <t>05762032</t>
  </si>
  <si>
    <t>Steinheim</t>
  </si>
  <si>
    <t>05762036</t>
  </si>
  <si>
    <t>Warburg</t>
  </si>
  <si>
    <t>05762040</t>
  </si>
  <si>
    <t>Willebadessen</t>
  </si>
  <si>
    <t>05766004</t>
  </si>
  <si>
    <t>Augustdorf</t>
  </si>
  <si>
    <t>05766008</t>
  </si>
  <si>
    <t>Bad Salzuflen</t>
  </si>
  <si>
    <t>05766012</t>
  </si>
  <si>
    <t>Barntrup</t>
  </si>
  <si>
    <t>05766016</t>
  </si>
  <si>
    <t>05766020</t>
  </si>
  <si>
    <t>Detmold</t>
  </si>
  <si>
    <t>05766024</t>
  </si>
  <si>
    <t>Dörentrup</t>
  </si>
  <si>
    <t>05766028</t>
  </si>
  <si>
    <t>Extertal</t>
  </si>
  <si>
    <t>05766032</t>
  </si>
  <si>
    <t>Horn-Bad Meinberg</t>
  </si>
  <si>
    <t>05766036</t>
  </si>
  <si>
    <t>Kalletal</t>
  </si>
  <si>
    <t>05766040</t>
  </si>
  <si>
    <t>05766044</t>
  </si>
  <si>
    <t>Lemgo</t>
  </si>
  <si>
    <t>05766048</t>
  </si>
  <si>
    <t>Leopoldshöhe</t>
  </si>
  <si>
    <t>05766052</t>
  </si>
  <si>
    <t>Lügde</t>
  </si>
  <si>
    <t>05766056</t>
  </si>
  <si>
    <t>Oerlinghausen</t>
  </si>
  <si>
    <t>05766060</t>
  </si>
  <si>
    <t>Schieder-Schwalenberg</t>
  </si>
  <si>
    <t>05766064</t>
  </si>
  <si>
    <t>Schlangen</t>
  </si>
  <si>
    <t>05770004</t>
  </si>
  <si>
    <t>Bad Oeynhausen</t>
  </si>
  <si>
    <t>05770008</t>
  </si>
  <si>
    <t>Espelkamp</t>
  </si>
  <si>
    <t>05770012</t>
  </si>
  <si>
    <t>Hille</t>
  </si>
  <si>
    <t>05770016</t>
  </si>
  <si>
    <t>Hüllhorst</t>
  </si>
  <si>
    <t>05770020</t>
  </si>
  <si>
    <t>Lübbecke</t>
  </si>
  <si>
    <t>05770024</t>
  </si>
  <si>
    <t>Minden</t>
  </si>
  <si>
    <t>05770028</t>
  </si>
  <si>
    <t>Petershagen</t>
  </si>
  <si>
    <t>05770032</t>
  </si>
  <si>
    <t>Porta Westfalica</t>
  </si>
  <si>
    <t>05770036</t>
  </si>
  <si>
    <t>Preußisch Oldendorf</t>
  </si>
  <si>
    <t>05770040</t>
  </si>
  <si>
    <t>Rahden</t>
  </si>
  <si>
    <t>05770044</t>
  </si>
  <si>
    <t>Stemwede</t>
  </si>
  <si>
    <t>05774004</t>
  </si>
  <si>
    <t>Altenbeken</t>
  </si>
  <si>
    <t>05774008</t>
  </si>
  <si>
    <t>Bad Lippspringe</t>
  </si>
  <si>
    <t>05774012</t>
  </si>
  <si>
    <t>Borchen</t>
  </si>
  <si>
    <t>05774016</t>
  </si>
  <si>
    <t>Büren</t>
  </si>
  <si>
    <t>05774020</t>
  </si>
  <si>
    <t>Delbrück</t>
  </si>
  <si>
    <t>05774024</t>
  </si>
  <si>
    <t>Hövelhof</t>
  </si>
  <si>
    <t>05774028</t>
  </si>
  <si>
    <t>Lichtenau</t>
  </si>
  <si>
    <t>05774032</t>
  </si>
  <si>
    <t>Paderborn</t>
  </si>
  <si>
    <t>05774036</t>
  </si>
  <si>
    <t>Salzkotten</t>
  </si>
  <si>
    <t>05774040</t>
  </si>
  <si>
    <t>Bad Wünnenberg</t>
  </si>
  <si>
    <t>05911000</t>
  </si>
  <si>
    <t>Bochum</t>
  </si>
  <si>
    <t>05913000</t>
  </si>
  <si>
    <t>Dortmund</t>
  </si>
  <si>
    <t>05914000</t>
  </si>
  <si>
    <t>05915000</t>
  </si>
  <si>
    <t>Hamm</t>
  </si>
  <si>
    <t>05916000</t>
  </si>
  <si>
    <t>Herne</t>
  </si>
  <si>
    <t>05954004</t>
  </si>
  <si>
    <t>Breckerfeld</t>
  </si>
  <si>
    <t>05954008</t>
  </si>
  <si>
    <t>Ennepetal</t>
  </si>
  <si>
    <t>05954012</t>
  </si>
  <si>
    <t>Gevelsberg</t>
  </si>
  <si>
    <t>05954016</t>
  </si>
  <si>
    <t>Hattingen</t>
  </si>
  <si>
    <t>05954020</t>
  </si>
  <si>
    <t>Herdecke</t>
  </si>
  <si>
    <t>05954024</t>
  </si>
  <si>
    <t>Schwelm</t>
  </si>
  <si>
    <t>05954028</t>
  </si>
  <si>
    <t>Sprockhövel</t>
  </si>
  <si>
    <t>05954032</t>
  </si>
  <si>
    <t>Wetter (Ruhr)</t>
  </si>
  <si>
    <t>05954036</t>
  </si>
  <si>
    <t>Witten</t>
  </si>
  <si>
    <t>05958004</t>
  </si>
  <si>
    <t>Arnsberg</t>
  </si>
  <si>
    <t>05958008</t>
  </si>
  <si>
    <t>Bestwig</t>
  </si>
  <si>
    <t>05958012</t>
  </si>
  <si>
    <t>Brilon</t>
  </si>
  <si>
    <t>05958016</t>
  </si>
  <si>
    <t>Eslohe (Sauerland)</t>
  </si>
  <si>
    <t>05958020</t>
  </si>
  <si>
    <t>Hallenberg</t>
  </si>
  <si>
    <t>05958024</t>
  </si>
  <si>
    <t>Marsberg</t>
  </si>
  <si>
    <t>05958028</t>
  </si>
  <si>
    <t>Medebach</t>
  </si>
  <si>
    <t>05958032</t>
  </si>
  <si>
    <t>Meschede</t>
  </si>
  <si>
    <t>05958036</t>
  </si>
  <si>
    <t>Olsberg</t>
  </si>
  <si>
    <t>05958040</t>
  </si>
  <si>
    <t>Schmallenberg</t>
  </si>
  <si>
    <t>05958044</t>
  </si>
  <si>
    <t>Sundern (Sauerland)</t>
  </si>
  <si>
    <t>05958048</t>
  </si>
  <si>
    <t>Winterberg</t>
  </si>
  <si>
    <t>05962004</t>
  </si>
  <si>
    <t>Altena</t>
  </si>
  <si>
    <t>05962008</t>
  </si>
  <si>
    <t>Balve</t>
  </si>
  <si>
    <t>05962012</t>
  </si>
  <si>
    <t>Halver</t>
  </si>
  <si>
    <t>05962016</t>
  </si>
  <si>
    <t>Hemer</t>
  </si>
  <si>
    <t>05962020</t>
  </si>
  <si>
    <t>Herscheid</t>
  </si>
  <si>
    <t>05962024</t>
  </si>
  <si>
    <t>Iserlohn</t>
  </si>
  <si>
    <t>05962028</t>
  </si>
  <si>
    <t>Kierspe</t>
  </si>
  <si>
    <t>05962032</t>
  </si>
  <si>
    <t>Lüdenscheid</t>
  </si>
  <si>
    <t>05962036</t>
  </si>
  <si>
    <t>Meinerzhagen</t>
  </si>
  <si>
    <t>05962040</t>
  </si>
  <si>
    <t>Menden (Sauerland)</t>
  </si>
  <si>
    <t>05962044</t>
  </si>
  <si>
    <t>Nachrodt-Wiblingwerde</t>
  </si>
  <si>
    <t>05962048</t>
  </si>
  <si>
    <t>Neuenrade</t>
  </si>
  <si>
    <t>05962052</t>
  </si>
  <si>
    <t>Plettenberg</t>
  </si>
  <si>
    <t>05962056</t>
  </si>
  <si>
    <t>Schalksmühle</t>
  </si>
  <si>
    <t>05962060</t>
  </si>
  <si>
    <t>Werdohl</t>
  </si>
  <si>
    <t>05966004</t>
  </si>
  <si>
    <t>Attendorn</t>
  </si>
  <si>
    <t>05966008</t>
  </si>
  <si>
    <t>Drolshagen</t>
  </si>
  <si>
    <t>05966012</t>
  </si>
  <si>
    <t>Finnentrop</t>
  </si>
  <si>
    <t>05966016</t>
  </si>
  <si>
    <t>Kirchhundem</t>
  </si>
  <si>
    <t>05966020</t>
  </si>
  <si>
    <t>Lennestadt</t>
  </si>
  <si>
    <t>05966024</t>
  </si>
  <si>
    <t>Olpe</t>
  </si>
  <si>
    <t>05966028</t>
  </si>
  <si>
    <t>Wenden</t>
  </si>
  <si>
    <t>05970004</t>
  </si>
  <si>
    <t>Bad Berleburg</t>
  </si>
  <si>
    <t>05970008</t>
  </si>
  <si>
    <t>Burbach</t>
  </si>
  <si>
    <t>05970012</t>
  </si>
  <si>
    <t>Erndtebrück</t>
  </si>
  <si>
    <t>05970016</t>
  </si>
  <si>
    <t>Freudenberg</t>
  </si>
  <si>
    <t>05970020</t>
  </si>
  <si>
    <t>Hilchenbach</t>
  </si>
  <si>
    <t>05970024</t>
  </si>
  <si>
    <t>Kreuztal</t>
  </si>
  <si>
    <t>05970028</t>
  </si>
  <si>
    <t>Bad Laasphe</t>
  </si>
  <si>
    <t>05970032</t>
  </si>
  <si>
    <t>Netphen</t>
  </si>
  <si>
    <t>05970036</t>
  </si>
  <si>
    <t>Neunkirchen</t>
  </si>
  <si>
    <t>05970040</t>
  </si>
  <si>
    <t>Siegen</t>
  </si>
  <si>
    <t>05970044</t>
  </si>
  <si>
    <t>Wilnsdorf</t>
  </si>
  <si>
    <t>05974004</t>
  </si>
  <si>
    <t>Anröchte</t>
  </si>
  <si>
    <t>05974008</t>
  </si>
  <si>
    <t>Bad Sassendorf</t>
  </si>
  <si>
    <t>05974012</t>
  </si>
  <si>
    <t>Ense</t>
  </si>
  <si>
    <t>05974016</t>
  </si>
  <si>
    <t>Erwitte</t>
  </si>
  <si>
    <t>05974020</t>
  </si>
  <si>
    <t>Geseke</t>
  </si>
  <si>
    <t>05974024</t>
  </si>
  <si>
    <t>Lippetal</t>
  </si>
  <si>
    <t>05974028</t>
  </si>
  <si>
    <t>Lippstadt</t>
  </si>
  <si>
    <t>05974032</t>
  </si>
  <si>
    <t>Möhnesee</t>
  </si>
  <si>
    <t>05974036</t>
  </si>
  <si>
    <t>Rüthen</t>
  </si>
  <si>
    <t>05974040</t>
  </si>
  <si>
    <t>Soest</t>
  </si>
  <si>
    <t>05974044</t>
  </si>
  <si>
    <t>Warstein</t>
  </si>
  <si>
    <t>05974048</t>
  </si>
  <si>
    <t>Welver</t>
  </si>
  <si>
    <t>05974052</t>
  </si>
  <si>
    <t>Werl</t>
  </si>
  <si>
    <t>05974056</t>
  </si>
  <si>
    <t>Wickede (Ruhr)</t>
  </si>
  <si>
    <t>05978004</t>
  </si>
  <si>
    <t>Bergkamen</t>
  </si>
  <si>
    <t>05978008</t>
  </si>
  <si>
    <t>Bönen</t>
  </si>
  <si>
    <t>05978012</t>
  </si>
  <si>
    <t>05978016</t>
  </si>
  <si>
    <t>Holzwickede</t>
  </si>
  <si>
    <t>05978020</t>
  </si>
  <si>
    <t>Kamen</t>
  </si>
  <si>
    <t>05978024</t>
  </si>
  <si>
    <t>Lünen</t>
  </si>
  <si>
    <t>05978028</t>
  </si>
  <si>
    <t>Schwerte</t>
  </si>
  <si>
    <t>05978032</t>
  </si>
  <si>
    <t>Selm</t>
  </si>
  <si>
    <t>05978036</t>
  </si>
  <si>
    <t>Unna</t>
  </si>
  <si>
    <t>05978040</t>
  </si>
  <si>
    <t>Werne</t>
  </si>
  <si>
    <t>06411000</t>
  </si>
  <si>
    <t>Darmstadt</t>
  </si>
  <si>
    <t>06412000</t>
  </si>
  <si>
    <t>Frankfurt am Main</t>
  </si>
  <si>
    <t>06413000</t>
  </si>
  <si>
    <t>Offenbach am Main</t>
  </si>
  <si>
    <t>06414000</t>
  </si>
  <si>
    <t>Wiesbaden</t>
  </si>
  <si>
    <t>06431001</t>
  </si>
  <si>
    <t>Abtsteinach</t>
  </si>
  <si>
    <t>06431002</t>
  </si>
  <si>
    <t>Bensheim</t>
  </si>
  <si>
    <t>06431003</t>
  </si>
  <si>
    <t>Biblis</t>
  </si>
  <si>
    <t>06431004</t>
  </si>
  <si>
    <t>Birkenau</t>
  </si>
  <si>
    <t>06431005</t>
  </si>
  <si>
    <t>Bürstadt</t>
  </si>
  <si>
    <t>06431006</t>
  </si>
  <si>
    <t>Einhausen</t>
  </si>
  <si>
    <t>06431007</t>
  </si>
  <si>
    <t>Fürth</t>
  </si>
  <si>
    <t>06431008</t>
  </si>
  <si>
    <t>Gorxheimertal</t>
  </si>
  <si>
    <t>06431009</t>
  </si>
  <si>
    <t>Grasellenbach</t>
  </si>
  <si>
    <t>06431010</t>
  </si>
  <si>
    <t>Groß-Rohrheim</t>
  </si>
  <si>
    <t>06431011</t>
  </si>
  <si>
    <t>Heppenheim (Bergstraße)</t>
  </si>
  <si>
    <t>06431012</t>
  </si>
  <si>
    <t>Hirschhorn (Neckar)</t>
  </si>
  <si>
    <t>06431013</t>
  </si>
  <si>
    <t>Lampertheim</t>
  </si>
  <si>
    <t>06431014</t>
  </si>
  <si>
    <t>Lautertal (Odenwald)</t>
  </si>
  <si>
    <t>06431015</t>
  </si>
  <si>
    <t>Lindenfels</t>
  </si>
  <si>
    <t>06431016</t>
  </si>
  <si>
    <t>Lorsch</t>
  </si>
  <si>
    <t>06431017</t>
  </si>
  <si>
    <t>Mörlenbach</t>
  </si>
  <si>
    <t>06431018</t>
  </si>
  <si>
    <t>Adenbach</t>
  </si>
  <si>
    <t>07336002</t>
  </si>
  <si>
    <t>Albessen</t>
  </si>
  <si>
    <t>07336003</t>
  </si>
  <si>
    <t>Altenglan</t>
  </si>
  <si>
    <t>07336004</t>
  </si>
  <si>
    <t>Altenkirchen</t>
  </si>
  <si>
    <t>07336005</t>
  </si>
  <si>
    <t>Aschbach</t>
  </si>
  <si>
    <t>07336006</t>
  </si>
  <si>
    <t>Blaubach</t>
  </si>
  <si>
    <t>07336008</t>
  </si>
  <si>
    <t>Börsborn</t>
  </si>
  <si>
    <t>07336009</t>
  </si>
  <si>
    <t>Bosenbach</t>
  </si>
  <si>
    <t>07336010</t>
  </si>
  <si>
    <t>Breitenbach</t>
  </si>
  <si>
    <t>07336011</t>
  </si>
  <si>
    <t>Brücken (Pfalz)</t>
  </si>
  <si>
    <t>07336012</t>
  </si>
  <si>
    <t>Buborn</t>
  </si>
  <si>
    <t>07336013</t>
  </si>
  <si>
    <t>Cronenberg</t>
  </si>
  <si>
    <t>07336014</t>
  </si>
  <si>
    <t>Deimberg</t>
  </si>
  <si>
    <t>07336015</t>
  </si>
  <si>
    <t>Dennweiler-Frohnbach</t>
  </si>
  <si>
    <t>07336016</t>
  </si>
  <si>
    <t>Dittweiler</t>
  </si>
  <si>
    <t>07336017</t>
  </si>
  <si>
    <t>Dunzweiler</t>
  </si>
  <si>
    <t>07336018</t>
  </si>
  <si>
    <t>Ehweiler</t>
  </si>
  <si>
    <t>07336019</t>
  </si>
  <si>
    <t>Einöllen</t>
  </si>
  <si>
    <t>07336021</t>
  </si>
  <si>
    <t>Elzweiler</t>
  </si>
  <si>
    <t>07336022</t>
  </si>
  <si>
    <t>Erdesbach</t>
  </si>
  <si>
    <t>07336023</t>
  </si>
  <si>
    <t>Eßweiler</t>
  </si>
  <si>
    <t>07336024</t>
  </si>
  <si>
    <t>Etschberg</t>
  </si>
  <si>
    <t>07336025</t>
  </si>
  <si>
    <t>Föckelberg</t>
  </si>
  <si>
    <t>07336027</t>
  </si>
  <si>
    <t>Frohnhofen</t>
  </si>
  <si>
    <t>07336029</t>
  </si>
  <si>
    <t>Ginsweiler</t>
  </si>
  <si>
    <t>07336030</t>
  </si>
  <si>
    <t>Glanbrücken</t>
  </si>
  <si>
    <t>07336031</t>
  </si>
  <si>
    <t>Glan-Münchweiler</t>
  </si>
  <si>
    <t>07336032</t>
  </si>
  <si>
    <t>Gries</t>
  </si>
  <si>
    <t>07336033</t>
  </si>
  <si>
    <t>Grumbach</t>
  </si>
  <si>
    <t>07336034</t>
  </si>
  <si>
    <t>Haschbach am Remigiusberg</t>
  </si>
  <si>
    <t>07336035</t>
  </si>
  <si>
    <t>Hausweiler</t>
  </si>
  <si>
    <t>07336036</t>
  </si>
  <si>
    <t>Hefersweiler</t>
  </si>
  <si>
    <t>07336037</t>
  </si>
  <si>
    <t>Henschtal</t>
  </si>
  <si>
    <t>07336038</t>
  </si>
  <si>
    <t>Heinzenhausen</t>
  </si>
  <si>
    <t>07336039</t>
  </si>
  <si>
    <t>Herchweiler</t>
  </si>
  <si>
    <t>07336040</t>
  </si>
  <si>
    <t>Herren-Sulzbach</t>
  </si>
  <si>
    <t>07336041</t>
  </si>
  <si>
    <t>Herschweiler-Pettersheim</t>
  </si>
  <si>
    <t>07336042</t>
  </si>
  <si>
    <t>Hinzweiler</t>
  </si>
  <si>
    <t>07336043</t>
  </si>
  <si>
    <t>Hohenöllen</t>
  </si>
  <si>
    <t>07336044</t>
  </si>
  <si>
    <t>07336045</t>
  </si>
  <si>
    <t>Hoppstädten</t>
  </si>
  <si>
    <t>07336046</t>
  </si>
  <si>
    <t>Horschbach</t>
  </si>
  <si>
    <t>07336047</t>
  </si>
  <si>
    <t>Hüffler</t>
  </si>
  <si>
    <t>07336048</t>
  </si>
  <si>
    <t>Jettenbach</t>
  </si>
  <si>
    <t>07336049</t>
  </si>
  <si>
    <t>07336050</t>
  </si>
  <si>
    <t>Kirrweiler</t>
  </si>
  <si>
    <t>07336051</t>
  </si>
  <si>
    <t>Körborn</t>
  </si>
  <si>
    <t>07336052</t>
  </si>
  <si>
    <t>Konken</t>
  </si>
  <si>
    <t>07336053</t>
  </si>
  <si>
    <t>Kreimbach-Kaulbach</t>
  </si>
  <si>
    <t>07336054</t>
  </si>
  <si>
    <t>Krottelbach</t>
  </si>
  <si>
    <t>07336055</t>
  </si>
  <si>
    <t>Kusel</t>
  </si>
  <si>
    <t>07336056</t>
  </si>
  <si>
    <t>Langenbach</t>
  </si>
  <si>
    <t>07336057</t>
  </si>
  <si>
    <t>07336058</t>
  </si>
  <si>
    <t>Lauterecken</t>
  </si>
  <si>
    <t>07336060</t>
  </si>
  <si>
    <t>Lohnweiler</t>
  </si>
  <si>
    <t>07336061</t>
  </si>
  <si>
    <t>Medard</t>
  </si>
  <si>
    <t>07336062</t>
  </si>
  <si>
    <t>Merzweiler</t>
  </si>
  <si>
    <t>07336064</t>
  </si>
  <si>
    <t>Nanzdietschweiler</t>
  </si>
  <si>
    <t>07336065</t>
  </si>
  <si>
    <t>Nerzweiler</t>
  </si>
  <si>
    <t>07336066</t>
  </si>
  <si>
    <t>Neunkirchen am Potzberg</t>
  </si>
  <si>
    <t>07336067</t>
  </si>
  <si>
    <t>Niederalben</t>
  </si>
  <si>
    <t>07336068</t>
  </si>
  <si>
    <t>Niederstaufenbach</t>
  </si>
  <si>
    <t>07336069</t>
  </si>
  <si>
    <t>Nußbach</t>
  </si>
  <si>
    <t>07336070</t>
  </si>
  <si>
    <t>Oberalben</t>
  </si>
  <si>
    <t>07336071</t>
  </si>
  <si>
    <t>Oberstaufenbach</t>
  </si>
  <si>
    <t>07336072</t>
  </si>
  <si>
    <t>Oberweiler im Tal</t>
  </si>
  <si>
    <t>07336073</t>
  </si>
  <si>
    <t>Oberweiler-Tiefenbach</t>
  </si>
  <si>
    <t>07336074</t>
  </si>
  <si>
    <t>Odenbach</t>
  </si>
  <si>
    <t>07336075</t>
  </si>
  <si>
    <t>Offenbach-Hundheim</t>
  </si>
  <si>
    <t>07336076</t>
  </si>
  <si>
    <t>Ohmbach</t>
  </si>
  <si>
    <t>07336077</t>
  </si>
  <si>
    <t>Pfeffelbach</t>
  </si>
  <si>
    <t>07336079</t>
  </si>
  <si>
    <t>Rammelsbach</t>
  </si>
  <si>
    <t>07336081</t>
  </si>
  <si>
    <t>Rathsweiler</t>
  </si>
  <si>
    <t>07336082</t>
  </si>
  <si>
    <t>Rehweiler</t>
  </si>
  <si>
    <t>07336084</t>
  </si>
  <si>
    <t>Reichweiler</t>
  </si>
  <si>
    <t>07336085</t>
  </si>
  <si>
    <t>Reipoltskirchen</t>
  </si>
  <si>
    <t>07336086</t>
  </si>
  <si>
    <t>Relsberg</t>
  </si>
  <si>
    <t>07336087</t>
  </si>
  <si>
    <t>Rothselberg</t>
  </si>
  <si>
    <t>07336088</t>
  </si>
  <si>
    <t>Ruthweiler</t>
  </si>
  <si>
    <t>07336089</t>
  </si>
  <si>
    <t>Rutsweiler am Glan</t>
  </si>
  <si>
    <t>07336090</t>
  </si>
  <si>
    <t>Rutsweiler an der Lauter</t>
  </si>
  <si>
    <t>07336091</t>
  </si>
  <si>
    <t>Schellweiler</t>
  </si>
  <si>
    <t>07336092</t>
  </si>
  <si>
    <t>Schönenberg-Kübelberg</t>
  </si>
  <si>
    <t>07336094</t>
  </si>
  <si>
    <t>Selchenbach</t>
  </si>
  <si>
    <t>07336095</t>
  </si>
  <si>
    <t>Sankt Julian</t>
  </si>
  <si>
    <t>07336096</t>
  </si>
  <si>
    <t>Steinbach am Glan</t>
  </si>
  <si>
    <t>07336097</t>
  </si>
  <si>
    <t>Thallichtenberg</t>
  </si>
  <si>
    <t>07336098</t>
  </si>
  <si>
    <t>Theisbergstegen</t>
  </si>
  <si>
    <t>07336099</t>
  </si>
  <si>
    <t>Ulmet</t>
  </si>
  <si>
    <t>07336100</t>
  </si>
  <si>
    <t>Unterjeckenbach</t>
  </si>
  <si>
    <t>07336101</t>
  </si>
  <si>
    <t>Wahnwegen</t>
  </si>
  <si>
    <t>07336102</t>
  </si>
  <si>
    <t>Waldmohr</t>
  </si>
  <si>
    <t>07336103</t>
  </si>
  <si>
    <t>Welchweiler</t>
  </si>
  <si>
    <t>07336104</t>
  </si>
  <si>
    <t>Wiesweiler</t>
  </si>
  <si>
    <t>07336105</t>
  </si>
  <si>
    <t>Wolfstein</t>
  </si>
  <si>
    <t>07336106</t>
  </si>
  <si>
    <t>Bedesbach</t>
  </si>
  <si>
    <t>07336107</t>
  </si>
  <si>
    <t>Matzenbach</t>
  </si>
  <si>
    <t>07336501</t>
  </si>
  <si>
    <t>07337001</t>
  </si>
  <si>
    <t>Albersweiler</t>
  </si>
  <si>
    <t>07337002</t>
  </si>
  <si>
    <t>Altdorf</t>
  </si>
  <si>
    <t>07337005</t>
  </si>
  <si>
    <t>Bad Bergzabern</t>
  </si>
  <si>
    <t>07337006</t>
  </si>
  <si>
    <t>Barbelroth</t>
  </si>
  <si>
    <t>07337007</t>
  </si>
  <si>
    <t>Billigheim-Ingenheim</t>
  </si>
  <si>
    <t>07337008</t>
  </si>
  <si>
    <t>Birkenhördt</t>
  </si>
  <si>
    <t>07337009</t>
  </si>
  <si>
    <t>Birkweiler</t>
  </si>
  <si>
    <t>07337011</t>
  </si>
  <si>
    <t>Böbingen</t>
  </si>
  <si>
    <t>07337012</t>
  </si>
  <si>
    <t>Böchingen</t>
  </si>
  <si>
    <t>07337013</t>
  </si>
  <si>
    <t>Böllenborn</t>
  </si>
  <si>
    <t>07337014</t>
  </si>
  <si>
    <t>07337015</t>
  </si>
  <si>
    <t>Burrweiler</t>
  </si>
  <si>
    <t>07337017</t>
  </si>
  <si>
    <t>07337018</t>
  </si>
  <si>
    <t>Dierbach</t>
  </si>
  <si>
    <t>07337019</t>
  </si>
  <si>
    <t>Dörrenbach</t>
  </si>
  <si>
    <t>07337020</t>
  </si>
  <si>
    <t>Edenkoben</t>
  </si>
  <si>
    <t>07337021</t>
  </si>
  <si>
    <t>Edesheim</t>
  </si>
  <si>
    <t>07337022</t>
  </si>
  <si>
    <t>07337023</t>
  </si>
  <si>
    <t>Essingen</t>
  </si>
  <si>
    <t>07337024</t>
  </si>
  <si>
    <t>Eußerthal</t>
  </si>
  <si>
    <t>07337025</t>
  </si>
  <si>
    <t>Flemlingen</t>
  </si>
  <si>
    <t>07337026</t>
  </si>
  <si>
    <t>Frankweiler</t>
  </si>
  <si>
    <t>07337027</t>
  </si>
  <si>
    <t>Freimersheim (Pfalz)</t>
  </si>
  <si>
    <t>07337028</t>
  </si>
  <si>
    <t>Gleisweiler</t>
  </si>
  <si>
    <t>07337029</t>
  </si>
  <si>
    <t>Gleiszellen-Gleishorbach</t>
  </si>
  <si>
    <t>07337031</t>
  </si>
  <si>
    <t>Göcklingen</t>
  </si>
  <si>
    <t>07337032</t>
  </si>
  <si>
    <t>Gommersheim</t>
  </si>
  <si>
    <t>07337033</t>
  </si>
  <si>
    <t>Gossersweiler-Stein</t>
  </si>
  <si>
    <t>07337035</t>
  </si>
  <si>
    <t>Großfischlingen</t>
  </si>
  <si>
    <t>07337036</t>
  </si>
  <si>
    <t>Hainfeld</t>
  </si>
  <si>
    <t>07337037</t>
  </si>
  <si>
    <t>Hergersweiler</t>
  </si>
  <si>
    <t>07337038</t>
  </si>
  <si>
    <t>07337039</t>
  </si>
  <si>
    <t>Herxheimweyher</t>
  </si>
  <si>
    <t>07337040</t>
  </si>
  <si>
    <t>Heuchelheim-Klingen</t>
  </si>
  <si>
    <t>07337041</t>
  </si>
  <si>
    <t>Hochstadt (Pfalz)</t>
  </si>
  <si>
    <t>07337042</t>
  </si>
  <si>
    <t>Ilbesheim bei Landau in der Pfalz</t>
  </si>
  <si>
    <t>07337043</t>
  </si>
  <si>
    <t>Impflingen</t>
  </si>
  <si>
    <t>07337044</t>
  </si>
  <si>
    <t>Insheim</t>
  </si>
  <si>
    <t>07337045</t>
  </si>
  <si>
    <t>Kapellen-Drusweiler</t>
  </si>
  <si>
    <t>07337046</t>
  </si>
  <si>
    <t>Kapsweyer</t>
  </si>
  <si>
    <t>07337047</t>
  </si>
  <si>
    <t>Kirrweiler (Pfalz)</t>
  </si>
  <si>
    <t>07337048</t>
  </si>
  <si>
    <t>Kleinfischlingen</t>
  </si>
  <si>
    <t>07337049</t>
  </si>
  <si>
    <t>Klingenmünster</t>
  </si>
  <si>
    <t>07337050</t>
  </si>
  <si>
    <t>Knöringen</t>
  </si>
  <si>
    <t>07337051</t>
  </si>
  <si>
    <t>Leinsweiler</t>
  </si>
  <si>
    <t>07337052</t>
  </si>
  <si>
    <t>Maikammer</t>
  </si>
  <si>
    <t>07337054</t>
  </si>
  <si>
    <t>Münchweiler am Klingbach</t>
  </si>
  <si>
    <t>07337055</t>
  </si>
  <si>
    <t>Niederhorbach</t>
  </si>
  <si>
    <t>07337056</t>
  </si>
  <si>
    <t>Niederotterbach</t>
  </si>
  <si>
    <t>07337058</t>
  </si>
  <si>
    <t>07337059</t>
  </si>
  <si>
    <t>Oberotterbach</t>
  </si>
  <si>
    <t>07337060</t>
  </si>
  <si>
    <t>Oberschlettenbach</t>
  </si>
  <si>
    <t>07337061</t>
  </si>
  <si>
    <t>Offenbach an der Queich</t>
  </si>
  <si>
    <t>07337062</t>
  </si>
  <si>
    <t>Pleisweiler-Oberhofen</t>
  </si>
  <si>
    <t>07337064</t>
  </si>
  <si>
    <t>Ramberg</t>
  </si>
  <si>
    <t>07337065</t>
  </si>
  <si>
    <t>Ranschbach</t>
  </si>
  <si>
    <t>07337066</t>
  </si>
  <si>
    <t>Rhodt unter Rietburg</t>
  </si>
  <si>
    <t>07337067</t>
  </si>
  <si>
    <t>Rinnthal</t>
  </si>
  <si>
    <t>07337068</t>
  </si>
  <si>
    <t>07337069</t>
  </si>
  <si>
    <t>Roschbach</t>
  </si>
  <si>
    <t>07337070</t>
  </si>
  <si>
    <t>Sankt Martin</t>
  </si>
  <si>
    <t>07337071</t>
  </si>
  <si>
    <t>Schweigen-Rechtenbach</t>
  </si>
  <si>
    <t>07337072</t>
  </si>
  <si>
    <t>Schweighofen</t>
  </si>
  <si>
    <t>07337073</t>
  </si>
  <si>
    <t>Siebeldingen</t>
  </si>
  <si>
    <t>07337074</t>
  </si>
  <si>
    <t>Silz</t>
  </si>
  <si>
    <t>07337076</t>
  </si>
  <si>
    <t>07337077</t>
  </si>
  <si>
    <t>Venningen</t>
  </si>
  <si>
    <t>07337078</t>
  </si>
  <si>
    <t>Völkersweiler</t>
  </si>
  <si>
    <t>07337079</t>
  </si>
  <si>
    <t>Vorderweidenthal</t>
  </si>
  <si>
    <t>07337080</t>
  </si>
  <si>
    <t>Waldhambach</t>
  </si>
  <si>
    <t>07337081</t>
  </si>
  <si>
    <t>Waldrohrbach</t>
  </si>
  <si>
    <t>07337082</t>
  </si>
  <si>
    <t>Walsheim</t>
  </si>
  <si>
    <t>07337083</t>
  </si>
  <si>
    <t>Wernersberg</t>
  </si>
  <si>
    <t>07337084</t>
  </si>
  <si>
    <t>Weyher in der Pfalz</t>
  </si>
  <si>
    <t>07337501</t>
  </si>
  <si>
    <t>Annweiler am Trifels</t>
  </si>
  <si>
    <t>07338001</t>
  </si>
  <si>
    <t>Altrip</t>
  </si>
  <si>
    <t>07338002</t>
  </si>
  <si>
    <t>Beindersheim</t>
  </si>
  <si>
    <t>07338003</t>
  </si>
  <si>
    <t>Birkenheide</t>
  </si>
  <si>
    <t>07338004</t>
  </si>
  <si>
    <t>Bobenheim-Roxheim</t>
  </si>
  <si>
    <t>07338005</t>
  </si>
  <si>
    <t>Böhl-Iggelheim</t>
  </si>
  <si>
    <t>07338006</t>
  </si>
  <si>
    <t>Dannstadt-Schauernheim</t>
  </si>
  <si>
    <t>07338007</t>
  </si>
  <si>
    <t>Dudenhofen</t>
  </si>
  <si>
    <t>07338008</t>
  </si>
  <si>
    <t>Fußgönheim</t>
  </si>
  <si>
    <t>07338009</t>
  </si>
  <si>
    <t>Großniedesheim</t>
  </si>
  <si>
    <t>07338010</t>
  </si>
  <si>
    <t>Hanhofen</t>
  </si>
  <si>
    <t>07338011</t>
  </si>
  <si>
    <t>Harthausen</t>
  </si>
  <si>
    <t>07338012</t>
  </si>
  <si>
    <t>Heßheim</t>
  </si>
  <si>
    <t>07338013</t>
  </si>
  <si>
    <t>Heuchelheim bei Frankenthal</t>
  </si>
  <si>
    <t>07338014</t>
  </si>
  <si>
    <t>Hochdorf-Assenheim</t>
  </si>
  <si>
    <t>07338015</t>
  </si>
  <si>
    <t>Kleinniedesheim</t>
  </si>
  <si>
    <t>07338016</t>
  </si>
  <si>
    <t>Lambsheim</t>
  </si>
  <si>
    <t>07338017</t>
  </si>
  <si>
    <t>Limburgerhof</t>
  </si>
  <si>
    <t>07338018</t>
  </si>
  <si>
    <t>Maxdorf</t>
  </si>
  <si>
    <t>07338019</t>
  </si>
  <si>
    <t>Mutterstadt</t>
  </si>
  <si>
    <t>07338020</t>
  </si>
  <si>
    <t>Neuhofen</t>
  </si>
  <si>
    <t>07338021</t>
  </si>
  <si>
    <t>Otterstadt</t>
  </si>
  <si>
    <t>07338022</t>
  </si>
  <si>
    <t>Rödersheim-Gronau</t>
  </si>
  <si>
    <t>07338023</t>
  </si>
  <si>
    <t>Römerberg</t>
  </si>
  <si>
    <t>07338025</t>
  </si>
  <si>
    <t>Schifferstadt</t>
  </si>
  <si>
    <t>07338026</t>
  </si>
  <si>
    <t>Waldsee</t>
  </si>
  <si>
    <t>07339001</t>
  </si>
  <si>
    <t>Appenheim</t>
  </si>
  <si>
    <t>07339002</t>
  </si>
  <si>
    <t>Aspisheim</t>
  </si>
  <si>
    <t>07339003</t>
  </si>
  <si>
    <t>Bacharach</t>
  </si>
  <si>
    <t>07339004</t>
  </si>
  <si>
    <t>Badenheim</t>
  </si>
  <si>
    <t>07339005</t>
  </si>
  <si>
    <t>Bingen am Rhein</t>
  </si>
  <si>
    <t>07339006</t>
  </si>
  <si>
    <t>Bodenheim</t>
  </si>
  <si>
    <t>07339007</t>
  </si>
  <si>
    <t>07339008</t>
  </si>
  <si>
    <t>07339009</t>
  </si>
  <si>
    <t>Budenheim</t>
  </si>
  <si>
    <t>07339010</t>
  </si>
  <si>
    <t>Dalheim</t>
  </si>
  <si>
    <t>07339011</t>
  </si>
  <si>
    <t>Dexheim</t>
  </si>
  <si>
    <t>07339012</t>
  </si>
  <si>
    <t>Dienheim</t>
  </si>
  <si>
    <t>07339013</t>
  </si>
  <si>
    <t>Dolgesheim</t>
  </si>
  <si>
    <t>07339015</t>
  </si>
  <si>
    <t>Eimsheim</t>
  </si>
  <si>
    <t>07339016</t>
  </si>
  <si>
    <t>Engelstadt</t>
  </si>
  <si>
    <t>07339017</t>
  </si>
  <si>
    <t>Essenheim</t>
  </si>
  <si>
    <t>07339018</t>
  </si>
  <si>
    <t>Friesenheim</t>
  </si>
  <si>
    <t>07339019</t>
  </si>
  <si>
    <t>Gau-Algesheim</t>
  </si>
  <si>
    <t>07339020</t>
  </si>
  <si>
    <t>Gau-Bischofsheim</t>
  </si>
  <si>
    <t>07339021</t>
  </si>
  <si>
    <t>Gensingen</t>
  </si>
  <si>
    <t>07339022</t>
  </si>
  <si>
    <t>Grolsheim</t>
  </si>
  <si>
    <t>07339024</t>
  </si>
  <si>
    <t>Guntersblum</t>
  </si>
  <si>
    <t>07339025</t>
  </si>
  <si>
    <t>Hahnheim</t>
  </si>
  <si>
    <t>07339026</t>
  </si>
  <si>
    <t>Harxheim</t>
  </si>
  <si>
    <t>07339027</t>
  </si>
  <si>
    <t>Heidesheim am Rhein</t>
  </si>
  <si>
    <t>07339028</t>
  </si>
  <si>
    <t>07339029</t>
  </si>
  <si>
    <t>Horrweiler</t>
  </si>
  <si>
    <t>07339030</t>
  </si>
  <si>
    <t>Ingelheim am Rhein</t>
  </si>
  <si>
    <t>07339031</t>
  </si>
  <si>
    <t>Jugenheim in Rheinhessen</t>
  </si>
  <si>
    <t>07339032</t>
  </si>
  <si>
    <t>Klein-Winternheim</t>
  </si>
  <si>
    <t>07339033</t>
  </si>
  <si>
    <t>Köngernheim</t>
  </si>
  <si>
    <t>07339034</t>
  </si>
  <si>
    <t>Lörzweiler</t>
  </si>
  <si>
    <t>07339035</t>
  </si>
  <si>
    <t>Ludwigshöhe</t>
  </si>
  <si>
    <t>07339036</t>
  </si>
  <si>
    <t>Manubach</t>
  </si>
  <si>
    <t>07339037</t>
  </si>
  <si>
    <t>Mommenheim</t>
  </si>
  <si>
    <t>07339038</t>
  </si>
  <si>
    <t>Münster-Sarmsheim</t>
  </si>
  <si>
    <t>07339039</t>
  </si>
  <si>
    <t>Nackenheim</t>
  </si>
  <si>
    <t>07339040</t>
  </si>
  <si>
    <t>Niederheimbach</t>
  </si>
  <si>
    <t>07339041</t>
  </si>
  <si>
    <t>Rauschenberg</t>
  </si>
  <si>
    <t>06534018</t>
  </si>
  <si>
    <t>Stadtallendorf</t>
  </si>
  <si>
    <t>06534019</t>
  </si>
  <si>
    <t>Steffenberg</t>
  </si>
  <si>
    <t>06534020</t>
  </si>
  <si>
    <t>Weimar (Lahn)</t>
  </si>
  <si>
    <t>06534021</t>
  </si>
  <si>
    <t>Wetter (Hessen)</t>
  </si>
  <si>
    <t>06534022</t>
  </si>
  <si>
    <t>Wohratal</t>
  </si>
  <si>
    <t>06535001</t>
  </si>
  <si>
    <t>Alsfeld</t>
  </si>
  <si>
    <t>06535002</t>
  </si>
  <si>
    <t>Antrifttal</t>
  </si>
  <si>
    <t>06535003</t>
  </si>
  <si>
    <t>Feldatal</t>
  </si>
  <si>
    <t>06535004</t>
  </si>
  <si>
    <t>Freiensteinau</t>
  </si>
  <si>
    <t>06535005</t>
  </si>
  <si>
    <t>Gemünden (Felda)</t>
  </si>
  <si>
    <t>06535006</t>
  </si>
  <si>
    <t>Grebenau</t>
  </si>
  <si>
    <t>06535007</t>
  </si>
  <si>
    <t>Grebenhain</t>
  </si>
  <si>
    <t>06535008</t>
  </si>
  <si>
    <t>Herbstein</t>
  </si>
  <si>
    <t>06535009</t>
  </si>
  <si>
    <t>Homberg (Ohm)</t>
  </si>
  <si>
    <t>06535010</t>
  </si>
  <si>
    <t>Kirtorf</t>
  </si>
  <si>
    <t>06535011</t>
  </si>
  <si>
    <t>Lauterbach (Hessen)</t>
  </si>
  <si>
    <t>06535012</t>
  </si>
  <si>
    <t>Lautertal (Vogelsberg)</t>
  </si>
  <si>
    <t>06535013</t>
  </si>
  <si>
    <t>Mücke</t>
  </si>
  <si>
    <t>06535014</t>
  </si>
  <si>
    <t>Romrod</t>
  </si>
  <si>
    <t>06535015</t>
  </si>
  <si>
    <t>Schlitz</t>
  </si>
  <si>
    <t>06535016</t>
  </si>
  <si>
    <t>Schotten</t>
  </si>
  <si>
    <t>06535017</t>
  </si>
  <si>
    <t>06535018</t>
  </si>
  <si>
    <t>Ulrichstein</t>
  </si>
  <si>
    <t>06535019</t>
  </si>
  <si>
    <t>Wartenberg</t>
  </si>
  <si>
    <t>06611000</t>
  </si>
  <si>
    <t>Kassel</t>
  </si>
  <si>
    <t>06631001</t>
  </si>
  <si>
    <t>Bad Salzschlirf</t>
  </si>
  <si>
    <t>06631002</t>
  </si>
  <si>
    <t>Burghaun</t>
  </si>
  <si>
    <t>06631003</t>
  </si>
  <si>
    <t>Dipperz</t>
  </si>
  <si>
    <t>06631004</t>
  </si>
  <si>
    <t>Ebersburg</t>
  </si>
  <si>
    <t>06631005</t>
  </si>
  <si>
    <t>Ehrenberg (Rhön)</t>
  </si>
  <si>
    <t>06631006</t>
  </si>
  <si>
    <t>Eichenzell</t>
  </si>
  <si>
    <t>06631007</t>
  </si>
  <si>
    <t>Eiterfeld</t>
  </si>
  <si>
    <t>06631008</t>
  </si>
  <si>
    <t>Flieden</t>
  </si>
  <si>
    <t>06631009</t>
  </si>
  <si>
    <t>Fulda</t>
  </si>
  <si>
    <t>06631010</t>
  </si>
  <si>
    <t>Gersfeld (Rhön)</t>
  </si>
  <si>
    <t>06631011</t>
  </si>
  <si>
    <t>Großenlüder</t>
  </si>
  <si>
    <t>06631012</t>
  </si>
  <si>
    <t>Hilders</t>
  </si>
  <si>
    <t>06631013</t>
  </si>
  <si>
    <t>Hofbieber</t>
  </si>
  <si>
    <t>06631014</t>
  </si>
  <si>
    <t>Hosenfeld</t>
  </si>
  <si>
    <t>06631015</t>
  </si>
  <si>
    <t>Hünfeld</t>
  </si>
  <si>
    <t>06631016</t>
  </si>
  <si>
    <t>Kalbach</t>
  </si>
  <si>
    <t>06631017</t>
  </si>
  <si>
    <t>Künzell</t>
  </si>
  <si>
    <t>06631018</t>
  </si>
  <si>
    <t>06631019</t>
  </si>
  <si>
    <t>Nüsttal</t>
  </si>
  <si>
    <t>06631020</t>
  </si>
  <si>
    <t>Petersberg</t>
  </si>
  <si>
    <t>06631021</t>
  </si>
  <si>
    <t>Poppenhausen (Wasserkuppe)</t>
  </si>
  <si>
    <t>06631022</t>
  </si>
  <si>
    <t>Rasdorf</t>
  </si>
  <si>
    <t>06631023</t>
  </si>
  <si>
    <t>Tann (Rhön)</t>
  </si>
  <si>
    <t>06632001</t>
  </si>
  <si>
    <t>Alheim</t>
  </si>
  <si>
    <t>06632002</t>
  </si>
  <si>
    <t>Bad Hersfeld</t>
  </si>
  <si>
    <t>06632003</t>
  </si>
  <si>
    <t>Bebra</t>
  </si>
  <si>
    <t>06632004</t>
  </si>
  <si>
    <t>Breitenbach a. Herzberg</t>
  </si>
  <si>
    <t>06632005</t>
  </si>
  <si>
    <t>Cornberg</t>
  </si>
  <si>
    <t>06632006</t>
  </si>
  <si>
    <t>Friedewald</t>
  </si>
  <si>
    <t>06632007</t>
  </si>
  <si>
    <t>Hauneck</t>
  </si>
  <si>
    <t>06632008</t>
  </si>
  <si>
    <t>Haunetal</t>
  </si>
  <si>
    <t>06632009</t>
  </si>
  <si>
    <t>Heringen (Werra)</t>
  </si>
  <si>
    <t>06632010</t>
  </si>
  <si>
    <t>Hohenroda</t>
  </si>
  <si>
    <t>06632011</t>
  </si>
  <si>
    <t>Kirchheim</t>
  </si>
  <si>
    <t>06632012</t>
  </si>
  <si>
    <t>Ludwigsau</t>
  </si>
  <si>
    <t>06632013</t>
  </si>
  <si>
    <t>Nentershausen</t>
  </si>
  <si>
    <t>06632014</t>
  </si>
  <si>
    <t>Neuenstein</t>
  </si>
  <si>
    <t>06632015</t>
  </si>
  <si>
    <t>Niederaula</t>
  </si>
  <si>
    <t>06632016</t>
  </si>
  <si>
    <t>Philippsthal (Werra)</t>
  </si>
  <si>
    <t>06632017</t>
  </si>
  <si>
    <t>Ronshausen</t>
  </si>
  <si>
    <t>06632018</t>
  </si>
  <si>
    <t>Rotenburg a.d. Fulda</t>
  </si>
  <si>
    <t>06632019</t>
  </si>
  <si>
    <t>Schenklengsfeld</t>
  </si>
  <si>
    <t>06632020</t>
  </si>
  <si>
    <t>Wildeck</t>
  </si>
  <si>
    <t>06633001</t>
  </si>
  <si>
    <t>Ahnatal</t>
  </si>
  <si>
    <t>06633002</t>
  </si>
  <si>
    <t>Bad Karlshafen</t>
  </si>
  <si>
    <t>06633003</t>
  </si>
  <si>
    <t>Baunatal</t>
  </si>
  <si>
    <t>06633004</t>
  </si>
  <si>
    <t>Breuna</t>
  </si>
  <si>
    <t>06633005</t>
  </si>
  <si>
    <t>Calden</t>
  </si>
  <si>
    <t>06633006</t>
  </si>
  <si>
    <t>Bad Emstal</t>
  </si>
  <si>
    <t>06633007</t>
  </si>
  <si>
    <t>Espenau</t>
  </si>
  <si>
    <t>06633008</t>
  </si>
  <si>
    <t>Fuldabrück</t>
  </si>
  <si>
    <t>06633009</t>
  </si>
  <si>
    <t>Fuldatal</t>
  </si>
  <si>
    <t>06633010</t>
  </si>
  <si>
    <t>Grebenstein</t>
  </si>
  <si>
    <t>06633011</t>
  </si>
  <si>
    <t>Habichtswald</t>
  </si>
  <si>
    <t>06633012</t>
  </si>
  <si>
    <t>Helsa</t>
  </si>
  <si>
    <t>06633013</t>
  </si>
  <si>
    <t>Hofgeismar</t>
  </si>
  <si>
    <t>06633014</t>
  </si>
  <si>
    <t>Immenhausen</t>
  </si>
  <si>
    <t>06633015</t>
  </si>
  <si>
    <t>Kaufungen</t>
  </si>
  <si>
    <t>06633016</t>
  </si>
  <si>
    <t>06633017</t>
  </si>
  <si>
    <t>Lohfelden</t>
  </si>
  <si>
    <t>06633018</t>
  </si>
  <si>
    <t>Naumburg</t>
  </si>
  <si>
    <t>06633019</t>
  </si>
  <si>
    <t>Nieste</t>
  </si>
  <si>
    <t>06633020</t>
  </si>
  <si>
    <t>Niestetal</t>
  </si>
  <si>
    <t>06633021</t>
  </si>
  <si>
    <t>Oberweser</t>
  </si>
  <si>
    <t>06633022</t>
  </si>
  <si>
    <t>Reinhardshagen</t>
  </si>
  <si>
    <t>06633023</t>
  </si>
  <si>
    <t>Schauenburg</t>
  </si>
  <si>
    <t>06633024</t>
  </si>
  <si>
    <t>Söhrewald</t>
  </si>
  <si>
    <t>06633025</t>
  </si>
  <si>
    <t>Trendelburg</t>
  </si>
  <si>
    <t>06633026</t>
  </si>
  <si>
    <t>Vellmar</t>
  </si>
  <si>
    <t>06633027</t>
  </si>
  <si>
    <t>Wahlsburg</t>
  </si>
  <si>
    <t>06633028</t>
  </si>
  <si>
    <t>Wolfhagen</t>
  </si>
  <si>
    <t>06633029</t>
  </si>
  <si>
    <t>Zierenberg</t>
  </si>
  <si>
    <t>06633200</t>
  </si>
  <si>
    <t>Gutsbezirk Reinhardswald</t>
  </si>
  <si>
    <t>06634001</t>
  </si>
  <si>
    <t>Borken (Hessen)</t>
  </si>
  <si>
    <t>06634002</t>
  </si>
  <si>
    <t>Edermünde</t>
  </si>
  <si>
    <t>06634003</t>
  </si>
  <si>
    <t>Felsberg</t>
  </si>
  <si>
    <t>06634004</t>
  </si>
  <si>
    <t>Frielendorf</t>
  </si>
  <si>
    <t>06634005</t>
  </si>
  <si>
    <t>Fritzlar</t>
  </si>
  <si>
    <t>06634006</t>
  </si>
  <si>
    <t>Gilserberg</t>
  </si>
  <si>
    <t>06634007</t>
  </si>
  <si>
    <t>Gudensberg</t>
  </si>
  <si>
    <t>06634008</t>
  </si>
  <si>
    <t>Guxhagen</t>
  </si>
  <si>
    <t>06634009</t>
  </si>
  <si>
    <t>Homberg (Efze)</t>
  </si>
  <si>
    <t>06634010</t>
  </si>
  <si>
    <t>Jesberg</t>
  </si>
  <si>
    <t>06634011</t>
  </si>
  <si>
    <t>Knüllwald</t>
  </si>
  <si>
    <t>06634012</t>
  </si>
  <si>
    <t>Körle</t>
  </si>
  <si>
    <t>06634013</t>
  </si>
  <si>
    <t>Malsfeld</t>
  </si>
  <si>
    <t>06634014</t>
  </si>
  <si>
    <t>Melsungen</t>
  </si>
  <si>
    <t>06634015</t>
  </si>
  <si>
    <t>Morschen</t>
  </si>
  <si>
    <t>06634016</t>
  </si>
  <si>
    <t>Neuental</t>
  </si>
  <si>
    <t>06634017</t>
  </si>
  <si>
    <t>06634018</t>
  </si>
  <si>
    <t>Niedenstein</t>
  </si>
  <si>
    <t>06634019</t>
  </si>
  <si>
    <t>Oberaula</t>
  </si>
  <si>
    <t>06634020</t>
  </si>
  <si>
    <t>Ottrau</t>
  </si>
  <si>
    <t>06634021</t>
  </si>
  <si>
    <t>Schrecksbach</t>
  </si>
  <si>
    <t>06634022</t>
  </si>
  <si>
    <t>Schwalmstadt</t>
  </si>
  <si>
    <t>06634023</t>
  </si>
  <si>
    <t>Schwarzenborn</t>
  </si>
  <si>
    <t>06634024</t>
  </si>
  <si>
    <t>Spangenberg</t>
  </si>
  <si>
    <t>06634025</t>
  </si>
  <si>
    <t>Wabern</t>
  </si>
  <si>
    <t>06634026</t>
  </si>
  <si>
    <t>Willingshausen</t>
  </si>
  <si>
    <t>06634027</t>
  </si>
  <si>
    <t>Bad Zwesten</t>
  </si>
  <si>
    <t>06635001</t>
  </si>
  <si>
    <t>Allendorf (Eder)</t>
  </si>
  <si>
    <t>06635002</t>
  </si>
  <si>
    <t>Bad Arolsen</t>
  </si>
  <si>
    <t>06635003</t>
  </si>
  <si>
    <t>Bad Wildungen</t>
  </si>
  <si>
    <t>06635004</t>
  </si>
  <si>
    <t>Battenberg (Eder)</t>
  </si>
  <si>
    <t>06635005</t>
  </si>
  <si>
    <t>Bromskirchen</t>
  </si>
  <si>
    <t>06635006</t>
  </si>
  <si>
    <t>Burgwald</t>
  </si>
  <si>
    <t>06635007</t>
  </si>
  <si>
    <t>Diemelsee</t>
  </si>
  <si>
    <t>06635008</t>
  </si>
  <si>
    <t>Diemelstadt</t>
  </si>
  <si>
    <t>06635009</t>
  </si>
  <si>
    <t>Edertal</t>
  </si>
  <si>
    <t>06635010</t>
  </si>
  <si>
    <t>Frankenau</t>
  </si>
  <si>
    <t>06635011</t>
  </si>
  <si>
    <t>Frankenberg (Eder)</t>
  </si>
  <si>
    <t>06635012</t>
  </si>
  <si>
    <t>Gemünden (Wohra)</t>
  </si>
  <si>
    <t>06635013</t>
  </si>
  <si>
    <t>Haina (Kloster)</t>
  </si>
  <si>
    <t>06635014</t>
  </si>
  <si>
    <t>Hatzfeld (Eder)</t>
  </si>
  <si>
    <t>06635015</t>
  </si>
  <si>
    <t>Korbach</t>
  </si>
  <si>
    <t>06635016</t>
  </si>
  <si>
    <t>Lichtenfels</t>
  </si>
  <si>
    <t>06635017</t>
  </si>
  <si>
    <t>Rosenthal</t>
  </si>
  <si>
    <t>06635018</t>
  </si>
  <si>
    <t>Twistetal</t>
  </si>
  <si>
    <t>06635019</t>
  </si>
  <si>
    <t>Vöhl</t>
  </si>
  <si>
    <t>06635020</t>
  </si>
  <si>
    <t>Volkmarsen</t>
  </si>
  <si>
    <t>06635021</t>
  </si>
  <si>
    <t>Waldeck</t>
  </si>
  <si>
    <t>06635022</t>
  </si>
  <si>
    <t>Willingen (Upland)</t>
  </si>
  <si>
    <t>06636001</t>
  </si>
  <si>
    <t>Bad Sooden-Allendorf</t>
  </si>
  <si>
    <t>06636002</t>
  </si>
  <si>
    <t>Berkatal</t>
  </si>
  <si>
    <t>06636003</t>
  </si>
  <si>
    <t>Eschwege</t>
  </si>
  <si>
    <t>06636004</t>
  </si>
  <si>
    <t>Großalmerode</t>
  </si>
  <si>
    <t>06636005</t>
  </si>
  <si>
    <t>Herleshausen</t>
  </si>
  <si>
    <t>06636006</t>
  </si>
  <si>
    <t>Hessisch Lichtenau</t>
  </si>
  <si>
    <t>06636007</t>
  </si>
  <si>
    <t>Meinhard</t>
  </si>
  <si>
    <t>06636008</t>
  </si>
  <si>
    <t>Meißner</t>
  </si>
  <si>
    <t>06636009</t>
  </si>
  <si>
    <t>Neu-Eichenberg</t>
  </si>
  <si>
    <t>06636010</t>
  </si>
  <si>
    <t>Ringgau</t>
  </si>
  <si>
    <t>06636011</t>
  </si>
  <si>
    <t>Sontra</t>
  </si>
  <si>
    <t>06636012</t>
  </si>
  <si>
    <t>Waldkappel</t>
  </si>
  <si>
    <t>06636013</t>
  </si>
  <si>
    <t>Wanfried</t>
  </si>
  <si>
    <t>06636014</t>
  </si>
  <si>
    <t>Wehretal</t>
  </si>
  <si>
    <t>06636015</t>
  </si>
  <si>
    <t>Weißenborn</t>
  </si>
  <si>
    <t>06636016</t>
  </si>
  <si>
    <t>Witzenhausen</t>
  </si>
  <si>
    <t>06636200</t>
  </si>
  <si>
    <t>Gutsbezirk Kaufunger Wald</t>
  </si>
  <si>
    <t>07111000</t>
  </si>
  <si>
    <t>Koblenz</t>
  </si>
  <si>
    <t>07131001</t>
  </si>
  <si>
    <t>Adenau</t>
  </si>
  <si>
    <t>07131002</t>
  </si>
  <si>
    <t>Ahrbrück</t>
  </si>
  <si>
    <t>07131003</t>
  </si>
  <si>
    <t>Altenahr</t>
  </si>
  <si>
    <t>07131004</t>
  </si>
  <si>
    <t>Antweiler</t>
  </si>
  <si>
    <t>07131005</t>
  </si>
  <si>
    <t>Aremberg</t>
  </si>
  <si>
    <t>07131006</t>
  </si>
  <si>
    <t>Bad Breisig</t>
  </si>
  <si>
    <t>07131007</t>
  </si>
  <si>
    <t>Bad Neuenahr-Ahrweiler</t>
  </si>
  <si>
    <t>07131008</t>
  </si>
  <si>
    <t>Barweiler</t>
  </si>
  <si>
    <t>07131009</t>
  </si>
  <si>
    <t>Bauler</t>
  </si>
  <si>
    <t>07131011</t>
  </si>
  <si>
    <t>Berg</t>
  </si>
  <si>
    <t>07131014</t>
  </si>
  <si>
    <t>Brohl-Lützing</t>
  </si>
  <si>
    <t>07131015</t>
  </si>
  <si>
    <t>Dankerath</t>
  </si>
  <si>
    <t>07131016</t>
  </si>
  <si>
    <t>Dedenbach</t>
  </si>
  <si>
    <t>07131017</t>
  </si>
  <si>
    <t>Dernau</t>
  </si>
  <si>
    <t>07131018</t>
  </si>
  <si>
    <t>Dorsel</t>
  </si>
  <si>
    <t>07131021</t>
  </si>
  <si>
    <t>Eichenbach</t>
  </si>
  <si>
    <t>07131022</t>
  </si>
  <si>
    <t>Fuchshofen</t>
  </si>
  <si>
    <t>07131025</t>
  </si>
  <si>
    <t>Gönnersdorf</t>
  </si>
  <si>
    <t>07131026</t>
  </si>
  <si>
    <t>Harscheid</t>
  </si>
  <si>
    <t>07131027</t>
  </si>
  <si>
    <t>Heckenbach</t>
  </si>
  <si>
    <t>07131028</t>
  </si>
  <si>
    <t>Herschbroich</t>
  </si>
  <si>
    <t>07131029</t>
  </si>
  <si>
    <t>Hönningen</t>
  </si>
  <si>
    <t>07131030</t>
  </si>
  <si>
    <t>07131032</t>
  </si>
  <si>
    <t>Honerath</t>
  </si>
  <si>
    <t>07131033</t>
  </si>
  <si>
    <t>Hümmel</t>
  </si>
  <si>
    <t>07131034</t>
  </si>
  <si>
    <t>Insul</t>
  </si>
  <si>
    <t>07131036</t>
  </si>
  <si>
    <t>Kalenborn</t>
  </si>
  <si>
    <t>07131037</t>
  </si>
  <si>
    <t>Kaltenborn</t>
  </si>
  <si>
    <t>07131039</t>
  </si>
  <si>
    <t>Kesseling</t>
  </si>
  <si>
    <t>07131040</t>
  </si>
  <si>
    <t>Kirchsahr</t>
  </si>
  <si>
    <t>07131041</t>
  </si>
  <si>
    <t>Königsfeld</t>
  </si>
  <si>
    <t>07131042</t>
  </si>
  <si>
    <t>Kottenborn</t>
  </si>
  <si>
    <t>07131044</t>
  </si>
  <si>
    <t>Leimbach</t>
  </si>
  <si>
    <t>07131047</t>
  </si>
  <si>
    <t>Lind</t>
  </si>
  <si>
    <t>07131049</t>
  </si>
  <si>
    <t>Mayschoß</t>
  </si>
  <si>
    <t>07131050</t>
  </si>
  <si>
    <t>Meuspath</t>
  </si>
  <si>
    <t>07131051</t>
  </si>
  <si>
    <t>Müllenbach</t>
  </si>
  <si>
    <t>07131052</t>
  </si>
  <si>
    <t>Müsch</t>
  </si>
  <si>
    <t>07131054</t>
  </si>
  <si>
    <t>Niederdürenbach</t>
  </si>
  <si>
    <t>07131055</t>
  </si>
  <si>
    <t>Niederzissen</t>
  </si>
  <si>
    <t>07131058</t>
  </si>
  <si>
    <t>Nürburg</t>
  </si>
  <si>
    <t>07131059</t>
  </si>
  <si>
    <t>Oberdürenbach</t>
  </si>
  <si>
    <t>07131060</t>
  </si>
  <si>
    <t>Oberzissen</t>
  </si>
  <si>
    <t>07131062</t>
  </si>
  <si>
    <t>Ohlenhard</t>
  </si>
  <si>
    <t>07131065</t>
  </si>
  <si>
    <t>Pomster</t>
  </si>
  <si>
    <t>07131066</t>
  </si>
  <si>
    <t>Quiddelbach</t>
  </si>
  <si>
    <t>07131068</t>
  </si>
  <si>
    <t>Rech</t>
  </si>
  <si>
    <t>07131069</t>
  </si>
  <si>
    <t>Reifferscheid</t>
  </si>
  <si>
    <t>07131070</t>
  </si>
  <si>
    <t>Remagen</t>
  </si>
  <si>
    <t>07131072</t>
  </si>
  <si>
    <t>Rodder</t>
  </si>
  <si>
    <t>07131073</t>
  </si>
  <si>
    <t>Schalkenbach</t>
  </si>
  <si>
    <t>07131074</t>
  </si>
  <si>
    <t>Schuld</t>
  </si>
  <si>
    <t>07131075</t>
  </si>
  <si>
    <t>Senscheid</t>
  </si>
  <si>
    <t>07131076</t>
  </si>
  <si>
    <t>Sierscheid</t>
  </si>
  <si>
    <t>07131077</t>
  </si>
  <si>
    <t>Sinzig</t>
  </si>
  <si>
    <t>07131079</t>
  </si>
  <si>
    <t>Trierscheid</t>
  </si>
  <si>
    <t>07131081</t>
  </si>
  <si>
    <t>Waldorf</t>
  </si>
  <si>
    <t>07131082</t>
  </si>
  <si>
    <t>Wershofen</t>
  </si>
  <si>
    <t>07131083</t>
  </si>
  <si>
    <t>Wiesemscheid</t>
  </si>
  <si>
    <t>07131084</t>
  </si>
  <si>
    <t>Wimbach</t>
  </si>
  <si>
    <t>07131085</t>
  </si>
  <si>
    <t>Winnerath</t>
  </si>
  <si>
    <t>07131086</t>
  </si>
  <si>
    <t>Wirft</t>
  </si>
  <si>
    <t>07131090</t>
  </si>
  <si>
    <t>Grafschaft</t>
  </si>
  <si>
    <t>07131201</t>
  </si>
  <si>
    <t>Brenk</t>
  </si>
  <si>
    <t>07131202</t>
  </si>
  <si>
    <t>Burgbrohl</t>
  </si>
  <si>
    <t>07131204</t>
  </si>
  <si>
    <t>Galenberg</t>
  </si>
  <si>
    <t>07131205</t>
  </si>
  <si>
    <t>Glees</t>
  </si>
  <si>
    <t>07131206</t>
  </si>
  <si>
    <t>Hohenleimbach</t>
  </si>
  <si>
    <t>07131208</t>
  </si>
  <si>
    <t>Spessart</t>
  </si>
  <si>
    <t>07131209</t>
  </si>
  <si>
    <t>Wassenach</t>
  </si>
  <si>
    <t>07131210</t>
  </si>
  <si>
    <t>Wehr</t>
  </si>
  <si>
    <t>07131211</t>
  </si>
  <si>
    <t>Weibern</t>
  </si>
  <si>
    <t>07131501</t>
  </si>
  <si>
    <t>Dümpelfeld</t>
  </si>
  <si>
    <t>07131502</t>
  </si>
  <si>
    <t>Kempenich</t>
  </si>
  <si>
    <t>07132001</t>
  </si>
  <si>
    <t>Almersbach</t>
  </si>
  <si>
    <t>07132002</t>
  </si>
  <si>
    <t>07132004</t>
  </si>
  <si>
    <t>Bachenberg</t>
  </si>
  <si>
    <t>07132005</t>
  </si>
  <si>
    <t>Berzhausen</t>
  </si>
  <si>
    <t>07132006</t>
  </si>
  <si>
    <t>Betzdorf</t>
  </si>
  <si>
    <t>07132007</t>
  </si>
  <si>
    <t>Birkenbeul</t>
  </si>
  <si>
    <t>07132008</t>
  </si>
  <si>
    <t>Birken-Honigsessen</t>
  </si>
  <si>
    <t>07132009</t>
  </si>
  <si>
    <t>Birnbach</t>
  </si>
  <si>
    <t>07132010</t>
  </si>
  <si>
    <t>Bitzen</t>
  </si>
  <si>
    <t>07132011</t>
  </si>
  <si>
    <t>Mittelhof</t>
  </si>
  <si>
    <t>07132012</t>
  </si>
  <si>
    <t>Brachbach</t>
  </si>
  <si>
    <t>07132013</t>
  </si>
  <si>
    <t>Breitscheidt</t>
  </si>
  <si>
    <t>07132014</t>
  </si>
  <si>
    <t>Bruchertseifen</t>
  </si>
  <si>
    <t>07132015</t>
  </si>
  <si>
    <t>Bürdenbach</t>
  </si>
  <si>
    <t>07132016</t>
  </si>
  <si>
    <t>Burglahr</t>
  </si>
  <si>
    <t>07132017</t>
  </si>
  <si>
    <t>Busenhausen</t>
  </si>
  <si>
    <t>07132018</t>
  </si>
  <si>
    <t>Daaden</t>
  </si>
  <si>
    <t>07132019</t>
  </si>
  <si>
    <t>Derschen</t>
  </si>
  <si>
    <t>07132020</t>
  </si>
  <si>
    <t>Dickendorf</t>
  </si>
  <si>
    <t>07132022</t>
  </si>
  <si>
    <t>Eichelhardt</t>
  </si>
  <si>
    <t>07132023</t>
  </si>
  <si>
    <t>Eichen</t>
  </si>
  <si>
    <t>07132024</t>
  </si>
  <si>
    <t>Elben</t>
  </si>
  <si>
    <t>07132025</t>
  </si>
  <si>
    <t>Elkenroth</t>
  </si>
  <si>
    <t>07132026</t>
  </si>
  <si>
    <t>Emmerzhausen</t>
  </si>
  <si>
    <t>07132027</t>
  </si>
  <si>
    <t>Ersfeld</t>
  </si>
  <si>
    <t>07132028</t>
  </si>
  <si>
    <t>Etzbach</t>
  </si>
  <si>
    <t>07132029</t>
  </si>
  <si>
    <t>Eulenberg</t>
  </si>
  <si>
    <t>07132030</t>
  </si>
  <si>
    <t>Fensdorf</t>
  </si>
  <si>
    <t>07132031</t>
  </si>
  <si>
    <t>Fiersbach</t>
  </si>
  <si>
    <t>07132032</t>
  </si>
  <si>
    <t>Flammersfeld</t>
  </si>
  <si>
    <t>07132033</t>
  </si>
  <si>
    <t>Fluterschen</t>
  </si>
  <si>
    <t>07132034</t>
  </si>
  <si>
    <t>Forst</t>
  </si>
  <si>
    <t>07132035</t>
  </si>
  <si>
    <t>Forstmehren</t>
  </si>
  <si>
    <t>07132036</t>
  </si>
  <si>
    <t>07132037</t>
  </si>
  <si>
    <t>Friesenhagen</t>
  </si>
  <si>
    <t>07132038</t>
  </si>
  <si>
    <t>Fürthen</t>
  </si>
  <si>
    <t>07132039</t>
  </si>
  <si>
    <t>Gebhardshain</t>
  </si>
  <si>
    <t>07132040</t>
  </si>
  <si>
    <t>Gieleroth</t>
  </si>
  <si>
    <t>07132041</t>
  </si>
  <si>
    <t>Giershausen</t>
  </si>
  <si>
    <t>07132042</t>
  </si>
  <si>
    <t>Grünebach</t>
  </si>
  <si>
    <t>07132043</t>
  </si>
  <si>
    <t>Güllesheim</t>
  </si>
  <si>
    <t>07132044</t>
  </si>
  <si>
    <t>Hamm (Sieg)</t>
  </si>
  <si>
    <t>07132045</t>
  </si>
  <si>
    <t>Harbach</t>
  </si>
  <si>
    <t>07132046</t>
  </si>
  <si>
    <t>Hasselbach</t>
  </si>
  <si>
    <t>07132047</t>
  </si>
  <si>
    <t>Helmenzen</t>
  </si>
  <si>
    <t>07132048</t>
  </si>
  <si>
    <t>Helmeroth</t>
  </si>
  <si>
    <t>07132049</t>
  </si>
  <si>
    <t>Hemmelzen</t>
  </si>
  <si>
    <t>07132050</t>
  </si>
  <si>
    <t>Herdorf</t>
  </si>
  <si>
    <t>07132051</t>
  </si>
  <si>
    <t>Heupelzen</t>
  </si>
  <si>
    <t>07132052</t>
  </si>
  <si>
    <t>Hilgenroth</t>
  </si>
  <si>
    <t>07132053</t>
  </si>
  <si>
    <t>Hirz-Maulsbach</t>
  </si>
  <si>
    <t>07132054</t>
  </si>
  <si>
    <t>Hövels</t>
  </si>
  <si>
    <t>07132055</t>
  </si>
  <si>
    <t>Horhausen (Westerwald)</t>
  </si>
  <si>
    <t>07132056</t>
  </si>
  <si>
    <t>Idelberg</t>
  </si>
  <si>
    <t>07132057</t>
  </si>
  <si>
    <t>Ingelbach</t>
  </si>
  <si>
    <t>07132058</t>
  </si>
  <si>
    <t>Isert</t>
  </si>
  <si>
    <t>07132059</t>
  </si>
  <si>
    <t>Kausen</t>
  </si>
  <si>
    <t>07132060</t>
  </si>
  <si>
    <t>Kescheid</t>
  </si>
  <si>
    <t>07132061</t>
  </si>
  <si>
    <t>Kettenhausen</t>
  </si>
  <si>
    <t>07132062</t>
  </si>
  <si>
    <t>Kircheib</t>
  </si>
  <si>
    <t>07132063</t>
  </si>
  <si>
    <t>Kirchen (Sieg)</t>
  </si>
  <si>
    <t>07132064</t>
  </si>
  <si>
    <t>Kraam</t>
  </si>
  <si>
    <t>07132065</t>
  </si>
  <si>
    <t>Krunkel</t>
  </si>
  <si>
    <t>07132066</t>
  </si>
  <si>
    <t>Malberg</t>
  </si>
  <si>
    <t>07132067</t>
  </si>
  <si>
    <t>Mammelzen</t>
  </si>
  <si>
    <t>07132068</t>
  </si>
  <si>
    <t>Mauden</t>
  </si>
  <si>
    <t>07132069</t>
  </si>
  <si>
    <t>Mehren</t>
  </si>
  <si>
    <t>07132070</t>
  </si>
  <si>
    <t>Michelbach (Westerwald)</t>
  </si>
  <si>
    <t>07132071</t>
  </si>
  <si>
    <t>Molzhain</t>
  </si>
  <si>
    <t>07132072</t>
  </si>
  <si>
    <t>Mudersbach</t>
  </si>
  <si>
    <t>07132073</t>
  </si>
  <si>
    <t>Nauroth</t>
  </si>
  <si>
    <t>07132074</t>
  </si>
  <si>
    <t>Neitersen</t>
  </si>
  <si>
    <t>07132075</t>
  </si>
  <si>
    <t>Niederdreisbach</t>
  </si>
  <si>
    <t>07132076</t>
  </si>
  <si>
    <t>Niederfischbach</t>
  </si>
  <si>
    <t>07132077</t>
  </si>
  <si>
    <t>Niederirsen</t>
  </si>
  <si>
    <t>07132078</t>
  </si>
  <si>
    <t>Niedersteinebach</t>
  </si>
  <si>
    <t>07132079</t>
  </si>
  <si>
    <t>Nisterberg</t>
  </si>
  <si>
    <t>07132080</t>
  </si>
  <si>
    <t>08125027</t>
  </si>
  <si>
    <t>Erlenbach</t>
  </si>
  <si>
    <t>08125030</t>
  </si>
  <si>
    <t>Flein</t>
  </si>
  <si>
    <t>08125034</t>
  </si>
  <si>
    <t>Gemmingen</t>
  </si>
  <si>
    <t>08125038</t>
  </si>
  <si>
    <t>Güglingen</t>
  </si>
  <si>
    <t>08125039</t>
  </si>
  <si>
    <t>Gundelsheim</t>
  </si>
  <si>
    <t>08125046</t>
  </si>
  <si>
    <t>Ilsfeld</t>
  </si>
  <si>
    <t>08125047</t>
  </si>
  <si>
    <t>Ittlingen</t>
  </si>
  <si>
    <t>08125048</t>
  </si>
  <si>
    <t>Jagsthausen</t>
  </si>
  <si>
    <t>08125049</t>
  </si>
  <si>
    <t>Kirchardt</t>
  </si>
  <si>
    <t>08125056</t>
  </si>
  <si>
    <t>Lauffen am Neckar</t>
  </si>
  <si>
    <t>08125057</t>
  </si>
  <si>
    <t>Lehrensteinsfeld</t>
  </si>
  <si>
    <t>08125058</t>
  </si>
  <si>
    <t>Leingarten</t>
  </si>
  <si>
    <t>08125059</t>
  </si>
  <si>
    <t>Löwenstein</t>
  </si>
  <si>
    <t>08125061</t>
  </si>
  <si>
    <t>Massenbachhausen</t>
  </si>
  <si>
    <t>08125063</t>
  </si>
  <si>
    <t>Möckmühl</t>
  </si>
  <si>
    <t>08125065</t>
  </si>
  <si>
    <t>Neckarsulm</t>
  </si>
  <si>
    <t>08125066</t>
  </si>
  <si>
    <t>Neckarwestheim</t>
  </si>
  <si>
    <t>08125068</t>
  </si>
  <si>
    <t>Neudenau</t>
  </si>
  <si>
    <t>08125069</t>
  </si>
  <si>
    <t>Neuenstadt am Kocher</t>
  </si>
  <si>
    <t>08125074</t>
  </si>
  <si>
    <t>Nordheim</t>
  </si>
  <si>
    <t>08125078</t>
  </si>
  <si>
    <t>Oedheim</t>
  </si>
  <si>
    <t>08125079</t>
  </si>
  <si>
    <t>Offenau</t>
  </si>
  <si>
    <t>08125081</t>
  </si>
  <si>
    <t>Pfaffenhofen</t>
  </si>
  <si>
    <t>08125084</t>
  </si>
  <si>
    <t>Roigheim</t>
  </si>
  <si>
    <t>08125086</t>
  </si>
  <si>
    <t>Schwaigern</t>
  </si>
  <si>
    <t>08125087</t>
  </si>
  <si>
    <t>Siegelsbach</t>
  </si>
  <si>
    <t>08125094</t>
  </si>
  <si>
    <t>Talheim</t>
  </si>
  <si>
    <t>08125096</t>
  </si>
  <si>
    <t>Untereisesheim</t>
  </si>
  <si>
    <t>08125098</t>
  </si>
  <si>
    <t>Untergruppenbach</t>
  </si>
  <si>
    <t>08125102</t>
  </si>
  <si>
    <t>Weinsberg</t>
  </si>
  <si>
    <t>08125103</t>
  </si>
  <si>
    <t>Widdern</t>
  </si>
  <si>
    <t>08125107</t>
  </si>
  <si>
    <t>Wüstenrot</t>
  </si>
  <si>
    <t>08125108</t>
  </si>
  <si>
    <t>Zaberfeld</t>
  </si>
  <si>
    <t>08125110</t>
  </si>
  <si>
    <t>Obersulm</t>
  </si>
  <si>
    <t>08125111</t>
  </si>
  <si>
    <t>Hardthausen am Kocher</t>
  </si>
  <si>
    <t>08125113</t>
  </si>
  <si>
    <t>Langenbrettach</t>
  </si>
  <si>
    <t>08126011</t>
  </si>
  <si>
    <t>Bretzfeld</t>
  </si>
  <si>
    <t>08126020</t>
  </si>
  <si>
    <t>Dörzbach</t>
  </si>
  <si>
    <t>08126028</t>
  </si>
  <si>
    <t>Forchtenberg</t>
  </si>
  <si>
    <t>08126039</t>
  </si>
  <si>
    <t>Ingelfingen</t>
  </si>
  <si>
    <t>08126045</t>
  </si>
  <si>
    <t>Krautheim</t>
  </si>
  <si>
    <t>08126046</t>
  </si>
  <si>
    <t>Künzelsau</t>
  </si>
  <si>
    <t>08126047</t>
  </si>
  <si>
    <t>Kupferzell</t>
  </si>
  <si>
    <t>08126056</t>
  </si>
  <si>
    <t>Mulfingen</t>
  </si>
  <si>
    <t>08126058</t>
  </si>
  <si>
    <t>08126060</t>
  </si>
  <si>
    <t>Niedernhall</t>
  </si>
  <si>
    <t>08126066</t>
  </si>
  <si>
    <t>Öhringen</t>
  </si>
  <si>
    <t>08126069</t>
  </si>
  <si>
    <t>Pfedelbach</t>
  </si>
  <si>
    <t>08126072</t>
  </si>
  <si>
    <t>Schöntal</t>
  </si>
  <si>
    <t>08126085</t>
  </si>
  <si>
    <t>Waldenburg</t>
  </si>
  <si>
    <t>08126086</t>
  </si>
  <si>
    <t>Weißbach</t>
  </si>
  <si>
    <t>08126094</t>
  </si>
  <si>
    <t>Zweiflingen</t>
  </si>
  <si>
    <t>08127008</t>
  </si>
  <si>
    <t>Blaufelden</t>
  </si>
  <si>
    <t>08127009</t>
  </si>
  <si>
    <t>Braunsbach</t>
  </si>
  <si>
    <t>08127012</t>
  </si>
  <si>
    <t>Bühlertann</t>
  </si>
  <si>
    <t>08127013</t>
  </si>
  <si>
    <t>Bühlerzell</t>
  </si>
  <si>
    <t>08127014</t>
  </si>
  <si>
    <t>Crailsheim</t>
  </si>
  <si>
    <t>08127023</t>
  </si>
  <si>
    <t>Fichtenberg</t>
  </si>
  <si>
    <t>08127025</t>
  </si>
  <si>
    <t>Gaildorf</t>
  </si>
  <si>
    <t>08127032</t>
  </si>
  <si>
    <t>Gerabronn</t>
  </si>
  <si>
    <t>08127043</t>
  </si>
  <si>
    <t>Ilshofen</t>
  </si>
  <si>
    <t>08127046</t>
  </si>
  <si>
    <t>Kirchberg an der Jagst</t>
  </si>
  <si>
    <t>08127047</t>
  </si>
  <si>
    <t>Langenburg</t>
  </si>
  <si>
    <t>08127052</t>
  </si>
  <si>
    <t>Mainhardt</t>
  </si>
  <si>
    <t>08127056</t>
  </si>
  <si>
    <t>Michelbach an der Bilz</t>
  </si>
  <si>
    <t>08127059</t>
  </si>
  <si>
    <t>Michelfeld</t>
  </si>
  <si>
    <t>08127062</t>
  </si>
  <si>
    <t>Oberrot</t>
  </si>
  <si>
    <t>08127063</t>
  </si>
  <si>
    <t>Obersontheim</t>
  </si>
  <si>
    <t>08127071</t>
  </si>
  <si>
    <t>Rot am See</t>
  </si>
  <si>
    <t>08127073</t>
  </si>
  <si>
    <t>Satteldorf</t>
  </si>
  <si>
    <t>08127075</t>
  </si>
  <si>
    <t>Schrozberg</t>
  </si>
  <si>
    <t>08127076</t>
  </si>
  <si>
    <t>Schwäbisch Hall</t>
  </si>
  <si>
    <t>08127079</t>
  </si>
  <si>
    <t>Sulzbach-Laufen</t>
  </si>
  <si>
    <t>08127086</t>
  </si>
  <si>
    <t>Untermünkheim</t>
  </si>
  <si>
    <t>08127089</t>
  </si>
  <si>
    <t>Vellberg</t>
  </si>
  <si>
    <t>08127091</t>
  </si>
  <si>
    <t>08127099</t>
  </si>
  <si>
    <t>Wolpertshausen</t>
  </si>
  <si>
    <t>08127100</t>
  </si>
  <si>
    <t>08127101</t>
  </si>
  <si>
    <t>Kreßberg</t>
  </si>
  <si>
    <t>08127102</t>
  </si>
  <si>
    <t>Fichtenau</t>
  </si>
  <si>
    <t>08127103</t>
  </si>
  <si>
    <t>Frankenhardt</t>
  </si>
  <si>
    <t>08127104</t>
  </si>
  <si>
    <t>Stimpfach</t>
  </si>
  <si>
    <t>08128006</t>
  </si>
  <si>
    <t>Assamstadt</t>
  </si>
  <si>
    <t>08128007</t>
  </si>
  <si>
    <t>Bad Mergentheim</t>
  </si>
  <si>
    <t>08128014</t>
  </si>
  <si>
    <t>08128020</t>
  </si>
  <si>
    <t>Creglingen</t>
  </si>
  <si>
    <t>08128039</t>
  </si>
  <si>
    <t>08128045</t>
  </si>
  <si>
    <t>Großrinderfeld</t>
  </si>
  <si>
    <t>08128047</t>
  </si>
  <si>
    <t>Grünsfeld</t>
  </si>
  <si>
    <t>08128058</t>
  </si>
  <si>
    <t>Igersheim</t>
  </si>
  <si>
    <t>08128061</t>
  </si>
  <si>
    <t>Königheim</t>
  </si>
  <si>
    <t>08128064</t>
  </si>
  <si>
    <t>Külsheim</t>
  </si>
  <si>
    <t>08128082</t>
  </si>
  <si>
    <t>Niederstetten</t>
  </si>
  <si>
    <t>08128115</t>
  </si>
  <si>
    <t>Tauberbischofsheim</t>
  </si>
  <si>
    <t>08128126</t>
  </si>
  <si>
    <t>Weikersheim</t>
  </si>
  <si>
    <t>08128128</t>
  </si>
  <si>
    <t>Werbach</t>
  </si>
  <si>
    <t>08128131</t>
  </si>
  <si>
    <t>Wertheim</t>
  </si>
  <si>
    <t>08128137</t>
  </si>
  <si>
    <t>Wittighausen</t>
  </si>
  <si>
    <t>08128138</t>
  </si>
  <si>
    <t>Ahorn</t>
  </si>
  <si>
    <t>08128139</t>
  </si>
  <si>
    <t>Lauda-Königshofen</t>
  </si>
  <si>
    <t>08135010</t>
  </si>
  <si>
    <t>Dischingen</t>
  </si>
  <si>
    <t>08135015</t>
  </si>
  <si>
    <t>Gerstetten</t>
  </si>
  <si>
    <t>08135016</t>
  </si>
  <si>
    <t>Giengen an der Brenz</t>
  </si>
  <si>
    <t>08135019</t>
  </si>
  <si>
    <t>Heidenheim an der Brenz</t>
  </si>
  <si>
    <t>08135020</t>
  </si>
  <si>
    <t>Herbrechtingen</t>
  </si>
  <si>
    <t>08135021</t>
  </si>
  <si>
    <t>Hermaringen</t>
  </si>
  <si>
    <t>08135025</t>
  </si>
  <si>
    <t>Königsbronn</t>
  </si>
  <si>
    <t>08135026</t>
  </si>
  <si>
    <t>Nattheim</t>
  </si>
  <si>
    <t>08135027</t>
  </si>
  <si>
    <t>Niederstotzingen</t>
  </si>
  <si>
    <t>08135031</t>
  </si>
  <si>
    <t>Sontheim an der Brenz</t>
  </si>
  <si>
    <t>08135032</t>
  </si>
  <si>
    <t>Steinheim am Albuch</t>
  </si>
  <si>
    <t>08136002</t>
  </si>
  <si>
    <t>Abtsgmünd</t>
  </si>
  <si>
    <t>08136003</t>
  </si>
  <si>
    <t>Adelmannsfelden</t>
  </si>
  <si>
    <t>08136007</t>
  </si>
  <si>
    <t>Bartholomä</t>
  </si>
  <si>
    <t>08136009</t>
  </si>
  <si>
    <t>Böbingen an der Rems</t>
  </si>
  <si>
    <t>08136010</t>
  </si>
  <si>
    <t>Bopfingen</t>
  </si>
  <si>
    <t>08136015</t>
  </si>
  <si>
    <t>Durlangen</t>
  </si>
  <si>
    <t>08136018</t>
  </si>
  <si>
    <t>08136019</t>
  </si>
  <si>
    <t>Ellwangen (Jagst)</t>
  </si>
  <si>
    <t>08136020</t>
  </si>
  <si>
    <t>Eschach</t>
  </si>
  <si>
    <t>08136021</t>
  </si>
  <si>
    <t>08136024</t>
  </si>
  <si>
    <t>Göggingen</t>
  </si>
  <si>
    <t>08136027</t>
  </si>
  <si>
    <t>Gschwend</t>
  </si>
  <si>
    <t>08136028</t>
  </si>
  <si>
    <t>Heubach</t>
  </si>
  <si>
    <t>08136029</t>
  </si>
  <si>
    <t>Heuchlingen</t>
  </si>
  <si>
    <t>08136033</t>
  </si>
  <si>
    <t>Hüttlingen</t>
  </si>
  <si>
    <t>08136034</t>
  </si>
  <si>
    <t>Iggingen</t>
  </si>
  <si>
    <t>08136035</t>
  </si>
  <si>
    <t>Jagstzell</t>
  </si>
  <si>
    <t>08136037</t>
  </si>
  <si>
    <t>Kirchheim am Ries</t>
  </si>
  <si>
    <t>08136038</t>
  </si>
  <si>
    <t>Lauchheim</t>
  </si>
  <si>
    <t>08136040</t>
  </si>
  <si>
    <t>Leinzell</t>
  </si>
  <si>
    <t>08136042</t>
  </si>
  <si>
    <t>08136043</t>
  </si>
  <si>
    <t>Mögglingen</t>
  </si>
  <si>
    <t>08136044</t>
  </si>
  <si>
    <t>Mutlangen</t>
  </si>
  <si>
    <t>08136045</t>
  </si>
  <si>
    <t>Neresheim</t>
  </si>
  <si>
    <t>08136046</t>
  </si>
  <si>
    <t>Neuler</t>
  </si>
  <si>
    <t>08136049</t>
  </si>
  <si>
    <t>Obergröningen</t>
  </si>
  <si>
    <t>08136050</t>
  </si>
  <si>
    <t>Oberkochen</t>
  </si>
  <si>
    <t>08136060</t>
  </si>
  <si>
    <t>Rosenberg</t>
  </si>
  <si>
    <t>08136061</t>
  </si>
  <si>
    <t>08136062</t>
  </si>
  <si>
    <t>Schechingen</t>
  </si>
  <si>
    <t>08136065</t>
  </si>
  <si>
    <t>Schwäbisch Gmünd</t>
  </si>
  <si>
    <t>08136066</t>
  </si>
  <si>
    <t>Spraitbach</t>
  </si>
  <si>
    <t>08136068</t>
  </si>
  <si>
    <t>Stödtlen</t>
  </si>
  <si>
    <t>08136070</t>
  </si>
  <si>
    <t>Täferrot</t>
  </si>
  <si>
    <t>08136071</t>
  </si>
  <si>
    <t>Tannhausen</t>
  </si>
  <si>
    <t>08136075</t>
  </si>
  <si>
    <t>Unterschneidheim</t>
  </si>
  <si>
    <t>08136079</t>
  </si>
  <si>
    <t>Waldstetten</t>
  </si>
  <si>
    <t>08136082</t>
  </si>
  <si>
    <t>Westhausen</t>
  </si>
  <si>
    <t>08136084</t>
  </si>
  <si>
    <t>Wört</t>
  </si>
  <si>
    <t>08136087</t>
  </si>
  <si>
    <t>Riesbürg</t>
  </si>
  <si>
    <t>08136088</t>
  </si>
  <si>
    <t>Aalen</t>
  </si>
  <si>
    <t>08136089</t>
  </si>
  <si>
    <t>Rainau</t>
  </si>
  <si>
    <t>08211000</t>
  </si>
  <si>
    <t>Baden-Baden</t>
  </si>
  <si>
    <t>08212000</t>
  </si>
  <si>
    <t>Karlsruhe</t>
  </si>
  <si>
    <t>08215007</t>
  </si>
  <si>
    <t>Bretten</t>
  </si>
  <si>
    <t>08215009</t>
  </si>
  <si>
    <t>Bruchsal</t>
  </si>
  <si>
    <t>08215017</t>
  </si>
  <si>
    <t>Ettlingen</t>
  </si>
  <si>
    <t>08215021</t>
  </si>
  <si>
    <t>08215025</t>
  </si>
  <si>
    <t>Gondelsheim</t>
  </si>
  <si>
    <t>08215029</t>
  </si>
  <si>
    <t>Hambrücken</t>
  </si>
  <si>
    <t>08215039</t>
  </si>
  <si>
    <t>Kronau</t>
  </si>
  <si>
    <t>08215040</t>
  </si>
  <si>
    <t>Kürnbach</t>
  </si>
  <si>
    <t>08215046</t>
  </si>
  <si>
    <t>Malsch</t>
  </si>
  <si>
    <t>08215047</t>
  </si>
  <si>
    <t>Marxzell</t>
  </si>
  <si>
    <t>08215059</t>
  </si>
  <si>
    <t>Oberderdingen</t>
  </si>
  <si>
    <t>08215064</t>
  </si>
  <si>
    <t>Östringen</t>
  </si>
  <si>
    <t>08215066</t>
  </si>
  <si>
    <t>Philippsburg</t>
  </si>
  <si>
    <t>08215082</t>
  </si>
  <si>
    <t>Sulzfeld</t>
  </si>
  <si>
    <t>08215084</t>
  </si>
  <si>
    <t>Ubstadt-Weiher</t>
  </si>
  <si>
    <t>08215089</t>
  </si>
  <si>
    <t>Walzbachtal</t>
  </si>
  <si>
    <t>08215090</t>
  </si>
  <si>
    <t>Weingarten (Baden)</t>
  </si>
  <si>
    <t>08215094</t>
  </si>
  <si>
    <t>Zaisenhausen</t>
  </si>
  <si>
    <t>08215096</t>
  </si>
  <si>
    <t>Karlsbad</t>
  </si>
  <si>
    <t>08215097</t>
  </si>
  <si>
    <t>Kraichtal</t>
  </si>
  <si>
    <t>08215099</t>
  </si>
  <si>
    <t>Graben-Neudorf</t>
  </si>
  <si>
    <t>08215100</t>
  </si>
  <si>
    <t>Bad Schönborn</t>
  </si>
  <si>
    <t>08215101</t>
  </si>
  <si>
    <t>Pfinztal</t>
  </si>
  <si>
    <t>08215102</t>
  </si>
  <si>
    <t>Eggenstein-Leopoldshafen</t>
  </si>
  <si>
    <t>08215103</t>
  </si>
  <si>
    <t>Karlsdorf-Neuthard</t>
  </si>
  <si>
    <t>08215105</t>
  </si>
  <si>
    <t>Linkenheim-Hochstetten</t>
  </si>
  <si>
    <t>08215106</t>
  </si>
  <si>
    <t>Waghäusel</t>
  </si>
  <si>
    <t>08215107</t>
  </si>
  <si>
    <t>Oberhausen-Rheinhausen</t>
  </si>
  <si>
    <t>08215108</t>
  </si>
  <si>
    <t>Rheinstetten</t>
  </si>
  <si>
    <t>08215109</t>
  </si>
  <si>
    <t>Stutensee</t>
  </si>
  <si>
    <t>08215110</t>
  </si>
  <si>
    <t>Waldbronn</t>
  </si>
  <si>
    <t>08215111</t>
  </si>
  <si>
    <t>Dettenheim</t>
  </si>
  <si>
    <t>08216002</t>
  </si>
  <si>
    <t>Au am Rhein</t>
  </si>
  <si>
    <t>08216005</t>
  </si>
  <si>
    <t>Bietigheim</t>
  </si>
  <si>
    <t>08216006</t>
  </si>
  <si>
    <t>Bischweier</t>
  </si>
  <si>
    <t>08216007</t>
  </si>
  <si>
    <t>Bühl</t>
  </si>
  <si>
    <t>08216008</t>
  </si>
  <si>
    <t>Bühlertal</t>
  </si>
  <si>
    <t>08216009</t>
  </si>
  <si>
    <t>Durmersheim</t>
  </si>
  <si>
    <t>08216012</t>
  </si>
  <si>
    <t>Elchesheim-Illingen</t>
  </si>
  <si>
    <t>08216013</t>
  </si>
  <si>
    <t>Forbach</t>
  </si>
  <si>
    <t>08216015</t>
  </si>
  <si>
    <t>Gaggenau</t>
  </si>
  <si>
    <t>08216017</t>
  </si>
  <si>
    <t>Gernsbach</t>
  </si>
  <si>
    <t>08216022</t>
  </si>
  <si>
    <t>Hügelsheim</t>
  </si>
  <si>
    <t>08216023</t>
  </si>
  <si>
    <t>Iffezheim</t>
  </si>
  <si>
    <t>08216024</t>
  </si>
  <si>
    <t>Kuppenheim</t>
  </si>
  <si>
    <t>08216028</t>
  </si>
  <si>
    <t>08216029</t>
  </si>
  <si>
    <t>Loffenau</t>
  </si>
  <si>
    <t>08216033</t>
  </si>
  <si>
    <t>Muggensturm</t>
  </si>
  <si>
    <t>08216039</t>
  </si>
  <si>
    <t>Ötigheim</t>
  </si>
  <si>
    <t>08216041</t>
  </si>
  <si>
    <t>Ottersweier</t>
  </si>
  <si>
    <t>08216043</t>
  </si>
  <si>
    <t>Rastatt</t>
  </si>
  <si>
    <t>08216049</t>
  </si>
  <si>
    <t>Sinzheim</t>
  </si>
  <si>
    <t>08216052</t>
  </si>
  <si>
    <t>Steinmauern</t>
  </si>
  <si>
    <t>08216059</t>
  </si>
  <si>
    <t>Weisenbach</t>
  </si>
  <si>
    <t>08216063</t>
  </si>
  <si>
    <t>Rheinmünster</t>
  </si>
  <si>
    <t>08221000</t>
  </si>
  <si>
    <t>Heidelberg</t>
  </si>
  <si>
    <t>08222000</t>
  </si>
  <si>
    <t>Mannheim</t>
  </si>
  <si>
    <t>08225001</t>
  </si>
  <si>
    <t>Adelsheim</t>
  </si>
  <si>
    <t>08225002</t>
  </si>
  <si>
    <t>Aglasterhausen</t>
  </si>
  <si>
    <t>08225009</t>
  </si>
  <si>
    <t>Billigheim</t>
  </si>
  <si>
    <t>08225010</t>
  </si>
  <si>
    <t>Binau</t>
  </si>
  <si>
    <t>08225014</t>
  </si>
  <si>
    <t>Buchen (Odenwald)</t>
  </si>
  <si>
    <t>08225024</t>
  </si>
  <si>
    <t>Fahrenbach</t>
  </si>
  <si>
    <t>08225032</t>
  </si>
  <si>
    <t>Hardheim</t>
  </si>
  <si>
    <t>08225033</t>
  </si>
  <si>
    <t>Haßmersheim</t>
  </si>
  <si>
    <t>08225039</t>
  </si>
  <si>
    <t>Höpfingen</t>
  </si>
  <si>
    <t>08225042</t>
  </si>
  <si>
    <t>Hüffenhardt</t>
  </si>
  <si>
    <t>08225052</t>
  </si>
  <si>
    <t>08225058</t>
  </si>
  <si>
    <t>Mosbach</t>
  </si>
  <si>
    <t>08225060</t>
  </si>
  <si>
    <t>Mudau</t>
  </si>
  <si>
    <t>08225064</t>
  </si>
  <si>
    <t>Neckargerach</t>
  </si>
  <si>
    <t>08225067</t>
  </si>
  <si>
    <t>Neckarzimmern</t>
  </si>
  <si>
    <t>08225068</t>
  </si>
  <si>
    <t>08225074</t>
  </si>
  <si>
    <t>Obrigheim</t>
  </si>
  <si>
    <t>08225075</t>
  </si>
  <si>
    <t>Osterburken</t>
  </si>
  <si>
    <t>08225082</t>
  </si>
  <si>
    <t>08225091</t>
  </si>
  <si>
    <t>Seckach</t>
  </si>
  <si>
    <t>08225109</t>
  </si>
  <si>
    <t>Walldürn</t>
  </si>
  <si>
    <t>08225113</t>
  </si>
  <si>
    <t>08225114</t>
  </si>
  <si>
    <t>Ravenstein</t>
  </si>
  <si>
    <t>08225115</t>
  </si>
  <si>
    <t>Schefflenz</t>
  </si>
  <si>
    <t>08225116</t>
  </si>
  <si>
    <t>Schwarzach</t>
  </si>
  <si>
    <t>08225117</t>
  </si>
  <si>
    <t>Elztal</t>
  </si>
  <si>
    <t>08225118</t>
  </si>
  <si>
    <t>Waldbrunn</t>
  </si>
  <si>
    <t>08226003</t>
  </si>
  <si>
    <t>Altlußheim</t>
  </si>
  <si>
    <t>08226006</t>
  </si>
  <si>
    <t>Bammental</t>
  </si>
  <si>
    <t>08226009</t>
  </si>
  <si>
    <t>08226010</t>
  </si>
  <si>
    <t>Dielheim</t>
  </si>
  <si>
    <t>08226012</t>
  </si>
  <si>
    <t>Dossenheim</t>
  </si>
  <si>
    <t>08226013</t>
  </si>
  <si>
    <t>Eberbach</t>
  </si>
  <si>
    <t>08226017</t>
  </si>
  <si>
    <t>Epfenbach</t>
  </si>
  <si>
    <t>08226018</t>
  </si>
  <si>
    <t>Eppelheim</t>
  </si>
  <si>
    <t>08226020</t>
  </si>
  <si>
    <t>Eschelbronn</t>
  </si>
  <si>
    <t>08226022</t>
  </si>
  <si>
    <t>Gaiberg</t>
  </si>
  <si>
    <t>08226027</t>
  </si>
  <si>
    <t>Heddesbach</t>
  </si>
  <si>
    <t>08226028</t>
  </si>
  <si>
    <t>Heddesheim</t>
  </si>
  <si>
    <t>08226029</t>
  </si>
  <si>
    <t>Heiligkreuzsteinach</t>
  </si>
  <si>
    <t>08226031</t>
  </si>
  <si>
    <t>Hemsbach</t>
  </si>
  <si>
    <t>08226032</t>
  </si>
  <si>
    <t>Hockenheim</t>
  </si>
  <si>
    <t>08226036</t>
  </si>
  <si>
    <t>Ilvesheim</t>
  </si>
  <si>
    <t>08226037</t>
  </si>
  <si>
    <t>Ketsch</t>
  </si>
  <si>
    <t>08226038</t>
  </si>
  <si>
    <t>Ladenburg</t>
  </si>
  <si>
    <t>08226040</t>
  </si>
  <si>
    <t>Laudenbach</t>
  </si>
  <si>
    <t>08226041</t>
  </si>
  <si>
    <t>08226046</t>
  </si>
  <si>
    <t>08226048</t>
  </si>
  <si>
    <t>Mauer</t>
  </si>
  <si>
    <t>08226049</t>
  </si>
  <si>
    <t>Meckesheim</t>
  </si>
  <si>
    <t>08226054</t>
  </si>
  <si>
    <t>Mühlhausen</t>
  </si>
  <si>
    <t>08226055</t>
  </si>
  <si>
    <t>Neckarbischofsheim</t>
  </si>
  <si>
    <t>08226056</t>
  </si>
  <si>
    <t>Neckargemünd</t>
  </si>
  <si>
    <t>08226058</t>
  </si>
  <si>
    <t>Neidenstein</t>
  </si>
  <si>
    <t>08226059</t>
  </si>
  <si>
    <t>Neulußheim</t>
  </si>
  <si>
    <t>08226060</t>
  </si>
  <si>
    <t>Nußloch</t>
  </si>
  <si>
    <t>08226062</t>
  </si>
  <si>
    <t>Oftersheim</t>
  </si>
  <si>
    <t>08226063</t>
  </si>
  <si>
    <t>Plankstadt</t>
  </si>
  <si>
    <t>08226065</t>
  </si>
  <si>
    <t>Rauenberg</t>
  </si>
  <si>
    <t>08226066</t>
  </si>
  <si>
    <t>Reichartshausen</t>
  </si>
  <si>
    <t>08226068</t>
  </si>
  <si>
    <t>Reilingen</t>
  </si>
  <si>
    <t>08226076</t>
  </si>
  <si>
    <t>Sandhausen</t>
  </si>
  <si>
    <t>08226080</t>
  </si>
  <si>
    <t>Schönau</t>
  </si>
  <si>
    <t>08226081</t>
  </si>
  <si>
    <t>Schönbrunn</t>
  </si>
  <si>
    <t>08226082</t>
  </si>
  <si>
    <t>Schriesheim</t>
  </si>
  <si>
    <t>08226084</t>
  </si>
  <si>
    <t>Schwetzingen</t>
  </si>
  <si>
    <t>08226085</t>
  </si>
  <si>
    <t>Sinsheim</t>
  </si>
  <si>
    <t>08226086</t>
  </si>
  <si>
    <t>Spechbach</t>
  </si>
  <si>
    <t>08226091</t>
  </si>
  <si>
    <t>Waibstadt</t>
  </si>
  <si>
    <t>08226095</t>
  </si>
  <si>
    <t>Walldorf</t>
  </si>
  <si>
    <t>08226096</t>
  </si>
  <si>
    <t>Weinheim</t>
  </si>
  <si>
    <t>08226097</t>
  </si>
  <si>
    <t>Wiesenbach</t>
  </si>
  <si>
    <t>08226098</t>
  </si>
  <si>
    <t>Wiesloch</t>
  </si>
  <si>
    <t>08226099</t>
  </si>
  <si>
    <t>Wilhelmsfeld</t>
  </si>
  <si>
    <t>08226101</t>
  </si>
  <si>
    <t>Zuzenhausen</t>
  </si>
  <si>
    <t>08226102</t>
  </si>
  <si>
    <t>Angelbachtal</t>
  </si>
  <si>
    <t>08226103</t>
  </si>
  <si>
    <t>St. Leon-Rot</t>
  </si>
  <si>
    <t>08226104</t>
  </si>
  <si>
    <t>Lobbach</t>
  </si>
  <si>
    <t>08226105</t>
  </si>
  <si>
    <t>Edingen-Neckarhausen</t>
  </si>
  <si>
    <t>08226106</t>
  </si>
  <si>
    <t>Helmstadt-Bargen</t>
  </si>
  <si>
    <t>08226107</t>
  </si>
  <si>
    <t>Hirschberg an der Bergstraße</t>
  </si>
  <si>
    <t>08231000</t>
  </si>
  <si>
    <t>Pforzheim</t>
  </si>
  <si>
    <t>08235006</t>
  </si>
  <si>
    <t>Altensteig</t>
  </si>
  <si>
    <t>08235007</t>
  </si>
  <si>
    <t>Althengstett</t>
  </si>
  <si>
    <t>08235008</t>
  </si>
  <si>
    <t>Bad Liebenzell</t>
  </si>
  <si>
    <t>08235018</t>
  </si>
  <si>
    <t>Dobel</t>
  </si>
  <si>
    <t>08235020</t>
  </si>
  <si>
    <t>Ebhausen</t>
  </si>
  <si>
    <t>08235022</t>
  </si>
  <si>
    <t>Egenhausen</t>
  </si>
  <si>
    <t>08235025</t>
  </si>
  <si>
    <t>Enzklösterle</t>
  </si>
  <si>
    <t>08235029</t>
  </si>
  <si>
    <t>Gechingen</t>
  </si>
  <si>
    <t>08235032</t>
  </si>
  <si>
    <t>Haiterbach</t>
  </si>
  <si>
    <t>08235033</t>
  </si>
  <si>
    <t>Bad Herrenalb</t>
  </si>
  <si>
    <t>08235035</t>
  </si>
  <si>
    <t>Höfen an der Enz</t>
  </si>
  <si>
    <t>08235046</t>
  </si>
  <si>
    <t>Nagold</t>
  </si>
  <si>
    <t>08235047</t>
  </si>
  <si>
    <t>Neubulach</t>
  </si>
  <si>
    <t>08235050</t>
  </si>
  <si>
    <t>Neuweiler</t>
  </si>
  <si>
    <t>08235055</t>
  </si>
  <si>
    <t>Oberreichenbach</t>
  </si>
  <si>
    <t>08235057</t>
  </si>
  <si>
    <t>Ostelsheim</t>
  </si>
  <si>
    <t>08235060</t>
  </si>
  <si>
    <t>Rohrdorf</t>
  </si>
  <si>
    <t>08235065</t>
  </si>
  <si>
    <t>Schömberg</t>
  </si>
  <si>
    <t>08235066</t>
  </si>
  <si>
    <t>Simmersfeld</t>
  </si>
  <si>
    <t>08235067</t>
  </si>
  <si>
    <t>Simmozheim</t>
  </si>
  <si>
    <t>08235073</t>
  </si>
  <si>
    <t>Unterreichenbach</t>
  </si>
  <si>
    <t>08235079</t>
  </si>
  <si>
    <t>Bad Wildbad</t>
  </si>
  <si>
    <t>08235080</t>
  </si>
  <si>
    <t>Wildberg</t>
  </si>
  <si>
    <t>08235084</t>
  </si>
  <si>
    <t>Bad Teinach-Zavelstein</t>
  </si>
  <si>
    <t>08235085</t>
  </si>
  <si>
    <t>Calw</t>
  </si>
  <si>
    <t>08236004</t>
  </si>
  <si>
    <t>08236011</t>
  </si>
  <si>
    <t>Eisingen</t>
  </si>
  <si>
    <t>08236013</t>
  </si>
  <si>
    <t>Engelsbrand</t>
  </si>
  <si>
    <t>08236019</t>
  </si>
  <si>
    <t>Friolzheim</t>
  </si>
  <si>
    <t>08236025</t>
  </si>
  <si>
    <t>Heimsheim</t>
  </si>
  <si>
    <t>08236028</t>
  </si>
  <si>
    <t>Illingen</t>
  </si>
  <si>
    <t>08236030</t>
  </si>
  <si>
    <t>Ispringen</t>
  </si>
  <si>
    <t>08236031</t>
  </si>
  <si>
    <t>Kieselbronn</t>
  </si>
  <si>
    <t>08236033</t>
  </si>
  <si>
    <t>Knittlingen</t>
  </si>
  <si>
    <t>08236038</t>
  </si>
  <si>
    <t>Maulbronn</t>
  </si>
  <si>
    <t>08236039</t>
  </si>
  <si>
    <t>Mönsheim</t>
  </si>
  <si>
    <t>08236040</t>
  </si>
  <si>
    <t>Mühlacker</t>
  </si>
  <si>
    <t>08236043</t>
  </si>
  <si>
    <t>Neuenbürg</t>
  </si>
  <si>
    <t>08236044</t>
  </si>
  <si>
    <t>Neuhausen</t>
  </si>
  <si>
    <t>08236046</t>
  </si>
  <si>
    <t>Niefern-Öschelbronn</t>
  </si>
  <si>
    <t>08236050</t>
  </si>
  <si>
    <t>Ötisheim</t>
  </si>
  <si>
    <t>08236061</t>
  </si>
  <si>
    <t>Sternenfels</t>
  </si>
  <si>
    <t>08236062</t>
  </si>
  <si>
    <t>Tiefenbronn</t>
  </si>
  <si>
    <t>08236065</t>
  </si>
  <si>
    <t>Wiernsheim</t>
  </si>
  <si>
    <t>08236067</t>
  </si>
  <si>
    <t>Wimsheim</t>
  </si>
  <si>
    <t>08236068</t>
  </si>
  <si>
    <t>Wurmberg</t>
  </si>
  <si>
    <t>08236070</t>
  </si>
  <si>
    <t>Keltern</t>
  </si>
  <si>
    <t>08236071</t>
  </si>
  <si>
    <t>Remchingen</t>
  </si>
  <si>
    <t>08236072</t>
  </si>
  <si>
    <t>Straubenhardt</t>
  </si>
  <si>
    <t>08236073</t>
  </si>
  <si>
    <t>Neulingen</t>
  </si>
  <si>
    <t>08236074</t>
  </si>
  <si>
    <t>Kämpfelbach</t>
  </si>
  <si>
    <t>08236075</t>
  </si>
  <si>
    <t>Ölbronn-Dürrn</t>
  </si>
  <si>
    <t>08236076</t>
  </si>
  <si>
    <t>Königsbach-Stein</t>
  </si>
  <si>
    <t>08237002</t>
  </si>
  <si>
    <t>Alpirsbach</t>
  </si>
  <si>
    <t>08237004</t>
  </si>
  <si>
    <t>Baiersbronn</t>
  </si>
  <si>
    <t>08237019</t>
  </si>
  <si>
    <t>Dornstetten</t>
  </si>
  <si>
    <t>08237024</t>
  </si>
  <si>
    <t>Empfingen</t>
  </si>
  <si>
    <t>08237027</t>
  </si>
  <si>
    <t>Eutingen im Gäu</t>
  </si>
  <si>
    <t>08237028</t>
  </si>
  <si>
    <t>Freudenstadt</t>
  </si>
  <si>
    <t>08237030</t>
  </si>
  <si>
    <t>Glatten</t>
  </si>
  <si>
    <t>08237032</t>
  </si>
  <si>
    <t>Grömbach</t>
  </si>
  <si>
    <t>08237040</t>
  </si>
  <si>
    <t>Horb am Neckar</t>
  </si>
  <si>
    <t>08237045</t>
  </si>
  <si>
    <t>Loßburg</t>
  </si>
  <si>
    <t>08237054</t>
  </si>
  <si>
    <t>Pfalzgrafenweiler</t>
  </si>
  <si>
    <t>08237061</t>
  </si>
  <si>
    <t>Schopfloch</t>
  </si>
  <si>
    <t>08237072</t>
  </si>
  <si>
    <t>07137023</t>
  </si>
  <si>
    <t>Einig</t>
  </si>
  <si>
    <t>07137025</t>
  </si>
  <si>
    <t>Ettringen</t>
  </si>
  <si>
    <t>07137027</t>
  </si>
  <si>
    <t>Gappenach</t>
  </si>
  <si>
    <t>07137029</t>
  </si>
  <si>
    <t>Gering</t>
  </si>
  <si>
    <t>07137030</t>
  </si>
  <si>
    <t>Gierschnach</t>
  </si>
  <si>
    <t>07137034</t>
  </si>
  <si>
    <t>Hausten</t>
  </si>
  <si>
    <t>07137035</t>
  </si>
  <si>
    <t>Herresbach</t>
  </si>
  <si>
    <t>07137036</t>
  </si>
  <si>
    <t>Hirten</t>
  </si>
  <si>
    <t>07137041</t>
  </si>
  <si>
    <t>Kalt</t>
  </si>
  <si>
    <t>07137043</t>
  </si>
  <si>
    <t>Kehrig</t>
  </si>
  <si>
    <t>07137048</t>
  </si>
  <si>
    <t>Kerben</t>
  </si>
  <si>
    <t>07137049</t>
  </si>
  <si>
    <t>Kirchwald</t>
  </si>
  <si>
    <t>07137053</t>
  </si>
  <si>
    <t>Kollig</t>
  </si>
  <si>
    <t>07137055</t>
  </si>
  <si>
    <t>Kottenheim</t>
  </si>
  <si>
    <t>07137056</t>
  </si>
  <si>
    <t>Kretz</t>
  </si>
  <si>
    <t>07137057</t>
  </si>
  <si>
    <t>Kruft</t>
  </si>
  <si>
    <t>07137060</t>
  </si>
  <si>
    <t>Langenfeld</t>
  </si>
  <si>
    <t>07137061</t>
  </si>
  <si>
    <t>Langscheid</t>
  </si>
  <si>
    <t>07137063</t>
  </si>
  <si>
    <t>07137065</t>
  </si>
  <si>
    <t>Lonnig</t>
  </si>
  <si>
    <t>07137066</t>
  </si>
  <si>
    <t>Luxem</t>
  </si>
  <si>
    <t>07137068</t>
  </si>
  <si>
    <t>Mayen</t>
  </si>
  <si>
    <t>07137069</t>
  </si>
  <si>
    <t>Mendig</t>
  </si>
  <si>
    <t>07137070</t>
  </si>
  <si>
    <t>Mertloch</t>
  </si>
  <si>
    <t>07137074</t>
  </si>
  <si>
    <t>Monreal</t>
  </si>
  <si>
    <t>07137077</t>
  </si>
  <si>
    <t>Münk</t>
  </si>
  <si>
    <t>07137079</t>
  </si>
  <si>
    <t>Nachtsheim</t>
  </si>
  <si>
    <t>07137080</t>
  </si>
  <si>
    <t>Naunheim</t>
  </si>
  <si>
    <t>07137081</t>
  </si>
  <si>
    <t>Nickenich</t>
  </si>
  <si>
    <t>07137086</t>
  </si>
  <si>
    <t>Ochtendung</t>
  </si>
  <si>
    <t>07137087</t>
  </si>
  <si>
    <t>Pillig</t>
  </si>
  <si>
    <t>07137088</t>
  </si>
  <si>
    <t>Plaidt</t>
  </si>
  <si>
    <t>07137089</t>
  </si>
  <si>
    <t>Polch</t>
  </si>
  <si>
    <t>07137092</t>
  </si>
  <si>
    <t>Reudelsterz</t>
  </si>
  <si>
    <t>07137093</t>
  </si>
  <si>
    <t>Rieden</t>
  </si>
  <si>
    <t>07137095</t>
  </si>
  <si>
    <t>Rüber</t>
  </si>
  <si>
    <t>07137096</t>
  </si>
  <si>
    <t>Saffig</t>
  </si>
  <si>
    <t>07137097</t>
  </si>
  <si>
    <t>Sankt Johann</t>
  </si>
  <si>
    <t>07137099</t>
  </si>
  <si>
    <t>Siebenbach</t>
  </si>
  <si>
    <t>07137101</t>
  </si>
  <si>
    <t>Thür</t>
  </si>
  <si>
    <t>07137102</t>
  </si>
  <si>
    <t>Trimbs</t>
  </si>
  <si>
    <t>07137105</t>
  </si>
  <si>
    <t>Virneburg</t>
  </si>
  <si>
    <t>07137106</t>
  </si>
  <si>
    <t>Volkesfeld</t>
  </si>
  <si>
    <t>07137110</t>
  </si>
  <si>
    <t>07137112</t>
  </si>
  <si>
    <t>Welling</t>
  </si>
  <si>
    <t>07137113</t>
  </si>
  <si>
    <t>Welschenbach</t>
  </si>
  <si>
    <t>07137114</t>
  </si>
  <si>
    <t>Wierschem</t>
  </si>
  <si>
    <t>07137201</t>
  </si>
  <si>
    <t>Alken</t>
  </si>
  <si>
    <t>07137202</t>
  </si>
  <si>
    <t>Bassenheim</t>
  </si>
  <si>
    <t>07137203</t>
  </si>
  <si>
    <t>07137204</t>
  </si>
  <si>
    <t>Brey</t>
  </si>
  <si>
    <t>07137205</t>
  </si>
  <si>
    <t>Brodenbach</t>
  </si>
  <si>
    <t>07137206</t>
  </si>
  <si>
    <t>Burgen</t>
  </si>
  <si>
    <t>07137207</t>
  </si>
  <si>
    <t>Dieblich</t>
  </si>
  <si>
    <t>07137208</t>
  </si>
  <si>
    <t>Hatzenport</t>
  </si>
  <si>
    <t>07137209</t>
  </si>
  <si>
    <t>Kaltenengers</t>
  </si>
  <si>
    <t>07137211</t>
  </si>
  <si>
    <t>Kettig</t>
  </si>
  <si>
    <t>07137212</t>
  </si>
  <si>
    <t>Kobern-Gondorf</t>
  </si>
  <si>
    <t>07137214</t>
  </si>
  <si>
    <t>Löf</t>
  </si>
  <si>
    <t>07137215</t>
  </si>
  <si>
    <t>Macken</t>
  </si>
  <si>
    <t>07137216</t>
  </si>
  <si>
    <t>Mülheim-Kärlich</t>
  </si>
  <si>
    <t>07137217</t>
  </si>
  <si>
    <t>Niederfell</t>
  </si>
  <si>
    <t>07137218</t>
  </si>
  <si>
    <t>Niederwerth</t>
  </si>
  <si>
    <t>07137219</t>
  </si>
  <si>
    <t>Nörtershausen</t>
  </si>
  <si>
    <t>07137220</t>
  </si>
  <si>
    <t>Oberfell</t>
  </si>
  <si>
    <t>07137221</t>
  </si>
  <si>
    <t>Rhens</t>
  </si>
  <si>
    <t>07137222</t>
  </si>
  <si>
    <t>Sankt Sebastian</t>
  </si>
  <si>
    <t>07137223</t>
  </si>
  <si>
    <t>Spay</t>
  </si>
  <si>
    <t>07137224</t>
  </si>
  <si>
    <t>Urbar</t>
  </si>
  <si>
    <t>07137225</t>
  </si>
  <si>
    <t>Urmitz</t>
  </si>
  <si>
    <t>07137226</t>
  </si>
  <si>
    <t>Vallendar</t>
  </si>
  <si>
    <t>07137227</t>
  </si>
  <si>
    <t>Waldesch</t>
  </si>
  <si>
    <t>07137228</t>
  </si>
  <si>
    <t>Weißenthurm</t>
  </si>
  <si>
    <t>07137229</t>
  </si>
  <si>
    <t>Weitersburg</t>
  </si>
  <si>
    <t>07137230</t>
  </si>
  <si>
    <t>Winningen</t>
  </si>
  <si>
    <t>07137231</t>
  </si>
  <si>
    <t>Wolken</t>
  </si>
  <si>
    <t>07137501</t>
  </si>
  <si>
    <t>Münstermaifeld</t>
  </si>
  <si>
    <t>07137504</t>
  </si>
  <si>
    <t>Lehmen</t>
  </si>
  <si>
    <t>07138002</t>
  </si>
  <si>
    <t>Anhausen</t>
  </si>
  <si>
    <t>07138003</t>
  </si>
  <si>
    <t>07138004</t>
  </si>
  <si>
    <t>Bad Hönningen</t>
  </si>
  <si>
    <t>07138005</t>
  </si>
  <si>
    <t>Bonefeld</t>
  </si>
  <si>
    <t>07138006</t>
  </si>
  <si>
    <t>07138007</t>
  </si>
  <si>
    <t>Hausen (Wied)</t>
  </si>
  <si>
    <t>07138008</t>
  </si>
  <si>
    <t>Bruchhausen</t>
  </si>
  <si>
    <t>07138009</t>
  </si>
  <si>
    <t>Dattenberg</t>
  </si>
  <si>
    <t>07138010</t>
  </si>
  <si>
    <t>Datzeroth</t>
  </si>
  <si>
    <t>07138011</t>
  </si>
  <si>
    <t>Dernbach</t>
  </si>
  <si>
    <t>07138012</t>
  </si>
  <si>
    <t>Dierdorf</t>
  </si>
  <si>
    <t>07138013</t>
  </si>
  <si>
    <t>Döttesfeld</t>
  </si>
  <si>
    <t>07138014</t>
  </si>
  <si>
    <t>Dürrholz</t>
  </si>
  <si>
    <t>07138015</t>
  </si>
  <si>
    <t>Ehlscheid</t>
  </si>
  <si>
    <t>07138019</t>
  </si>
  <si>
    <t>Erpel</t>
  </si>
  <si>
    <t>07138023</t>
  </si>
  <si>
    <t>Großmaischeid</t>
  </si>
  <si>
    <t>07138024</t>
  </si>
  <si>
    <t>Hammerstein</t>
  </si>
  <si>
    <t>07138025</t>
  </si>
  <si>
    <t>Hanroth</t>
  </si>
  <si>
    <t>07138026</t>
  </si>
  <si>
    <t>Hardert</t>
  </si>
  <si>
    <t>07138027</t>
  </si>
  <si>
    <t>Harschbach</t>
  </si>
  <si>
    <t>07138030</t>
  </si>
  <si>
    <t>Hümmerich</t>
  </si>
  <si>
    <t>07138031</t>
  </si>
  <si>
    <t>Isenburg</t>
  </si>
  <si>
    <t>07138034</t>
  </si>
  <si>
    <t>Kleinmaischeid</t>
  </si>
  <si>
    <t>07138036</t>
  </si>
  <si>
    <t>Kurtscheid</t>
  </si>
  <si>
    <t>07138037</t>
  </si>
  <si>
    <t>Leubsdorf</t>
  </si>
  <si>
    <t>07138038</t>
  </si>
  <si>
    <t>Leutesdorf</t>
  </si>
  <si>
    <t>07138040</t>
  </si>
  <si>
    <t>Linkenbach</t>
  </si>
  <si>
    <t>07138041</t>
  </si>
  <si>
    <t>Linz am Rhein</t>
  </si>
  <si>
    <t>07138042</t>
  </si>
  <si>
    <t>Meinborn</t>
  </si>
  <si>
    <t>07138043</t>
  </si>
  <si>
    <t>Melsbach</t>
  </si>
  <si>
    <t>07138044</t>
  </si>
  <si>
    <t>Neustadt (Wied)</t>
  </si>
  <si>
    <t>07138045</t>
  </si>
  <si>
    <t>Neuwied</t>
  </si>
  <si>
    <t>07138047</t>
  </si>
  <si>
    <t>Niederbreitbach</t>
  </si>
  <si>
    <t>07138048</t>
  </si>
  <si>
    <t>Niederhofen</t>
  </si>
  <si>
    <t>07138050</t>
  </si>
  <si>
    <t>Niederwambach</t>
  </si>
  <si>
    <t>07138052</t>
  </si>
  <si>
    <t>Oberdreis</t>
  </si>
  <si>
    <t>07138053</t>
  </si>
  <si>
    <t>Oberhonnefeld-Gierend</t>
  </si>
  <si>
    <t>07138054</t>
  </si>
  <si>
    <t>Oberraden</t>
  </si>
  <si>
    <t>07138055</t>
  </si>
  <si>
    <t>Ockenfels</t>
  </si>
  <si>
    <t>07138057</t>
  </si>
  <si>
    <t>Puderbach</t>
  </si>
  <si>
    <t>07138058</t>
  </si>
  <si>
    <t>Ratzert</t>
  </si>
  <si>
    <t>07138059</t>
  </si>
  <si>
    <t>Raubach</t>
  </si>
  <si>
    <t>07138061</t>
  </si>
  <si>
    <t>Rengsdorf</t>
  </si>
  <si>
    <t>07138062</t>
  </si>
  <si>
    <t>Rheinbreitbach</t>
  </si>
  <si>
    <t>07138063</t>
  </si>
  <si>
    <t>Rheinbrohl</t>
  </si>
  <si>
    <t>07138064</t>
  </si>
  <si>
    <t>Rodenbach bei Puderbach</t>
  </si>
  <si>
    <t>07138065</t>
  </si>
  <si>
    <t>Roßbach</t>
  </si>
  <si>
    <t>07138066</t>
  </si>
  <si>
    <t>Rüscheid</t>
  </si>
  <si>
    <t>07138068</t>
  </si>
  <si>
    <t>Sankt Katharinen (Landkreis Neuwied)</t>
  </si>
  <si>
    <t>07138069</t>
  </si>
  <si>
    <t>Stebach</t>
  </si>
  <si>
    <t>07138070</t>
  </si>
  <si>
    <t>Steimel</t>
  </si>
  <si>
    <t>07138071</t>
  </si>
  <si>
    <t>Straßenhaus</t>
  </si>
  <si>
    <t>07138072</t>
  </si>
  <si>
    <t>Thalhausen</t>
  </si>
  <si>
    <t>07138073</t>
  </si>
  <si>
    <t>Unkel</t>
  </si>
  <si>
    <t>07138074</t>
  </si>
  <si>
    <t>Urbach</t>
  </si>
  <si>
    <t>07138075</t>
  </si>
  <si>
    <t>Vettelschoß</t>
  </si>
  <si>
    <t>07138076</t>
  </si>
  <si>
    <t>Waldbreitbach</t>
  </si>
  <si>
    <t>07138077</t>
  </si>
  <si>
    <t>Windhagen</t>
  </si>
  <si>
    <t>07138078</t>
  </si>
  <si>
    <t>Woldert</t>
  </si>
  <si>
    <t>07138080</t>
  </si>
  <si>
    <t>Buchholz (Westerwald)</t>
  </si>
  <si>
    <t>07138201</t>
  </si>
  <si>
    <t>Marienhausen</t>
  </si>
  <si>
    <t>07138501</t>
  </si>
  <si>
    <t>Kasbach-Ohlenberg</t>
  </si>
  <si>
    <t>07140001</t>
  </si>
  <si>
    <t>Alterkülz</t>
  </si>
  <si>
    <t>07140002</t>
  </si>
  <si>
    <t>Altweidelbach</t>
  </si>
  <si>
    <t>07140003</t>
  </si>
  <si>
    <t>Argenthal</t>
  </si>
  <si>
    <t>07140005</t>
  </si>
  <si>
    <t>Badenhard</t>
  </si>
  <si>
    <t>07140006</t>
  </si>
  <si>
    <t>07140007</t>
  </si>
  <si>
    <t>Belg</t>
  </si>
  <si>
    <t>07140008</t>
  </si>
  <si>
    <t>Belgweiler</t>
  </si>
  <si>
    <t>07140009</t>
  </si>
  <si>
    <t>Bell (Hunsrück)</t>
  </si>
  <si>
    <t>07140010</t>
  </si>
  <si>
    <t>Beltheim</t>
  </si>
  <si>
    <t>07140011</t>
  </si>
  <si>
    <t>Benzweiler</t>
  </si>
  <si>
    <t>07140012</t>
  </si>
  <si>
    <t>Bergenhausen</t>
  </si>
  <si>
    <t>07140014</t>
  </si>
  <si>
    <t>07140015</t>
  </si>
  <si>
    <t>Biebern</t>
  </si>
  <si>
    <t>07140016</t>
  </si>
  <si>
    <t>Birkheim</t>
  </si>
  <si>
    <t>07140018</t>
  </si>
  <si>
    <t>Braunshorn</t>
  </si>
  <si>
    <t>07140020</t>
  </si>
  <si>
    <t>Bubach</t>
  </si>
  <si>
    <t>07140021</t>
  </si>
  <si>
    <t>Buch</t>
  </si>
  <si>
    <t>07140023</t>
  </si>
  <si>
    <t>Budenbach</t>
  </si>
  <si>
    <t>07140024</t>
  </si>
  <si>
    <t>Büchenbeuren</t>
  </si>
  <si>
    <t>07140025</t>
  </si>
  <si>
    <t>Damscheid</t>
  </si>
  <si>
    <t>07140027</t>
  </si>
  <si>
    <t>Dichtelbach</t>
  </si>
  <si>
    <t>07140028</t>
  </si>
  <si>
    <t>Dickenschied</t>
  </si>
  <si>
    <t>07140029</t>
  </si>
  <si>
    <t>Dill</t>
  </si>
  <si>
    <t>07140030</t>
  </si>
  <si>
    <t>Dillendorf</t>
  </si>
  <si>
    <t>07140031</t>
  </si>
  <si>
    <t>Dörth</t>
  </si>
  <si>
    <t>07140035</t>
  </si>
  <si>
    <t>Ellern (Hunsrück)</t>
  </si>
  <si>
    <t>07140036</t>
  </si>
  <si>
    <t>Emmelshausen</t>
  </si>
  <si>
    <t>07140037</t>
  </si>
  <si>
    <t>07140039</t>
  </si>
  <si>
    <t>Fronhofen</t>
  </si>
  <si>
    <t>07140040</t>
  </si>
  <si>
    <t>Gehlweiler</t>
  </si>
  <si>
    <t>07140041</t>
  </si>
  <si>
    <t>Gemünden</t>
  </si>
  <si>
    <t>07140042</t>
  </si>
  <si>
    <t>Gödenroth</t>
  </si>
  <si>
    <t>07140043</t>
  </si>
  <si>
    <t>Gondershausen</t>
  </si>
  <si>
    <t>07140044</t>
  </si>
  <si>
    <t>Hahn</t>
  </si>
  <si>
    <t>07140045</t>
  </si>
  <si>
    <t>Halsenbach</t>
  </si>
  <si>
    <t>07140046</t>
  </si>
  <si>
    <t>07140047</t>
  </si>
  <si>
    <t>Hausbay</t>
  </si>
  <si>
    <t>07140048</t>
  </si>
  <si>
    <t>Hecken</t>
  </si>
  <si>
    <t>07140049</t>
  </si>
  <si>
    <t>Heinzenbach</t>
  </si>
  <si>
    <t>07140050</t>
  </si>
  <si>
    <t>Henau</t>
  </si>
  <si>
    <t>07140053</t>
  </si>
  <si>
    <t>Hirschfeld (Hunsrück)</t>
  </si>
  <si>
    <t>07140055</t>
  </si>
  <si>
    <t>Hollnich</t>
  </si>
  <si>
    <t>07140056</t>
  </si>
  <si>
    <t>Holzbach</t>
  </si>
  <si>
    <t>07140058</t>
  </si>
  <si>
    <t>Horn</t>
  </si>
  <si>
    <t>07140060</t>
  </si>
  <si>
    <t>Hungenroth</t>
  </si>
  <si>
    <t>07140062</t>
  </si>
  <si>
    <t>Kappel</t>
  </si>
  <si>
    <t>07140063</t>
  </si>
  <si>
    <t>Karbach</t>
  </si>
  <si>
    <t>07140064</t>
  </si>
  <si>
    <t>Kastellaun</t>
  </si>
  <si>
    <t>07140065</t>
  </si>
  <si>
    <t>Keidelheim</t>
  </si>
  <si>
    <t>07140067</t>
  </si>
  <si>
    <t>Kirchberg (Hunsrück)</t>
  </si>
  <si>
    <t>07140068</t>
  </si>
  <si>
    <t>Kisselbach</t>
  </si>
  <si>
    <t>07140070</t>
  </si>
  <si>
    <t>Klosterkumbd</t>
  </si>
  <si>
    <t>07140071</t>
  </si>
  <si>
    <t>Kludenbach</t>
  </si>
  <si>
    <t>07140073</t>
  </si>
  <si>
    <t>Korweiler</t>
  </si>
  <si>
    <t>07140075</t>
  </si>
  <si>
    <t>Kratzenburg</t>
  </si>
  <si>
    <t>07140076</t>
  </si>
  <si>
    <t>Külz (Hunsrück)</t>
  </si>
  <si>
    <t>07140077</t>
  </si>
  <si>
    <t>Kümbdchen</t>
  </si>
  <si>
    <t>07140079</t>
  </si>
  <si>
    <t>07140080</t>
  </si>
  <si>
    <t>Laudert</t>
  </si>
  <si>
    <t>07140081</t>
  </si>
  <si>
    <t>Laufersweiler</t>
  </si>
  <si>
    <t>07140082</t>
  </si>
  <si>
    <t>Lautzenhausen</t>
  </si>
  <si>
    <t>07140084</t>
  </si>
  <si>
    <t>Leiningen</t>
  </si>
  <si>
    <t>07140085</t>
  </si>
  <si>
    <t>Liebshausen</t>
  </si>
  <si>
    <t>07140086</t>
  </si>
  <si>
    <t>Lindenschied</t>
  </si>
  <si>
    <t>07140087</t>
  </si>
  <si>
    <t>Lingerhahn</t>
  </si>
  <si>
    <t>07140089</t>
  </si>
  <si>
    <t>Maisborn</t>
  </si>
  <si>
    <t>07140090</t>
  </si>
  <si>
    <t>Maitzborn</t>
  </si>
  <si>
    <t>07140092</t>
  </si>
  <si>
    <t>Mengerschied</t>
  </si>
  <si>
    <t>07140093</t>
  </si>
  <si>
    <t>Mermuth</t>
  </si>
  <si>
    <t>07140094</t>
  </si>
  <si>
    <t>Metzenhausen</t>
  </si>
  <si>
    <t>07140095</t>
  </si>
  <si>
    <t>Michelbach</t>
  </si>
  <si>
    <t>07140096</t>
  </si>
  <si>
    <t>Mörschbach</t>
  </si>
  <si>
    <t>07140098</t>
  </si>
  <si>
    <t>Mühlpfad</t>
  </si>
  <si>
    <t>07140099</t>
  </si>
  <si>
    <t>Mutterschied</t>
  </si>
  <si>
    <t>07140100</t>
  </si>
  <si>
    <t>Nannhausen</t>
  </si>
  <si>
    <t>07140101</t>
  </si>
  <si>
    <t>Neuerkirch</t>
  </si>
  <si>
    <t>07140102</t>
  </si>
  <si>
    <t>Ney</t>
  </si>
  <si>
    <t>07140104</t>
  </si>
  <si>
    <t>Niederburg</t>
  </si>
  <si>
    <t>07140105</t>
  </si>
  <si>
    <t>Nieder Kostenz</t>
  </si>
  <si>
    <t>07140106</t>
  </si>
  <si>
    <t>Niederkumbd</t>
  </si>
  <si>
    <t>07140107</t>
  </si>
  <si>
    <t>Niedersohren</t>
  </si>
  <si>
    <t>07140108</t>
  </si>
  <si>
    <t>Niedert</t>
  </si>
  <si>
    <t>07140109</t>
  </si>
  <si>
    <t>Niederweiler</t>
  </si>
  <si>
    <t>07140110</t>
  </si>
  <si>
    <t>Norath</t>
  </si>
  <si>
    <t>07140111</t>
  </si>
  <si>
    <t>Ober Kostenz</t>
  </si>
  <si>
    <t>07140112</t>
  </si>
  <si>
    <t>Oberwesel</t>
  </si>
  <si>
    <t>07140113</t>
  </si>
  <si>
    <t>Ohlweiler</t>
  </si>
  <si>
    <t>07140115</t>
  </si>
  <si>
    <t>Oppertshausen</t>
  </si>
  <si>
    <t>07140116</t>
  </si>
  <si>
    <t>Perscheid</t>
  </si>
  <si>
    <t>07140117</t>
  </si>
  <si>
    <t>Pfalzfeld</t>
  </si>
  <si>
    <t>07140118</t>
  </si>
  <si>
    <t>Pleizenhausen</t>
  </si>
  <si>
    <t>07140119</t>
  </si>
  <si>
    <t>Ravengiersburg</t>
  </si>
  <si>
    <t>07140120</t>
  </si>
  <si>
    <t>Raversbeuren</t>
  </si>
  <si>
    <t>07140121</t>
  </si>
  <si>
    <t>Rayerschied</t>
  </si>
  <si>
    <t>07140122</t>
  </si>
  <si>
    <t>Reckershausen</t>
  </si>
  <si>
    <t>07140123</t>
  </si>
  <si>
    <t>Reich</t>
  </si>
  <si>
    <t>07140125</t>
  </si>
  <si>
    <t>Rheinböllen</t>
  </si>
  <si>
    <t>07140126</t>
  </si>
  <si>
    <t>Riegenroth</t>
  </si>
  <si>
    <t>07140127</t>
  </si>
  <si>
    <t>Riesweiler</t>
  </si>
  <si>
    <t>07140128</t>
  </si>
  <si>
    <t>Rödelhausen</t>
  </si>
  <si>
    <t>07140129</t>
  </si>
  <si>
    <t>Rödern</t>
  </si>
  <si>
    <t>07140130</t>
  </si>
  <si>
    <t>07140131</t>
  </si>
  <si>
    <t>07140133</t>
  </si>
  <si>
    <t>Sankt Goar</t>
  </si>
  <si>
    <t>07140134</t>
  </si>
  <si>
    <t>Sargenroth</t>
  </si>
  <si>
    <t>07140135</t>
  </si>
  <si>
    <t>Schlierschied</t>
  </si>
  <si>
    <t>07140138</t>
  </si>
  <si>
    <t>Schnorbach</t>
  </si>
  <si>
    <t>07140139</t>
  </si>
  <si>
    <t>Schönborn</t>
  </si>
  <si>
    <t>07140140</t>
  </si>
  <si>
    <t>Schwall</t>
  </si>
  <si>
    <t>07140141</t>
  </si>
  <si>
    <t>Schwarzen</t>
  </si>
  <si>
    <t>07140144</t>
  </si>
  <si>
    <t>07140145</t>
  </si>
  <si>
    <t>Sohren</t>
  </si>
  <si>
    <t>07140146</t>
  </si>
  <si>
    <t>Sohrschied</t>
  </si>
  <si>
    <t>07140147</t>
  </si>
  <si>
    <t>Spesenroth</t>
  </si>
  <si>
    <t>07140148</t>
  </si>
  <si>
    <t>Steinbach</t>
  </si>
  <si>
    <t>07140149</t>
  </si>
  <si>
    <t>Thörlingen</t>
  </si>
  <si>
    <t>07140150</t>
  </si>
  <si>
    <t>Tiefenbach</t>
  </si>
  <si>
    <t>07140151</t>
  </si>
  <si>
    <t>Todenroth</t>
  </si>
  <si>
    <t>Efringen-Kirchen</t>
  </si>
  <si>
    <t>08336019</t>
  </si>
  <si>
    <t>Eimeldingen</t>
  </si>
  <si>
    <t>08336024</t>
  </si>
  <si>
    <t>Fischingen</t>
  </si>
  <si>
    <t>08336025</t>
  </si>
  <si>
    <t>Fröhnd</t>
  </si>
  <si>
    <t>08336034</t>
  </si>
  <si>
    <t>Hasel</t>
  </si>
  <si>
    <t>08336036</t>
  </si>
  <si>
    <t>Hausen im Wiesental</t>
  </si>
  <si>
    <t>08336043</t>
  </si>
  <si>
    <t>Inzlingen</t>
  </si>
  <si>
    <t>08336045</t>
  </si>
  <si>
    <t>Kandern</t>
  </si>
  <si>
    <t>08336050</t>
  </si>
  <si>
    <t>Lörrach</t>
  </si>
  <si>
    <t>08336057</t>
  </si>
  <si>
    <t>Maulburg</t>
  </si>
  <si>
    <t>08336069</t>
  </si>
  <si>
    <t>Rheinfelden (Baden)</t>
  </si>
  <si>
    <t>08336073</t>
  </si>
  <si>
    <t>Rümmingen</t>
  </si>
  <si>
    <t>08336075</t>
  </si>
  <si>
    <t>Schallbach</t>
  </si>
  <si>
    <t>08336078</t>
  </si>
  <si>
    <t>Schliengen</t>
  </si>
  <si>
    <t>08336079</t>
  </si>
  <si>
    <t>Schönau im Schwarzwald</t>
  </si>
  <si>
    <t>08336080</t>
  </si>
  <si>
    <t>Schönenberg</t>
  </si>
  <si>
    <t>08336081</t>
  </si>
  <si>
    <t>Schopfheim</t>
  </si>
  <si>
    <t>08336082</t>
  </si>
  <si>
    <t>Schwörstadt</t>
  </si>
  <si>
    <t>08336084</t>
  </si>
  <si>
    <t>08336087</t>
  </si>
  <si>
    <t>Todtnau</t>
  </si>
  <si>
    <t>08336089</t>
  </si>
  <si>
    <t>Tunau</t>
  </si>
  <si>
    <t>08336090</t>
  </si>
  <si>
    <t>Utzenfeld</t>
  </si>
  <si>
    <t>08336091</t>
  </si>
  <si>
    <t>Weil am Rhein</t>
  </si>
  <si>
    <t>08336094</t>
  </si>
  <si>
    <t>Wembach</t>
  </si>
  <si>
    <t>08336096</t>
  </si>
  <si>
    <t>Wieden</t>
  </si>
  <si>
    <t>08336100</t>
  </si>
  <si>
    <t>Wittlingen</t>
  </si>
  <si>
    <t>08336103</t>
  </si>
  <si>
    <t>Zell im Wiesental</t>
  </si>
  <si>
    <t>08336104</t>
  </si>
  <si>
    <t>Malsburg-Marzell</t>
  </si>
  <si>
    <t>08336105</t>
  </si>
  <si>
    <t>Grenzach-Wyhlen</t>
  </si>
  <si>
    <t>08336106</t>
  </si>
  <si>
    <t>Häg-Ehrsberg</t>
  </si>
  <si>
    <t>08336107</t>
  </si>
  <si>
    <t>Kleines Wiesental</t>
  </si>
  <si>
    <t>08337002</t>
  </si>
  <si>
    <t>Albbruck</t>
  </si>
  <si>
    <t>08337013</t>
  </si>
  <si>
    <t>Bernau im Schwarzwald</t>
  </si>
  <si>
    <t>08337022</t>
  </si>
  <si>
    <t>Bonndorf im Schwarzwald</t>
  </si>
  <si>
    <t>08337027</t>
  </si>
  <si>
    <t>Dachsberg (Südschwarzwald)</t>
  </si>
  <si>
    <t>08337030</t>
  </si>
  <si>
    <t>Dettighofen</t>
  </si>
  <si>
    <t>08337032</t>
  </si>
  <si>
    <t>Dogern</t>
  </si>
  <si>
    <t>08337038</t>
  </si>
  <si>
    <t>Görwihl</t>
  </si>
  <si>
    <t>08337039</t>
  </si>
  <si>
    <t>Grafenhausen</t>
  </si>
  <si>
    <t>08337045</t>
  </si>
  <si>
    <t>Häusern</t>
  </si>
  <si>
    <t>08337049</t>
  </si>
  <si>
    <t>Herrischried</t>
  </si>
  <si>
    <t>08337051</t>
  </si>
  <si>
    <t>Höchenschwand</t>
  </si>
  <si>
    <t>08337053</t>
  </si>
  <si>
    <t>Hohentengen am Hochrhein</t>
  </si>
  <si>
    <t>08337059</t>
  </si>
  <si>
    <t>Ibach</t>
  </si>
  <si>
    <t>08337060</t>
  </si>
  <si>
    <t>Jestetten</t>
  </si>
  <si>
    <t>08337062</t>
  </si>
  <si>
    <t>Klettgau</t>
  </si>
  <si>
    <t>08337065</t>
  </si>
  <si>
    <t>Lauchringen</t>
  </si>
  <si>
    <t>08337066</t>
  </si>
  <si>
    <t>Laufenburg (Baden)</t>
  </si>
  <si>
    <t>08337070</t>
  </si>
  <si>
    <t>Lottstetten</t>
  </si>
  <si>
    <t>08337076</t>
  </si>
  <si>
    <t>Murg</t>
  </si>
  <si>
    <t>08337090</t>
  </si>
  <si>
    <t>Rickenbach</t>
  </si>
  <si>
    <t>08337096</t>
  </si>
  <si>
    <t>Bad Säckingen</t>
  </si>
  <si>
    <t>08337097</t>
  </si>
  <si>
    <t>St. Blasien</t>
  </si>
  <si>
    <t>08337106</t>
  </si>
  <si>
    <t>Stühlingen</t>
  </si>
  <si>
    <t>08337108</t>
  </si>
  <si>
    <t>Todtmoos</t>
  </si>
  <si>
    <t>08337116</t>
  </si>
  <si>
    <t>08337118</t>
  </si>
  <si>
    <t>Weilheim</t>
  </si>
  <si>
    <t>08337123</t>
  </si>
  <si>
    <t>Wutöschingen</t>
  </si>
  <si>
    <t>08337124</t>
  </si>
  <si>
    <t>Eggingen</t>
  </si>
  <si>
    <t>08337125</t>
  </si>
  <si>
    <t>Küssaberg</t>
  </si>
  <si>
    <t>08337126</t>
  </si>
  <si>
    <t>Waldshut-Tiengen</t>
  </si>
  <si>
    <t>08337127</t>
  </si>
  <si>
    <t>Wutach</t>
  </si>
  <si>
    <t>08337128</t>
  </si>
  <si>
    <t>Ühlingen-Birkendorf</t>
  </si>
  <si>
    <t>08415014</t>
  </si>
  <si>
    <t>Dettingen an der Erms</t>
  </si>
  <si>
    <t>08415019</t>
  </si>
  <si>
    <t>Eningen unter Achalm</t>
  </si>
  <si>
    <t>08415027</t>
  </si>
  <si>
    <t>Gomadingen</t>
  </si>
  <si>
    <t>08415028</t>
  </si>
  <si>
    <t>Grabenstetten</t>
  </si>
  <si>
    <t>08415029</t>
  </si>
  <si>
    <t>Grafenberg</t>
  </si>
  <si>
    <t>08415034</t>
  </si>
  <si>
    <t>Hayingen</t>
  </si>
  <si>
    <t>08415039</t>
  </si>
  <si>
    <t>Hülben</t>
  </si>
  <si>
    <t>08415048</t>
  </si>
  <si>
    <t>Mehrstetten</t>
  </si>
  <si>
    <t>08415050</t>
  </si>
  <si>
    <t>Metzingen</t>
  </si>
  <si>
    <t>08415053</t>
  </si>
  <si>
    <t>Münsingen</t>
  </si>
  <si>
    <t>08415058</t>
  </si>
  <si>
    <t>Pfronstetten</t>
  </si>
  <si>
    <t>08415059</t>
  </si>
  <si>
    <t>Pfullingen</t>
  </si>
  <si>
    <t>08415060</t>
  </si>
  <si>
    <t>Pliezhausen</t>
  </si>
  <si>
    <t>08415061</t>
  </si>
  <si>
    <t>Reutlingen</t>
  </si>
  <si>
    <t>08415062</t>
  </si>
  <si>
    <t>Riederich</t>
  </si>
  <si>
    <t>08415073</t>
  </si>
  <si>
    <t>Trochtelfingen</t>
  </si>
  <si>
    <t>08415078</t>
  </si>
  <si>
    <t>Bad Urach</t>
  </si>
  <si>
    <t>08415080</t>
  </si>
  <si>
    <t>Wannweil</t>
  </si>
  <si>
    <t>08415085</t>
  </si>
  <si>
    <t>Zwiefalten</t>
  </si>
  <si>
    <t>08415087</t>
  </si>
  <si>
    <t>Walddorfhäslach</t>
  </si>
  <si>
    <t>08415088</t>
  </si>
  <si>
    <t>Römerstein</t>
  </si>
  <si>
    <t>08415089</t>
  </si>
  <si>
    <t>Engstingen</t>
  </si>
  <si>
    <t>08415090</t>
  </si>
  <si>
    <t>08415091</t>
  </si>
  <si>
    <t>Sonnenbühl</t>
  </si>
  <si>
    <t>08415092</t>
  </si>
  <si>
    <t>Lichtenstein</t>
  </si>
  <si>
    <t>08415093</t>
  </si>
  <si>
    <t>St. Johann</t>
  </si>
  <si>
    <t>08415971</t>
  </si>
  <si>
    <t>Gutsbezirk Münsingen</t>
  </si>
  <si>
    <t>08416006</t>
  </si>
  <si>
    <t>Bodelshausen</t>
  </si>
  <si>
    <t>08416009</t>
  </si>
  <si>
    <t>Dettenhausen</t>
  </si>
  <si>
    <t>08416011</t>
  </si>
  <si>
    <t>Dußlingen</t>
  </si>
  <si>
    <t>08416015</t>
  </si>
  <si>
    <t>Gomaringen</t>
  </si>
  <si>
    <t>08416018</t>
  </si>
  <si>
    <t>Hirrlingen</t>
  </si>
  <si>
    <t>08416022</t>
  </si>
  <si>
    <t>Kirchentellinsfurt</t>
  </si>
  <si>
    <t>08416023</t>
  </si>
  <si>
    <t>Kusterdingen</t>
  </si>
  <si>
    <t>08416025</t>
  </si>
  <si>
    <t>Mössingen</t>
  </si>
  <si>
    <t>08416026</t>
  </si>
  <si>
    <t>08416031</t>
  </si>
  <si>
    <t>Ofterdingen</t>
  </si>
  <si>
    <t>08416036</t>
  </si>
  <si>
    <t>Rottenburg am Neckar</t>
  </si>
  <si>
    <t>08416041</t>
  </si>
  <si>
    <t>Tübingen</t>
  </si>
  <si>
    <t>08416048</t>
  </si>
  <si>
    <t>Ammerbuch</t>
  </si>
  <si>
    <t>08416049</t>
  </si>
  <si>
    <t>Neustetten</t>
  </si>
  <si>
    <t>08416050</t>
  </si>
  <si>
    <t>Starzach</t>
  </si>
  <si>
    <t>08417002</t>
  </si>
  <si>
    <t>Balingen</t>
  </si>
  <si>
    <t>08417008</t>
  </si>
  <si>
    <t>Bisingen</t>
  </si>
  <si>
    <t>08417010</t>
  </si>
  <si>
    <t>Bitz</t>
  </si>
  <si>
    <t>08417013</t>
  </si>
  <si>
    <t>Burladingen</t>
  </si>
  <si>
    <t>08417014</t>
  </si>
  <si>
    <t>Dautmergen</t>
  </si>
  <si>
    <t>08417015</t>
  </si>
  <si>
    <t>Dormettingen</t>
  </si>
  <si>
    <t>08417016</t>
  </si>
  <si>
    <t>Dotternhausen</t>
  </si>
  <si>
    <t>08417022</t>
  </si>
  <si>
    <t>Geislingen</t>
  </si>
  <si>
    <t>08417023</t>
  </si>
  <si>
    <t>Grosselfingen</t>
  </si>
  <si>
    <t>08417025</t>
  </si>
  <si>
    <t>Haigerloch</t>
  </si>
  <si>
    <t>08417029</t>
  </si>
  <si>
    <t>Hausen am Tann</t>
  </si>
  <si>
    <t>08417031</t>
  </si>
  <si>
    <t>Hechingen</t>
  </si>
  <si>
    <t>08417036</t>
  </si>
  <si>
    <t>Jungingen</t>
  </si>
  <si>
    <t>08417044</t>
  </si>
  <si>
    <t>Meßstetten</t>
  </si>
  <si>
    <t>08417045</t>
  </si>
  <si>
    <t>Nusplingen</t>
  </si>
  <si>
    <t>08417047</t>
  </si>
  <si>
    <t>Obernheim</t>
  </si>
  <si>
    <t>08417051</t>
  </si>
  <si>
    <t>Rangendingen</t>
  </si>
  <si>
    <t>08417052</t>
  </si>
  <si>
    <t>Ratshausen</t>
  </si>
  <si>
    <t>08417054</t>
  </si>
  <si>
    <t>Rosenfeld</t>
  </si>
  <si>
    <t>08417057</t>
  </si>
  <si>
    <t>08417063</t>
  </si>
  <si>
    <t>Straßberg</t>
  </si>
  <si>
    <t>08417071</t>
  </si>
  <si>
    <t>Weilen unter den Rinnen</t>
  </si>
  <si>
    <t>08417075</t>
  </si>
  <si>
    <t>Winterlingen</t>
  </si>
  <si>
    <t>08417078</t>
  </si>
  <si>
    <t>Zimmern unter der Burg</t>
  </si>
  <si>
    <t>08417079</t>
  </si>
  <si>
    <t>Albstadt</t>
  </si>
  <si>
    <t>08421000</t>
  </si>
  <si>
    <t>Ulm</t>
  </si>
  <si>
    <t>08425002</t>
  </si>
  <si>
    <t>Allmendingen</t>
  </si>
  <si>
    <t>08425004</t>
  </si>
  <si>
    <t>Altheim</t>
  </si>
  <si>
    <t>08425005</t>
  </si>
  <si>
    <t>Altheim (Alb)</t>
  </si>
  <si>
    <t>08425008</t>
  </si>
  <si>
    <t>Amstetten</t>
  </si>
  <si>
    <t>08425011</t>
  </si>
  <si>
    <t>Asselfingen</t>
  </si>
  <si>
    <t>08425013</t>
  </si>
  <si>
    <t>Ballendorf</t>
  </si>
  <si>
    <t>08425014</t>
  </si>
  <si>
    <t>Beimerstetten</t>
  </si>
  <si>
    <t>08425017</t>
  </si>
  <si>
    <t>Berghülen</t>
  </si>
  <si>
    <t>08425019</t>
  </si>
  <si>
    <t>Bernstadt</t>
  </si>
  <si>
    <t>08425020</t>
  </si>
  <si>
    <t>Blaubeuren</t>
  </si>
  <si>
    <t>08425022</t>
  </si>
  <si>
    <t>Börslingen</t>
  </si>
  <si>
    <t>08425024</t>
  </si>
  <si>
    <t>Breitingen</t>
  </si>
  <si>
    <t>08425028</t>
  </si>
  <si>
    <t>Dietenheim</t>
  </si>
  <si>
    <t>08425031</t>
  </si>
  <si>
    <t>Dornstadt</t>
  </si>
  <si>
    <t>08425033</t>
  </si>
  <si>
    <t>Ehingen (Donau)</t>
  </si>
  <si>
    <t>08425035</t>
  </si>
  <si>
    <t>Emeringen</t>
  </si>
  <si>
    <t>08425036</t>
  </si>
  <si>
    <t>Emerkingen</t>
  </si>
  <si>
    <t>08425039</t>
  </si>
  <si>
    <t>08425050</t>
  </si>
  <si>
    <t>Griesingen</t>
  </si>
  <si>
    <t>08425052</t>
  </si>
  <si>
    <t>Grundsheim</t>
  </si>
  <si>
    <t>08425055</t>
  </si>
  <si>
    <t>Hausen am Bussen</t>
  </si>
  <si>
    <t>08425062</t>
  </si>
  <si>
    <t>Holzkirch</t>
  </si>
  <si>
    <t>08425064</t>
  </si>
  <si>
    <t>Hüttisheim</t>
  </si>
  <si>
    <t>08425066</t>
  </si>
  <si>
    <t>Illerrieden</t>
  </si>
  <si>
    <t>08425071</t>
  </si>
  <si>
    <t>Laichingen</t>
  </si>
  <si>
    <t>08425072</t>
  </si>
  <si>
    <t>Langenau</t>
  </si>
  <si>
    <t>08425073</t>
  </si>
  <si>
    <t>Lauterach</t>
  </si>
  <si>
    <t>08425075</t>
  </si>
  <si>
    <t>Lonsee</t>
  </si>
  <si>
    <t>08425079</t>
  </si>
  <si>
    <t>Merklingen</t>
  </si>
  <si>
    <t>08425081</t>
  </si>
  <si>
    <t>Munderkingen</t>
  </si>
  <si>
    <t>08425083</t>
  </si>
  <si>
    <t>Neenstetten</t>
  </si>
  <si>
    <t>08425084</t>
  </si>
  <si>
    <t>Nellingen</t>
  </si>
  <si>
    <t>08425085</t>
  </si>
  <si>
    <t>Nerenstetten</t>
  </si>
  <si>
    <t>08425088</t>
  </si>
  <si>
    <t>Oberdischingen</t>
  </si>
  <si>
    <t>08425090</t>
  </si>
  <si>
    <t>Obermarchtal</t>
  </si>
  <si>
    <t>08425091</t>
  </si>
  <si>
    <t>Oberstadion</t>
  </si>
  <si>
    <t>08425092</t>
  </si>
  <si>
    <t>Öllingen</t>
  </si>
  <si>
    <t>08425093</t>
  </si>
  <si>
    <t>Öpfingen</t>
  </si>
  <si>
    <t>08425097</t>
  </si>
  <si>
    <t>Rammingen</t>
  </si>
  <si>
    <t>08425098</t>
  </si>
  <si>
    <t>Rechtenstein</t>
  </si>
  <si>
    <t>08425104</t>
  </si>
  <si>
    <t>Rottenacker</t>
  </si>
  <si>
    <t>08425108</t>
  </si>
  <si>
    <t>Schelklingen</t>
  </si>
  <si>
    <t>08425110</t>
  </si>
  <si>
    <t>Schnürpflingen</t>
  </si>
  <si>
    <t>08425112</t>
  </si>
  <si>
    <t>Setzingen</t>
  </si>
  <si>
    <t>08425123</t>
  </si>
  <si>
    <t>Untermarchtal</t>
  </si>
  <si>
    <t>08425124</t>
  </si>
  <si>
    <t>Unterstadion</t>
  </si>
  <si>
    <t>08425125</t>
  </si>
  <si>
    <t>Unterwachingen</t>
  </si>
  <si>
    <t>08425130</t>
  </si>
  <si>
    <t>Weidenstetten</t>
  </si>
  <si>
    <t>08425134</t>
  </si>
  <si>
    <t>Westerheim</t>
  </si>
  <si>
    <t>08425135</t>
  </si>
  <si>
    <t>Westerstetten</t>
  </si>
  <si>
    <t>08425137</t>
  </si>
  <si>
    <t>Illerkirchberg</t>
  </si>
  <si>
    <t>08425138</t>
  </si>
  <si>
    <t>Staig</t>
  </si>
  <si>
    <t>08425139</t>
  </si>
  <si>
    <t>Heroldstatt</t>
  </si>
  <si>
    <t>08425140</t>
  </si>
  <si>
    <t>Balzheim</t>
  </si>
  <si>
    <t>08425141</t>
  </si>
  <si>
    <t>Blaustein</t>
  </si>
  <si>
    <t>08426001</t>
  </si>
  <si>
    <t>Achstetten</t>
  </si>
  <si>
    <t>08426005</t>
  </si>
  <si>
    <t>Alleshausen</t>
  </si>
  <si>
    <t>08426006</t>
  </si>
  <si>
    <t>Allmannsweiler</t>
  </si>
  <si>
    <t>08426008</t>
  </si>
  <si>
    <t>08426011</t>
  </si>
  <si>
    <t>Attenweiler</t>
  </si>
  <si>
    <t>08426013</t>
  </si>
  <si>
    <t>Bad Buchau</t>
  </si>
  <si>
    <t>08426014</t>
  </si>
  <si>
    <t>Bad Schussenried</t>
  </si>
  <si>
    <t>08426019</t>
  </si>
  <si>
    <t>Berkheim</t>
  </si>
  <si>
    <t>08426020</t>
  </si>
  <si>
    <t>Betzenweiler</t>
  </si>
  <si>
    <t>08426021</t>
  </si>
  <si>
    <t>Biberach an der Riß</t>
  </si>
  <si>
    <t>08426028</t>
  </si>
  <si>
    <t>Burgrieden</t>
  </si>
  <si>
    <t>08426031</t>
  </si>
  <si>
    <t>Dettingen an der Iller</t>
  </si>
  <si>
    <t>08426035</t>
  </si>
  <si>
    <t>Dürmentingen</t>
  </si>
  <si>
    <t>08426036</t>
  </si>
  <si>
    <t>08426038</t>
  </si>
  <si>
    <t>Eberhardzell</t>
  </si>
  <si>
    <t>08426043</t>
  </si>
  <si>
    <t>Erlenmoos</t>
  </si>
  <si>
    <t>08426044</t>
  </si>
  <si>
    <t>Erolzheim</t>
  </si>
  <si>
    <t>08426045</t>
  </si>
  <si>
    <t>Ertingen</t>
  </si>
  <si>
    <t>08426058</t>
  </si>
  <si>
    <t>08426062</t>
  </si>
  <si>
    <t>Ingoldingen</t>
  </si>
  <si>
    <t>08426064</t>
  </si>
  <si>
    <t>Kanzach</t>
  </si>
  <si>
    <t>08426065</t>
  </si>
  <si>
    <t>Kirchberg an der Iller</t>
  </si>
  <si>
    <t>08426066</t>
  </si>
  <si>
    <t>Kirchdorf an der Iller</t>
  </si>
  <si>
    <t>08426067</t>
  </si>
  <si>
    <t>Langenenslingen</t>
  </si>
  <si>
    <t>08426070</t>
  </si>
  <si>
    <t>Laupheim</t>
  </si>
  <si>
    <t>08426071</t>
  </si>
  <si>
    <t>Maselheim</t>
  </si>
  <si>
    <t>08426073</t>
  </si>
  <si>
    <t>Mietingen</t>
  </si>
  <si>
    <t>08426074</t>
  </si>
  <si>
    <t>Mittelbiberach</t>
  </si>
  <si>
    <t>08426078</t>
  </si>
  <si>
    <t>Moosburg</t>
  </si>
  <si>
    <t>08426087</t>
  </si>
  <si>
    <t>Ochsenhausen</t>
  </si>
  <si>
    <t>08426090</t>
  </si>
  <si>
    <t>Oggelshausen</t>
  </si>
  <si>
    <t>08426097</t>
  </si>
  <si>
    <t>Riedlingen</t>
  </si>
  <si>
    <t>08426100</t>
  </si>
  <si>
    <t>Rot an der Rot</t>
  </si>
  <si>
    <t>08426108</t>
  </si>
  <si>
    <t>Schwendi</t>
  </si>
  <si>
    <t>08426109</t>
  </si>
  <si>
    <t>Seekirch</t>
  </si>
  <si>
    <t>08426113</t>
  </si>
  <si>
    <t>Steinhausen an der Rottum</t>
  </si>
  <si>
    <t>08426117</t>
  </si>
  <si>
    <t>Tannheim</t>
  </si>
  <si>
    <t>08426118</t>
  </si>
  <si>
    <t>08426120</t>
  </si>
  <si>
    <t>Ummendorf</t>
  </si>
  <si>
    <t>08426121</t>
  </si>
  <si>
    <t>Unlingen</t>
  </si>
  <si>
    <t>08426124</t>
  </si>
  <si>
    <t>Uttenweiler</t>
  </si>
  <si>
    <t>08426125</t>
  </si>
  <si>
    <t>Wain</t>
  </si>
  <si>
    <t>08426128</t>
  </si>
  <si>
    <t>Warthausen</t>
  </si>
  <si>
    <t>08426134</t>
  </si>
  <si>
    <t>Schemmerhofen</t>
  </si>
  <si>
    <t>08426135</t>
  </si>
  <si>
    <t>Gutenzell-Hürbel</t>
  </si>
  <si>
    <t>08435005</t>
  </si>
  <si>
    <t>Bermatingen</t>
  </si>
  <si>
    <t>08435010</t>
  </si>
  <si>
    <t>Daisendorf</t>
  </si>
  <si>
    <t>08435013</t>
  </si>
  <si>
    <t>Eriskirch</t>
  </si>
  <si>
    <t>08435015</t>
  </si>
  <si>
    <t>Frickingen</t>
  </si>
  <si>
    <t>08435016</t>
  </si>
  <si>
    <t>Friedrichshafen</t>
  </si>
  <si>
    <t>08435018</t>
  </si>
  <si>
    <t>Hagnau am Bodensee</t>
  </si>
  <si>
    <t>08435020</t>
  </si>
  <si>
    <t>Heiligenberg</t>
  </si>
  <si>
    <t>08435024</t>
  </si>
  <si>
    <t>Immenstaad am Bodensee</t>
  </si>
  <si>
    <t>08435029</t>
  </si>
  <si>
    <t>Guckheim</t>
  </si>
  <si>
    <t>07143229</t>
  </si>
  <si>
    <t>Hachenburg</t>
  </si>
  <si>
    <t>07143230</t>
  </si>
  <si>
    <t>Härtlingen</t>
  </si>
  <si>
    <t>07143231</t>
  </si>
  <si>
    <t>Hahn bei Marienberg</t>
  </si>
  <si>
    <t>07143232</t>
  </si>
  <si>
    <t>Hahn am See</t>
  </si>
  <si>
    <t>07143233</t>
  </si>
  <si>
    <t>Halbs</t>
  </si>
  <si>
    <t>07143234</t>
  </si>
  <si>
    <t>Hardt</t>
  </si>
  <si>
    <t>07143235</t>
  </si>
  <si>
    <t>Hattert</t>
  </si>
  <si>
    <t>07143236</t>
  </si>
  <si>
    <t>Heimborn</t>
  </si>
  <si>
    <t>07143237</t>
  </si>
  <si>
    <t>Hellenhahn-Schellenberg</t>
  </si>
  <si>
    <t>07143238</t>
  </si>
  <si>
    <t>Hergenroth</t>
  </si>
  <si>
    <t>07143239</t>
  </si>
  <si>
    <t>Herschbach (Oberwesterwald)</t>
  </si>
  <si>
    <t>07143240</t>
  </si>
  <si>
    <t>Heuzert</t>
  </si>
  <si>
    <t>07143241</t>
  </si>
  <si>
    <t>Höchstenbach</t>
  </si>
  <si>
    <t>07143242</t>
  </si>
  <si>
    <t>Höhn</t>
  </si>
  <si>
    <t>07143243</t>
  </si>
  <si>
    <t>Hof</t>
  </si>
  <si>
    <t>07143244</t>
  </si>
  <si>
    <t>Homberg</t>
  </si>
  <si>
    <t>07143245</t>
  </si>
  <si>
    <t>Hüblingen</t>
  </si>
  <si>
    <t>07143246</t>
  </si>
  <si>
    <t>Irmtraut</t>
  </si>
  <si>
    <t>07143247</t>
  </si>
  <si>
    <t>Kaden</t>
  </si>
  <si>
    <t>07143248</t>
  </si>
  <si>
    <t>Kirburg</t>
  </si>
  <si>
    <t>07143249</t>
  </si>
  <si>
    <t>Kölbingen</t>
  </si>
  <si>
    <t>07143250</t>
  </si>
  <si>
    <t>Kroppach</t>
  </si>
  <si>
    <t>07143251</t>
  </si>
  <si>
    <t>Kuhnhöfen</t>
  </si>
  <si>
    <t>07143252</t>
  </si>
  <si>
    <t>Kundert</t>
  </si>
  <si>
    <t>07143253</t>
  </si>
  <si>
    <t>Langenbach bei Kirburg</t>
  </si>
  <si>
    <t>07143254</t>
  </si>
  <si>
    <t>Langenhahn</t>
  </si>
  <si>
    <t>07143255</t>
  </si>
  <si>
    <t>Lautzenbrücken</t>
  </si>
  <si>
    <t>07143256</t>
  </si>
  <si>
    <t>Liebenscheid</t>
  </si>
  <si>
    <t>07143257</t>
  </si>
  <si>
    <t>07143258</t>
  </si>
  <si>
    <t>07143259</t>
  </si>
  <si>
    <t>Lochum</t>
  </si>
  <si>
    <t>07143260</t>
  </si>
  <si>
    <t>Luckenbach</t>
  </si>
  <si>
    <t>07143261</t>
  </si>
  <si>
    <t>Marzhausen</t>
  </si>
  <si>
    <t>07143262</t>
  </si>
  <si>
    <t>Merkelbach</t>
  </si>
  <si>
    <t>07143263</t>
  </si>
  <si>
    <t>Meudt</t>
  </si>
  <si>
    <t>07143264</t>
  </si>
  <si>
    <t>Mörlen</t>
  </si>
  <si>
    <t>07143265</t>
  </si>
  <si>
    <t>Mörsbach</t>
  </si>
  <si>
    <t>07143266</t>
  </si>
  <si>
    <t>Molsberg</t>
  </si>
  <si>
    <t>07143267</t>
  </si>
  <si>
    <t>Mudenbach</t>
  </si>
  <si>
    <t>07143268</t>
  </si>
  <si>
    <t>Mündersbach</t>
  </si>
  <si>
    <t>07143269</t>
  </si>
  <si>
    <t>Müschenbach</t>
  </si>
  <si>
    <t>07143270</t>
  </si>
  <si>
    <t>Neunkhausen</t>
  </si>
  <si>
    <t>07143271</t>
  </si>
  <si>
    <t>07143272</t>
  </si>
  <si>
    <t>07143273</t>
  </si>
  <si>
    <t>Niederahr</t>
  </si>
  <si>
    <t>07143274</t>
  </si>
  <si>
    <t>Niederroßbach</t>
  </si>
  <si>
    <t>07143275</t>
  </si>
  <si>
    <t>Niedersayn</t>
  </si>
  <si>
    <t>07143276</t>
  </si>
  <si>
    <t>Nister</t>
  </si>
  <si>
    <t>07143277</t>
  </si>
  <si>
    <t>Nisterau</t>
  </si>
  <si>
    <t>07143278</t>
  </si>
  <si>
    <t>Nister-Möhrendorf</t>
  </si>
  <si>
    <t>07143279</t>
  </si>
  <si>
    <t>Nistertal</t>
  </si>
  <si>
    <t>07143280</t>
  </si>
  <si>
    <t>Norken</t>
  </si>
  <si>
    <t>07143281</t>
  </si>
  <si>
    <t>Oberahr</t>
  </si>
  <si>
    <t>07143282</t>
  </si>
  <si>
    <t>Oberrod</t>
  </si>
  <si>
    <t>07143283</t>
  </si>
  <si>
    <t>Oberroßbach</t>
  </si>
  <si>
    <t>07143284</t>
  </si>
  <si>
    <t>Pottum</t>
  </si>
  <si>
    <t>07143285</t>
  </si>
  <si>
    <t>Rehe</t>
  </si>
  <si>
    <t>07143286</t>
  </si>
  <si>
    <t>Rennerod</t>
  </si>
  <si>
    <t>07143287</t>
  </si>
  <si>
    <t>07143288</t>
  </si>
  <si>
    <t>Rotenhain</t>
  </si>
  <si>
    <t>07143289</t>
  </si>
  <si>
    <t>Rothenbach</t>
  </si>
  <si>
    <t>07143290</t>
  </si>
  <si>
    <t>Salz</t>
  </si>
  <si>
    <t>07143291</t>
  </si>
  <si>
    <t>Salzburg</t>
  </si>
  <si>
    <t>07143292</t>
  </si>
  <si>
    <t>Seck</t>
  </si>
  <si>
    <t>07143293</t>
  </si>
  <si>
    <t>Stahlhofen am Wiesensee</t>
  </si>
  <si>
    <t>07143294</t>
  </si>
  <si>
    <t>Steinebach an der Wied</t>
  </si>
  <si>
    <t>07143295</t>
  </si>
  <si>
    <t>Stein-Neukirch</t>
  </si>
  <si>
    <t>07143296</t>
  </si>
  <si>
    <t>Stein-Wingert</t>
  </si>
  <si>
    <t>07143297</t>
  </si>
  <si>
    <t>Stockhausen-Illfurth</t>
  </si>
  <si>
    <t>07143298</t>
  </si>
  <si>
    <t>Stockum-Püschen</t>
  </si>
  <si>
    <t>07143299</t>
  </si>
  <si>
    <t>Streithausen</t>
  </si>
  <si>
    <t>07143300</t>
  </si>
  <si>
    <t>Unnau</t>
  </si>
  <si>
    <t>07143301</t>
  </si>
  <si>
    <t>Wahlrod</t>
  </si>
  <si>
    <t>07143302</t>
  </si>
  <si>
    <t>Waigandshain</t>
  </si>
  <si>
    <t>07143303</t>
  </si>
  <si>
    <t>Waldmühlen</t>
  </si>
  <si>
    <t>07143304</t>
  </si>
  <si>
    <t>Wallmerod</t>
  </si>
  <si>
    <t>07143305</t>
  </si>
  <si>
    <t>Weidenhahn</t>
  </si>
  <si>
    <t>07143306</t>
  </si>
  <si>
    <t>Welkenbach</t>
  </si>
  <si>
    <t>07143307</t>
  </si>
  <si>
    <t>Weltersburg</t>
  </si>
  <si>
    <t>07143308</t>
  </si>
  <si>
    <t>Westerburg</t>
  </si>
  <si>
    <t>07143309</t>
  </si>
  <si>
    <t>Westernohe</t>
  </si>
  <si>
    <t>07143310</t>
  </si>
  <si>
    <t>Wied</t>
  </si>
  <si>
    <t>07143311</t>
  </si>
  <si>
    <t>Willingen</t>
  </si>
  <si>
    <t>07143312</t>
  </si>
  <si>
    <t>Willmenrod</t>
  </si>
  <si>
    <t>07143313</t>
  </si>
  <si>
    <t>Winkelbach</t>
  </si>
  <si>
    <t>07143314</t>
  </si>
  <si>
    <t>Winnen</t>
  </si>
  <si>
    <t>07143315</t>
  </si>
  <si>
    <t>Zehnhausen bei Rennerod</t>
  </si>
  <si>
    <t>07143316</t>
  </si>
  <si>
    <t>Zehnhausen bei Wallmerod</t>
  </si>
  <si>
    <t>07143501</t>
  </si>
  <si>
    <t>Elbingen</t>
  </si>
  <si>
    <t>07143502</t>
  </si>
  <si>
    <t>Mähren</t>
  </si>
  <si>
    <t>07211000</t>
  </si>
  <si>
    <t>Trier</t>
  </si>
  <si>
    <t>07231001</t>
  </si>
  <si>
    <t>Altrich</t>
  </si>
  <si>
    <t>07231003</t>
  </si>
  <si>
    <t>Arenrath</t>
  </si>
  <si>
    <t>07231004</t>
  </si>
  <si>
    <t>Bausendorf</t>
  </si>
  <si>
    <t>07231005</t>
  </si>
  <si>
    <t>Bengel</t>
  </si>
  <si>
    <t>07231006</t>
  </si>
  <si>
    <t>Berglicht</t>
  </si>
  <si>
    <t>07231007</t>
  </si>
  <si>
    <t>Bergweiler</t>
  </si>
  <si>
    <t>07231008</t>
  </si>
  <si>
    <t>Bernkastel-Kues</t>
  </si>
  <si>
    <t>07231009</t>
  </si>
  <si>
    <t>Bettenfeld</t>
  </si>
  <si>
    <t>07231010</t>
  </si>
  <si>
    <t>Binsfeld</t>
  </si>
  <si>
    <t>07231012</t>
  </si>
  <si>
    <t>Brauneberg</t>
  </si>
  <si>
    <t>07231013</t>
  </si>
  <si>
    <t>Bruch</t>
  </si>
  <si>
    <t>07231014</t>
  </si>
  <si>
    <t>Burg (Mosel)</t>
  </si>
  <si>
    <t>07231016</t>
  </si>
  <si>
    <t>07231017</t>
  </si>
  <si>
    <t>Burtscheid</t>
  </si>
  <si>
    <t>07231018</t>
  </si>
  <si>
    <t>Deuselbach</t>
  </si>
  <si>
    <t>07231019</t>
  </si>
  <si>
    <t>Dhronecken</t>
  </si>
  <si>
    <t>07231020</t>
  </si>
  <si>
    <t>Diefenbach</t>
  </si>
  <si>
    <t>07231021</t>
  </si>
  <si>
    <t>Dierfeld</t>
  </si>
  <si>
    <t>07231022</t>
  </si>
  <si>
    <t>Dierscheid</t>
  </si>
  <si>
    <t>07231023</t>
  </si>
  <si>
    <t>Dodenburg</t>
  </si>
  <si>
    <t>07231024</t>
  </si>
  <si>
    <t>Dreis</t>
  </si>
  <si>
    <t>07231025</t>
  </si>
  <si>
    <t>Eckfeld</t>
  </si>
  <si>
    <t>07231026</t>
  </si>
  <si>
    <t>Eisenschmitt</t>
  </si>
  <si>
    <t>07231029</t>
  </si>
  <si>
    <t>Enkirch</t>
  </si>
  <si>
    <t>07231030</t>
  </si>
  <si>
    <t>Erden</t>
  </si>
  <si>
    <t>07231031</t>
  </si>
  <si>
    <t>Esch</t>
  </si>
  <si>
    <t>07231032</t>
  </si>
  <si>
    <t>Etgert</t>
  </si>
  <si>
    <t>07231033</t>
  </si>
  <si>
    <t>Flußbach</t>
  </si>
  <si>
    <t>07231035</t>
  </si>
  <si>
    <t>Gielert</t>
  </si>
  <si>
    <t>07231036</t>
  </si>
  <si>
    <t>Gipperath</t>
  </si>
  <si>
    <t>07231037</t>
  </si>
  <si>
    <t>Gladbach</t>
  </si>
  <si>
    <t>07231040</t>
  </si>
  <si>
    <t>Gornhausen</t>
  </si>
  <si>
    <t>07231041</t>
  </si>
  <si>
    <t>Graach an der Mosel</t>
  </si>
  <si>
    <t>07231042</t>
  </si>
  <si>
    <t>Gräfendhron</t>
  </si>
  <si>
    <t>07231044</t>
  </si>
  <si>
    <t>Greimerath</t>
  </si>
  <si>
    <t>07231046</t>
  </si>
  <si>
    <t>Großlittgen</t>
  </si>
  <si>
    <t>07231049</t>
  </si>
  <si>
    <t>Hasborn</t>
  </si>
  <si>
    <t>07231050</t>
  </si>
  <si>
    <t>Heckenmünster</t>
  </si>
  <si>
    <t>07231051</t>
  </si>
  <si>
    <t>Heidweiler</t>
  </si>
  <si>
    <t>07231053</t>
  </si>
  <si>
    <t>Hetzerath</t>
  </si>
  <si>
    <t>07231054</t>
  </si>
  <si>
    <t>Hilscheid</t>
  </si>
  <si>
    <t>07231056</t>
  </si>
  <si>
    <t>Hochscheid</t>
  </si>
  <si>
    <t>07231057</t>
  </si>
  <si>
    <t>Hontheim</t>
  </si>
  <si>
    <t>07231058</t>
  </si>
  <si>
    <t>Horath</t>
  </si>
  <si>
    <t>07231062</t>
  </si>
  <si>
    <t>Hupperath</t>
  </si>
  <si>
    <t>07231064</t>
  </si>
  <si>
    <t>Immert</t>
  </si>
  <si>
    <t>07231065</t>
  </si>
  <si>
    <t>Karl</t>
  </si>
  <si>
    <t>07231066</t>
  </si>
  <si>
    <t>Kesten</t>
  </si>
  <si>
    <t>07231067</t>
  </si>
  <si>
    <t>Kinderbeuern</t>
  </si>
  <si>
    <t>07231068</t>
  </si>
  <si>
    <t>Kinheim</t>
  </si>
  <si>
    <t>07231069</t>
  </si>
  <si>
    <t>Klausen</t>
  </si>
  <si>
    <t>07231070</t>
  </si>
  <si>
    <t>Kleinich</t>
  </si>
  <si>
    <t>07231071</t>
  </si>
  <si>
    <t>Kommen</t>
  </si>
  <si>
    <t>07231072</t>
  </si>
  <si>
    <t>Kröv</t>
  </si>
  <si>
    <t>07231074</t>
  </si>
  <si>
    <t>Laufeld</t>
  </si>
  <si>
    <t>07231075</t>
  </si>
  <si>
    <t>Lieser</t>
  </si>
  <si>
    <t>07231076</t>
  </si>
  <si>
    <t>Lösnich</t>
  </si>
  <si>
    <t>07231077</t>
  </si>
  <si>
    <t>Longkamp</t>
  </si>
  <si>
    <t>07231078</t>
  </si>
  <si>
    <t>Lückenburg</t>
  </si>
  <si>
    <t>07231079</t>
  </si>
  <si>
    <t>Malborn</t>
  </si>
  <si>
    <t>07231080</t>
  </si>
  <si>
    <t>Manderscheid</t>
  </si>
  <si>
    <t>07231081</t>
  </si>
  <si>
    <t>Maring-Noviand</t>
  </si>
  <si>
    <t>07231082</t>
  </si>
  <si>
    <t>Meerfeld</t>
  </si>
  <si>
    <t>07231083</t>
  </si>
  <si>
    <t>Merschbach</t>
  </si>
  <si>
    <t>07231085</t>
  </si>
  <si>
    <t>Minderlittgen</t>
  </si>
  <si>
    <t>07231086</t>
  </si>
  <si>
    <t>Minheim</t>
  </si>
  <si>
    <t>07231087</t>
  </si>
  <si>
    <t>Monzelfeld</t>
  </si>
  <si>
    <t>07231090</t>
  </si>
  <si>
    <t>Mülheim an der Mosel</t>
  </si>
  <si>
    <t>07231091</t>
  </si>
  <si>
    <t>Musweiler</t>
  </si>
  <si>
    <t>07231092</t>
  </si>
  <si>
    <t>Neumagen-Dhron</t>
  </si>
  <si>
    <t>07231093</t>
  </si>
  <si>
    <t>07231095</t>
  </si>
  <si>
    <t>Niederöfflingen</t>
  </si>
  <si>
    <t>07231096</t>
  </si>
  <si>
    <t>Niederscheidweiler</t>
  </si>
  <si>
    <t>07231100</t>
  </si>
  <si>
    <t>Oberöfflingen</t>
  </si>
  <si>
    <t>07231101</t>
  </si>
  <si>
    <t>Oberscheidweiler</t>
  </si>
  <si>
    <t>07231103</t>
  </si>
  <si>
    <t>Osann-Monzel</t>
  </si>
  <si>
    <t>07231104</t>
  </si>
  <si>
    <t>Pantenburg</t>
  </si>
  <si>
    <t>07231105</t>
  </si>
  <si>
    <t>Piesport</t>
  </si>
  <si>
    <t>07231107</t>
  </si>
  <si>
    <t>Platten</t>
  </si>
  <si>
    <t>07231108</t>
  </si>
  <si>
    <t>Plein</t>
  </si>
  <si>
    <t>07231110</t>
  </si>
  <si>
    <t>Reil</t>
  </si>
  <si>
    <t>07231111</t>
  </si>
  <si>
    <t>Rivenich</t>
  </si>
  <si>
    <t>07231112</t>
  </si>
  <si>
    <t>Rorodt</t>
  </si>
  <si>
    <t>07231113</t>
  </si>
  <si>
    <t>Salmtal</t>
  </si>
  <si>
    <t>07231114</t>
  </si>
  <si>
    <t>Schladt</t>
  </si>
  <si>
    <t>07231115</t>
  </si>
  <si>
    <t>07231116</t>
  </si>
  <si>
    <t>07231117</t>
  </si>
  <si>
    <t>07231120</t>
  </si>
  <si>
    <t>Starkenburg</t>
  </si>
  <si>
    <t>07231122</t>
  </si>
  <si>
    <t>Talling</t>
  </si>
  <si>
    <t>07231123</t>
  </si>
  <si>
    <t>Thalfang</t>
  </si>
  <si>
    <t>07231124</t>
  </si>
  <si>
    <t>Traben-Trarbach</t>
  </si>
  <si>
    <t>07231125</t>
  </si>
  <si>
    <t>Ürzig</t>
  </si>
  <si>
    <t>07231126</t>
  </si>
  <si>
    <t>Veldenz</t>
  </si>
  <si>
    <t>07231127</t>
  </si>
  <si>
    <t>Wallscheid</t>
  </si>
  <si>
    <t>07231132</t>
  </si>
  <si>
    <t>Willwerscheid</t>
  </si>
  <si>
    <t>07231133</t>
  </si>
  <si>
    <t>Wintrich</t>
  </si>
  <si>
    <t>07231134</t>
  </si>
  <si>
    <t>Wittlich</t>
  </si>
  <si>
    <t>07231136</t>
  </si>
  <si>
    <t>Zeltingen-Rachtig</t>
  </si>
  <si>
    <t>07231202</t>
  </si>
  <si>
    <t>Breit</t>
  </si>
  <si>
    <t>07231203</t>
  </si>
  <si>
    <t>Büdlich</t>
  </si>
  <si>
    <t>07231204</t>
  </si>
  <si>
    <t>Heidenburg</t>
  </si>
  <si>
    <t>07231206</t>
  </si>
  <si>
    <t>Lötzbeuren</t>
  </si>
  <si>
    <t>07231501</t>
  </si>
  <si>
    <t>Irmenach</t>
  </si>
  <si>
    <t>07231502</t>
  </si>
  <si>
    <t>Morbach</t>
  </si>
  <si>
    <t>07231503</t>
  </si>
  <si>
    <t>Landscheid</t>
  </si>
  <si>
    <t>07231504</t>
  </si>
  <si>
    <t>Niersbach</t>
  </si>
  <si>
    <t>07232001</t>
  </si>
  <si>
    <t>Affler</t>
  </si>
  <si>
    <t>07232002</t>
  </si>
  <si>
    <t>07232003</t>
  </si>
  <si>
    <t>Altscheid</t>
  </si>
  <si>
    <t>07232004</t>
  </si>
  <si>
    <t>Ammeldingen an der Our</t>
  </si>
  <si>
    <t>07232005</t>
  </si>
  <si>
    <t>Ammeldingen bei Neuerburg</t>
  </si>
  <si>
    <t>07232006</t>
  </si>
  <si>
    <t>Auw an der Kyll</t>
  </si>
  <si>
    <t>07232007</t>
  </si>
  <si>
    <t>Badem</t>
  </si>
  <si>
    <t>07232008</t>
  </si>
  <si>
    <t>07232009</t>
  </si>
  <si>
    <t>Baustert</t>
  </si>
  <si>
    <t>07232010</t>
  </si>
  <si>
    <t>Beilingen</t>
  </si>
  <si>
    <t>07232011</t>
  </si>
  <si>
    <t>Berkoth</t>
  </si>
  <si>
    <t>07232012</t>
  </si>
  <si>
    <t>Berscheid</t>
  </si>
  <si>
    <t>07232013</t>
  </si>
  <si>
    <t>Bettingen</t>
  </si>
  <si>
    <t>07232014</t>
  </si>
  <si>
    <t>Bickendorf</t>
  </si>
  <si>
    <t>07232015</t>
  </si>
  <si>
    <t>Biersdorf am See</t>
  </si>
  <si>
    <t>07232016</t>
  </si>
  <si>
    <t>Biesdorf</t>
  </si>
  <si>
    <t>07232017</t>
  </si>
  <si>
    <t>Birtlingen</t>
  </si>
  <si>
    <t>07232018</t>
  </si>
  <si>
    <t>Bitburg</t>
  </si>
  <si>
    <t>07232019</t>
  </si>
  <si>
    <t>Bollendorf</t>
  </si>
  <si>
    <t>07232020</t>
  </si>
  <si>
    <t>Brecht</t>
  </si>
  <si>
    <t>07232021</t>
  </si>
  <si>
    <t>Brimingen</t>
  </si>
  <si>
    <t>07232022</t>
  </si>
  <si>
    <t>Burg</t>
  </si>
  <si>
    <t>07232024</t>
  </si>
  <si>
    <t>07232025</t>
  </si>
  <si>
    <t>Dauwelshausen</t>
  </si>
  <si>
    <t>07232026</t>
  </si>
  <si>
    <t>Dockendorf</t>
  </si>
  <si>
    <t>07232027</t>
  </si>
  <si>
    <t>Dudeldorf</t>
  </si>
  <si>
    <t>07232028</t>
  </si>
  <si>
    <t>Echternacherbrück</t>
  </si>
  <si>
    <t>07232029</t>
  </si>
  <si>
    <t>Echtershausen</t>
  </si>
  <si>
    <t>07232030</t>
  </si>
  <si>
    <t>Ehlenz</t>
  </si>
  <si>
    <t>07232031</t>
  </si>
  <si>
    <t>Emmelbaum</t>
  </si>
  <si>
    <t>07232032</t>
  </si>
  <si>
    <t>Enzen</t>
  </si>
  <si>
    <t>07232033</t>
  </si>
  <si>
    <t>Ernzen</t>
  </si>
  <si>
    <t>07232034</t>
  </si>
  <si>
    <t>Eßlingen</t>
  </si>
  <si>
    <t>07232035</t>
  </si>
  <si>
    <t>Etteldorf</t>
  </si>
  <si>
    <t>07232036</t>
  </si>
  <si>
    <t>Feilsdorf</t>
  </si>
  <si>
    <t>07232037</t>
  </si>
  <si>
    <t>Ferschweiler</t>
  </si>
  <si>
    <t>07232038</t>
  </si>
  <si>
    <t>Fischbach-Oberraden</t>
  </si>
  <si>
    <t>07232039</t>
  </si>
  <si>
    <t>Fließem</t>
  </si>
  <si>
    <t>07232040</t>
  </si>
  <si>
    <t>Geichlingen</t>
  </si>
  <si>
    <t>07232041</t>
  </si>
  <si>
    <t>Gemünd</t>
  </si>
  <si>
    <t>07232042</t>
  </si>
  <si>
    <t>Gentingen</t>
  </si>
  <si>
    <t>07232043</t>
  </si>
  <si>
    <t>Gindorf</t>
  </si>
  <si>
    <t>07232044</t>
  </si>
  <si>
    <t>Gondorf</t>
  </si>
  <si>
    <t>07232045</t>
  </si>
  <si>
    <t>Halsdorf</t>
  </si>
  <si>
    <t>07232046</t>
  </si>
  <si>
    <t>07232047</t>
  </si>
  <si>
    <t>Heilbach</t>
  </si>
  <si>
    <t>07232048</t>
  </si>
  <si>
    <t>Heilenbach</t>
  </si>
  <si>
    <t>07232049</t>
  </si>
  <si>
    <t>Herbstmühle</t>
  </si>
  <si>
    <t>07232050</t>
  </si>
  <si>
    <t>Herforst</t>
  </si>
  <si>
    <t>07232052</t>
  </si>
  <si>
    <t>Hisel</t>
  </si>
  <si>
    <t>07232053</t>
  </si>
  <si>
    <t>Holsthum</t>
  </si>
  <si>
    <t>07232054</t>
  </si>
  <si>
    <t>Hommerdingen</t>
  </si>
  <si>
    <t>07232055</t>
  </si>
  <si>
    <t>Hosten</t>
  </si>
  <si>
    <t>07232056</t>
  </si>
  <si>
    <t>07232057</t>
  </si>
  <si>
    <t>Hütterscheid</t>
  </si>
  <si>
    <t>07232058</t>
  </si>
  <si>
    <t>Hüttingen an der Kyll</t>
  </si>
  <si>
    <t>07232059</t>
  </si>
  <si>
    <t>Hüttingen bei Lahr</t>
  </si>
  <si>
    <t>07232060</t>
  </si>
  <si>
    <t>Idenheim</t>
  </si>
  <si>
    <t>07232061</t>
  </si>
  <si>
    <t>Idesheim</t>
  </si>
  <si>
    <t>07232062</t>
  </si>
  <si>
    <t>Ingendorf</t>
  </si>
  <si>
    <t>07232063</t>
  </si>
  <si>
    <t>Irrel</t>
  </si>
  <si>
    <t>07232064</t>
  </si>
  <si>
    <t>Karlshausen</t>
  </si>
  <si>
    <t>07232065</t>
  </si>
  <si>
    <t>Kaschenbach</t>
  </si>
  <si>
    <t>07232066</t>
  </si>
  <si>
    <t>Keppeshausen</t>
  </si>
  <si>
    <t>07232067</t>
  </si>
  <si>
    <t>Körperich</t>
  </si>
  <si>
    <t>07232068</t>
  </si>
  <si>
    <t>Koxhausen</t>
  </si>
  <si>
    <t>07232069</t>
  </si>
  <si>
    <t>Kruchten</t>
  </si>
  <si>
    <t>07232070</t>
  </si>
  <si>
    <t>Kyllburg</t>
  </si>
  <si>
    <t>07232071</t>
  </si>
  <si>
    <t>Kyllburgweiler</t>
  </si>
  <si>
    <t>07232072</t>
  </si>
  <si>
    <t>07232073</t>
  </si>
  <si>
    <t>07232074</t>
  </si>
  <si>
    <t>Ließem</t>
  </si>
  <si>
    <t>07232075</t>
  </si>
  <si>
    <t>07232076</t>
  </si>
  <si>
    <t>Malbergweich</t>
  </si>
  <si>
    <t>07232077</t>
  </si>
  <si>
    <t>Meckel</t>
  </si>
  <si>
    <t>07232078</t>
  </si>
  <si>
    <t>Menningen</t>
  </si>
  <si>
    <t>07232079</t>
  </si>
  <si>
    <t>Messerich</t>
  </si>
  <si>
    <t>07232080</t>
  </si>
  <si>
    <t>Mettendorf</t>
  </si>
  <si>
    <t>07232081</t>
  </si>
  <si>
    <t>Metterich</t>
  </si>
  <si>
    <t>07232082</t>
  </si>
  <si>
    <t>07232083</t>
  </si>
  <si>
    <t>Mülbach</t>
  </si>
  <si>
    <t>07232084</t>
  </si>
  <si>
    <t>Muxerath</t>
  </si>
  <si>
    <t>07232085</t>
  </si>
  <si>
    <t>Nasingen</t>
  </si>
  <si>
    <t>07232086</t>
  </si>
  <si>
    <t>Nattenheim</t>
  </si>
  <si>
    <t>07232087</t>
  </si>
  <si>
    <t>Neidenbach</t>
  </si>
  <si>
    <t>07232088</t>
  </si>
  <si>
    <t>Neuerburg</t>
  </si>
  <si>
    <t>07232089</t>
  </si>
  <si>
    <t>Niedergeckler</t>
  </si>
  <si>
    <t>07232090</t>
  </si>
  <si>
    <t>Niederraden</t>
  </si>
  <si>
    <t>07232091</t>
  </si>
  <si>
    <t>Niederstedem</t>
  </si>
  <si>
    <t>07232092</t>
  </si>
  <si>
    <t>07232093</t>
  </si>
  <si>
    <t>Niederweis</t>
  </si>
  <si>
    <t>07232094</t>
  </si>
  <si>
    <t>Niehl</t>
  </si>
  <si>
    <t>07232095</t>
  </si>
  <si>
    <t>Nusbaum</t>
  </si>
  <si>
    <t>07232096</t>
  </si>
  <si>
    <t>Obergeckler</t>
  </si>
  <si>
    <t>07232097</t>
  </si>
  <si>
    <t>Oberstedem</t>
  </si>
  <si>
    <t>07232098</t>
  </si>
  <si>
    <t>Oberweiler</t>
  </si>
  <si>
    <t>07232099</t>
  </si>
  <si>
    <t>Oberweis</t>
  </si>
  <si>
    <t>07232100</t>
  </si>
  <si>
    <t>Olsdorf</t>
  </si>
  <si>
    <t>07232101</t>
  </si>
  <si>
    <t>Orsfeld</t>
  </si>
  <si>
    <t>07232102</t>
  </si>
  <si>
    <t>Utscheid</t>
  </si>
  <si>
    <t>07232103</t>
  </si>
  <si>
    <t>Peffingen</t>
  </si>
  <si>
    <t>07232104</t>
  </si>
  <si>
    <t>Philippsheim</t>
  </si>
  <si>
    <t>07232105</t>
  </si>
  <si>
    <t>Pickließem</t>
  </si>
  <si>
    <t>07232106</t>
  </si>
  <si>
    <t>Plascheid</t>
  </si>
  <si>
    <t>07232107</t>
  </si>
  <si>
    <t>Preist</t>
  </si>
  <si>
    <t>07232108</t>
  </si>
  <si>
    <t>Prümzurlay</t>
  </si>
  <si>
    <t>07232109</t>
  </si>
  <si>
    <t>Rittersdorf</t>
  </si>
  <si>
    <t>07232110</t>
  </si>
  <si>
    <t>Rodershausen</t>
  </si>
  <si>
    <t>07232111</t>
  </si>
  <si>
    <t>Röhl</t>
  </si>
  <si>
    <t>07232112</t>
  </si>
  <si>
    <t>Roth an der Our</t>
  </si>
  <si>
    <t>07232113</t>
  </si>
  <si>
    <t>Sankt Thomas</t>
  </si>
  <si>
    <t>07232114</t>
  </si>
  <si>
    <t>Schankweiler</t>
  </si>
  <si>
    <t>07232115</t>
  </si>
  <si>
    <t>Scharfbillig</t>
  </si>
  <si>
    <t>07232116</t>
  </si>
  <si>
    <t>Scheitenkorb</t>
  </si>
  <si>
    <t>07232117</t>
  </si>
  <si>
    <t>Scheuern</t>
  </si>
  <si>
    <t>07232118</t>
  </si>
  <si>
    <t>Schleid</t>
  </si>
  <si>
    <t>07232119</t>
  </si>
  <si>
    <t>Seffern</t>
  </si>
  <si>
    <t>07232120</t>
  </si>
  <si>
    <t>Sefferweich</t>
  </si>
  <si>
    <t>07232121</t>
  </si>
  <si>
    <t>Sevenig bei Neuerburg</t>
  </si>
  <si>
    <t>07232122</t>
  </si>
  <si>
    <t>Sinspelt</t>
  </si>
  <si>
    <t>07232123</t>
  </si>
  <si>
    <t>Speicher</t>
  </si>
  <si>
    <t>07232124</t>
  </si>
  <si>
    <t>Stockem</t>
  </si>
  <si>
    <t>07232125</t>
  </si>
  <si>
    <t>Sülm</t>
  </si>
  <si>
    <t>07232126</t>
  </si>
  <si>
    <t>Trimport</t>
  </si>
  <si>
    <t>07232127</t>
  </si>
  <si>
    <t>Übereisenbach</t>
  </si>
  <si>
    <t>07232128</t>
  </si>
  <si>
    <t>Uppershausen</t>
  </si>
  <si>
    <t>07232129</t>
  </si>
  <si>
    <t>Usch</t>
  </si>
  <si>
    <t>09181131</t>
  </si>
  <si>
    <t>Obermeitingen</t>
  </si>
  <si>
    <t>09181132</t>
  </si>
  <si>
    <t>Penzing</t>
  </si>
  <si>
    <t>09181133</t>
  </si>
  <si>
    <t>Vilgertshofen</t>
  </si>
  <si>
    <t>09181134</t>
  </si>
  <si>
    <t>Prittriching</t>
  </si>
  <si>
    <t>09181135</t>
  </si>
  <si>
    <t>Reichling</t>
  </si>
  <si>
    <t>09181137</t>
  </si>
  <si>
    <t>09181138</t>
  </si>
  <si>
    <t>Scheuring</t>
  </si>
  <si>
    <t>09181139</t>
  </si>
  <si>
    <t>Schondorf am Ammersee</t>
  </si>
  <si>
    <t>09181140</t>
  </si>
  <si>
    <t>Schwifting</t>
  </si>
  <si>
    <t>09181141</t>
  </si>
  <si>
    <t>Pürgen</t>
  </si>
  <si>
    <t>09181142</t>
  </si>
  <si>
    <t>Thaining</t>
  </si>
  <si>
    <t>09181143</t>
  </si>
  <si>
    <t>Unterdießen</t>
  </si>
  <si>
    <t>09181144</t>
  </si>
  <si>
    <t>Utting am Ammersee</t>
  </si>
  <si>
    <t>09181145</t>
  </si>
  <si>
    <t>Weil</t>
  </si>
  <si>
    <t>09181146</t>
  </si>
  <si>
    <t>Windach</t>
  </si>
  <si>
    <t>09181451</t>
  </si>
  <si>
    <t>Ammersee</t>
  </si>
  <si>
    <t>09182111</t>
  </si>
  <si>
    <t>Bad Wiessee</t>
  </si>
  <si>
    <t>09182112</t>
  </si>
  <si>
    <t>Bayrischzell</t>
  </si>
  <si>
    <t>09182114</t>
  </si>
  <si>
    <t>Fischbachau</t>
  </si>
  <si>
    <t>09182116</t>
  </si>
  <si>
    <t>Gmund a. Tegernsee</t>
  </si>
  <si>
    <t>09182119</t>
  </si>
  <si>
    <t>Hausham</t>
  </si>
  <si>
    <t>09182120</t>
  </si>
  <si>
    <t>Holzkirchen</t>
  </si>
  <si>
    <t>09182123</t>
  </si>
  <si>
    <t>Irschenberg</t>
  </si>
  <si>
    <t>09182124</t>
  </si>
  <si>
    <t>Kreuth</t>
  </si>
  <si>
    <t>09182125</t>
  </si>
  <si>
    <t>Miesbach</t>
  </si>
  <si>
    <t>09182127</t>
  </si>
  <si>
    <t>Otterfing</t>
  </si>
  <si>
    <t>09182129</t>
  </si>
  <si>
    <t>Rottach-Egern</t>
  </si>
  <si>
    <t>09182131</t>
  </si>
  <si>
    <t>Schliersee</t>
  </si>
  <si>
    <t>09182132</t>
  </si>
  <si>
    <t>Tegernsee</t>
  </si>
  <si>
    <t>09182133</t>
  </si>
  <si>
    <t>Valley</t>
  </si>
  <si>
    <t>09182134</t>
  </si>
  <si>
    <t>Waakirchen</t>
  </si>
  <si>
    <t>09182136</t>
  </si>
  <si>
    <t>Warngau</t>
  </si>
  <si>
    <t>09182137</t>
  </si>
  <si>
    <t>Weyarn</t>
  </si>
  <si>
    <t>09183112</t>
  </si>
  <si>
    <t>Ampfing</t>
  </si>
  <si>
    <t>09183113</t>
  </si>
  <si>
    <t>Aschau a. Inn</t>
  </si>
  <si>
    <t>09183114</t>
  </si>
  <si>
    <t>Buchbach</t>
  </si>
  <si>
    <t>09183115</t>
  </si>
  <si>
    <t>Egglkofen</t>
  </si>
  <si>
    <t>09183116</t>
  </si>
  <si>
    <t>Erharting</t>
  </si>
  <si>
    <t>09183118</t>
  </si>
  <si>
    <t>Gars a. Inn</t>
  </si>
  <si>
    <t>09183119</t>
  </si>
  <si>
    <t>Haag i. OB</t>
  </si>
  <si>
    <t>09183120</t>
  </si>
  <si>
    <t>Heldenstein</t>
  </si>
  <si>
    <t>09183122</t>
  </si>
  <si>
    <t>09183123</t>
  </si>
  <si>
    <t>09183124</t>
  </si>
  <si>
    <t>Kraiburg a. Inn</t>
  </si>
  <si>
    <t>09183125</t>
  </si>
  <si>
    <t>Lohkirchen</t>
  </si>
  <si>
    <t>09183126</t>
  </si>
  <si>
    <t>Maitenbeth</t>
  </si>
  <si>
    <t>09183127</t>
  </si>
  <si>
    <t>09183128</t>
  </si>
  <si>
    <t>Mühldorf a. Inn</t>
  </si>
  <si>
    <t>09183129</t>
  </si>
  <si>
    <t>Neumarkt-Sankt Veit</t>
  </si>
  <si>
    <t>09183130</t>
  </si>
  <si>
    <t>Niederbergkirchen</t>
  </si>
  <si>
    <t>09183131</t>
  </si>
  <si>
    <t>Niedertaufkirchen</t>
  </si>
  <si>
    <t>09183132</t>
  </si>
  <si>
    <t>Oberbergkirchen</t>
  </si>
  <si>
    <t>09183134</t>
  </si>
  <si>
    <t>Oberneukirchen</t>
  </si>
  <si>
    <t>09183135</t>
  </si>
  <si>
    <t>Obertaufkirchen</t>
  </si>
  <si>
    <t>09183136</t>
  </si>
  <si>
    <t>Polling</t>
  </si>
  <si>
    <t>09183138</t>
  </si>
  <si>
    <t>Rattenkirchen</t>
  </si>
  <si>
    <t>09183139</t>
  </si>
  <si>
    <t>Rechtmehring</t>
  </si>
  <si>
    <t>09183140</t>
  </si>
  <si>
    <t>Reichertsheim</t>
  </si>
  <si>
    <t>09183143</t>
  </si>
  <si>
    <t>09183144</t>
  </si>
  <si>
    <t>Schwindegg</t>
  </si>
  <si>
    <t>09183145</t>
  </si>
  <si>
    <t>Taufkirchen</t>
  </si>
  <si>
    <t>09183147</t>
  </si>
  <si>
    <t>Unterreit</t>
  </si>
  <si>
    <t>09183148</t>
  </si>
  <si>
    <t>Waldkraiburg</t>
  </si>
  <si>
    <t>09183151</t>
  </si>
  <si>
    <t>Zangberg</t>
  </si>
  <si>
    <t>09183451</t>
  </si>
  <si>
    <t>Mühldorfer Hart</t>
  </si>
  <si>
    <t>09184112</t>
  </si>
  <si>
    <t>Aschheim</t>
  </si>
  <si>
    <t>09184113</t>
  </si>
  <si>
    <t>Baierbrunn</t>
  </si>
  <si>
    <t>09184114</t>
  </si>
  <si>
    <t>Brunnthal</t>
  </si>
  <si>
    <t>09184118</t>
  </si>
  <si>
    <t>Feldkirchen</t>
  </si>
  <si>
    <t>09184119</t>
  </si>
  <si>
    <t>Garching b. München</t>
  </si>
  <si>
    <t>09184120</t>
  </si>
  <si>
    <t>Gräfelfing</t>
  </si>
  <si>
    <t>09184121</t>
  </si>
  <si>
    <t>Grasbrunn</t>
  </si>
  <si>
    <t>09184122</t>
  </si>
  <si>
    <t>Grünwald</t>
  </si>
  <si>
    <t>09184123</t>
  </si>
  <si>
    <t>Haar</t>
  </si>
  <si>
    <t>09184127</t>
  </si>
  <si>
    <t>Höhenkirchen-Siegertsbrunn</t>
  </si>
  <si>
    <t>09184129</t>
  </si>
  <si>
    <t>Hohenbrunn</t>
  </si>
  <si>
    <t>09184130</t>
  </si>
  <si>
    <t>Ismaning</t>
  </si>
  <si>
    <t>09184131</t>
  </si>
  <si>
    <t>Kirchheim b. München</t>
  </si>
  <si>
    <t>09184132</t>
  </si>
  <si>
    <t>09184134</t>
  </si>
  <si>
    <t>Oberhaching</t>
  </si>
  <si>
    <t>09184135</t>
  </si>
  <si>
    <t>Oberschleißheim</t>
  </si>
  <si>
    <t>09184136</t>
  </si>
  <si>
    <t>Ottobrunn</t>
  </si>
  <si>
    <t>09184137</t>
  </si>
  <si>
    <t>Aying</t>
  </si>
  <si>
    <t>09184138</t>
  </si>
  <si>
    <t>Planegg</t>
  </si>
  <si>
    <t>09184139</t>
  </si>
  <si>
    <t>Pullach i. Isartal</t>
  </si>
  <si>
    <t>09184140</t>
  </si>
  <si>
    <t>Putzbrunn</t>
  </si>
  <si>
    <t>09184141</t>
  </si>
  <si>
    <t>Sauerlach</t>
  </si>
  <si>
    <t>09184142</t>
  </si>
  <si>
    <t>Schäftlarn</t>
  </si>
  <si>
    <t>09184144</t>
  </si>
  <si>
    <t>Straßlach-Dingharting</t>
  </si>
  <si>
    <t>09184145</t>
  </si>
  <si>
    <t>09184146</t>
  </si>
  <si>
    <t>Neubiberg</t>
  </si>
  <si>
    <t>09184147</t>
  </si>
  <si>
    <t>Unterföhring</t>
  </si>
  <si>
    <t>09184148</t>
  </si>
  <si>
    <t>Unterhaching</t>
  </si>
  <si>
    <t>09184149</t>
  </si>
  <si>
    <t>Unterschleißheim</t>
  </si>
  <si>
    <t>09184452</t>
  </si>
  <si>
    <t>Forstenrieder Park</t>
  </si>
  <si>
    <t>09184454</t>
  </si>
  <si>
    <t>Grünwalder Forst</t>
  </si>
  <si>
    <t>09184457</t>
  </si>
  <si>
    <t>Perlacher Forst</t>
  </si>
  <si>
    <t>09185113</t>
  </si>
  <si>
    <t>Aresing</t>
  </si>
  <si>
    <t>09185116</t>
  </si>
  <si>
    <t>Berg im Gau</t>
  </si>
  <si>
    <t>09185118</t>
  </si>
  <si>
    <t>09185123</t>
  </si>
  <si>
    <t>Brunnen</t>
  </si>
  <si>
    <t>09185125</t>
  </si>
  <si>
    <t>Burgheim</t>
  </si>
  <si>
    <t>09185127</t>
  </si>
  <si>
    <t>Ehekirchen</t>
  </si>
  <si>
    <t>09185131</t>
  </si>
  <si>
    <t>Gachenbach</t>
  </si>
  <si>
    <t>09185139</t>
  </si>
  <si>
    <t>Karlshuld</t>
  </si>
  <si>
    <t>09185140</t>
  </si>
  <si>
    <t>Karlskron</t>
  </si>
  <si>
    <t>09185143</t>
  </si>
  <si>
    <t>Langenmosen</t>
  </si>
  <si>
    <t>09185149</t>
  </si>
  <si>
    <t>Neuburg a.d. Donau</t>
  </si>
  <si>
    <t>09185150</t>
  </si>
  <si>
    <t>09185153</t>
  </si>
  <si>
    <t>Rennertshofen</t>
  </si>
  <si>
    <t>09185157</t>
  </si>
  <si>
    <t>Rohrenfels</t>
  </si>
  <si>
    <t>09185158</t>
  </si>
  <si>
    <t>Schrobenhausen</t>
  </si>
  <si>
    <t>09185163</t>
  </si>
  <si>
    <t>Königsmoos</t>
  </si>
  <si>
    <t>09185166</t>
  </si>
  <si>
    <t>Waidhofen</t>
  </si>
  <si>
    <t>09185168</t>
  </si>
  <si>
    <t>Weichering</t>
  </si>
  <si>
    <t>09186113</t>
  </si>
  <si>
    <t>Baar-Ebenhausen</t>
  </si>
  <si>
    <t>09186116</t>
  </si>
  <si>
    <t>Ernsgaden</t>
  </si>
  <si>
    <t>09186122</t>
  </si>
  <si>
    <t>Geisenfeld</t>
  </si>
  <si>
    <t>09186125</t>
  </si>
  <si>
    <t>Gerolsbach</t>
  </si>
  <si>
    <t>09186126</t>
  </si>
  <si>
    <t>Hettenshausen</t>
  </si>
  <si>
    <t>09186128</t>
  </si>
  <si>
    <t>Hohenwart</t>
  </si>
  <si>
    <t>09186130</t>
  </si>
  <si>
    <t>Ilmmünster</t>
  </si>
  <si>
    <t>09186132</t>
  </si>
  <si>
    <t>Jetzendorf</t>
  </si>
  <si>
    <t>09186137</t>
  </si>
  <si>
    <t>Manching</t>
  </si>
  <si>
    <t>09186139</t>
  </si>
  <si>
    <t>Münchsmünster</t>
  </si>
  <si>
    <t>09186143</t>
  </si>
  <si>
    <t>Pfaffenhofen a.d. Ilm</t>
  </si>
  <si>
    <t>09186144</t>
  </si>
  <si>
    <t>Pörnbach</t>
  </si>
  <si>
    <t>09186146</t>
  </si>
  <si>
    <t>Reichertshausen</t>
  </si>
  <si>
    <t>09186147</t>
  </si>
  <si>
    <t>Reichertshofen</t>
  </si>
  <si>
    <t>09186149</t>
  </si>
  <si>
    <t>09186151</t>
  </si>
  <si>
    <t>Scheyern</t>
  </si>
  <si>
    <t>09186152</t>
  </si>
  <si>
    <t>Schweitenkirchen</t>
  </si>
  <si>
    <t>09186158</t>
  </si>
  <si>
    <t>Vohburg a.d. Donau</t>
  </si>
  <si>
    <t>09186162</t>
  </si>
  <si>
    <t>Wolnzach</t>
  </si>
  <si>
    <t>09187113</t>
  </si>
  <si>
    <t>Amerang</t>
  </si>
  <si>
    <t>09187114</t>
  </si>
  <si>
    <t>Aschau i. Chiemgau</t>
  </si>
  <si>
    <t>09187116</t>
  </si>
  <si>
    <t>Babensham</t>
  </si>
  <si>
    <t>09187117</t>
  </si>
  <si>
    <t>Bad Aibling</t>
  </si>
  <si>
    <t>09187118</t>
  </si>
  <si>
    <t>Bernau a. Chiemsee</t>
  </si>
  <si>
    <t>09187120</t>
  </si>
  <si>
    <t>Brannenburg</t>
  </si>
  <si>
    <t>09187121</t>
  </si>
  <si>
    <t>Breitbrunn a. Chiemsee</t>
  </si>
  <si>
    <t>09187122</t>
  </si>
  <si>
    <t>Bruckmühl</t>
  </si>
  <si>
    <t>09187123</t>
  </si>
  <si>
    <t>Chiemsee</t>
  </si>
  <si>
    <t>09187124</t>
  </si>
  <si>
    <t>Edling</t>
  </si>
  <si>
    <t>09187125</t>
  </si>
  <si>
    <t>Eggstätt</t>
  </si>
  <si>
    <t>09187126</t>
  </si>
  <si>
    <t>Eiselfing</t>
  </si>
  <si>
    <t>09187128</t>
  </si>
  <si>
    <t>Bad Endorf</t>
  </si>
  <si>
    <t>09187129</t>
  </si>
  <si>
    <t>Bad Feilnbach</t>
  </si>
  <si>
    <t>09187130</t>
  </si>
  <si>
    <t>Feldkirchen-Westerham</t>
  </si>
  <si>
    <t>09187131</t>
  </si>
  <si>
    <t>Flintsbach a. Inn</t>
  </si>
  <si>
    <t>09187132</t>
  </si>
  <si>
    <t>Frasdorf</t>
  </si>
  <si>
    <t>09187134</t>
  </si>
  <si>
    <t>Griesstätt</t>
  </si>
  <si>
    <t>09187137</t>
  </si>
  <si>
    <t>Großkarolinenfeld</t>
  </si>
  <si>
    <t>09187138</t>
  </si>
  <si>
    <t>Gstadt a. Chiemsee</t>
  </si>
  <si>
    <t>09187139</t>
  </si>
  <si>
    <t>Halfing</t>
  </si>
  <si>
    <t>09187142</t>
  </si>
  <si>
    <t>Schechen</t>
  </si>
  <si>
    <t>09187145</t>
  </si>
  <si>
    <t>Höslwang</t>
  </si>
  <si>
    <t>09187148</t>
  </si>
  <si>
    <t>Kiefersfelden</t>
  </si>
  <si>
    <t>09187150</t>
  </si>
  <si>
    <t>Kolbermoor</t>
  </si>
  <si>
    <t>09187154</t>
  </si>
  <si>
    <t>Neubeuern</t>
  </si>
  <si>
    <t>09187156</t>
  </si>
  <si>
    <t>Nußdorf a. Inn</t>
  </si>
  <si>
    <t>09187157</t>
  </si>
  <si>
    <t>Oberaudorf</t>
  </si>
  <si>
    <t>09187159</t>
  </si>
  <si>
    <t>Pfaffing</t>
  </si>
  <si>
    <t>09187162</t>
  </si>
  <si>
    <t>Prien a. Chiemsee</t>
  </si>
  <si>
    <t>09187163</t>
  </si>
  <si>
    <t>Prutting</t>
  </si>
  <si>
    <t>09187164</t>
  </si>
  <si>
    <t>Ramerberg</t>
  </si>
  <si>
    <t>09187165</t>
  </si>
  <si>
    <t>Raubling</t>
  </si>
  <si>
    <t>09187167</t>
  </si>
  <si>
    <t>Riedering</t>
  </si>
  <si>
    <t>09187168</t>
  </si>
  <si>
    <t>Rimsting</t>
  </si>
  <si>
    <t>09187169</t>
  </si>
  <si>
    <t>09187170</t>
  </si>
  <si>
    <t>Rott a. Inn</t>
  </si>
  <si>
    <t>09187172</t>
  </si>
  <si>
    <t>Samerberg</t>
  </si>
  <si>
    <t>09187173</t>
  </si>
  <si>
    <t>Schonstett</t>
  </si>
  <si>
    <t>09187174</t>
  </si>
  <si>
    <t>Söchtenau</t>
  </si>
  <si>
    <t>09187176</t>
  </si>
  <si>
    <t>Soyen</t>
  </si>
  <si>
    <t>09187177</t>
  </si>
  <si>
    <t>Stephanskirchen</t>
  </si>
  <si>
    <t>09187179</t>
  </si>
  <si>
    <t>Tuntenhausen</t>
  </si>
  <si>
    <t>09187181</t>
  </si>
  <si>
    <t>Vogtareuth</t>
  </si>
  <si>
    <t>09187182</t>
  </si>
  <si>
    <t>Wasserburg a. Inn</t>
  </si>
  <si>
    <t>09187186</t>
  </si>
  <si>
    <t>Albaching</t>
  </si>
  <si>
    <t>09187451</t>
  </si>
  <si>
    <t>Rotter Forst-Nord</t>
  </si>
  <si>
    <t>09187452</t>
  </si>
  <si>
    <t>Rotter Forst-Süd</t>
  </si>
  <si>
    <t>09188113</t>
  </si>
  <si>
    <t>09188117</t>
  </si>
  <si>
    <t>Andechs</t>
  </si>
  <si>
    <t>09188118</t>
  </si>
  <si>
    <t>Feldafing</t>
  </si>
  <si>
    <t>09188120</t>
  </si>
  <si>
    <t>Gauting</t>
  </si>
  <si>
    <t>09188121</t>
  </si>
  <si>
    <t>Gilching</t>
  </si>
  <si>
    <t>09188124</t>
  </si>
  <si>
    <t>Herrsching a. Ammersee</t>
  </si>
  <si>
    <t>09188126</t>
  </si>
  <si>
    <t>Inning a. Ammersee</t>
  </si>
  <si>
    <t>09188127</t>
  </si>
  <si>
    <t>Krailling</t>
  </si>
  <si>
    <t>09188132</t>
  </si>
  <si>
    <t>09188137</t>
  </si>
  <si>
    <t>Pöcking</t>
  </si>
  <si>
    <t>09188139</t>
  </si>
  <si>
    <t>Starnberg</t>
  </si>
  <si>
    <t>09188141</t>
  </si>
  <si>
    <t>Tutzing</t>
  </si>
  <si>
    <t>09188144</t>
  </si>
  <si>
    <t>Weßling</t>
  </si>
  <si>
    <t>09188145</t>
  </si>
  <si>
    <t>Wörthsee</t>
  </si>
  <si>
    <t>09188451</t>
  </si>
  <si>
    <t>Starnberger See</t>
  </si>
  <si>
    <t>09189111</t>
  </si>
  <si>
    <t>Altenmarkt a.d. Alz</t>
  </si>
  <si>
    <t>09189113</t>
  </si>
  <si>
    <t>09189114</t>
  </si>
  <si>
    <t>Chieming</t>
  </si>
  <si>
    <t>09189115</t>
  </si>
  <si>
    <t>Engelsberg</t>
  </si>
  <si>
    <t>09189118</t>
  </si>
  <si>
    <t>Fridolfing</t>
  </si>
  <si>
    <t>09189119</t>
  </si>
  <si>
    <t>Grabenstätt</t>
  </si>
  <si>
    <t>09189120</t>
  </si>
  <si>
    <t>Grassau</t>
  </si>
  <si>
    <t>09189124</t>
  </si>
  <si>
    <t>Inzell</t>
  </si>
  <si>
    <t>09189126</t>
  </si>
  <si>
    <t>Kienberg</t>
  </si>
  <si>
    <t>09189127</t>
  </si>
  <si>
    <t>Kirchanschöring</t>
  </si>
  <si>
    <t>09189129</t>
  </si>
  <si>
    <t>Marquartstein</t>
  </si>
  <si>
    <t>09189130</t>
  </si>
  <si>
    <t>Nußdorf</t>
  </si>
  <si>
    <t>09189133</t>
  </si>
  <si>
    <t>Obing</t>
  </si>
  <si>
    <t>09189134</t>
  </si>
  <si>
    <t>Palling</t>
  </si>
  <si>
    <t>09189135</t>
  </si>
  <si>
    <t>Petting</t>
  </si>
  <si>
    <t>09189137</t>
  </si>
  <si>
    <t>Pittenhart</t>
  </si>
  <si>
    <t>09189139</t>
  </si>
  <si>
    <t>Reit im Winkl</t>
  </si>
  <si>
    <t>09189140</t>
  </si>
  <si>
    <t>Ruhpolding</t>
  </si>
  <si>
    <t>09189141</t>
  </si>
  <si>
    <t>Schleching</t>
  </si>
  <si>
    <t>09189142</t>
  </si>
  <si>
    <t>Schnaitsee</t>
  </si>
  <si>
    <t>09189143</t>
  </si>
  <si>
    <t>Seeon-Seebruck</t>
  </si>
  <si>
    <t>09189145</t>
  </si>
  <si>
    <t>Siegsdorf</t>
  </si>
  <si>
    <t>09189146</t>
  </si>
  <si>
    <t>Staudach-Egerndach</t>
  </si>
  <si>
    <t>09189148</t>
  </si>
  <si>
    <t>Surberg</t>
  </si>
  <si>
    <t>09189149</t>
  </si>
  <si>
    <t>Tacherting</t>
  </si>
  <si>
    <t>09189150</t>
  </si>
  <si>
    <t>Taching a. See</t>
  </si>
  <si>
    <t>09189152</t>
  </si>
  <si>
    <t>Tittmoning</t>
  </si>
  <si>
    <t>09189154</t>
  </si>
  <si>
    <t>Traunreut</t>
  </si>
  <si>
    <t>09189155</t>
  </si>
  <si>
    <t>Traunstein</t>
  </si>
  <si>
    <t>09189157</t>
  </si>
  <si>
    <t>Trostberg</t>
  </si>
  <si>
    <t>09189159</t>
  </si>
  <si>
    <t>Übersee</t>
  </si>
  <si>
    <t>09189160</t>
  </si>
  <si>
    <t>Unterwössen</t>
  </si>
  <si>
    <t>09189161</t>
  </si>
  <si>
    <t>Vachendorf</t>
  </si>
  <si>
    <t>09189162</t>
  </si>
  <si>
    <t>Waging a. See</t>
  </si>
  <si>
    <t>09189165</t>
  </si>
  <si>
    <t>Wonneberg</t>
  </si>
  <si>
    <t>09189451</t>
  </si>
  <si>
    <t>Chiemsee (See)</t>
  </si>
  <si>
    <t>09189452</t>
  </si>
  <si>
    <t>Waginger See</t>
  </si>
  <si>
    <t>09190111</t>
  </si>
  <si>
    <t>09190113</t>
  </si>
  <si>
    <t>Antdorf</t>
  </si>
  <si>
    <t>09190114</t>
  </si>
  <si>
    <t>Bernbeuren</t>
  </si>
  <si>
    <t>09190115</t>
  </si>
  <si>
    <t>Bernried am Starnberger See</t>
  </si>
  <si>
    <t>09190117</t>
  </si>
  <si>
    <t>Böbing</t>
  </si>
  <si>
    <t>09190118</t>
  </si>
  <si>
    <t>Burggen</t>
  </si>
  <si>
    <t>09190120</t>
  </si>
  <si>
    <t>Eberfing</t>
  </si>
  <si>
    <t>09190121</t>
  </si>
  <si>
    <t>Eglfing</t>
  </si>
  <si>
    <t>09190126</t>
  </si>
  <si>
    <t>Habach</t>
  </si>
  <si>
    <t>09190129</t>
  </si>
  <si>
    <t>Hohenfurch</t>
  </si>
  <si>
    <t>09190130</t>
  </si>
  <si>
    <t>Hohenpeißenberg</t>
  </si>
  <si>
    <t>09190131</t>
  </si>
  <si>
    <t>Huglfing</t>
  </si>
  <si>
    <t>09190132</t>
  </si>
  <si>
    <t>Iffeldorf</t>
  </si>
  <si>
    <t>09190133</t>
  </si>
  <si>
    <t>Ingenried</t>
  </si>
  <si>
    <t>09190135</t>
  </si>
  <si>
    <t>09190136</t>
  </si>
  <si>
    <t>Obersöchering</t>
  </si>
  <si>
    <t>09190138</t>
  </si>
  <si>
    <t>Pähl</t>
  </si>
  <si>
    <t>09190139</t>
  </si>
  <si>
    <t>Peißenberg</t>
  </si>
  <si>
    <t>09190140</t>
  </si>
  <si>
    <t>Peiting</t>
  </si>
  <si>
    <t>09190141</t>
  </si>
  <si>
    <t>Penzberg</t>
  </si>
  <si>
    <t>09190142</t>
  </si>
  <si>
    <t>09190143</t>
  </si>
  <si>
    <t>Prem</t>
  </si>
  <si>
    <t>09190144</t>
  </si>
  <si>
    <t>Raisting</t>
  </si>
  <si>
    <t>09190145</t>
  </si>
  <si>
    <t>Rottenbuch</t>
  </si>
  <si>
    <t>09190148</t>
  </si>
  <si>
    <t>Schongau</t>
  </si>
  <si>
    <t>09190149</t>
  </si>
  <si>
    <t>Schwabbruck</t>
  </si>
  <si>
    <t>09190151</t>
  </si>
  <si>
    <t>Schwabsoien</t>
  </si>
  <si>
    <t>09190152</t>
  </si>
  <si>
    <t>Seeshaupt</t>
  </si>
  <si>
    <t>09190153</t>
  </si>
  <si>
    <t>Sindelsdorf</t>
  </si>
  <si>
    <t>09190154</t>
  </si>
  <si>
    <t>Steingaden</t>
  </si>
  <si>
    <t>09190157</t>
  </si>
  <si>
    <t>Weilheim i. OB</t>
  </si>
  <si>
    <t>09190158</t>
  </si>
  <si>
    <t>Wessobrunn</t>
  </si>
  <si>
    <t>09190159</t>
  </si>
  <si>
    <t>Wielenbach</t>
  </si>
  <si>
    <t>09190160</t>
  </si>
  <si>
    <t>Wildsteig</t>
  </si>
  <si>
    <t>09261000</t>
  </si>
  <si>
    <t>Landshut</t>
  </si>
  <si>
    <t>09262000</t>
  </si>
  <si>
    <t>Passau</t>
  </si>
  <si>
    <t>09263000</t>
  </si>
  <si>
    <t>Straubing</t>
  </si>
  <si>
    <t>09271111</t>
  </si>
  <si>
    <t>Aholming</t>
  </si>
  <si>
    <t>09271113</t>
  </si>
  <si>
    <t>Auerbach</t>
  </si>
  <si>
    <t>09271114</t>
  </si>
  <si>
    <t>Außernzell</t>
  </si>
  <si>
    <t>09271116</t>
  </si>
  <si>
    <t>Bernried</t>
  </si>
  <si>
    <t>09271118</t>
  </si>
  <si>
    <t>Buchhofen</t>
  </si>
  <si>
    <t>09271119</t>
  </si>
  <si>
    <t>Deggendorf</t>
  </si>
  <si>
    <t>09271122</t>
  </si>
  <si>
    <t>Grafling</t>
  </si>
  <si>
    <t>09271123</t>
  </si>
  <si>
    <t>Grattersdorf</t>
  </si>
  <si>
    <t>09271125</t>
  </si>
  <si>
    <t>Hengersberg</t>
  </si>
  <si>
    <t>09271126</t>
  </si>
  <si>
    <t>Hunding</t>
  </si>
  <si>
    <t>09271127</t>
  </si>
  <si>
    <t>Iggensbach</t>
  </si>
  <si>
    <t>09271128</t>
  </si>
  <si>
    <t>Künzing</t>
  </si>
  <si>
    <t>09271130</t>
  </si>
  <si>
    <t>Lalling</t>
  </si>
  <si>
    <t>09271132</t>
  </si>
  <si>
    <t>Metten</t>
  </si>
  <si>
    <t>09271135</t>
  </si>
  <si>
    <t>09271138</t>
  </si>
  <si>
    <t>Niederalteich</t>
  </si>
  <si>
    <t>09271139</t>
  </si>
  <si>
    <t>Oberpöring</t>
  </si>
  <si>
    <t>09271140</t>
  </si>
  <si>
    <t>Offenberg</t>
  </si>
  <si>
    <t>09271141</t>
  </si>
  <si>
    <t>Osterhofen</t>
  </si>
  <si>
    <t>09271143</t>
  </si>
  <si>
    <t>Otzing</t>
  </si>
  <si>
    <t>09271146</t>
  </si>
  <si>
    <t>Plattling</t>
  </si>
  <si>
    <t>09271148</t>
  </si>
  <si>
    <t>Schaufling</t>
  </si>
  <si>
    <t>09271149</t>
  </si>
  <si>
    <t>Schöllnach</t>
  </si>
  <si>
    <t>09271151</t>
  </si>
  <si>
    <t>Stephansposching</t>
  </si>
  <si>
    <t>09271152</t>
  </si>
  <si>
    <t>Wallerfing</t>
  </si>
  <si>
    <t>09271153</t>
  </si>
  <si>
    <t>Winzer</t>
  </si>
  <si>
    <t>09272116</t>
  </si>
  <si>
    <t>Eppenschlag</t>
  </si>
  <si>
    <t>09272118</t>
  </si>
  <si>
    <t>Freyung</t>
  </si>
  <si>
    <t>09272119</t>
  </si>
  <si>
    <t>Fürsteneck</t>
  </si>
  <si>
    <t>09272120</t>
  </si>
  <si>
    <t>09272121</t>
  </si>
  <si>
    <t>Grainet</t>
  </si>
  <si>
    <t>09272122</t>
  </si>
  <si>
    <t>Haidmühle</t>
  </si>
  <si>
    <t>09272126</t>
  </si>
  <si>
    <t>Hinterschmiding</t>
  </si>
  <si>
    <t>09272127</t>
  </si>
  <si>
    <t>Hohenau</t>
  </si>
  <si>
    <t>09272128</t>
  </si>
  <si>
    <t>Innernzell</t>
  </si>
  <si>
    <t>09272129</t>
  </si>
  <si>
    <t>Jandelsbrunn</t>
  </si>
  <si>
    <t>09272134</t>
  </si>
  <si>
    <t>Mauth</t>
  </si>
  <si>
    <t>09272136</t>
  </si>
  <si>
    <t>Neureichenau</t>
  </si>
  <si>
    <t>09272138</t>
  </si>
  <si>
    <t>Perlesreut</t>
  </si>
  <si>
    <t>09272139</t>
  </si>
  <si>
    <t>Philippsreut</t>
  </si>
  <si>
    <t>09272140</t>
  </si>
  <si>
    <t>Ringelai</t>
  </si>
  <si>
    <t>09272141</t>
  </si>
  <si>
    <t>Röhrnbach</t>
  </si>
  <si>
    <t>09272142</t>
  </si>
  <si>
    <t>Saldenburg</t>
  </si>
  <si>
    <t>09272143</t>
  </si>
  <si>
    <t>Sankt Oswald-Riedlhütte</t>
  </si>
  <si>
    <t>09272145</t>
  </si>
  <si>
    <t>Schöfweg</t>
  </si>
  <si>
    <t>09272146</t>
  </si>
  <si>
    <t>Neuschönau</t>
  </si>
  <si>
    <t>09272147</t>
  </si>
  <si>
    <t>09272149</t>
  </si>
  <si>
    <t>Spiegelau</t>
  </si>
  <si>
    <t>09272150</t>
  </si>
  <si>
    <t>Thurmansbang</t>
  </si>
  <si>
    <t>09272151</t>
  </si>
  <si>
    <t>Waldkirchen</t>
  </si>
  <si>
    <t>09272152</t>
  </si>
  <si>
    <t>Zenting</t>
  </si>
  <si>
    <t>09272451</t>
  </si>
  <si>
    <t>Annathaler Wald</t>
  </si>
  <si>
    <t>09272452</t>
  </si>
  <si>
    <t>Frauenberger und Duschlberger Wald</t>
  </si>
  <si>
    <t>09272453</t>
  </si>
  <si>
    <t>Graineter Wald</t>
  </si>
  <si>
    <t>09272455</t>
  </si>
  <si>
    <t>Leopoldsreuter Wald</t>
  </si>
  <si>
    <t>09272456</t>
  </si>
  <si>
    <t>Mauther Forst</t>
  </si>
  <si>
    <t>09272457</t>
  </si>
  <si>
    <t>Philippsreuter Wald</t>
  </si>
  <si>
    <t>09272458</t>
  </si>
  <si>
    <t>Pleckensteiner Wald</t>
  </si>
  <si>
    <t>09272459</t>
  </si>
  <si>
    <t>Sankt Oswald</t>
  </si>
  <si>
    <t>09272460</t>
  </si>
  <si>
    <t>Schlichtenberger Wald</t>
  </si>
  <si>
    <t>09272461</t>
  </si>
  <si>
    <t>Schönbrunner Wald</t>
  </si>
  <si>
    <t>09272463</t>
  </si>
  <si>
    <t>Waldhäuserwald</t>
  </si>
  <si>
    <t>09273111</t>
  </si>
  <si>
    <t>Abensberg</t>
  </si>
  <si>
    <t>09273113</t>
  </si>
  <si>
    <t>Aiglsbach</t>
  </si>
  <si>
    <t>09273115</t>
  </si>
  <si>
    <t>Attenhofen</t>
  </si>
  <si>
    <t>09273116</t>
  </si>
  <si>
    <t>Bad Abbach</t>
  </si>
  <si>
    <t>09273119</t>
  </si>
  <si>
    <t>Biburg</t>
  </si>
  <si>
    <t>09273121</t>
  </si>
  <si>
    <t>Essing</t>
  </si>
  <si>
    <t>09273125</t>
  </si>
  <si>
    <t>09273127</t>
  </si>
  <si>
    <t>Herrngiersdorf</t>
  </si>
  <si>
    <t>09273133</t>
  </si>
  <si>
    <t>Ihrlerstein</t>
  </si>
  <si>
    <t>09273137</t>
  </si>
  <si>
    <t>Kelheim</t>
  </si>
  <si>
    <t>09273139</t>
  </si>
  <si>
    <t>09273141</t>
  </si>
  <si>
    <t>Langquaid</t>
  </si>
  <si>
    <t>09273147</t>
  </si>
  <si>
    <t>Mainburg</t>
  </si>
  <si>
    <t>09273152</t>
  </si>
  <si>
    <t>Neustadt a.d. Donau</t>
  </si>
  <si>
    <t>09273159</t>
  </si>
  <si>
    <t>Painten</t>
  </si>
  <si>
    <t>09273163</t>
  </si>
  <si>
    <t>Elsendorf</t>
  </si>
  <si>
    <t>09273164</t>
  </si>
  <si>
    <t>Riedenburg</t>
  </si>
  <si>
    <t>09273165</t>
  </si>
  <si>
    <t>Rohr i. NB</t>
  </si>
  <si>
    <t>09273166</t>
  </si>
  <si>
    <t>Saal a.d. Donau</t>
  </si>
  <si>
    <t>09273172</t>
  </si>
  <si>
    <t>Siegenburg</t>
  </si>
  <si>
    <t>09273175</t>
  </si>
  <si>
    <t>Teugn</t>
  </si>
  <si>
    <t>09273177</t>
  </si>
  <si>
    <t>Train</t>
  </si>
  <si>
    <t>09273178</t>
  </si>
  <si>
    <t>Volkenschwand</t>
  </si>
  <si>
    <t>09273181</t>
  </si>
  <si>
    <t>Wildenberg</t>
  </si>
  <si>
    <t>09273451</t>
  </si>
  <si>
    <t>Dürnbucher Forst</t>
  </si>
  <si>
    <t>09273452</t>
  </si>
  <si>
    <t>Frauenforst</t>
  </si>
  <si>
    <t>09273453</t>
  </si>
  <si>
    <t>Hacklberg</t>
  </si>
  <si>
    <t>09273454</t>
  </si>
  <si>
    <t>Mettenheim</t>
  </si>
  <si>
    <t>07331046</t>
  </si>
  <si>
    <t>Mölsheim</t>
  </si>
  <si>
    <t>07331047</t>
  </si>
  <si>
    <t>Mörstadt</t>
  </si>
  <si>
    <t>07331048</t>
  </si>
  <si>
    <t>Monsheim</t>
  </si>
  <si>
    <t>07331049</t>
  </si>
  <si>
    <t>Monzernheim</t>
  </si>
  <si>
    <t>07331050</t>
  </si>
  <si>
    <t>Nack</t>
  </si>
  <si>
    <t>07331051</t>
  </si>
  <si>
    <t>Nieder-Wiesen</t>
  </si>
  <si>
    <t>07331052</t>
  </si>
  <si>
    <t>Ober-Flörsheim</t>
  </si>
  <si>
    <t>07331053</t>
  </si>
  <si>
    <t>Offenheim</t>
  </si>
  <si>
    <t>07331054</t>
  </si>
  <si>
    <t>Offstein</t>
  </si>
  <si>
    <t>07331055</t>
  </si>
  <si>
    <t>Osthofen</t>
  </si>
  <si>
    <t>07331056</t>
  </si>
  <si>
    <t>Partenheim</t>
  </si>
  <si>
    <t>07331058</t>
  </si>
  <si>
    <t>Saulheim</t>
  </si>
  <si>
    <t>07331059</t>
  </si>
  <si>
    <t>Schornsheim</t>
  </si>
  <si>
    <t>07331060</t>
  </si>
  <si>
    <t>Siefersheim</t>
  </si>
  <si>
    <t>07331061</t>
  </si>
  <si>
    <t>Spiesheim</t>
  </si>
  <si>
    <t>07331062</t>
  </si>
  <si>
    <t>Stein-Bockenheim</t>
  </si>
  <si>
    <t>07331063</t>
  </si>
  <si>
    <t>Sulzheim</t>
  </si>
  <si>
    <t>07331064</t>
  </si>
  <si>
    <t>Udenheim</t>
  </si>
  <si>
    <t>07331065</t>
  </si>
  <si>
    <t>Vendersheim</t>
  </si>
  <si>
    <t>07331066</t>
  </si>
  <si>
    <t>Wachenheim</t>
  </si>
  <si>
    <t>07331067</t>
  </si>
  <si>
    <t>Wahlheim</t>
  </si>
  <si>
    <t>07331068</t>
  </si>
  <si>
    <t>Wallertheim</t>
  </si>
  <si>
    <t>07331070</t>
  </si>
  <si>
    <t>Wendelsheim</t>
  </si>
  <si>
    <t>07331071</t>
  </si>
  <si>
    <t>Westhofen</t>
  </si>
  <si>
    <t>07331072</t>
  </si>
  <si>
    <t>Wöllstein</t>
  </si>
  <si>
    <t>07331073</t>
  </si>
  <si>
    <t>Wörrstadt</t>
  </si>
  <si>
    <t>07331075</t>
  </si>
  <si>
    <t>Wonsheim</t>
  </si>
  <si>
    <t>07332001</t>
  </si>
  <si>
    <t>Altleiningen</t>
  </si>
  <si>
    <t>07332002</t>
  </si>
  <si>
    <t>Bad Dürkheim</t>
  </si>
  <si>
    <t>07332003</t>
  </si>
  <si>
    <t>Battenberg (Pfalz)</t>
  </si>
  <si>
    <t>07332004</t>
  </si>
  <si>
    <t>Bissersheim</t>
  </si>
  <si>
    <t>07332005</t>
  </si>
  <si>
    <t>Bobenheim am Berg</t>
  </si>
  <si>
    <t>07332006</t>
  </si>
  <si>
    <t>Bockenheim an der Weinstraße</t>
  </si>
  <si>
    <t>07332007</t>
  </si>
  <si>
    <t>Carlsberg</t>
  </si>
  <si>
    <t>07332008</t>
  </si>
  <si>
    <t>Dackenheim</t>
  </si>
  <si>
    <t>07332009</t>
  </si>
  <si>
    <t>Deidesheim</t>
  </si>
  <si>
    <t>07332010</t>
  </si>
  <si>
    <t>Dirmstein</t>
  </si>
  <si>
    <t>07332012</t>
  </si>
  <si>
    <t>Ebertsheim</t>
  </si>
  <si>
    <t>07332013</t>
  </si>
  <si>
    <t>Ellerstadt</t>
  </si>
  <si>
    <t>07332014</t>
  </si>
  <si>
    <t>Elmstein</t>
  </si>
  <si>
    <t>07332015</t>
  </si>
  <si>
    <t>Erpolzheim</t>
  </si>
  <si>
    <t>07332016</t>
  </si>
  <si>
    <t>Esthal</t>
  </si>
  <si>
    <t>07332017</t>
  </si>
  <si>
    <t>Forst an der Weinstraße</t>
  </si>
  <si>
    <t>07332018</t>
  </si>
  <si>
    <t>Frankeneck</t>
  </si>
  <si>
    <t>07332019</t>
  </si>
  <si>
    <t>Freinsheim</t>
  </si>
  <si>
    <t>07332020</t>
  </si>
  <si>
    <t>Friedelsheim</t>
  </si>
  <si>
    <t>07332021</t>
  </si>
  <si>
    <t>Gerolsheim</t>
  </si>
  <si>
    <t>07332022</t>
  </si>
  <si>
    <t>Gönnheim</t>
  </si>
  <si>
    <t>07332023</t>
  </si>
  <si>
    <t>Großkarlbach</t>
  </si>
  <si>
    <t>07332024</t>
  </si>
  <si>
    <t>Grünstadt</t>
  </si>
  <si>
    <t>07332025</t>
  </si>
  <si>
    <t>Haßloch</t>
  </si>
  <si>
    <t>07332026</t>
  </si>
  <si>
    <t>Herxheim am Berg</t>
  </si>
  <si>
    <t>07332027</t>
  </si>
  <si>
    <t>Hettenleidelheim</t>
  </si>
  <si>
    <t>07332028</t>
  </si>
  <si>
    <t>Kallstadt</t>
  </si>
  <si>
    <t>07332029</t>
  </si>
  <si>
    <t>Kindenheim</t>
  </si>
  <si>
    <t>07332030</t>
  </si>
  <si>
    <t>Kirchheim an der Weinstraße</t>
  </si>
  <si>
    <t>07332031</t>
  </si>
  <si>
    <t>Kleinkarlbach</t>
  </si>
  <si>
    <t>07332032</t>
  </si>
  <si>
    <t>Lambrecht (Pfalz)</t>
  </si>
  <si>
    <t>07332033</t>
  </si>
  <si>
    <t>Laumersheim</t>
  </si>
  <si>
    <t>07332034</t>
  </si>
  <si>
    <t>Lindenberg</t>
  </si>
  <si>
    <t>07332035</t>
  </si>
  <si>
    <t>07332036</t>
  </si>
  <si>
    <t>Mertesheim</t>
  </si>
  <si>
    <t>07332037</t>
  </si>
  <si>
    <t>Neidenfels</t>
  </si>
  <si>
    <t>07332038</t>
  </si>
  <si>
    <t>Neuleiningen</t>
  </si>
  <si>
    <t>07332039</t>
  </si>
  <si>
    <t>Niederkirchen bei Deidesheim</t>
  </si>
  <si>
    <t>07332040</t>
  </si>
  <si>
    <t>Obersülzen</t>
  </si>
  <si>
    <t>07332041</t>
  </si>
  <si>
    <t>Obrigheim (Pfalz)</t>
  </si>
  <si>
    <t>07332042</t>
  </si>
  <si>
    <t>Quirnheim</t>
  </si>
  <si>
    <t>07332043</t>
  </si>
  <si>
    <t>Ruppertsberg</t>
  </si>
  <si>
    <t>07332044</t>
  </si>
  <si>
    <t>07332046</t>
  </si>
  <si>
    <t>Wachenheim an der Weinstraße</t>
  </si>
  <si>
    <t>07332047</t>
  </si>
  <si>
    <t>Wattenheim</t>
  </si>
  <si>
    <t>07332048</t>
  </si>
  <si>
    <t>Weidenthal</t>
  </si>
  <si>
    <t>07332049</t>
  </si>
  <si>
    <t>Weisenheim am Berg</t>
  </si>
  <si>
    <t>07332050</t>
  </si>
  <si>
    <t>Weisenheim am Sand</t>
  </si>
  <si>
    <t>07333001</t>
  </si>
  <si>
    <t>Albisheim (Pfrimm)</t>
  </si>
  <si>
    <t>07333003</t>
  </si>
  <si>
    <t>Alsenz</t>
  </si>
  <si>
    <t>07333004</t>
  </si>
  <si>
    <t>Bayerfeld-Steckweiler</t>
  </si>
  <si>
    <t>07333005</t>
  </si>
  <si>
    <t>Bennhausen</t>
  </si>
  <si>
    <t>07333006</t>
  </si>
  <si>
    <t>Biedesheim</t>
  </si>
  <si>
    <t>07333007</t>
  </si>
  <si>
    <t>Bischheim</t>
  </si>
  <si>
    <t>07333008</t>
  </si>
  <si>
    <t>Bisterschied</t>
  </si>
  <si>
    <t>07333009</t>
  </si>
  <si>
    <t>Börrstadt</t>
  </si>
  <si>
    <t>07333010</t>
  </si>
  <si>
    <t>Bolanden</t>
  </si>
  <si>
    <t>07333011</t>
  </si>
  <si>
    <t>Breunigweiler</t>
  </si>
  <si>
    <t>07333012</t>
  </si>
  <si>
    <t>Bubenheim</t>
  </si>
  <si>
    <t>07333013</t>
  </si>
  <si>
    <t>Dannenfels</t>
  </si>
  <si>
    <t>07333014</t>
  </si>
  <si>
    <t>Dielkirchen</t>
  </si>
  <si>
    <t>07333016</t>
  </si>
  <si>
    <t>Dörrmoschel</t>
  </si>
  <si>
    <t>07333017</t>
  </si>
  <si>
    <t>Dreisen</t>
  </si>
  <si>
    <t>07333018</t>
  </si>
  <si>
    <t>Einselthum</t>
  </si>
  <si>
    <t>07333019</t>
  </si>
  <si>
    <t>Eisenberg (Pfalz)</t>
  </si>
  <si>
    <t>07333020</t>
  </si>
  <si>
    <t>Falkenstein</t>
  </si>
  <si>
    <t>07333021</t>
  </si>
  <si>
    <t>Finkenbach-Gersweiler</t>
  </si>
  <si>
    <t>07333022</t>
  </si>
  <si>
    <t>Gauersheim</t>
  </si>
  <si>
    <t>07333023</t>
  </si>
  <si>
    <t>Gaugrehweiler</t>
  </si>
  <si>
    <t>07333024</t>
  </si>
  <si>
    <t>Gehrweiler</t>
  </si>
  <si>
    <t>07333025</t>
  </si>
  <si>
    <t>Gerbach</t>
  </si>
  <si>
    <t>07333026</t>
  </si>
  <si>
    <t>Göllheim</t>
  </si>
  <si>
    <t>07333027</t>
  </si>
  <si>
    <t>Gonbach</t>
  </si>
  <si>
    <t>07333028</t>
  </si>
  <si>
    <t>Gundersweiler</t>
  </si>
  <si>
    <t>07333030</t>
  </si>
  <si>
    <t>Höringen</t>
  </si>
  <si>
    <t>07333031</t>
  </si>
  <si>
    <t>Ilbesheim</t>
  </si>
  <si>
    <t>07333032</t>
  </si>
  <si>
    <t>Immesheim</t>
  </si>
  <si>
    <t>07333033</t>
  </si>
  <si>
    <t>Imsbach</t>
  </si>
  <si>
    <t>07333034</t>
  </si>
  <si>
    <t>Imsweiler</t>
  </si>
  <si>
    <t>07333035</t>
  </si>
  <si>
    <t>Jakobsweiler</t>
  </si>
  <si>
    <t>07333036</t>
  </si>
  <si>
    <t>Kalkofen</t>
  </si>
  <si>
    <t>07333037</t>
  </si>
  <si>
    <t>Katzenbach</t>
  </si>
  <si>
    <t>07333038</t>
  </si>
  <si>
    <t>Kerzenheim</t>
  </si>
  <si>
    <t>07333039</t>
  </si>
  <si>
    <t>Kirchheimbolanden</t>
  </si>
  <si>
    <t>07333040</t>
  </si>
  <si>
    <t>Kriegsfeld</t>
  </si>
  <si>
    <t>07333041</t>
  </si>
  <si>
    <t>Lautersheim</t>
  </si>
  <si>
    <t>07333042</t>
  </si>
  <si>
    <t>Lohnsfeld</t>
  </si>
  <si>
    <t>07333043</t>
  </si>
  <si>
    <t>Mannweiler-Cölln</t>
  </si>
  <si>
    <t>07333045</t>
  </si>
  <si>
    <t>Marnheim</t>
  </si>
  <si>
    <t>07333046</t>
  </si>
  <si>
    <t>Mörsfeld</t>
  </si>
  <si>
    <t>07333047</t>
  </si>
  <si>
    <t>Morschheim</t>
  </si>
  <si>
    <t>07333048</t>
  </si>
  <si>
    <t>Münchweiler an der Alsenz</t>
  </si>
  <si>
    <t>07333049</t>
  </si>
  <si>
    <t>Münsterappel</t>
  </si>
  <si>
    <t>07333050</t>
  </si>
  <si>
    <t>Niederhausen an der Appel</t>
  </si>
  <si>
    <t>07333051</t>
  </si>
  <si>
    <t>Niedermoschel</t>
  </si>
  <si>
    <t>07333053</t>
  </si>
  <si>
    <t>Oberhausen an der Appel</t>
  </si>
  <si>
    <t>07333054</t>
  </si>
  <si>
    <t>Obermoschel</t>
  </si>
  <si>
    <t>07333055</t>
  </si>
  <si>
    <t>07333056</t>
  </si>
  <si>
    <t>Oberwiesen</t>
  </si>
  <si>
    <t>07333057</t>
  </si>
  <si>
    <t>Orbis</t>
  </si>
  <si>
    <t>07333058</t>
  </si>
  <si>
    <t>Ottersheim</t>
  </si>
  <si>
    <t>07333060</t>
  </si>
  <si>
    <t>Ramsen</t>
  </si>
  <si>
    <t>07333061</t>
  </si>
  <si>
    <t>Ransweiler</t>
  </si>
  <si>
    <t>07333062</t>
  </si>
  <si>
    <t>Rittersheim</t>
  </si>
  <si>
    <t>07333064</t>
  </si>
  <si>
    <t>Rüssingen</t>
  </si>
  <si>
    <t>07333065</t>
  </si>
  <si>
    <t>Ruppertsecken</t>
  </si>
  <si>
    <t>07333066</t>
  </si>
  <si>
    <t>Sankt Alban</t>
  </si>
  <si>
    <t>07333067</t>
  </si>
  <si>
    <t>Schiersfeld</t>
  </si>
  <si>
    <t>07333068</t>
  </si>
  <si>
    <t>07333069</t>
  </si>
  <si>
    <t>Schweisweiler</t>
  </si>
  <si>
    <t>07333071</t>
  </si>
  <si>
    <t>Sippersfeld</t>
  </si>
  <si>
    <t>07333072</t>
  </si>
  <si>
    <t>Sitters</t>
  </si>
  <si>
    <t>07333073</t>
  </si>
  <si>
    <t>Stahlberg</t>
  </si>
  <si>
    <t>07333074</t>
  </si>
  <si>
    <t>Standenbühl</t>
  </si>
  <si>
    <t>07333075</t>
  </si>
  <si>
    <t>Steinbach am Donnersberg</t>
  </si>
  <si>
    <t>07333076</t>
  </si>
  <si>
    <t>Stetten</t>
  </si>
  <si>
    <t>07333077</t>
  </si>
  <si>
    <t>Teschenmoschel</t>
  </si>
  <si>
    <t>07333078</t>
  </si>
  <si>
    <t>Unkenbach</t>
  </si>
  <si>
    <t>07333079</t>
  </si>
  <si>
    <t>Waldgrehweiler</t>
  </si>
  <si>
    <t>07333080</t>
  </si>
  <si>
    <t>Wartenberg-Rohrbach</t>
  </si>
  <si>
    <t>07333081</t>
  </si>
  <si>
    <t>Weitersweiler</t>
  </si>
  <si>
    <t>07333083</t>
  </si>
  <si>
    <t>Winterborn</t>
  </si>
  <si>
    <t>07333084</t>
  </si>
  <si>
    <t>Würzweiler</t>
  </si>
  <si>
    <t>07333201</t>
  </si>
  <si>
    <t>Rathskirchen</t>
  </si>
  <si>
    <t>07333202</t>
  </si>
  <si>
    <t>Reichsthal</t>
  </si>
  <si>
    <t>07333203</t>
  </si>
  <si>
    <t>Seelen</t>
  </si>
  <si>
    <t>07333501</t>
  </si>
  <si>
    <t>Zellertal</t>
  </si>
  <si>
    <t>07333502</t>
  </si>
  <si>
    <t>Rockenhausen</t>
  </si>
  <si>
    <t>07333503</t>
  </si>
  <si>
    <t>Winnweiler</t>
  </si>
  <si>
    <t>07334001</t>
  </si>
  <si>
    <t>Bellheim</t>
  </si>
  <si>
    <t>07334002</t>
  </si>
  <si>
    <t>Berg (Pfalz)</t>
  </si>
  <si>
    <t>07334004</t>
  </si>
  <si>
    <t>Erlenbach bei Kandel</t>
  </si>
  <si>
    <t>07334005</t>
  </si>
  <si>
    <t>Freckenfeld</t>
  </si>
  <si>
    <t>07334006</t>
  </si>
  <si>
    <t>Freisbach</t>
  </si>
  <si>
    <t>07334007</t>
  </si>
  <si>
    <t>Germersheim</t>
  </si>
  <si>
    <t>07334008</t>
  </si>
  <si>
    <t>Hagenbach</t>
  </si>
  <si>
    <t>07334009</t>
  </si>
  <si>
    <t>Hatzenbühl</t>
  </si>
  <si>
    <t>07334011</t>
  </si>
  <si>
    <t>Hördt</t>
  </si>
  <si>
    <t>07334012</t>
  </si>
  <si>
    <t>Jockgrim</t>
  </si>
  <si>
    <t>07334013</t>
  </si>
  <si>
    <t>Kandel</t>
  </si>
  <si>
    <t>07334014</t>
  </si>
  <si>
    <t>Knittelsheim</t>
  </si>
  <si>
    <t>07334015</t>
  </si>
  <si>
    <t>Kuhardt</t>
  </si>
  <si>
    <t>07334016</t>
  </si>
  <si>
    <t>Leimersheim</t>
  </si>
  <si>
    <t>07334017</t>
  </si>
  <si>
    <t>Lingenfeld</t>
  </si>
  <si>
    <t>07334018</t>
  </si>
  <si>
    <t>Lustadt</t>
  </si>
  <si>
    <t>07334020</t>
  </si>
  <si>
    <t>Minfeld</t>
  </si>
  <si>
    <t>07334021</t>
  </si>
  <si>
    <t>Neuburg am Rhein</t>
  </si>
  <si>
    <t>07334022</t>
  </si>
  <si>
    <t>Neupotz</t>
  </si>
  <si>
    <t>07334023</t>
  </si>
  <si>
    <t>Ottersheim bei Landau</t>
  </si>
  <si>
    <t>07334024</t>
  </si>
  <si>
    <t>Rheinzabern</t>
  </si>
  <si>
    <t>07334025</t>
  </si>
  <si>
    <t>Rülzheim</t>
  </si>
  <si>
    <t>07334027</t>
  </si>
  <si>
    <t>Scheibenhardt</t>
  </si>
  <si>
    <t>07334028</t>
  </si>
  <si>
    <t>Schwegenheim</t>
  </si>
  <si>
    <t>07334030</t>
  </si>
  <si>
    <t>Steinweiler</t>
  </si>
  <si>
    <t>07334031</t>
  </si>
  <si>
    <t>Vollmersweiler</t>
  </si>
  <si>
    <t>07334032</t>
  </si>
  <si>
    <t>Weingarten (Pfalz)</t>
  </si>
  <si>
    <t>07334033</t>
  </si>
  <si>
    <t>Westheim (Pfalz)</t>
  </si>
  <si>
    <t>07334034</t>
  </si>
  <si>
    <t>07334036</t>
  </si>
  <si>
    <t>Zeiskam</t>
  </si>
  <si>
    <t>07334501</t>
  </si>
  <si>
    <t>Wörth am Rhein</t>
  </si>
  <si>
    <t>07335002</t>
  </si>
  <si>
    <t>Bann</t>
  </si>
  <si>
    <t>07335003</t>
  </si>
  <si>
    <t>Bruchmühlbach-Miesau</t>
  </si>
  <si>
    <t>07335004</t>
  </si>
  <si>
    <t>Enkenbach-Alsenborn</t>
  </si>
  <si>
    <t>07335005</t>
  </si>
  <si>
    <t>Erzenhausen</t>
  </si>
  <si>
    <t>07335006</t>
  </si>
  <si>
    <t>Eulenbis</t>
  </si>
  <si>
    <t>07335007</t>
  </si>
  <si>
    <t>07335009</t>
  </si>
  <si>
    <t>Frankelbach</t>
  </si>
  <si>
    <t>07335010</t>
  </si>
  <si>
    <t>Frankenstein</t>
  </si>
  <si>
    <t>07335011</t>
  </si>
  <si>
    <t>Gerhardsbrunn</t>
  </si>
  <si>
    <t>07335012</t>
  </si>
  <si>
    <t>Hauptstuhl</t>
  </si>
  <si>
    <t>07335013</t>
  </si>
  <si>
    <t>Heiligenmoschel</t>
  </si>
  <si>
    <t>07335014</t>
  </si>
  <si>
    <t>07335015</t>
  </si>
  <si>
    <t>Hochspeyer</t>
  </si>
  <si>
    <t>07335016</t>
  </si>
  <si>
    <t>Hütschenhausen</t>
  </si>
  <si>
    <t>07335017</t>
  </si>
  <si>
    <t>Katzweiler</t>
  </si>
  <si>
    <t>07335018</t>
  </si>
  <si>
    <t>Kindsbach</t>
  </si>
  <si>
    <t>07335019</t>
  </si>
  <si>
    <t>Kollweiler</t>
  </si>
  <si>
    <t>07335020</t>
  </si>
  <si>
    <t>Kottweiler-Schwanden</t>
  </si>
  <si>
    <t>07335021</t>
  </si>
  <si>
    <t>Krickenbach</t>
  </si>
  <si>
    <t>07335022</t>
  </si>
  <si>
    <t>Landstuhl</t>
  </si>
  <si>
    <t>07335023</t>
  </si>
  <si>
    <t>07335024</t>
  </si>
  <si>
    <t>Mackenbach</t>
  </si>
  <si>
    <t>07335025</t>
  </si>
  <si>
    <t>Mehlbach</t>
  </si>
  <si>
    <t>07335026</t>
  </si>
  <si>
    <t>Mehlingen</t>
  </si>
  <si>
    <t>07335027</t>
  </si>
  <si>
    <t>Mittelbrunn</t>
  </si>
  <si>
    <t>07335028</t>
  </si>
  <si>
    <t>Neuhemsbach</t>
  </si>
  <si>
    <t>07335029</t>
  </si>
  <si>
    <t>Niederkirchen</t>
  </si>
  <si>
    <t>07335030</t>
  </si>
  <si>
    <t>Niedermohr</t>
  </si>
  <si>
    <t>07335031</t>
  </si>
  <si>
    <t>Oberarnbach</t>
  </si>
  <si>
    <t>07335033</t>
  </si>
  <si>
    <t>Olsbrücken</t>
  </si>
  <si>
    <t>07335034</t>
  </si>
  <si>
    <t>Otterbach</t>
  </si>
  <si>
    <t>07335035</t>
  </si>
  <si>
    <t>Otterberg</t>
  </si>
  <si>
    <t>07335037</t>
  </si>
  <si>
    <t>Queidersbach</t>
  </si>
  <si>
    <t>07335038</t>
  </si>
  <si>
    <t>Ramstein-Miesenbach</t>
  </si>
  <si>
    <t>07335040</t>
  </si>
  <si>
    <t>07335041</t>
  </si>
  <si>
    <t>Schallodenbach</t>
  </si>
  <si>
    <t>07335042</t>
  </si>
  <si>
    <t>Schneckenhausen</t>
  </si>
  <si>
    <t>07335043</t>
  </si>
  <si>
    <t>Schwedelbach</t>
  </si>
  <si>
    <t>07335044</t>
  </si>
  <si>
    <t>Steinwenden</t>
  </si>
  <si>
    <t>07335045</t>
  </si>
  <si>
    <t>Stelzenberg</t>
  </si>
  <si>
    <t>07335046</t>
  </si>
  <si>
    <t>Sulzbachtal</t>
  </si>
  <si>
    <t>07335047</t>
  </si>
  <si>
    <t>Trippstadt</t>
  </si>
  <si>
    <t>07335048</t>
  </si>
  <si>
    <t>Waldleiningen</t>
  </si>
  <si>
    <t>07335049</t>
  </si>
  <si>
    <t>Weilerbach</t>
  </si>
  <si>
    <t>07335201</t>
  </si>
  <si>
    <t>Lambsborn</t>
  </si>
  <si>
    <t>07335202</t>
  </si>
  <si>
    <t>Langwieden</t>
  </si>
  <si>
    <t>07335203</t>
  </si>
  <si>
    <t>Martinshöhe</t>
  </si>
  <si>
    <t>07335204</t>
  </si>
  <si>
    <t>Schopp</t>
  </si>
  <si>
    <t>07335205</t>
  </si>
  <si>
    <t>Sembach</t>
  </si>
  <si>
    <t>07335501</t>
  </si>
  <si>
    <t>Reichenbach-Steegen</t>
  </si>
  <si>
    <t>07336001</t>
  </si>
  <si>
    <t>09373119</t>
  </si>
  <si>
    <t>Deining</t>
  </si>
  <si>
    <t>09373121</t>
  </si>
  <si>
    <t>Dietfurt a.d. Altmühl</t>
  </si>
  <si>
    <t>09373126</t>
  </si>
  <si>
    <t>Freystadt</t>
  </si>
  <si>
    <t>09373134</t>
  </si>
  <si>
    <t>09373140</t>
  </si>
  <si>
    <t>Lauterhofen</t>
  </si>
  <si>
    <t>09373143</t>
  </si>
  <si>
    <t>Lupburg</t>
  </si>
  <si>
    <t>09373146</t>
  </si>
  <si>
    <t>09373147</t>
  </si>
  <si>
    <t>Neumarkt i.d. OPf.</t>
  </si>
  <si>
    <t>09373151</t>
  </si>
  <si>
    <t>Parsberg</t>
  </si>
  <si>
    <t>09373153</t>
  </si>
  <si>
    <t>Pilsach</t>
  </si>
  <si>
    <t>09373155</t>
  </si>
  <si>
    <t>Postbauer-Heng</t>
  </si>
  <si>
    <t>09373156</t>
  </si>
  <si>
    <t>Pyrbaum</t>
  </si>
  <si>
    <t>09373159</t>
  </si>
  <si>
    <t>Sengenthal</t>
  </si>
  <si>
    <t>09373160</t>
  </si>
  <si>
    <t>Seubersdorf i.d. OPf.</t>
  </si>
  <si>
    <t>09373167</t>
  </si>
  <si>
    <t>Velburg</t>
  </si>
  <si>
    <t>09374111</t>
  </si>
  <si>
    <t>Altenstadt a.d. Waldnaab</t>
  </si>
  <si>
    <t>09374117</t>
  </si>
  <si>
    <t>Eschenbach i.d. OPf.</t>
  </si>
  <si>
    <t>09374118</t>
  </si>
  <si>
    <t>Eslarn</t>
  </si>
  <si>
    <t>09374119</t>
  </si>
  <si>
    <t>Etzenricht</t>
  </si>
  <si>
    <t>09374121</t>
  </si>
  <si>
    <t>Floß</t>
  </si>
  <si>
    <t>09374122</t>
  </si>
  <si>
    <t>Flossenbürg</t>
  </si>
  <si>
    <t>09374123</t>
  </si>
  <si>
    <t>Georgenberg</t>
  </si>
  <si>
    <t>09374124</t>
  </si>
  <si>
    <t>Grafenwöhr</t>
  </si>
  <si>
    <t>09374127</t>
  </si>
  <si>
    <t>Irchenrieth</t>
  </si>
  <si>
    <t>09374128</t>
  </si>
  <si>
    <t>Kirchendemenreuth</t>
  </si>
  <si>
    <t>09374129</t>
  </si>
  <si>
    <t>Kirchenthumbach</t>
  </si>
  <si>
    <t>09374131</t>
  </si>
  <si>
    <t>09374132</t>
  </si>
  <si>
    <t>Leuchtenberg</t>
  </si>
  <si>
    <t>09374133</t>
  </si>
  <si>
    <t>Luhe-Wildenau</t>
  </si>
  <si>
    <t>09374134</t>
  </si>
  <si>
    <t>Mantel</t>
  </si>
  <si>
    <t>09374137</t>
  </si>
  <si>
    <t>Moosbach</t>
  </si>
  <si>
    <t>09374139</t>
  </si>
  <si>
    <t>Neustadt a.d. Waldnaab</t>
  </si>
  <si>
    <t>09374140</t>
  </si>
  <si>
    <t>Neustadt am Kulm</t>
  </si>
  <si>
    <t>09374144</t>
  </si>
  <si>
    <t>Parkstein</t>
  </si>
  <si>
    <t>09374146</t>
  </si>
  <si>
    <t>Pirk</t>
  </si>
  <si>
    <t>09374147</t>
  </si>
  <si>
    <t>Pleystein</t>
  </si>
  <si>
    <t>09374148</t>
  </si>
  <si>
    <t>Trabitz</t>
  </si>
  <si>
    <t>09374149</t>
  </si>
  <si>
    <t>Pressath</t>
  </si>
  <si>
    <t>09374150</t>
  </si>
  <si>
    <t>Püchersreuth</t>
  </si>
  <si>
    <t>09374154</t>
  </si>
  <si>
    <t>Schirmitz</t>
  </si>
  <si>
    <t>09374155</t>
  </si>
  <si>
    <t>Schlammersdorf</t>
  </si>
  <si>
    <t>09374156</t>
  </si>
  <si>
    <t>Schwarzenbach</t>
  </si>
  <si>
    <t>09374157</t>
  </si>
  <si>
    <t>Speinshart</t>
  </si>
  <si>
    <t>09374158</t>
  </si>
  <si>
    <t>Störnstein</t>
  </si>
  <si>
    <t>09374159</t>
  </si>
  <si>
    <t>Tännesberg</t>
  </si>
  <si>
    <t>09374160</t>
  </si>
  <si>
    <t>Theisseil</t>
  </si>
  <si>
    <t>09374162</t>
  </si>
  <si>
    <t>Vohenstrauß</t>
  </si>
  <si>
    <t>09374163</t>
  </si>
  <si>
    <t>Vorbach</t>
  </si>
  <si>
    <t>09374164</t>
  </si>
  <si>
    <t>Waidhaus</t>
  </si>
  <si>
    <t>09374165</t>
  </si>
  <si>
    <t>Waldthurn</t>
  </si>
  <si>
    <t>09374166</t>
  </si>
  <si>
    <t>Weiherhammer</t>
  </si>
  <si>
    <t>09374168</t>
  </si>
  <si>
    <t>Windischeschenbach</t>
  </si>
  <si>
    <t>09374170</t>
  </si>
  <si>
    <t>Bechtsrieth</t>
  </si>
  <si>
    <t>09374451</t>
  </si>
  <si>
    <t>Heinersreuther Forst</t>
  </si>
  <si>
    <t>09374452</t>
  </si>
  <si>
    <t>Manteler Forst</t>
  </si>
  <si>
    <t>09374458</t>
  </si>
  <si>
    <t>Speinsharter Forst</t>
  </si>
  <si>
    <t>09375113</t>
  </si>
  <si>
    <t>Alteglofsheim</t>
  </si>
  <si>
    <t>09375114</t>
  </si>
  <si>
    <t>Altenthann</t>
  </si>
  <si>
    <t>09375115</t>
  </si>
  <si>
    <t>Aufhausen</t>
  </si>
  <si>
    <t>09375116</t>
  </si>
  <si>
    <t>Bach a.d. Donau</t>
  </si>
  <si>
    <t>09375117</t>
  </si>
  <si>
    <t>Barbing</t>
  </si>
  <si>
    <t>09375118</t>
  </si>
  <si>
    <t>Beratzhausen</t>
  </si>
  <si>
    <t>09375119</t>
  </si>
  <si>
    <t>Bernhardswald</t>
  </si>
  <si>
    <t>09375120</t>
  </si>
  <si>
    <t>Brennberg</t>
  </si>
  <si>
    <t>09375122</t>
  </si>
  <si>
    <t>Brunn</t>
  </si>
  <si>
    <t>09375127</t>
  </si>
  <si>
    <t>Deuerling</t>
  </si>
  <si>
    <t>09375130</t>
  </si>
  <si>
    <t>Donaustauf</t>
  </si>
  <si>
    <t>09375131</t>
  </si>
  <si>
    <t>Duggendorf</t>
  </si>
  <si>
    <t>09375143</t>
  </si>
  <si>
    <t>Hagelstadt</t>
  </si>
  <si>
    <t>09375148</t>
  </si>
  <si>
    <t>Hemau</t>
  </si>
  <si>
    <t>09375153</t>
  </si>
  <si>
    <t>Holzheim a. Forst</t>
  </si>
  <si>
    <t>09375156</t>
  </si>
  <si>
    <t>Kallmünz</t>
  </si>
  <si>
    <t>09375161</t>
  </si>
  <si>
    <t>Köfering</t>
  </si>
  <si>
    <t>09375162</t>
  </si>
  <si>
    <t>Laaber</t>
  </si>
  <si>
    <t>09375165</t>
  </si>
  <si>
    <t>Lappersdorf</t>
  </si>
  <si>
    <t>09375170</t>
  </si>
  <si>
    <t>Mintraching</t>
  </si>
  <si>
    <t>09375171</t>
  </si>
  <si>
    <t>Mötzing</t>
  </si>
  <si>
    <t>09375174</t>
  </si>
  <si>
    <t>Neutraubling</t>
  </si>
  <si>
    <t>09375175</t>
  </si>
  <si>
    <t>Nittendorf</t>
  </si>
  <si>
    <t>09375179</t>
  </si>
  <si>
    <t>Obertraubling</t>
  </si>
  <si>
    <t>09375180</t>
  </si>
  <si>
    <t>Pentling</t>
  </si>
  <si>
    <t>09375181</t>
  </si>
  <si>
    <t>Pettendorf</t>
  </si>
  <si>
    <t>09375182</t>
  </si>
  <si>
    <t>Pfakofen</t>
  </si>
  <si>
    <t>09375183</t>
  </si>
  <si>
    <t>Pfatter</t>
  </si>
  <si>
    <t>09375184</t>
  </si>
  <si>
    <t>Pielenhofen</t>
  </si>
  <si>
    <t>09375190</t>
  </si>
  <si>
    <t>Regenstauf</t>
  </si>
  <si>
    <t>09375191</t>
  </si>
  <si>
    <t>Riekofen</t>
  </si>
  <si>
    <t>09375196</t>
  </si>
  <si>
    <t>Schierling</t>
  </si>
  <si>
    <t>09375199</t>
  </si>
  <si>
    <t>Sinzing</t>
  </si>
  <si>
    <t>09375201</t>
  </si>
  <si>
    <t>Sünching</t>
  </si>
  <si>
    <t>09375204</t>
  </si>
  <si>
    <t>Tegernheim</t>
  </si>
  <si>
    <t>09375205</t>
  </si>
  <si>
    <t>Thalmassing</t>
  </si>
  <si>
    <t>09375208</t>
  </si>
  <si>
    <t>Wenzenbach</t>
  </si>
  <si>
    <t>09375209</t>
  </si>
  <si>
    <t>Wiesent</t>
  </si>
  <si>
    <t>09375210</t>
  </si>
  <si>
    <t>Wörth a.d. Donau</t>
  </si>
  <si>
    <t>09375211</t>
  </si>
  <si>
    <t>Wolfsegg</t>
  </si>
  <si>
    <t>09375213</t>
  </si>
  <si>
    <t>Zeitlarn</t>
  </si>
  <si>
    <t>09375451</t>
  </si>
  <si>
    <t>Forstmühler Forst</t>
  </si>
  <si>
    <t>09375452</t>
  </si>
  <si>
    <t>Kreuther Forst</t>
  </si>
  <si>
    <t>09376112</t>
  </si>
  <si>
    <t>Altendorf</t>
  </si>
  <si>
    <t>09376116</t>
  </si>
  <si>
    <t>Bodenwöhr</t>
  </si>
  <si>
    <t>09376117</t>
  </si>
  <si>
    <t>Bruck i.d. OPf.</t>
  </si>
  <si>
    <t>09376119</t>
  </si>
  <si>
    <t>Burglengenfeld</t>
  </si>
  <si>
    <t>09376122</t>
  </si>
  <si>
    <t>Dieterskirchen</t>
  </si>
  <si>
    <t>09376125</t>
  </si>
  <si>
    <t>Fensterbach</t>
  </si>
  <si>
    <t>09376131</t>
  </si>
  <si>
    <t>Gleiritsch</t>
  </si>
  <si>
    <t>09376133</t>
  </si>
  <si>
    <t>Guteneck</t>
  </si>
  <si>
    <t>09376141</t>
  </si>
  <si>
    <t>Maxhütte-Haidhof</t>
  </si>
  <si>
    <t>09376144</t>
  </si>
  <si>
    <t>Nabburg</t>
  </si>
  <si>
    <t>09376146</t>
  </si>
  <si>
    <t>Neukirchen-Balbini</t>
  </si>
  <si>
    <t>09376147</t>
  </si>
  <si>
    <t>Neunburg vorm Wald</t>
  </si>
  <si>
    <t>09376148</t>
  </si>
  <si>
    <t>Niedermurach</t>
  </si>
  <si>
    <t>09376149</t>
  </si>
  <si>
    <t>Nittenau</t>
  </si>
  <si>
    <t>09376150</t>
  </si>
  <si>
    <t>Wernberg-Köblitz</t>
  </si>
  <si>
    <t>09376151</t>
  </si>
  <si>
    <t>Oberviechtach</t>
  </si>
  <si>
    <t>09376153</t>
  </si>
  <si>
    <t>Pfreimd</t>
  </si>
  <si>
    <t>09376159</t>
  </si>
  <si>
    <t>Schmidgaden</t>
  </si>
  <si>
    <t>09376160</t>
  </si>
  <si>
    <t>Schönsee</t>
  </si>
  <si>
    <t>09376161</t>
  </si>
  <si>
    <t>Schwandorf</t>
  </si>
  <si>
    <t>09376162</t>
  </si>
  <si>
    <t>Schwarzach b. Nabburg</t>
  </si>
  <si>
    <t>09376163</t>
  </si>
  <si>
    <t>Schwarzenfeld</t>
  </si>
  <si>
    <t>09376164</t>
  </si>
  <si>
    <t>Schwarzhofen</t>
  </si>
  <si>
    <t>09376167</t>
  </si>
  <si>
    <t>Stadlern</t>
  </si>
  <si>
    <t>09376168</t>
  </si>
  <si>
    <t>Steinberg am See</t>
  </si>
  <si>
    <t>09376169</t>
  </si>
  <si>
    <t>Stulln</t>
  </si>
  <si>
    <t>09376170</t>
  </si>
  <si>
    <t>Teublitz</t>
  </si>
  <si>
    <t>09376171</t>
  </si>
  <si>
    <t>Teunz</t>
  </si>
  <si>
    <t>09376172</t>
  </si>
  <si>
    <t>Thanstein</t>
  </si>
  <si>
    <t>09376173</t>
  </si>
  <si>
    <t>Trausnitz</t>
  </si>
  <si>
    <t>09376175</t>
  </si>
  <si>
    <t>Wackersdorf</t>
  </si>
  <si>
    <t>09376176</t>
  </si>
  <si>
    <t>09376178</t>
  </si>
  <si>
    <t>Winklarn</t>
  </si>
  <si>
    <t>09376454</t>
  </si>
  <si>
    <t>Östl. Neubäuer Forst</t>
  </si>
  <si>
    <t>09376455</t>
  </si>
  <si>
    <t>Wolferlohe</t>
  </si>
  <si>
    <t>09377112</t>
  </si>
  <si>
    <t>Bärnau</t>
  </si>
  <si>
    <t>09377113</t>
  </si>
  <si>
    <t>Brand</t>
  </si>
  <si>
    <t>09377115</t>
  </si>
  <si>
    <t>Ebnath</t>
  </si>
  <si>
    <t>09377116</t>
  </si>
  <si>
    <t>Erbendorf</t>
  </si>
  <si>
    <t>09377117</t>
  </si>
  <si>
    <t>09377118</t>
  </si>
  <si>
    <t>Friedenfels</t>
  </si>
  <si>
    <t>09377119</t>
  </si>
  <si>
    <t>Fuchsmühl</t>
  </si>
  <si>
    <t>09377127</t>
  </si>
  <si>
    <t>Immenreuth</t>
  </si>
  <si>
    <t>09377128</t>
  </si>
  <si>
    <t>09377129</t>
  </si>
  <si>
    <t>Kemnath</t>
  </si>
  <si>
    <t>09377131</t>
  </si>
  <si>
    <t>Konnersreuth</t>
  </si>
  <si>
    <t>09377132</t>
  </si>
  <si>
    <t>Krummennaab</t>
  </si>
  <si>
    <t>09377133</t>
  </si>
  <si>
    <t>Kulmain</t>
  </si>
  <si>
    <t>09377137</t>
  </si>
  <si>
    <t>09377139</t>
  </si>
  <si>
    <t>Mähring</t>
  </si>
  <si>
    <t>09377141</t>
  </si>
  <si>
    <t>Mitterteich</t>
  </si>
  <si>
    <t>09377142</t>
  </si>
  <si>
    <t>Neualbenreuth</t>
  </si>
  <si>
    <t>09377143</t>
  </si>
  <si>
    <t>Neusorg</t>
  </si>
  <si>
    <t>09377145</t>
  </si>
  <si>
    <t>Pechbrunn</t>
  </si>
  <si>
    <t>09377146</t>
  </si>
  <si>
    <t>Plößberg</t>
  </si>
  <si>
    <t>09377148</t>
  </si>
  <si>
    <t>Pullenreuth</t>
  </si>
  <si>
    <t>09377149</t>
  </si>
  <si>
    <t>Reuth b. Erbendorf</t>
  </si>
  <si>
    <t>09377154</t>
  </si>
  <si>
    <t>Tirschenreuth</t>
  </si>
  <si>
    <t>09377157</t>
  </si>
  <si>
    <t>Waldershof</t>
  </si>
  <si>
    <t>09377158</t>
  </si>
  <si>
    <t>Waldsassen</t>
  </si>
  <si>
    <t>09377159</t>
  </si>
  <si>
    <t>Wiesau</t>
  </si>
  <si>
    <t>09377455</t>
  </si>
  <si>
    <t>Lenauer Forst</t>
  </si>
  <si>
    <t>09461000</t>
  </si>
  <si>
    <t>Bamberg</t>
  </si>
  <si>
    <t>09462000</t>
  </si>
  <si>
    <t>Bayreuth</t>
  </si>
  <si>
    <t>09463000</t>
  </si>
  <si>
    <t>Coburg</t>
  </si>
  <si>
    <t>09464000</t>
  </si>
  <si>
    <t>09471111</t>
  </si>
  <si>
    <t>09471115</t>
  </si>
  <si>
    <t>Baunach</t>
  </si>
  <si>
    <t>09471117</t>
  </si>
  <si>
    <t>Bischberg</t>
  </si>
  <si>
    <t>09471119</t>
  </si>
  <si>
    <t>Breitengüßbach</t>
  </si>
  <si>
    <t>09471120</t>
  </si>
  <si>
    <t>Burgebrach</t>
  </si>
  <si>
    <t>09471122</t>
  </si>
  <si>
    <t>Burgwindheim</t>
  </si>
  <si>
    <t>09471123</t>
  </si>
  <si>
    <t>Buttenheim</t>
  </si>
  <si>
    <t>09471128</t>
  </si>
  <si>
    <t>Ebrach</t>
  </si>
  <si>
    <t>09471131</t>
  </si>
  <si>
    <t>Frensdorf</t>
  </si>
  <si>
    <t>09471133</t>
  </si>
  <si>
    <t>09471137</t>
  </si>
  <si>
    <t>09471140</t>
  </si>
  <si>
    <t>Hallstadt</t>
  </si>
  <si>
    <t>09471142</t>
  </si>
  <si>
    <t>Heiligenstadt i. OFr.</t>
  </si>
  <si>
    <t>09471145</t>
  </si>
  <si>
    <t>Hirschaid</t>
  </si>
  <si>
    <t>09471150</t>
  </si>
  <si>
    <t>Kemmern</t>
  </si>
  <si>
    <t>09471151</t>
  </si>
  <si>
    <t>09471152</t>
  </si>
  <si>
    <t>Lauter</t>
  </si>
  <si>
    <t>09471154</t>
  </si>
  <si>
    <t>Lisberg</t>
  </si>
  <si>
    <t>09471155</t>
  </si>
  <si>
    <t>Litzendorf</t>
  </si>
  <si>
    <t>09471159</t>
  </si>
  <si>
    <t>Memmelsdorf</t>
  </si>
  <si>
    <t>09471165</t>
  </si>
  <si>
    <t>09471169</t>
  </si>
  <si>
    <t>Pettstadt</t>
  </si>
  <si>
    <t>09471172</t>
  </si>
  <si>
    <t>Pommersfelden</t>
  </si>
  <si>
    <t>09471173</t>
  </si>
  <si>
    <t>Priesendorf</t>
  </si>
  <si>
    <t>09471174</t>
  </si>
  <si>
    <t>Rattelsdorf</t>
  </si>
  <si>
    <t>09471175</t>
  </si>
  <si>
    <t>Reckendorf</t>
  </si>
  <si>
    <t>09471185</t>
  </si>
  <si>
    <t>Scheßlitz</t>
  </si>
  <si>
    <t>09471186</t>
  </si>
  <si>
    <t>Schönbrunn i. Steigerwald</t>
  </si>
  <si>
    <t>09471189</t>
  </si>
  <si>
    <t>Stadelhofen</t>
  </si>
  <si>
    <t>09471191</t>
  </si>
  <si>
    <t>Stegaurach</t>
  </si>
  <si>
    <t>09471195</t>
  </si>
  <si>
    <t>Strullendorf</t>
  </si>
  <si>
    <t>09471207</t>
  </si>
  <si>
    <t>Viereth-Trunstadt</t>
  </si>
  <si>
    <t>09471208</t>
  </si>
  <si>
    <t>09471209</t>
  </si>
  <si>
    <t>Wattendorf</t>
  </si>
  <si>
    <t>09471214</t>
  </si>
  <si>
    <t>Zapfendorf</t>
  </si>
  <si>
    <t>09471220</t>
  </si>
  <si>
    <t>Schlüsselfeld</t>
  </si>
  <si>
    <t>09471452</t>
  </si>
  <si>
    <t>Ebracher Forst</t>
  </si>
  <si>
    <t>09471453</t>
  </si>
  <si>
    <t>Eichwald</t>
  </si>
  <si>
    <t>09471454</t>
  </si>
  <si>
    <t>Geisberger Forst</t>
  </si>
  <si>
    <t>09471455</t>
  </si>
  <si>
    <t>Hauptsmoor</t>
  </si>
  <si>
    <t>09471456</t>
  </si>
  <si>
    <t>Koppenwinder Forst</t>
  </si>
  <si>
    <t>09471457</t>
  </si>
  <si>
    <t>Lindach</t>
  </si>
  <si>
    <t>09471459</t>
  </si>
  <si>
    <t>Semberg</t>
  </si>
  <si>
    <t>09471460</t>
  </si>
  <si>
    <t>Steinachsrangen</t>
  </si>
  <si>
    <t>09471461</t>
  </si>
  <si>
    <t>Winkelhofer Forst</t>
  </si>
  <si>
    <t>09471462</t>
  </si>
  <si>
    <t>Zückshuter Forst</t>
  </si>
  <si>
    <t>09472111</t>
  </si>
  <si>
    <t>Ahorntal</t>
  </si>
  <si>
    <t>09472115</t>
  </si>
  <si>
    <t>Aufseß</t>
  </si>
  <si>
    <t>09472116</t>
  </si>
  <si>
    <t>Bad Berneck i. Fichtelgebirge</t>
  </si>
  <si>
    <t>09472118</t>
  </si>
  <si>
    <t>Betzenstein</t>
  </si>
  <si>
    <t>09472119</t>
  </si>
  <si>
    <t>Bindlach</t>
  </si>
  <si>
    <t>09472121</t>
  </si>
  <si>
    <t>Bischofsgrün</t>
  </si>
  <si>
    <t>09472127</t>
  </si>
  <si>
    <t>Creußen</t>
  </si>
  <si>
    <t>09472131</t>
  </si>
  <si>
    <t>Eckersdorf</t>
  </si>
  <si>
    <t>09472133</t>
  </si>
  <si>
    <t>Emtmannsberg</t>
  </si>
  <si>
    <t>09472138</t>
  </si>
  <si>
    <t>Fichtelberg</t>
  </si>
  <si>
    <t>09472139</t>
  </si>
  <si>
    <t>Gefrees</t>
  </si>
  <si>
    <t>09472140</t>
  </si>
  <si>
    <t>Gesees</t>
  </si>
  <si>
    <t>09472141</t>
  </si>
  <si>
    <t>09472143</t>
  </si>
  <si>
    <t>Goldkronach</t>
  </si>
  <si>
    <t>09472146</t>
  </si>
  <si>
    <t>Haag</t>
  </si>
  <si>
    <t>09472150</t>
  </si>
  <si>
    <t>Heinersreuth</t>
  </si>
  <si>
    <t>09472154</t>
  </si>
  <si>
    <t>Hollfeld</t>
  </si>
  <si>
    <t>09472155</t>
  </si>
  <si>
    <t>Hummeltal</t>
  </si>
  <si>
    <t>09472156</t>
  </si>
  <si>
    <t>Kirchenpingarten</t>
  </si>
  <si>
    <t>09472164</t>
  </si>
  <si>
    <t>Mehlmeisel</t>
  </si>
  <si>
    <t>09472166</t>
  </si>
  <si>
    <t>Mistelbach</t>
  </si>
  <si>
    <t>09472167</t>
  </si>
  <si>
    <t>Mistelgau</t>
  </si>
  <si>
    <t>09472175</t>
  </si>
  <si>
    <t>Pegnitz</t>
  </si>
  <si>
    <t>09472176</t>
  </si>
  <si>
    <t>Plankenfels</t>
  </si>
  <si>
    <t>09472177</t>
  </si>
  <si>
    <t>Plech</t>
  </si>
  <si>
    <t>09472179</t>
  </si>
  <si>
    <t>Pottenstein</t>
  </si>
  <si>
    <t>09472180</t>
  </si>
  <si>
    <t>Prebitz</t>
  </si>
  <si>
    <t>09472184</t>
  </si>
  <si>
    <t>Schnabelwaid</t>
  </si>
  <si>
    <t>09472188</t>
  </si>
  <si>
    <t>Seybothenreuth</t>
  </si>
  <si>
    <t>09472190</t>
  </si>
  <si>
    <t>Speichersdorf</t>
  </si>
  <si>
    <t>09472197</t>
  </si>
  <si>
    <t>Waischenfeld</t>
  </si>
  <si>
    <t>09472198</t>
  </si>
  <si>
    <t>Warmensteinach</t>
  </si>
  <si>
    <t>09472199</t>
  </si>
  <si>
    <t>Weidenberg</t>
  </si>
  <si>
    <t>09472451</t>
  </si>
  <si>
    <t>Bischofsgrüner Forst</t>
  </si>
  <si>
    <t>09472453</t>
  </si>
  <si>
    <t>09472454</t>
  </si>
  <si>
    <t>Nieder-Hilbersheim</t>
  </si>
  <si>
    <t>07339042</t>
  </si>
  <si>
    <t>Nieder-Olm</t>
  </si>
  <si>
    <t>07339043</t>
  </si>
  <si>
    <t>Nierstein</t>
  </si>
  <si>
    <t>07339044</t>
  </si>
  <si>
    <t>Oberdiebach</t>
  </si>
  <si>
    <t>07339045</t>
  </si>
  <si>
    <t>Oberheimbach</t>
  </si>
  <si>
    <t>07339046</t>
  </si>
  <si>
    <t>Ober-Hilbersheim</t>
  </si>
  <si>
    <t>07339047</t>
  </si>
  <si>
    <t>Ober-Olm</t>
  </si>
  <si>
    <t>07339048</t>
  </si>
  <si>
    <t>Ockenheim</t>
  </si>
  <si>
    <t>07339049</t>
  </si>
  <si>
    <t>Oppenheim</t>
  </si>
  <si>
    <t>07339050</t>
  </si>
  <si>
    <t>07339051</t>
  </si>
  <si>
    <t>Schwabenheim an der Selz</t>
  </si>
  <si>
    <t>07339053</t>
  </si>
  <si>
    <t>Selzen</t>
  </si>
  <si>
    <t>07339054</t>
  </si>
  <si>
    <t>Sörgenloch</t>
  </si>
  <si>
    <t>07339056</t>
  </si>
  <si>
    <t>Sprendlingen</t>
  </si>
  <si>
    <t>07339057</t>
  </si>
  <si>
    <t>Stadecken-Elsheim</t>
  </si>
  <si>
    <t>07339058</t>
  </si>
  <si>
    <t>Trechtingshausen</t>
  </si>
  <si>
    <t>07339059</t>
  </si>
  <si>
    <t>Uelversheim</t>
  </si>
  <si>
    <t>07339060</t>
  </si>
  <si>
    <t>Undenheim</t>
  </si>
  <si>
    <t>07339061</t>
  </si>
  <si>
    <t>Wackernheim</t>
  </si>
  <si>
    <t>07339062</t>
  </si>
  <si>
    <t>Waldalgesheim</t>
  </si>
  <si>
    <t>07339063</t>
  </si>
  <si>
    <t>Weiler bei Bingen</t>
  </si>
  <si>
    <t>07339064</t>
  </si>
  <si>
    <t>Weinolsheim</t>
  </si>
  <si>
    <t>07339065</t>
  </si>
  <si>
    <t>Welgesheim</t>
  </si>
  <si>
    <t>07339066</t>
  </si>
  <si>
    <t>Wintersheim</t>
  </si>
  <si>
    <t>07339067</t>
  </si>
  <si>
    <t>Zornheim</t>
  </si>
  <si>
    <t>07339068</t>
  </si>
  <si>
    <t>Zotzenheim</t>
  </si>
  <si>
    <t>07339201</t>
  </si>
  <si>
    <t>Dorn-Dürkheim</t>
  </si>
  <si>
    <t>07339202</t>
  </si>
  <si>
    <t>Wolfsheim</t>
  </si>
  <si>
    <t>07340001</t>
  </si>
  <si>
    <t>Bobenthal</t>
  </si>
  <si>
    <t>07340002</t>
  </si>
  <si>
    <t>Busenberg</t>
  </si>
  <si>
    <t>07340003</t>
  </si>
  <si>
    <t>Clausen</t>
  </si>
  <si>
    <t>07340004</t>
  </si>
  <si>
    <t>Dahn</t>
  </si>
  <si>
    <t>07340005</t>
  </si>
  <si>
    <t>Darstein</t>
  </si>
  <si>
    <t>07340006</t>
  </si>
  <si>
    <t>Dimbach</t>
  </si>
  <si>
    <t>07340007</t>
  </si>
  <si>
    <t>Donsieders</t>
  </si>
  <si>
    <t>07340008</t>
  </si>
  <si>
    <t>Eppenbrunn</t>
  </si>
  <si>
    <t>07340009</t>
  </si>
  <si>
    <t>Erfweiler</t>
  </si>
  <si>
    <t>07340010</t>
  </si>
  <si>
    <t>Erlenbach bei Dahn</t>
  </si>
  <si>
    <t>07340011</t>
  </si>
  <si>
    <t>Fischbach bei Dahn</t>
  </si>
  <si>
    <t>07340012</t>
  </si>
  <si>
    <t>Geiselberg</t>
  </si>
  <si>
    <t>07340014</t>
  </si>
  <si>
    <t>Hauenstein</t>
  </si>
  <si>
    <t>07340015</t>
  </si>
  <si>
    <t>Heltersberg</t>
  </si>
  <si>
    <t>07340016</t>
  </si>
  <si>
    <t>Hermersberg</t>
  </si>
  <si>
    <t>07340017</t>
  </si>
  <si>
    <t>Herschberg</t>
  </si>
  <si>
    <t>07340018</t>
  </si>
  <si>
    <t>Hettenhausen</t>
  </si>
  <si>
    <t>07340019</t>
  </si>
  <si>
    <t>Hilst</t>
  </si>
  <si>
    <t>07340020</t>
  </si>
  <si>
    <t>Hinterweidenthal</t>
  </si>
  <si>
    <t>07340021</t>
  </si>
  <si>
    <t>Hirschthal</t>
  </si>
  <si>
    <t>07340022</t>
  </si>
  <si>
    <t>Höheinöd</t>
  </si>
  <si>
    <t>07340023</t>
  </si>
  <si>
    <t>Höheischweiler</t>
  </si>
  <si>
    <t>07340024</t>
  </si>
  <si>
    <t>Höhfröschen</t>
  </si>
  <si>
    <t>07340025</t>
  </si>
  <si>
    <t>07340026</t>
  </si>
  <si>
    <t>Kröppen</t>
  </si>
  <si>
    <t>07340027</t>
  </si>
  <si>
    <t>Leimen</t>
  </si>
  <si>
    <t>07340028</t>
  </si>
  <si>
    <t>Lemberg</t>
  </si>
  <si>
    <t>07340029</t>
  </si>
  <si>
    <t>Ludwigswinkel</t>
  </si>
  <si>
    <t>07340030</t>
  </si>
  <si>
    <t>Lug</t>
  </si>
  <si>
    <t>07340031</t>
  </si>
  <si>
    <t>Merzalben</t>
  </si>
  <si>
    <t>07340032</t>
  </si>
  <si>
    <t>Münchweiler an der Rodalb</t>
  </si>
  <si>
    <t>07340033</t>
  </si>
  <si>
    <t>Niederschlettenbach</t>
  </si>
  <si>
    <t>07340034</t>
  </si>
  <si>
    <t>Nothweiler</t>
  </si>
  <si>
    <t>07340035</t>
  </si>
  <si>
    <t>Nünschweiler</t>
  </si>
  <si>
    <t>07340036</t>
  </si>
  <si>
    <t>Obersimten</t>
  </si>
  <si>
    <t>07340037</t>
  </si>
  <si>
    <t>07340038</t>
  </si>
  <si>
    <t>Rodalben</t>
  </si>
  <si>
    <t>07340039</t>
  </si>
  <si>
    <t>Rumbach</t>
  </si>
  <si>
    <t>07340040</t>
  </si>
  <si>
    <t>Ruppertsweiler</t>
  </si>
  <si>
    <t>07340041</t>
  </si>
  <si>
    <t>Saalstadt</t>
  </si>
  <si>
    <t>07340042</t>
  </si>
  <si>
    <t>Schauerberg</t>
  </si>
  <si>
    <t>07340043</t>
  </si>
  <si>
    <t>Schindhard</t>
  </si>
  <si>
    <t>07340044</t>
  </si>
  <si>
    <t>Schmalenberg</t>
  </si>
  <si>
    <t>07340045</t>
  </si>
  <si>
    <t>Schönau (Pfalz)</t>
  </si>
  <si>
    <t>07340047</t>
  </si>
  <si>
    <t>Schwanheim</t>
  </si>
  <si>
    <t>07340048</t>
  </si>
  <si>
    <t>Schweix</t>
  </si>
  <si>
    <t>07340049</t>
  </si>
  <si>
    <t>Spirkelbach</t>
  </si>
  <si>
    <t>07340050</t>
  </si>
  <si>
    <t>Steinalben</t>
  </si>
  <si>
    <t>07340051</t>
  </si>
  <si>
    <t>Thaleischweiler-Fröschen</t>
  </si>
  <si>
    <t>07340052</t>
  </si>
  <si>
    <t>Trulben</t>
  </si>
  <si>
    <t>07340053</t>
  </si>
  <si>
    <t>Vinningen</t>
  </si>
  <si>
    <t>07340054</t>
  </si>
  <si>
    <t>Waldfischbach-Burgalben</t>
  </si>
  <si>
    <t>07340055</t>
  </si>
  <si>
    <t>Weselberg</t>
  </si>
  <si>
    <t>07340057</t>
  </si>
  <si>
    <t>Wilgartswiesen</t>
  </si>
  <si>
    <t>07340201</t>
  </si>
  <si>
    <t>Althornbach</t>
  </si>
  <si>
    <t>07340202</t>
  </si>
  <si>
    <t>Battweiler</t>
  </si>
  <si>
    <t>07340203</t>
  </si>
  <si>
    <t>Bechhofen</t>
  </si>
  <si>
    <t>07340204</t>
  </si>
  <si>
    <t>Biedershausen</t>
  </si>
  <si>
    <t>07340205</t>
  </si>
  <si>
    <t>Bottenbach</t>
  </si>
  <si>
    <t>07340206</t>
  </si>
  <si>
    <t>Contwig</t>
  </si>
  <si>
    <t>07340207</t>
  </si>
  <si>
    <t>Dellfeld</t>
  </si>
  <si>
    <t>07340208</t>
  </si>
  <si>
    <t>Dietrichingen</t>
  </si>
  <si>
    <t>07340209</t>
  </si>
  <si>
    <t>Großbundenbach</t>
  </si>
  <si>
    <t>07340210</t>
  </si>
  <si>
    <t>Großsteinhausen</t>
  </si>
  <si>
    <t>07340211</t>
  </si>
  <si>
    <t>Hornbach</t>
  </si>
  <si>
    <t>07340212</t>
  </si>
  <si>
    <t>Käshofen</t>
  </si>
  <si>
    <t>07340213</t>
  </si>
  <si>
    <t>Kleinbundenbach</t>
  </si>
  <si>
    <t>07340214</t>
  </si>
  <si>
    <t>Kleinsteinhausen</t>
  </si>
  <si>
    <t>07340215</t>
  </si>
  <si>
    <t>Knopp-Labach</t>
  </si>
  <si>
    <t>07340216</t>
  </si>
  <si>
    <t>Krähenberg</t>
  </si>
  <si>
    <t>07340217</t>
  </si>
  <si>
    <t>Maßweiler</t>
  </si>
  <si>
    <t>07340218</t>
  </si>
  <si>
    <t>Mauschbach</t>
  </si>
  <si>
    <t>07340219</t>
  </si>
  <si>
    <t>Obernheim-Kirchenarnbach</t>
  </si>
  <si>
    <t>07340220</t>
  </si>
  <si>
    <t>Reifenberg</t>
  </si>
  <si>
    <t>07340221</t>
  </si>
  <si>
    <t>Riedelberg</t>
  </si>
  <si>
    <t>07340222</t>
  </si>
  <si>
    <t>Rieschweiler-Mühlbach</t>
  </si>
  <si>
    <t>07340223</t>
  </si>
  <si>
    <t>Rosenkopf</t>
  </si>
  <si>
    <t>07340224</t>
  </si>
  <si>
    <t>Schmitshausen</t>
  </si>
  <si>
    <t>07340225</t>
  </si>
  <si>
    <t>Wallhalben</t>
  </si>
  <si>
    <t>07340226</t>
  </si>
  <si>
    <t>Walshausen</t>
  </si>
  <si>
    <t>07340227</t>
  </si>
  <si>
    <t>Wiesbach</t>
  </si>
  <si>
    <t>07340228</t>
  </si>
  <si>
    <t>Winterbach (Pfalz)</t>
  </si>
  <si>
    <t>07340501</t>
  </si>
  <si>
    <t>Bruchweiler-Bärenbach</t>
  </si>
  <si>
    <t>07340502</t>
  </si>
  <si>
    <t>Bundenthal</t>
  </si>
  <si>
    <t>08111000</t>
  </si>
  <si>
    <t>Stuttgart</t>
  </si>
  <si>
    <t>08115001</t>
  </si>
  <si>
    <t>Aidlingen</t>
  </si>
  <si>
    <t>08115002</t>
  </si>
  <si>
    <t>08115003</t>
  </si>
  <si>
    <t>Böblingen</t>
  </si>
  <si>
    <t>08115004</t>
  </si>
  <si>
    <t>Bondorf</t>
  </si>
  <si>
    <t>08115010</t>
  </si>
  <si>
    <t>Deckenpfronn</t>
  </si>
  <si>
    <t>08115013</t>
  </si>
  <si>
    <t>Ehningen</t>
  </si>
  <si>
    <t>08115015</t>
  </si>
  <si>
    <t>Gärtringen</t>
  </si>
  <si>
    <t>08115016</t>
  </si>
  <si>
    <t>Gäufelden</t>
  </si>
  <si>
    <t>08115021</t>
  </si>
  <si>
    <t>Herrenberg</t>
  </si>
  <si>
    <t>08115022</t>
  </si>
  <si>
    <t>Hildrizhausen</t>
  </si>
  <si>
    <t>08115024</t>
  </si>
  <si>
    <t>Holzgerlingen</t>
  </si>
  <si>
    <t>08115028</t>
  </si>
  <si>
    <t>Leonberg</t>
  </si>
  <si>
    <t>08115029</t>
  </si>
  <si>
    <t>Magstadt</t>
  </si>
  <si>
    <t>08115034</t>
  </si>
  <si>
    <t>Mötzingen</t>
  </si>
  <si>
    <t>08115037</t>
  </si>
  <si>
    <t>Nufringen</t>
  </si>
  <si>
    <t>08115041</t>
  </si>
  <si>
    <t>Renningen</t>
  </si>
  <si>
    <t>08115042</t>
  </si>
  <si>
    <t>Rutesheim</t>
  </si>
  <si>
    <t>08115044</t>
  </si>
  <si>
    <t>Schönaich</t>
  </si>
  <si>
    <t>08115045</t>
  </si>
  <si>
    <t>Sindelfingen</t>
  </si>
  <si>
    <t>08115046</t>
  </si>
  <si>
    <t>Steinenbronn</t>
  </si>
  <si>
    <t>08115048</t>
  </si>
  <si>
    <t>Waldenbuch</t>
  </si>
  <si>
    <t>08115050</t>
  </si>
  <si>
    <t>Weil der Stadt</t>
  </si>
  <si>
    <t>08115051</t>
  </si>
  <si>
    <t>Weil im Schönbuch</t>
  </si>
  <si>
    <t>08115052</t>
  </si>
  <si>
    <t>Weissach</t>
  </si>
  <si>
    <t>08115053</t>
  </si>
  <si>
    <t>Jettingen</t>
  </si>
  <si>
    <t>08115054</t>
  </si>
  <si>
    <t>Grafenau</t>
  </si>
  <si>
    <t>08116004</t>
  </si>
  <si>
    <t>Altbach</t>
  </si>
  <si>
    <t>08116005</t>
  </si>
  <si>
    <t>08116006</t>
  </si>
  <si>
    <t>Altenriet</t>
  </si>
  <si>
    <t>08116007</t>
  </si>
  <si>
    <t>Baltmannsweiler</t>
  </si>
  <si>
    <t>08116008</t>
  </si>
  <si>
    <t>Bempflingen</t>
  </si>
  <si>
    <t>08116011</t>
  </si>
  <si>
    <t>08116012</t>
  </si>
  <si>
    <t>Bissingen an der Teck</t>
  </si>
  <si>
    <t>08116014</t>
  </si>
  <si>
    <t>Deizisau</t>
  </si>
  <si>
    <t>08116015</t>
  </si>
  <si>
    <t>Denkendorf</t>
  </si>
  <si>
    <t>08116016</t>
  </si>
  <si>
    <t>Dettingen unter Teck</t>
  </si>
  <si>
    <t>08116018</t>
  </si>
  <si>
    <t>Erkenbrechtsweiler</t>
  </si>
  <si>
    <t>08116019</t>
  </si>
  <si>
    <t>Esslingen am Neckar</t>
  </si>
  <si>
    <t>08116020</t>
  </si>
  <si>
    <t>Frickenhausen</t>
  </si>
  <si>
    <t>08116022</t>
  </si>
  <si>
    <t>Großbettlingen</t>
  </si>
  <si>
    <t>08116027</t>
  </si>
  <si>
    <t>Hochdorf</t>
  </si>
  <si>
    <t>08116029</t>
  </si>
  <si>
    <t>Holzmaden</t>
  </si>
  <si>
    <t>08116033</t>
  </si>
  <si>
    <t>Kirchheim unter Teck</t>
  </si>
  <si>
    <t>08116035</t>
  </si>
  <si>
    <t>Köngen</t>
  </si>
  <si>
    <t>08116036</t>
  </si>
  <si>
    <t>Kohlberg</t>
  </si>
  <si>
    <t>08116037</t>
  </si>
  <si>
    <t>Lichtenwald</t>
  </si>
  <si>
    <t>08116041</t>
  </si>
  <si>
    <t>Neckartailfingen</t>
  </si>
  <si>
    <t>08116042</t>
  </si>
  <si>
    <t>Neckartenzlingen</t>
  </si>
  <si>
    <t>08116043</t>
  </si>
  <si>
    <t>Neidlingen</t>
  </si>
  <si>
    <t>08116046</t>
  </si>
  <si>
    <t>Neuffen</t>
  </si>
  <si>
    <t>08116047</t>
  </si>
  <si>
    <t>Neuhausen auf den Fildern</t>
  </si>
  <si>
    <t>08116048</t>
  </si>
  <si>
    <t>Notzingen</t>
  </si>
  <si>
    <t>08116049</t>
  </si>
  <si>
    <t>Nürtingen</t>
  </si>
  <si>
    <t>08116050</t>
  </si>
  <si>
    <t>Oberboihingen</t>
  </si>
  <si>
    <t>08116053</t>
  </si>
  <si>
    <t>Ohmden</t>
  </si>
  <si>
    <t>08116054</t>
  </si>
  <si>
    <t>Owen</t>
  </si>
  <si>
    <t>08116056</t>
  </si>
  <si>
    <t>Plochingen</t>
  </si>
  <si>
    <t>08116058</t>
  </si>
  <si>
    <t>Reichenbach an der Fils</t>
  </si>
  <si>
    <t>08116063</t>
  </si>
  <si>
    <t>Schlaitdorf</t>
  </si>
  <si>
    <t>08116068</t>
  </si>
  <si>
    <t>Unterensingen</t>
  </si>
  <si>
    <t>08116070</t>
  </si>
  <si>
    <t>Weilheim an der Teck</t>
  </si>
  <si>
    <t>08116071</t>
  </si>
  <si>
    <t>Wendlingen am Neckar</t>
  </si>
  <si>
    <t>08116072</t>
  </si>
  <si>
    <t>Wernau (Neckar)</t>
  </si>
  <si>
    <t>08116073</t>
  </si>
  <si>
    <t>Wolfschlugen</t>
  </si>
  <si>
    <t>08116076</t>
  </si>
  <si>
    <t>Aichwald</t>
  </si>
  <si>
    <t>08116077</t>
  </si>
  <si>
    <t>Filderstadt</t>
  </si>
  <si>
    <t>08116078</t>
  </si>
  <si>
    <t>Leinfelden-Echterdingen</t>
  </si>
  <si>
    <t>08116079</t>
  </si>
  <si>
    <t>Lenningen</t>
  </si>
  <si>
    <t>08116080</t>
  </si>
  <si>
    <t>Ostfildern</t>
  </si>
  <si>
    <t>08116081</t>
  </si>
  <si>
    <t>Aichtal</t>
  </si>
  <si>
    <t>08117001</t>
  </si>
  <si>
    <t>Adelberg</t>
  </si>
  <si>
    <t>08117002</t>
  </si>
  <si>
    <t>Aichelberg</t>
  </si>
  <si>
    <t>08117003</t>
  </si>
  <si>
    <t>Albershausen</t>
  </si>
  <si>
    <t>08117006</t>
  </si>
  <si>
    <t>Bad Ditzenbach</t>
  </si>
  <si>
    <t>08117007</t>
  </si>
  <si>
    <t>Bad Überkingen</t>
  </si>
  <si>
    <t>08117009</t>
  </si>
  <si>
    <t>Birenbach</t>
  </si>
  <si>
    <t>08117010</t>
  </si>
  <si>
    <t>Böhmenkirch</t>
  </si>
  <si>
    <t>08117011</t>
  </si>
  <si>
    <t>Börtlingen</t>
  </si>
  <si>
    <t>08117012</t>
  </si>
  <si>
    <t>Bad Boll</t>
  </si>
  <si>
    <t>08117014</t>
  </si>
  <si>
    <t>Deggingen</t>
  </si>
  <si>
    <t>08117015</t>
  </si>
  <si>
    <t>Donzdorf</t>
  </si>
  <si>
    <t>08117016</t>
  </si>
  <si>
    <t>Drackenstein</t>
  </si>
  <si>
    <t>08117017</t>
  </si>
  <si>
    <t>Dürnau</t>
  </si>
  <si>
    <t>08117018</t>
  </si>
  <si>
    <t>Ebersbach an der Fils</t>
  </si>
  <si>
    <t>08117019</t>
  </si>
  <si>
    <t>08117020</t>
  </si>
  <si>
    <t>Eschenbach</t>
  </si>
  <si>
    <t>08117023</t>
  </si>
  <si>
    <t>Gammelshausen</t>
  </si>
  <si>
    <t>08117024</t>
  </si>
  <si>
    <t>Geislingen an der Steige</t>
  </si>
  <si>
    <t>08117025</t>
  </si>
  <si>
    <t>Gingen an der Fils</t>
  </si>
  <si>
    <t>08117026</t>
  </si>
  <si>
    <t>Göppingen</t>
  </si>
  <si>
    <t>08117028</t>
  </si>
  <si>
    <t>Gruibingen</t>
  </si>
  <si>
    <t>08117029</t>
  </si>
  <si>
    <t>Hattenhofen</t>
  </si>
  <si>
    <t>08117030</t>
  </si>
  <si>
    <t>08117031</t>
  </si>
  <si>
    <t>Hohenstadt</t>
  </si>
  <si>
    <t>08117033</t>
  </si>
  <si>
    <t>Kuchen</t>
  </si>
  <si>
    <t>08117035</t>
  </si>
  <si>
    <t>Mühlhausen im Täle</t>
  </si>
  <si>
    <t>08117037</t>
  </si>
  <si>
    <t>Ottenbach</t>
  </si>
  <si>
    <t>08117038</t>
  </si>
  <si>
    <t>Rechberghausen</t>
  </si>
  <si>
    <t>08117042</t>
  </si>
  <si>
    <t>Salach</t>
  </si>
  <si>
    <t>08117043</t>
  </si>
  <si>
    <t>Schlat</t>
  </si>
  <si>
    <t>08117044</t>
  </si>
  <si>
    <t>Schlierbach</t>
  </si>
  <si>
    <t>08117049</t>
  </si>
  <si>
    <t>Süßen</t>
  </si>
  <si>
    <t>08117051</t>
  </si>
  <si>
    <t>Uhingen</t>
  </si>
  <si>
    <t>08117053</t>
  </si>
  <si>
    <t>Wäschenbeuren</t>
  </si>
  <si>
    <t>08117055</t>
  </si>
  <si>
    <t>Wangen</t>
  </si>
  <si>
    <t>08117058</t>
  </si>
  <si>
    <t>Wiesensteig</t>
  </si>
  <si>
    <t>08117060</t>
  </si>
  <si>
    <t>Zell unter Aichelberg</t>
  </si>
  <si>
    <t>08117061</t>
  </si>
  <si>
    <t>Lauterstein</t>
  </si>
  <si>
    <t>08118001</t>
  </si>
  <si>
    <t>Affalterbach</t>
  </si>
  <si>
    <t>08118003</t>
  </si>
  <si>
    <t>Asperg</t>
  </si>
  <si>
    <t>08118006</t>
  </si>
  <si>
    <t>Benningen am Neckar</t>
  </si>
  <si>
    <t>08118007</t>
  </si>
  <si>
    <t>Besigheim</t>
  </si>
  <si>
    <t>08118010</t>
  </si>
  <si>
    <t>Bönnigheim</t>
  </si>
  <si>
    <t>08118011</t>
  </si>
  <si>
    <t>Ditzingen</t>
  </si>
  <si>
    <t>08118012</t>
  </si>
  <si>
    <t>Eberdingen</t>
  </si>
  <si>
    <t>08118014</t>
  </si>
  <si>
    <t>Erdmannhausen</t>
  </si>
  <si>
    <t>08118015</t>
  </si>
  <si>
    <t>Erligheim</t>
  </si>
  <si>
    <t>08118016</t>
  </si>
  <si>
    <t>Freudental</t>
  </si>
  <si>
    <t>08118018</t>
  </si>
  <si>
    <t>Gemmrigheim</t>
  </si>
  <si>
    <t>08118019</t>
  </si>
  <si>
    <t>Gerlingen</t>
  </si>
  <si>
    <t>08118021</t>
  </si>
  <si>
    <t>Großbottwar</t>
  </si>
  <si>
    <t>08118027</t>
  </si>
  <si>
    <t>08118028</t>
  </si>
  <si>
    <t>Hessigheim</t>
  </si>
  <si>
    <t>08118040</t>
  </si>
  <si>
    <t>Kirchheim am Neckar</t>
  </si>
  <si>
    <t>08118046</t>
  </si>
  <si>
    <t>Kornwestheim</t>
  </si>
  <si>
    <t>08118047</t>
  </si>
  <si>
    <t>Löchgau</t>
  </si>
  <si>
    <t>08118048</t>
  </si>
  <si>
    <t>Ludwigsburg</t>
  </si>
  <si>
    <t>08118049</t>
  </si>
  <si>
    <t>Marbach am Neckar</t>
  </si>
  <si>
    <t>08118050</t>
  </si>
  <si>
    <t>Markgröningen</t>
  </si>
  <si>
    <t>08118051</t>
  </si>
  <si>
    <t>Möglingen</t>
  </si>
  <si>
    <t>08118053</t>
  </si>
  <si>
    <t>Mundelsheim</t>
  </si>
  <si>
    <t>08118054</t>
  </si>
  <si>
    <t>Murr</t>
  </si>
  <si>
    <t>08118059</t>
  </si>
  <si>
    <t>Oberriexingen</t>
  </si>
  <si>
    <t>08118060</t>
  </si>
  <si>
    <t>Oberstenfeld</t>
  </si>
  <si>
    <t>08118063</t>
  </si>
  <si>
    <t>Pleidelsheim</t>
  </si>
  <si>
    <t>08118067</t>
  </si>
  <si>
    <t>Schwieberdingen</t>
  </si>
  <si>
    <t>08118068</t>
  </si>
  <si>
    <t>Sersheim</t>
  </si>
  <si>
    <t>08118070</t>
  </si>
  <si>
    <t>Steinheim an der Murr</t>
  </si>
  <si>
    <t>08118071</t>
  </si>
  <si>
    <t>Tamm</t>
  </si>
  <si>
    <t>08118073</t>
  </si>
  <si>
    <t>Vaihingen an der Enz</t>
  </si>
  <si>
    <t>08118074</t>
  </si>
  <si>
    <t>Walheim</t>
  </si>
  <si>
    <t>08118076</t>
  </si>
  <si>
    <t>Sachsenheim</t>
  </si>
  <si>
    <t>08118077</t>
  </si>
  <si>
    <t>Ingersheim</t>
  </si>
  <si>
    <t>08118078</t>
  </si>
  <si>
    <t>Freiberg am Neckar</t>
  </si>
  <si>
    <t>08118079</t>
  </si>
  <si>
    <t>Bietigheim-Bissingen</t>
  </si>
  <si>
    <t>08118080</t>
  </si>
  <si>
    <t>Korntal-Münchingen</t>
  </si>
  <si>
    <t>08118081</t>
  </si>
  <si>
    <t>Remseck am Neckar</t>
  </si>
  <si>
    <t>08119001</t>
  </si>
  <si>
    <t>Alfdorf</t>
  </si>
  <si>
    <t>08119003</t>
  </si>
  <si>
    <t>Allmersbach im Tal</t>
  </si>
  <si>
    <t>08119004</t>
  </si>
  <si>
    <t>Althütte</t>
  </si>
  <si>
    <t>08119006</t>
  </si>
  <si>
    <t>Auenwald</t>
  </si>
  <si>
    <t>08119008</t>
  </si>
  <si>
    <t>Backnang</t>
  </si>
  <si>
    <t>08119018</t>
  </si>
  <si>
    <t>Burgstetten</t>
  </si>
  <si>
    <t>08119020</t>
  </si>
  <si>
    <t>Fellbach</t>
  </si>
  <si>
    <t>08119024</t>
  </si>
  <si>
    <t>Großerlach</t>
  </si>
  <si>
    <t>08119037</t>
  </si>
  <si>
    <t>Kaisersbach</t>
  </si>
  <si>
    <t>08119038</t>
  </si>
  <si>
    <t>Kirchberg an der Murr</t>
  </si>
  <si>
    <t>08119041</t>
  </si>
  <si>
    <t>Korb</t>
  </si>
  <si>
    <t>08119042</t>
  </si>
  <si>
    <t>Leutenbach</t>
  </si>
  <si>
    <t>08119044</t>
  </si>
  <si>
    <t>Murrhardt</t>
  </si>
  <si>
    <t>08119053</t>
  </si>
  <si>
    <t>Oppenweiler</t>
  </si>
  <si>
    <t>08119055</t>
  </si>
  <si>
    <t>Plüderhausen</t>
  </si>
  <si>
    <t>08119061</t>
  </si>
  <si>
    <t>Rudersberg</t>
  </si>
  <si>
    <t>08119067</t>
  </si>
  <si>
    <t>Schorndorf</t>
  </si>
  <si>
    <t>08119068</t>
  </si>
  <si>
    <t>Schwaikheim</t>
  </si>
  <si>
    <t>08119069</t>
  </si>
  <si>
    <t>Spiegelberg</t>
  </si>
  <si>
    <t>08119075</t>
  </si>
  <si>
    <t>Sulzbach an der Murr</t>
  </si>
  <si>
    <t>08119076</t>
  </si>
  <si>
    <t>08119079</t>
  </si>
  <si>
    <t>Waiblingen</t>
  </si>
  <si>
    <t>08119083</t>
  </si>
  <si>
    <t>Weissach im Tal</t>
  </si>
  <si>
    <t>08119084</t>
  </si>
  <si>
    <t>Welzheim</t>
  </si>
  <si>
    <t>08119085</t>
  </si>
  <si>
    <t>Winnenden</t>
  </si>
  <si>
    <t>08119086</t>
  </si>
  <si>
    <t>08119087</t>
  </si>
  <si>
    <t>Aspach</t>
  </si>
  <si>
    <t>08119089</t>
  </si>
  <si>
    <t>Berglen</t>
  </si>
  <si>
    <t>08119090</t>
  </si>
  <si>
    <t>Remshalden</t>
  </si>
  <si>
    <t>08119091</t>
  </si>
  <si>
    <t>Weinstadt</t>
  </si>
  <si>
    <t>08119093</t>
  </si>
  <si>
    <t>Kernen im Remstal</t>
  </si>
  <si>
    <t>08121000</t>
  </si>
  <si>
    <t>Heilbronn</t>
  </si>
  <si>
    <t>08125001</t>
  </si>
  <si>
    <t>Abstatt</t>
  </si>
  <si>
    <t>08125005</t>
  </si>
  <si>
    <t>Bad Friedrichshall</t>
  </si>
  <si>
    <t>08125006</t>
  </si>
  <si>
    <t>Bad Rappenau</t>
  </si>
  <si>
    <t>08125007</t>
  </si>
  <si>
    <t>Bad Wimpfen</t>
  </si>
  <si>
    <t>08125008</t>
  </si>
  <si>
    <t>08125013</t>
  </si>
  <si>
    <t>Brackenheim</t>
  </si>
  <si>
    <t>08125017</t>
  </si>
  <si>
    <t>Cleebronn</t>
  </si>
  <si>
    <t>08125021</t>
  </si>
  <si>
    <t>Eberstadt</t>
  </si>
  <si>
    <t>08125024</t>
  </si>
  <si>
    <t>Ellhofen</t>
  </si>
  <si>
    <t>08125026</t>
  </si>
  <si>
    <t>Eppingen</t>
  </si>
  <si>
    <t>09574150</t>
  </si>
  <si>
    <t>Reichenschwand</t>
  </si>
  <si>
    <t>09574152</t>
  </si>
  <si>
    <t>Röthenbach a.d. Pegnitz</t>
  </si>
  <si>
    <t>09574154</t>
  </si>
  <si>
    <t>Rückersdorf</t>
  </si>
  <si>
    <t>09574155</t>
  </si>
  <si>
    <t>Schnaittach</t>
  </si>
  <si>
    <t>09574156</t>
  </si>
  <si>
    <t>Schwaig b. Nürnberg</t>
  </si>
  <si>
    <t>09574157</t>
  </si>
  <si>
    <t>Schwarzenbruck</t>
  </si>
  <si>
    <t>09574158</t>
  </si>
  <si>
    <t>Simmelsdorf</t>
  </si>
  <si>
    <t>09574160</t>
  </si>
  <si>
    <t>09574161</t>
  </si>
  <si>
    <t>Vorra</t>
  </si>
  <si>
    <t>09574164</t>
  </si>
  <si>
    <t>Winkelhaid</t>
  </si>
  <si>
    <t>09574451</t>
  </si>
  <si>
    <t>Behringersdorfer Forst</t>
  </si>
  <si>
    <t>09574452</t>
  </si>
  <si>
    <t>09574453</t>
  </si>
  <si>
    <t>Engelthaler Forst</t>
  </si>
  <si>
    <t>09574454</t>
  </si>
  <si>
    <t>Feuchter Forst</t>
  </si>
  <si>
    <t>09574455</t>
  </si>
  <si>
    <t>09574456</t>
  </si>
  <si>
    <t>Forsthof</t>
  </si>
  <si>
    <t>09574457</t>
  </si>
  <si>
    <t>Günthersbühler Forst</t>
  </si>
  <si>
    <t>09574458</t>
  </si>
  <si>
    <t>Haimendorfer Forst</t>
  </si>
  <si>
    <t>09574460</t>
  </si>
  <si>
    <t>Laufamholzer Forst</t>
  </si>
  <si>
    <t>09574461</t>
  </si>
  <si>
    <t>09574462</t>
  </si>
  <si>
    <t>Rückersdorfer Forst</t>
  </si>
  <si>
    <t>09574463</t>
  </si>
  <si>
    <t>09574464</t>
  </si>
  <si>
    <t>09574465</t>
  </si>
  <si>
    <t>Zerzabelshofer Forst</t>
  </si>
  <si>
    <t>09575112</t>
  </si>
  <si>
    <t>Bad Windsheim</t>
  </si>
  <si>
    <t>09575113</t>
  </si>
  <si>
    <t>Baudenbach</t>
  </si>
  <si>
    <t>09575115</t>
  </si>
  <si>
    <t>Burgbernheim</t>
  </si>
  <si>
    <t>09575116</t>
  </si>
  <si>
    <t>Burghaslach</t>
  </si>
  <si>
    <t>09575117</t>
  </si>
  <si>
    <t>Dachsbach</t>
  </si>
  <si>
    <t>09575118</t>
  </si>
  <si>
    <t>Diespeck</t>
  </si>
  <si>
    <t>09575119</t>
  </si>
  <si>
    <t>Dietersheim</t>
  </si>
  <si>
    <t>09575121</t>
  </si>
  <si>
    <t>Emskirchen</t>
  </si>
  <si>
    <t>09575122</t>
  </si>
  <si>
    <t>Ergersheim</t>
  </si>
  <si>
    <t>09575124</t>
  </si>
  <si>
    <t>Gallmersgarten</t>
  </si>
  <si>
    <t>09575125</t>
  </si>
  <si>
    <t>Gerhardshofen</t>
  </si>
  <si>
    <t>09575127</t>
  </si>
  <si>
    <t>Gollhofen</t>
  </si>
  <si>
    <t>09575128</t>
  </si>
  <si>
    <t>Gutenstetten</t>
  </si>
  <si>
    <t>09575129</t>
  </si>
  <si>
    <t>Hagenbüchach</t>
  </si>
  <si>
    <t>09575130</t>
  </si>
  <si>
    <t>Hemmersheim</t>
  </si>
  <si>
    <t>09575133</t>
  </si>
  <si>
    <t>Illesheim</t>
  </si>
  <si>
    <t>09575134</t>
  </si>
  <si>
    <t>Ippesheim</t>
  </si>
  <si>
    <t>09575135</t>
  </si>
  <si>
    <t>Ipsheim</t>
  </si>
  <si>
    <t>09575138</t>
  </si>
  <si>
    <t>09575143</t>
  </si>
  <si>
    <t>Marktbergel</t>
  </si>
  <si>
    <t>09575144</t>
  </si>
  <si>
    <t>Markt Bibart</t>
  </si>
  <si>
    <t>09575145</t>
  </si>
  <si>
    <t>Markt Erlbach</t>
  </si>
  <si>
    <t>09575146</t>
  </si>
  <si>
    <t>Markt Nordheim</t>
  </si>
  <si>
    <t>09575147</t>
  </si>
  <si>
    <t>Markt Taschendorf</t>
  </si>
  <si>
    <t>09575150</t>
  </si>
  <si>
    <t>Münchsteinach</t>
  </si>
  <si>
    <t>09575152</t>
  </si>
  <si>
    <t>Neuhof a.d. Zenn</t>
  </si>
  <si>
    <t>09575153</t>
  </si>
  <si>
    <t>Neustadt a.d. Aisch</t>
  </si>
  <si>
    <t>09575155</t>
  </si>
  <si>
    <t>Oberickelsheim</t>
  </si>
  <si>
    <t>09575156</t>
  </si>
  <si>
    <t>Obernzenn</t>
  </si>
  <si>
    <t>09575157</t>
  </si>
  <si>
    <t>Oberscheinfeld</t>
  </si>
  <si>
    <t>09575161</t>
  </si>
  <si>
    <t>Scheinfeld</t>
  </si>
  <si>
    <t>09575163</t>
  </si>
  <si>
    <t>Simmershofen</t>
  </si>
  <si>
    <t>09575165</t>
  </si>
  <si>
    <t>Sugenheim</t>
  </si>
  <si>
    <t>09575166</t>
  </si>
  <si>
    <t>Trautskirchen</t>
  </si>
  <si>
    <t>09575167</t>
  </si>
  <si>
    <t>Uehlfeld</t>
  </si>
  <si>
    <t>09575168</t>
  </si>
  <si>
    <t>Uffenheim</t>
  </si>
  <si>
    <t>09575179</t>
  </si>
  <si>
    <t>Weigenheim</t>
  </si>
  <si>
    <t>09575181</t>
  </si>
  <si>
    <t>09575451</t>
  </si>
  <si>
    <t>Osing</t>
  </si>
  <si>
    <t>09576111</t>
  </si>
  <si>
    <t>Abenberg</t>
  </si>
  <si>
    <t>09576113</t>
  </si>
  <si>
    <t>Allersberg</t>
  </si>
  <si>
    <t>09576117</t>
  </si>
  <si>
    <t>Büchenbach</t>
  </si>
  <si>
    <t>09576121</t>
  </si>
  <si>
    <t>Georgensgmünd</t>
  </si>
  <si>
    <t>09576122</t>
  </si>
  <si>
    <t>Greding</t>
  </si>
  <si>
    <t>09576126</t>
  </si>
  <si>
    <t>Heideck</t>
  </si>
  <si>
    <t>09576127</t>
  </si>
  <si>
    <t>Hilpoltstein</t>
  </si>
  <si>
    <t>09576128</t>
  </si>
  <si>
    <t>Kammerstein</t>
  </si>
  <si>
    <t>09576132</t>
  </si>
  <si>
    <t>Schwanstetten</t>
  </si>
  <si>
    <t>09576137</t>
  </si>
  <si>
    <t>Rednitzhembach</t>
  </si>
  <si>
    <t>09576141</t>
  </si>
  <si>
    <t>09576142</t>
  </si>
  <si>
    <t>Rohr</t>
  </si>
  <si>
    <t>09576143</t>
  </si>
  <si>
    <t>09576147</t>
  </si>
  <si>
    <t>Spalt</t>
  </si>
  <si>
    <t>09576148</t>
  </si>
  <si>
    <t>Thalmässing</t>
  </si>
  <si>
    <t>09576151</t>
  </si>
  <si>
    <t>Wendelstein</t>
  </si>
  <si>
    <t>09576451</t>
  </si>
  <si>
    <t>Abenberger Wald</t>
  </si>
  <si>
    <t>09576452</t>
  </si>
  <si>
    <t>Dechenwald</t>
  </si>
  <si>
    <t>09576453</t>
  </si>
  <si>
    <t>Forst Kleinschwarzenlohe</t>
  </si>
  <si>
    <t>09576454</t>
  </si>
  <si>
    <t>Heidenberg</t>
  </si>
  <si>
    <t>09576455</t>
  </si>
  <si>
    <t>Soos</t>
  </si>
  <si>
    <t>09577111</t>
  </si>
  <si>
    <t>Absberg</t>
  </si>
  <si>
    <t>09577113</t>
  </si>
  <si>
    <t>Alesheim</t>
  </si>
  <si>
    <t>09577114</t>
  </si>
  <si>
    <t>Muhr a. See</t>
  </si>
  <si>
    <t>09577115</t>
  </si>
  <si>
    <t>09577120</t>
  </si>
  <si>
    <t>Burgsalach</t>
  </si>
  <si>
    <t>09577122</t>
  </si>
  <si>
    <t>Dittenheim</t>
  </si>
  <si>
    <t>09577125</t>
  </si>
  <si>
    <t>Ellingen</t>
  </si>
  <si>
    <t>09577127</t>
  </si>
  <si>
    <t>Ettenstatt</t>
  </si>
  <si>
    <t>09577133</t>
  </si>
  <si>
    <t>Gnotzheim</t>
  </si>
  <si>
    <t>09577136</t>
  </si>
  <si>
    <t>Gunzenhausen</t>
  </si>
  <si>
    <t>09577138</t>
  </si>
  <si>
    <t>Haundorf</t>
  </si>
  <si>
    <t>09577140</t>
  </si>
  <si>
    <t>Heidenheim</t>
  </si>
  <si>
    <t>09577141</t>
  </si>
  <si>
    <t>Höttingen</t>
  </si>
  <si>
    <t>09577148</t>
  </si>
  <si>
    <t>Langenaltheim</t>
  </si>
  <si>
    <t>09577149</t>
  </si>
  <si>
    <t>Markt Berolzheim</t>
  </si>
  <si>
    <t>09577150</t>
  </si>
  <si>
    <t>Meinheim</t>
  </si>
  <si>
    <t>09577151</t>
  </si>
  <si>
    <t>Nennslingen</t>
  </si>
  <si>
    <t>09577158</t>
  </si>
  <si>
    <t>Pappenheim</t>
  </si>
  <si>
    <t>09577159</t>
  </si>
  <si>
    <t>Pfofeld</t>
  </si>
  <si>
    <t>09577161</t>
  </si>
  <si>
    <t>Pleinfeld</t>
  </si>
  <si>
    <t>09577162</t>
  </si>
  <si>
    <t>Polsingen</t>
  </si>
  <si>
    <t>09577163</t>
  </si>
  <si>
    <t>Raitenbuch</t>
  </si>
  <si>
    <t>09577168</t>
  </si>
  <si>
    <t>Solnhofen</t>
  </si>
  <si>
    <t>09577172</t>
  </si>
  <si>
    <t>Theilenhofen</t>
  </si>
  <si>
    <t>09577173</t>
  </si>
  <si>
    <t>Treuchtlingen</t>
  </si>
  <si>
    <t>09577177</t>
  </si>
  <si>
    <t>Weißenburg i. Bay.</t>
  </si>
  <si>
    <t>09577179</t>
  </si>
  <si>
    <t>Westheim</t>
  </si>
  <si>
    <t>09661000</t>
  </si>
  <si>
    <t>Aschaffenburg</t>
  </si>
  <si>
    <t>09662000</t>
  </si>
  <si>
    <t>Schweinfurt</t>
  </si>
  <si>
    <t>09663000</t>
  </si>
  <si>
    <t>Würzburg</t>
  </si>
  <si>
    <t>09671111</t>
  </si>
  <si>
    <t>Alzenau</t>
  </si>
  <si>
    <t>09671112</t>
  </si>
  <si>
    <t>Bessenbach</t>
  </si>
  <si>
    <t>09671113</t>
  </si>
  <si>
    <t>Blankenbach</t>
  </si>
  <si>
    <t>09671114</t>
  </si>
  <si>
    <t>Karlstein a. Main</t>
  </si>
  <si>
    <t>09671119</t>
  </si>
  <si>
    <t>Geiselbach</t>
  </si>
  <si>
    <t>09671120</t>
  </si>
  <si>
    <t>Glattbach</t>
  </si>
  <si>
    <t>09671121</t>
  </si>
  <si>
    <t>Goldbach</t>
  </si>
  <si>
    <t>09671122</t>
  </si>
  <si>
    <t>Großostheim</t>
  </si>
  <si>
    <t>09671124</t>
  </si>
  <si>
    <t>09671126</t>
  </si>
  <si>
    <t>Heigenbrücken</t>
  </si>
  <si>
    <t>09671127</t>
  </si>
  <si>
    <t>Heimbuchenthal</t>
  </si>
  <si>
    <t>09671128</t>
  </si>
  <si>
    <t>Heinrichsthal</t>
  </si>
  <si>
    <t>09671130</t>
  </si>
  <si>
    <t>Hösbach</t>
  </si>
  <si>
    <t>09671133</t>
  </si>
  <si>
    <t>Johannesberg</t>
  </si>
  <si>
    <t>09671134</t>
  </si>
  <si>
    <t>Kahl a. Main</t>
  </si>
  <si>
    <t>09671135</t>
  </si>
  <si>
    <t>Kleinkahl</t>
  </si>
  <si>
    <t>09671136</t>
  </si>
  <si>
    <t>Kleinostheim</t>
  </si>
  <si>
    <t>09671138</t>
  </si>
  <si>
    <t>Krombach</t>
  </si>
  <si>
    <t>09671139</t>
  </si>
  <si>
    <t>Laufach</t>
  </si>
  <si>
    <t>09671140</t>
  </si>
  <si>
    <t>Mainaschaff</t>
  </si>
  <si>
    <t>09671141</t>
  </si>
  <si>
    <t>Mespelbrunn</t>
  </si>
  <si>
    <t>09671143</t>
  </si>
  <si>
    <t>Mömbris</t>
  </si>
  <si>
    <t>09671148</t>
  </si>
  <si>
    <t>Rothenbuch</t>
  </si>
  <si>
    <t>09671150</t>
  </si>
  <si>
    <t>Sailauf</t>
  </si>
  <si>
    <t>09671152</t>
  </si>
  <si>
    <t>Schöllkrippen</t>
  </si>
  <si>
    <t>09671153</t>
  </si>
  <si>
    <t>Sommerkahl</t>
  </si>
  <si>
    <t>09671155</t>
  </si>
  <si>
    <t>Stockstadt a. Main</t>
  </si>
  <si>
    <t>09671156</t>
  </si>
  <si>
    <t>Waldaschaff</t>
  </si>
  <si>
    <t>09671157</t>
  </si>
  <si>
    <t>Weibersbrunn</t>
  </si>
  <si>
    <t>09671159</t>
  </si>
  <si>
    <t>Westerngrund</t>
  </si>
  <si>
    <t>09671160</t>
  </si>
  <si>
    <t>Dammbach</t>
  </si>
  <si>
    <t>09671162</t>
  </si>
  <si>
    <t>Wiesen</t>
  </si>
  <si>
    <t>09671451</t>
  </si>
  <si>
    <t>Forst Hain i. Spessart</t>
  </si>
  <si>
    <t>09671453</t>
  </si>
  <si>
    <t>Heinrichsthaler Forst</t>
  </si>
  <si>
    <t>09671454</t>
  </si>
  <si>
    <t>Huckelheimer Wald</t>
  </si>
  <si>
    <t>09671456</t>
  </si>
  <si>
    <t>Rohrbrunner Forst</t>
  </si>
  <si>
    <t>09671457</t>
  </si>
  <si>
    <t>Rothenbucher Forst</t>
  </si>
  <si>
    <t>09671458</t>
  </si>
  <si>
    <t>Sailaufer Forst</t>
  </si>
  <si>
    <t>09671459</t>
  </si>
  <si>
    <t>Schöllkrippener Forst</t>
  </si>
  <si>
    <t>09671460</t>
  </si>
  <si>
    <t>Waldaschaffer Forst</t>
  </si>
  <si>
    <t>09671461</t>
  </si>
  <si>
    <t>Wiesener Forst</t>
  </si>
  <si>
    <t>09672111</t>
  </si>
  <si>
    <t>Aura a.d. Saale</t>
  </si>
  <si>
    <t>09672112</t>
  </si>
  <si>
    <t>Bad Bocklet</t>
  </si>
  <si>
    <t>09672113</t>
  </si>
  <si>
    <t>Bad Brückenau</t>
  </si>
  <si>
    <t>09672114</t>
  </si>
  <si>
    <t>Bad Kissingen</t>
  </si>
  <si>
    <t>09672117</t>
  </si>
  <si>
    <t>Burkardroth</t>
  </si>
  <si>
    <t>09672121</t>
  </si>
  <si>
    <t>Elfershausen</t>
  </si>
  <si>
    <t>09672122</t>
  </si>
  <si>
    <t>Euerdorf</t>
  </si>
  <si>
    <t>09672124</t>
  </si>
  <si>
    <t>Fuchsstadt</t>
  </si>
  <si>
    <t>09672126</t>
  </si>
  <si>
    <t>Geroda</t>
  </si>
  <si>
    <t>09672127</t>
  </si>
  <si>
    <t>Hammelburg</t>
  </si>
  <si>
    <t>09672131</t>
  </si>
  <si>
    <t>Maßbach</t>
  </si>
  <si>
    <t>09672134</t>
  </si>
  <si>
    <t>Motten</t>
  </si>
  <si>
    <t>09672135</t>
  </si>
  <si>
    <t>Münnerstadt</t>
  </si>
  <si>
    <t>09672136</t>
  </si>
  <si>
    <t>Nüdlingen</t>
  </si>
  <si>
    <t>09672138</t>
  </si>
  <si>
    <t>Oberleichtersbach</t>
  </si>
  <si>
    <t>09672139</t>
  </si>
  <si>
    <t>Oberthulba</t>
  </si>
  <si>
    <t>09672140</t>
  </si>
  <si>
    <t>Oerlenbach</t>
  </si>
  <si>
    <t>09672142</t>
  </si>
  <si>
    <t>Ramsthal</t>
  </si>
  <si>
    <t>09672143</t>
  </si>
  <si>
    <t>Rannungen</t>
  </si>
  <si>
    <t>09672145</t>
  </si>
  <si>
    <t>Riedenberg</t>
  </si>
  <si>
    <t>09672149</t>
  </si>
  <si>
    <t>Schondra</t>
  </si>
  <si>
    <t>09672155</t>
  </si>
  <si>
    <t>Sulzthal</t>
  </si>
  <si>
    <t>09672157</t>
  </si>
  <si>
    <t>Thundorf i. UFr.</t>
  </si>
  <si>
    <t>09672161</t>
  </si>
  <si>
    <t>Wartmannsroth</t>
  </si>
  <si>
    <t>09672163</t>
  </si>
  <si>
    <t>Wildflecken</t>
  </si>
  <si>
    <t>09672166</t>
  </si>
  <si>
    <t>Zeitlofs</t>
  </si>
  <si>
    <t>09672451</t>
  </si>
  <si>
    <t>Dreistelzer Forst</t>
  </si>
  <si>
    <t>09672454</t>
  </si>
  <si>
    <t>Forst Detter-Süd</t>
  </si>
  <si>
    <t>09672455</t>
  </si>
  <si>
    <t>Geiersnest-Ost</t>
  </si>
  <si>
    <t>09672456</t>
  </si>
  <si>
    <t>Geiersnest-West</t>
  </si>
  <si>
    <t>09672457</t>
  </si>
  <si>
    <t>Großer Auersberg</t>
  </si>
  <si>
    <t>09672458</t>
  </si>
  <si>
    <t>Kälberberg</t>
  </si>
  <si>
    <t>09672461</t>
  </si>
  <si>
    <t>Mottener Forst-Süd</t>
  </si>
  <si>
    <t>09672462</t>
  </si>
  <si>
    <t>Neuwirtshauser Forst</t>
  </si>
  <si>
    <t>09672463</t>
  </si>
  <si>
    <t>Omerz u. Roter Berg</t>
  </si>
  <si>
    <t>09672464</t>
  </si>
  <si>
    <t>Römershager Forst-Nord</t>
  </si>
  <si>
    <t>09672465</t>
  </si>
  <si>
    <t>Römershager Forst-Ost</t>
  </si>
  <si>
    <t>09672466</t>
  </si>
  <si>
    <t>Roßbacher Forst</t>
  </si>
  <si>
    <t>09672468</t>
  </si>
  <si>
    <t>Waldfensterer Forst</t>
  </si>
  <si>
    <t>09673113</t>
  </si>
  <si>
    <t>Aubstadt</t>
  </si>
  <si>
    <t>09673114</t>
  </si>
  <si>
    <t>Bad Neustadt a.d. Saale</t>
  </si>
  <si>
    <t>09673116</t>
  </si>
  <si>
    <t>Bastheim</t>
  </si>
  <si>
    <t>09673117</t>
  </si>
  <si>
    <t>Bischofsheim a.d. Rhön</t>
  </si>
  <si>
    <t>09673123</t>
  </si>
  <si>
    <t>Fladungen</t>
  </si>
  <si>
    <t>09673126</t>
  </si>
  <si>
    <t>Großbardorf</t>
  </si>
  <si>
    <t>09673127</t>
  </si>
  <si>
    <t>Großeibstadt</t>
  </si>
  <si>
    <t>09673129</t>
  </si>
  <si>
    <t>09673130</t>
  </si>
  <si>
    <t>Hendungen</t>
  </si>
  <si>
    <t>09673131</t>
  </si>
  <si>
    <t>Herbstadt</t>
  </si>
  <si>
    <t>09673133</t>
  </si>
  <si>
    <t>Heustreu</t>
  </si>
  <si>
    <t>09673134</t>
  </si>
  <si>
    <t>Höchheim</t>
  </si>
  <si>
    <t>09673135</t>
  </si>
  <si>
    <t>Hohenroth</t>
  </si>
  <si>
    <t>09673136</t>
  </si>
  <si>
    <t>Hollstadt</t>
  </si>
  <si>
    <t>09673141</t>
  </si>
  <si>
    <t>Bad Königshofen i. Grabfeld</t>
  </si>
  <si>
    <t>09673142</t>
  </si>
  <si>
    <t>Mellrichstadt</t>
  </si>
  <si>
    <t>09673146</t>
  </si>
  <si>
    <t>Niederlauer</t>
  </si>
  <si>
    <t>09673147</t>
  </si>
  <si>
    <t>Nordheim v.d. Rhön</t>
  </si>
  <si>
    <t>09673149</t>
  </si>
  <si>
    <t>Oberelsbach</t>
  </si>
  <si>
    <t>09673151</t>
  </si>
  <si>
    <t>Oberstreu</t>
  </si>
  <si>
    <t>09673153</t>
  </si>
  <si>
    <t>Ostheim v.d. Rhön</t>
  </si>
  <si>
    <t>09673156</t>
  </si>
  <si>
    <t>Rödelmaier</t>
  </si>
  <si>
    <t>09673160</t>
  </si>
  <si>
    <t>Saal a.d. Saale</t>
  </si>
  <si>
    <t>09673161</t>
  </si>
  <si>
    <t>09673162</t>
  </si>
  <si>
    <t>Sandberg</t>
  </si>
  <si>
    <t>09673163</t>
  </si>
  <si>
    <t>Schönau a.d. Brend</t>
  </si>
  <si>
    <t>09673167</t>
  </si>
  <si>
    <t>Sondheim v.d. Rhön</t>
  </si>
  <si>
    <t>09673170</t>
  </si>
  <si>
    <t>09673171</t>
  </si>
  <si>
    <t>Strahlungen</t>
  </si>
  <si>
    <t>09673172</t>
  </si>
  <si>
    <t>Sulzdorf a.d. Lederhecke</t>
  </si>
  <si>
    <t>09673173</t>
  </si>
  <si>
    <t>09673174</t>
  </si>
  <si>
    <t>Trappstadt</t>
  </si>
  <si>
    <t>09673175</t>
  </si>
  <si>
    <t>Unsleben</t>
  </si>
  <si>
    <t>09673182</t>
  </si>
  <si>
    <t>Willmars</t>
  </si>
  <si>
    <t>09673183</t>
  </si>
  <si>
    <t>Wollbach</t>
  </si>
  <si>
    <t>09673184</t>
  </si>
  <si>
    <t>Wülfershausen a.d. Saale</t>
  </si>
  <si>
    <t>09673186</t>
  </si>
  <si>
    <t>Burglauer</t>
  </si>
  <si>
    <t>09673451</t>
  </si>
  <si>
    <t>Bundorfer Forst</t>
  </si>
  <si>
    <t>09673452</t>
  </si>
  <si>
    <t>Burgwallbacher Forst</t>
  </si>
  <si>
    <t>09673453</t>
  </si>
  <si>
    <t>Forst Schmalwasser-Nord</t>
  </si>
  <si>
    <t>09673454</t>
  </si>
  <si>
    <t>Forst Schmalwasser-Süd</t>
  </si>
  <si>
    <t>09673455</t>
  </si>
  <si>
    <t>Mellrichstadter Forst</t>
  </si>
  <si>
    <t>09673456</t>
  </si>
  <si>
    <t>Steinacher Forst r.d. Saale</t>
  </si>
  <si>
    <t>09673457</t>
  </si>
  <si>
    <t>Sulzfelder Forst</t>
  </si>
  <si>
    <t>09673458</t>
  </si>
  <si>
    <t>Weigler</t>
  </si>
  <si>
    <t>09674111</t>
  </si>
  <si>
    <t>Aidhausen</t>
  </si>
  <si>
    <t>09674118</t>
  </si>
  <si>
    <t>Breitbrunn</t>
  </si>
  <si>
    <t>09674120</t>
  </si>
  <si>
    <t>Bundorf</t>
  </si>
  <si>
    <t>09674121</t>
  </si>
  <si>
    <t>Burgpreppach</t>
  </si>
  <si>
    <t>09674129</t>
  </si>
  <si>
    <t>Ebelsbach</t>
  </si>
  <si>
    <t>09674130</t>
  </si>
  <si>
    <t>Ebern</t>
  </si>
  <si>
    <t>09674133</t>
  </si>
  <si>
    <t>Eltmann</t>
  </si>
  <si>
    <t>09674139</t>
  </si>
  <si>
    <t>Gädheim</t>
  </si>
  <si>
    <t>09674147</t>
  </si>
  <si>
    <t>Haßfurt</t>
  </si>
  <si>
    <t>09674149</t>
  </si>
  <si>
    <t>Hofheim i. UFr.</t>
  </si>
  <si>
    <t>09674153</t>
  </si>
  <si>
    <t>Riedbach</t>
  </si>
  <si>
    <t>09674159</t>
  </si>
  <si>
    <t>Oberaurach</t>
  </si>
  <si>
    <t>09674160</t>
  </si>
  <si>
    <t>Kirchlauter</t>
  </si>
  <si>
    <t>09674163</t>
  </si>
  <si>
    <t>Knetzgau</t>
  </si>
  <si>
    <t>09674164</t>
  </si>
  <si>
    <t>Königsberg i. Bay.</t>
  </si>
  <si>
    <t>09674171</t>
  </si>
  <si>
    <t>Maroldsweisach</t>
  </si>
  <si>
    <t>09674180</t>
  </si>
  <si>
    <t>Theres</t>
  </si>
  <si>
    <t>09674184</t>
  </si>
  <si>
    <t>Pfarrweisach</t>
  </si>
  <si>
    <t>09674187</t>
  </si>
  <si>
    <t>Rauhenebrach</t>
  </si>
  <si>
    <t>09674190</t>
  </si>
  <si>
    <t>Rentweinsdorf</t>
  </si>
  <si>
    <t>09674195</t>
  </si>
  <si>
    <t>Sand a. Main</t>
  </si>
  <si>
    <t>09674201</t>
  </si>
  <si>
    <t>Stettfeld</t>
  </si>
  <si>
    <t>09674210</t>
  </si>
  <si>
    <t>Untermerzbach</t>
  </si>
  <si>
    <t>09674219</t>
  </si>
  <si>
    <t>Wonfurt</t>
  </si>
  <si>
    <t>09674221</t>
  </si>
  <si>
    <t>Zeil a. Main</t>
  </si>
  <si>
    <t>09674223</t>
  </si>
  <si>
    <t>Ermershausen</t>
  </si>
  <si>
    <t>09675111</t>
  </si>
  <si>
    <t>Abtswind</t>
  </si>
  <si>
    <t>09675112</t>
  </si>
  <si>
    <t>Albertshofen</t>
  </si>
  <si>
    <t>09675113</t>
  </si>
  <si>
    <t>Biebelried</t>
  </si>
  <si>
    <t>09675114</t>
  </si>
  <si>
    <t>Buchbrunn</t>
  </si>
  <si>
    <t>09675116</t>
  </si>
  <si>
    <t>Castell</t>
  </si>
  <si>
    <t>09675117</t>
  </si>
  <si>
    <t>Dettelbach</t>
  </si>
  <si>
    <t>09675127</t>
  </si>
  <si>
    <t>Geiselwind</t>
  </si>
  <si>
    <t>09675131</t>
  </si>
  <si>
    <t>Großlangheim</t>
  </si>
  <si>
    <t>09675139</t>
  </si>
  <si>
    <t>Iphofen</t>
  </si>
  <si>
    <t>09675141</t>
  </si>
  <si>
    <t>Kitzingen</t>
  </si>
  <si>
    <t>09675142</t>
  </si>
  <si>
    <t>Kleinlangheim</t>
  </si>
  <si>
    <t>09675144</t>
  </si>
  <si>
    <t>Mainbernheim</t>
  </si>
  <si>
    <t>09675146</t>
  </si>
  <si>
    <t>Mainstockheim</t>
  </si>
  <si>
    <t>09675147</t>
  </si>
  <si>
    <t>Marktbreit</t>
  </si>
  <si>
    <t>09675148</t>
  </si>
  <si>
    <t>Markt Einersheim</t>
  </si>
  <si>
    <t>09675149</t>
  </si>
  <si>
    <t>Marktsteft</t>
  </si>
  <si>
    <t>09675150</t>
  </si>
  <si>
    <t>Martinsheim</t>
  </si>
  <si>
    <t>09675155</t>
  </si>
  <si>
    <t>Nordheim a. Main</t>
  </si>
  <si>
    <t>09675156</t>
  </si>
  <si>
    <t>Obernbreit</t>
  </si>
  <si>
    <t>09675158</t>
  </si>
  <si>
    <t>Prichsenstadt</t>
  </si>
  <si>
    <t>09675161</t>
  </si>
  <si>
    <t>Rödelsee</t>
  </si>
  <si>
    <t>09675162</t>
  </si>
  <si>
    <t>Rüdenhausen</t>
  </si>
  <si>
    <t>09675165</t>
  </si>
  <si>
    <t>Schwarzach a. Main</t>
  </si>
  <si>
    <t>09675166</t>
  </si>
  <si>
    <t>Segnitz</t>
  </si>
  <si>
    <t>09675167</t>
  </si>
  <si>
    <t>Seinsheim</t>
  </si>
  <si>
    <t>09675169</t>
  </si>
  <si>
    <t>Sommerach</t>
  </si>
  <si>
    <t>09675170</t>
  </si>
  <si>
    <t>Sulzfeld a. Main</t>
  </si>
  <si>
    <t>09675174</t>
  </si>
  <si>
    <t>Volkach</t>
  </si>
  <si>
    <t>09675177</t>
  </si>
  <si>
    <t>Wiesenbronn</t>
  </si>
  <si>
    <t>09675178</t>
  </si>
  <si>
    <t>Wiesentheid</t>
  </si>
  <si>
    <t>09675179</t>
  </si>
  <si>
    <t>Willanzheim</t>
  </si>
  <si>
    <t>09676111</t>
  </si>
  <si>
    <t>Altenbuch</t>
  </si>
  <si>
    <t>09676112</t>
  </si>
  <si>
    <t>Amorbach</t>
  </si>
  <si>
    <t>09676116</t>
  </si>
  <si>
    <t>Bürgstadt</t>
  </si>
  <si>
    <t>09676117</t>
  </si>
  <si>
    <t>Collenberg</t>
  </si>
  <si>
    <t>09676118</t>
  </si>
  <si>
    <t>Dorfprozelten</t>
  </si>
  <si>
    <t>09676119</t>
  </si>
  <si>
    <t>Eichenbühl</t>
  </si>
  <si>
    <t>09676121</t>
  </si>
  <si>
    <t>Elsenfeld</t>
  </si>
  <si>
    <t>09676122</t>
  </si>
  <si>
    <t>Erlenbach a. Main</t>
  </si>
  <si>
    <t>09676123</t>
  </si>
  <si>
    <t>Eschau</t>
  </si>
  <si>
    <t>09676124</t>
  </si>
  <si>
    <t>Faulbach</t>
  </si>
  <si>
    <t>09676125</t>
  </si>
  <si>
    <t>Großheubach</t>
  </si>
  <si>
    <t>09676126</t>
  </si>
  <si>
    <t>Großwallstadt</t>
  </si>
  <si>
    <t>09676128</t>
  </si>
  <si>
    <t>09676131</t>
  </si>
  <si>
    <t>Kirchzell</t>
  </si>
  <si>
    <t>09676132</t>
  </si>
  <si>
    <t>Kleinheubach</t>
  </si>
  <si>
    <t>09676133</t>
  </si>
  <si>
    <t>Kleinwallstadt</t>
  </si>
  <si>
    <t>09676134</t>
  </si>
  <si>
    <t>Klingenberg a. Main</t>
  </si>
  <si>
    <t>09676135</t>
  </si>
  <si>
    <t>09676136</t>
  </si>
  <si>
    <t>Leidersbach</t>
  </si>
  <si>
    <t>09676139</t>
  </si>
  <si>
    <t>Miltenberg</t>
  </si>
  <si>
    <t>09676140</t>
  </si>
  <si>
    <t>Mömlingen</t>
  </si>
  <si>
    <t>09676141</t>
  </si>
  <si>
    <t>Mönchberg</t>
  </si>
  <si>
    <t>09676143</t>
  </si>
  <si>
    <t>09676144</t>
  </si>
  <si>
    <t>Niedernberg</t>
  </si>
  <si>
    <t>09676145</t>
  </si>
  <si>
    <t>Obernburg a. Main</t>
  </si>
  <si>
    <t>09676151</t>
  </si>
  <si>
    <t>Röllbach</t>
  </si>
  <si>
    <t>09676153</t>
  </si>
  <si>
    <t>Rüdenau</t>
  </si>
  <si>
    <t>09676156</t>
  </si>
  <si>
    <t>Schneeberg</t>
  </si>
  <si>
    <t>09676158</t>
  </si>
  <si>
    <t>Stadtprozelten</t>
  </si>
  <si>
    <t>09676160</t>
  </si>
  <si>
    <t>Sulzbach a. Main</t>
  </si>
  <si>
    <t>09676165</t>
  </si>
  <si>
    <t>Weilbach</t>
  </si>
  <si>
    <t>09676169</t>
  </si>
  <si>
    <t>Wörth a. Main</t>
  </si>
  <si>
    <t>09676452</t>
  </si>
  <si>
    <t>Forstwald</t>
  </si>
  <si>
    <t>09676455</t>
  </si>
  <si>
    <t>Hohe Wart</t>
  </si>
  <si>
    <t>09677114</t>
  </si>
  <si>
    <t>Arnstein</t>
  </si>
  <si>
    <t>09677116</t>
  </si>
  <si>
    <t>Aura i. Sinngrund</t>
  </si>
  <si>
    <t>09677119</t>
  </si>
  <si>
    <t>09677120</t>
  </si>
  <si>
    <t>Bischbrunn</t>
  </si>
  <si>
    <t>09677122</t>
  </si>
  <si>
    <t>Burgsinn</t>
  </si>
  <si>
    <t>09677125</t>
  </si>
  <si>
    <t>Erlenbach b. Marktheidenfeld</t>
  </si>
  <si>
    <t>09677126</t>
  </si>
  <si>
    <t>Esselbach</t>
  </si>
  <si>
    <t>09677127</t>
  </si>
  <si>
    <t>Eußenheim</t>
  </si>
  <si>
    <t>09677128</t>
  </si>
  <si>
    <t>Fellen</t>
  </si>
  <si>
    <t>09677129</t>
  </si>
  <si>
    <t>Frammersbach</t>
  </si>
  <si>
    <t>09677131</t>
  </si>
  <si>
    <t>Gemünden a. Main</t>
  </si>
  <si>
    <t>09677132</t>
  </si>
  <si>
    <t>Gössenheim</t>
  </si>
  <si>
    <t>09677133</t>
  </si>
  <si>
    <t>Gräfendorf</t>
  </si>
  <si>
    <t>09677135</t>
  </si>
  <si>
    <t>Hafenlohr</t>
  </si>
  <si>
    <t>09677137</t>
  </si>
  <si>
    <t>Hasloch</t>
  </si>
  <si>
    <t>09677142</t>
  </si>
  <si>
    <t>Himmelstadt</t>
  </si>
  <si>
    <t>09677146</t>
  </si>
  <si>
    <t>09677148</t>
  </si>
  <si>
    <t>Wörnersberg</t>
  </si>
  <si>
    <t>08237073</t>
  </si>
  <si>
    <t>Seewald</t>
  </si>
  <si>
    <t>08237074</t>
  </si>
  <si>
    <t>Waldachtal</t>
  </si>
  <si>
    <t>08237075</t>
  </si>
  <si>
    <t>Bad Rippoldsau-Schapbach</t>
  </si>
  <si>
    <t>08311000</t>
  </si>
  <si>
    <t>Freiburg im Breisgau</t>
  </si>
  <si>
    <t>08315003</t>
  </si>
  <si>
    <t>Au</t>
  </si>
  <si>
    <t>08315004</t>
  </si>
  <si>
    <t>Auggen</t>
  </si>
  <si>
    <t>08315006</t>
  </si>
  <si>
    <t>Bad Krozingen</t>
  </si>
  <si>
    <t>08315007</t>
  </si>
  <si>
    <t>Badenweiler</t>
  </si>
  <si>
    <t>08315008</t>
  </si>
  <si>
    <t>Ballrechten-Dottingen</t>
  </si>
  <si>
    <t>08315013</t>
  </si>
  <si>
    <t>Bötzingen</t>
  </si>
  <si>
    <t>08315014</t>
  </si>
  <si>
    <t>Bollschweil</t>
  </si>
  <si>
    <t>08315015</t>
  </si>
  <si>
    <t>Breisach am Rhein</t>
  </si>
  <si>
    <t>08315016</t>
  </si>
  <si>
    <t>Breitnau</t>
  </si>
  <si>
    <t>08315020</t>
  </si>
  <si>
    <t>Buchenbach</t>
  </si>
  <si>
    <t>08315022</t>
  </si>
  <si>
    <t>Buggingen</t>
  </si>
  <si>
    <t>08315028</t>
  </si>
  <si>
    <t>Ebringen</t>
  </si>
  <si>
    <t>08315030</t>
  </si>
  <si>
    <t>Eichstetten am Kaiserstuhl</t>
  </si>
  <si>
    <t>08315031</t>
  </si>
  <si>
    <t>Eisenbach (Hochschwarzwald)</t>
  </si>
  <si>
    <t>08315033</t>
  </si>
  <si>
    <t>08315037</t>
  </si>
  <si>
    <t>Feldberg (Schwarzwald)</t>
  </si>
  <si>
    <t>08315039</t>
  </si>
  <si>
    <t>Friedenweiler</t>
  </si>
  <si>
    <t>08315041</t>
  </si>
  <si>
    <t>Glottertal</t>
  </si>
  <si>
    <t>08315043</t>
  </si>
  <si>
    <t>Gottenheim</t>
  </si>
  <si>
    <t>08315047</t>
  </si>
  <si>
    <t>Gundelfingen</t>
  </si>
  <si>
    <t>08315048</t>
  </si>
  <si>
    <t>Hartheim am Rhein</t>
  </si>
  <si>
    <t>08315050</t>
  </si>
  <si>
    <t>Heitersheim</t>
  </si>
  <si>
    <t>08315051</t>
  </si>
  <si>
    <t>Heuweiler</t>
  </si>
  <si>
    <t>08315052</t>
  </si>
  <si>
    <t>Hinterzarten</t>
  </si>
  <si>
    <t>08315056</t>
  </si>
  <si>
    <t>Horben</t>
  </si>
  <si>
    <t>08315059</t>
  </si>
  <si>
    <t>Ihringen</t>
  </si>
  <si>
    <t>08315064</t>
  </si>
  <si>
    <t>Kirchzarten</t>
  </si>
  <si>
    <t>08315068</t>
  </si>
  <si>
    <t>Lenzkirch</t>
  </si>
  <si>
    <t>08315070</t>
  </si>
  <si>
    <t>Löffingen</t>
  </si>
  <si>
    <t>08315072</t>
  </si>
  <si>
    <t>Merdingen</t>
  </si>
  <si>
    <t>08315073</t>
  </si>
  <si>
    <t>Merzhausen</t>
  </si>
  <si>
    <t>08315074</t>
  </si>
  <si>
    <t>Müllheim</t>
  </si>
  <si>
    <t>08315076</t>
  </si>
  <si>
    <t>Neuenburg am Rhein</t>
  </si>
  <si>
    <t>08315084</t>
  </si>
  <si>
    <t>Oberried</t>
  </si>
  <si>
    <t>08315089</t>
  </si>
  <si>
    <t>Pfaffenweiler</t>
  </si>
  <si>
    <t>08315094</t>
  </si>
  <si>
    <t>St. Märgen</t>
  </si>
  <si>
    <t>08315095</t>
  </si>
  <si>
    <t>St. Peter</t>
  </si>
  <si>
    <t>08315098</t>
  </si>
  <si>
    <t>Schallstadt</t>
  </si>
  <si>
    <t>08315102</t>
  </si>
  <si>
    <t>Schluchsee</t>
  </si>
  <si>
    <t>08315107</t>
  </si>
  <si>
    <t>Sölden</t>
  </si>
  <si>
    <t>08315108</t>
  </si>
  <si>
    <t>Staufen im Breisgau</t>
  </si>
  <si>
    <t>08315109</t>
  </si>
  <si>
    <t>Stegen</t>
  </si>
  <si>
    <t>08315111</t>
  </si>
  <si>
    <t>Sulzburg</t>
  </si>
  <si>
    <t>08315113</t>
  </si>
  <si>
    <t>Titisee-Neustadt</t>
  </si>
  <si>
    <t>08315115</t>
  </si>
  <si>
    <t>Umkirch</t>
  </si>
  <si>
    <t>08315125</t>
  </si>
  <si>
    <t>Wittnau</t>
  </si>
  <si>
    <t>08315130</t>
  </si>
  <si>
    <t>08315131</t>
  </si>
  <si>
    <t>Ehrenkirchen</t>
  </si>
  <si>
    <t>08315132</t>
  </si>
  <si>
    <t>March</t>
  </si>
  <si>
    <t>08315133</t>
  </si>
  <si>
    <t>Vogtsburg im Kaiserstuhl</t>
  </si>
  <si>
    <t>08316002</t>
  </si>
  <si>
    <t>Bahlingen am Kaiserstuhl</t>
  </si>
  <si>
    <t>08316003</t>
  </si>
  <si>
    <t>Biederbach</t>
  </si>
  <si>
    <t>08316009</t>
  </si>
  <si>
    <t>Denzlingen</t>
  </si>
  <si>
    <t>08316010</t>
  </si>
  <si>
    <t>Elzach</t>
  </si>
  <si>
    <t>08316011</t>
  </si>
  <si>
    <t>Emmendingen</t>
  </si>
  <si>
    <t>08316012</t>
  </si>
  <si>
    <t>Endingen am Kaiserstuhl</t>
  </si>
  <si>
    <t>08316013</t>
  </si>
  <si>
    <t>Forchheim</t>
  </si>
  <si>
    <t>08316014</t>
  </si>
  <si>
    <t>Gutach im Breisgau</t>
  </si>
  <si>
    <t>08316017</t>
  </si>
  <si>
    <t>Herbolzheim</t>
  </si>
  <si>
    <t>08316020</t>
  </si>
  <si>
    <t>Kenzingen</t>
  </si>
  <si>
    <t>08316024</t>
  </si>
  <si>
    <t>Malterdingen</t>
  </si>
  <si>
    <t>08316036</t>
  </si>
  <si>
    <t>Reute</t>
  </si>
  <si>
    <t>08316037</t>
  </si>
  <si>
    <t>Riegel am Kaiserstuhl</t>
  </si>
  <si>
    <t>08316038</t>
  </si>
  <si>
    <t>Sasbach am Kaiserstuhl</t>
  </si>
  <si>
    <t>08316039</t>
  </si>
  <si>
    <t>Sexau</t>
  </si>
  <si>
    <t>08316042</t>
  </si>
  <si>
    <t>Simonswald</t>
  </si>
  <si>
    <t>08316043</t>
  </si>
  <si>
    <t>Teningen</t>
  </si>
  <si>
    <t>08316045</t>
  </si>
  <si>
    <t>Vörstetten</t>
  </si>
  <si>
    <t>08316049</t>
  </si>
  <si>
    <t>Weisweil</t>
  </si>
  <si>
    <t>08316051</t>
  </si>
  <si>
    <t>Wyhl am Kaiserstuhl</t>
  </si>
  <si>
    <t>08316053</t>
  </si>
  <si>
    <t>Rheinhausen</t>
  </si>
  <si>
    <t>08316054</t>
  </si>
  <si>
    <t>Freiamt</t>
  </si>
  <si>
    <t>08316055</t>
  </si>
  <si>
    <t>Winden im Elztal</t>
  </si>
  <si>
    <t>08316056</t>
  </si>
  <si>
    <t>Waldkirch</t>
  </si>
  <si>
    <t>08317001</t>
  </si>
  <si>
    <t>Achern</t>
  </si>
  <si>
    <t>08317005</t>
  </si>
  <si>
    <t>Appenweier</t>
  </si>
  <si>
    <t>08317008</t>
  </si>
  <si>
    <t>Bad Peterstal-Griesbach</t>
  </si>
  <si>
    <t>08317009</t>
  </si>
  <si>
    <t>Berghaupten</t>
  </si>
  <si>
    <t>08317011</t>
  </si>
  <si>
    <t>Biberach</t>
  </si>
  <si>
    <t>08317021</t>
  </si>
  <si>
    <t>Durbach</t>
  </si>
  <si>
    <t>08317026</t>
  </si>
  <si>
    <t>Ettenheim</t>
  </si>
  <si>
    <t>08317029</t>
  </si>
  <si>
    <t>Fischerbach</t>
  </si>
  <si>
    <t>08317031</t>
  </si>
  <si>
    <t>08317034</t>
  </si>
  <si>
    <t>Gengenbach</t>
  </si>
  <si>
    <t>08317039</t>
  </si>
  <si>
    <t>Gutach (Schwarzwaldbahn)</t>
  </si>
  <si>
    <t>08317040</t>
  </si>
  <si>
    <t>Haslach im Kinzigtal</t>
  </si>
  <si>
    <t>08317041</t>
  </si>
  <si>
    <t>Hausach</t>
  </si>
  <si>
    <t>08317046</t>
  </si>
  <si>
    <t>Hofstetten</t>
  </si>
  <si>
    <t>08317047</t>
  </si>
  <si>
    <t>Hohberg</t>
  </si>
  <si>
    <t>08317051</t>
  </si>
  <si>
    <t>Hornberg</t>
  </si>
  <si>
    <t>08317056</t>
  </si>
  <si>
    <t>Kappelrodeck</t>
  </si>
  <si>
    <t>08317057</t>
  </si>
  <si>
    <t>Kehl</t>
  </si>
  <si>
    <t>08317059</t>
  </si>
  <si>
    <t>Kippenheim</t>
  </si>
  <si>
    <t>08317065</t>
  </si>
  <si>
    <t>08317067</t>
  </si>
  <si>
    <t>Lautenbach</t>
  </si>
  <si>
    <t>08317068</t>
  </si>
  <si>
    <t>Lauf</t>
  </si>
  <si>
    <t>08317073</t>
  </si>
  <si>
    <t>Mahlberg</t>
  </si>
  <si>
    <t>08317075</t>
  </si>
  <si>
    <t>Meißenheim</t>
  </si>
  <si>
    <t>08317078</t>
  </si>
  <si>
    <t>Mühlenbach</t>
  </si>
  <si>
    <t>08317085</t>
  </si>
  <si>
    <t>Nordrach</t>
  </si>
  <si>
    <t>08317088</t>
  </si>
  <si>
    <t>Oberharmersbach</t>
  </si>
  <si>
    <t>08317089</t>
  </si>
  <si>
    <t>Oberkirch</t>
  </si>
  <si>
    <t>08317093</t>
  </si>
  <si>
    <t>Oberwolfach</t>
  </si>
  <si>
    <t>08317096</t>
  </si>
  <si>
    <t>Offenburg</t>
  </si>
  <si>
    <t>08317097</t>
  </si>
  <si>
    <t>Ohlsbach</t>
  </si>
  <si>
    <t>08317098</t>
  </si>
  <si>
    <t>Oppenau</t>
  </si>
  <si>
    <t>08317100</t>
  </si>
  <si>
    <t>08317102</t>
  </si>
  <si>
    <t>Ottenhöfen im Schwarzwald</t>
  </si>
  <si>
    <t>08317110</t>
  </si>
  <si>
    <t>Renchen</t>
  </si>
  <si>
    <t>08317113</t>
  </si>
  <si>
    <t>Ringsheim</t>
  </si>
  <si>
    <t>08317114</t>
  </si>
  <si>
    <t>Rust</t>
  </si>
  <si>
    <t>08317116</t>
  </si>
  <si>
    <t>Sasbach</t>
  </si>
  <si>
    <t>08317118</t>
  </si>
  <si>
    <t>Sasbachwalden</t>
  </si>
  <si>
    <t>08317121</t>
  </si>
  <si>
    <t>Schuttertal</t>
  </si>
  <si>
    <t>08317122</t>
  </si>
  <si>
    <t>Schutterwald</t>
  </si>
  <si>
    <t>08317126</t>
  </si>
  <si>
    <t>Seebach</t>
  </si>
  <si>
    <t>08317127</t>
  </si>
  <si>
    <t>08317129</t>
  </si>
  <si>
    <t>Steinach</t>
  </si>
  <si>
    <t>08317141</t>
  </si>
  <si>
    <t>Willstätt</t>
  </si>
  <si>
    <t>08317145</t>
  </si>
  <si>
    <t>Wolfach</t>
  </si>
  <si>
    <t>08317146</t>
  </si>
  <si>
    <t>Zell am Harmersbach</t>
  </si>
  <si>
    <t>08317150</t>
  </si>
  <si>
    <t>Schwanau</t>
  </si>
  <si>
    <t>08317151</t>
  </si>
  <si>
    <t>Neuried</t>
  </si>
  <si>
    <t>08317152</t>
  </si>
  <si>
    <t>Kappel-Grafenhausen</t>
  </si>
  <si>
    <t>08317153</t>
  </si>
  <si>
    <t>Rheinau</t>
  </si>
  <si>
    <t>08317971</t>
  </si>
  <si>
    <t>08325001</t>
  </si>
  <si>
    <t>Aichhalden</t>
  </si>
  <si>
    <t>08325009</t>
  </si>
  <si>
    <t>Bösingen</t>
  </si>
  <si>
    <t>08325011</t>
  </si>
  <si>
    <t>Dietingen</t>
  </si>
  <si>
    <t>08325012</t>
  </si>
  <si>
    <t>Dornhan</t>
  </si>
  <si>
    <t>08325014</t>
  </si>
  <si>
    <t>Dunningen</t>
  </si>
  <si>
    <t>08325015</t>
  </si>
  <si>
    <t>Epfendorf</t>
  </si>
  <si>
    <t>08325024</t>
  </si>
  <si>
    <t>08325036</t>
  </si>
  <si>
    <t>Lauterbach</t>
  </si>
  <si>
    <t>08325045</t>
  </si>
  <si>
    <t>Oberndorf am Neckar</t>
  </si>
  <si>
    <t>08325049</t>
  </si>
  <si>
    <t>Rottweil</t>
  </si>
  <si>
    <t>08325050</t>
  </si>
  <si>
    <t>Schenkenzell</t>
  </si>
  <si>
    <t>08325051</t>
  </si>
  <si>
    <t>Schiltach</t>
  </si>
  <si>
    <t>08325053</t>
  </si>
  <si>
    <t>Schramberg</t>
  </si>
  <si>
    <t>08325057</t>
  </si>
  <si>
    <t>Sulz am Neckar</t>
  </si>
  <si>
    <t>08325060</t>
  </si>
  <si>
    <t>Villingendorf</t>
  </si>
  <si>
    <t>08325061</t>
  </si>
  <si>
    <t>Vöhringen</t>
  </si>
  <si>
    <t>08325064</t>
  </si>
  <si>
    <t>Wellendingen</t>
  </si>
  <si>
    <t>08325069</t>
  </si>
  <si>
    <t>Zimmern ob Rottweil</t>
  </si>
  <si>
    <t>08325070</t>
  </si>
  <si>
    <t>Fluorn-Winzeln</t>
  </si>
  <si>
    <t>08325071</t>
  </si>
  <si>
    <t>Eschbronn</t>
  </si>
  <si>
    <t>08325072</t>
  </si>
  <si>
    <t>Deißlingen</t>
  </si>
  <si>
    <t>08326003</t>
  </si>
  <si>
    <t>Bad Dürrheim</t>
  </si>
  <si>
    <t>08326005</t>
  </si>
  <si>
    <t>Blumberg</t>
  </si>
  <si>
    <t>08326006</t>
  </si>
  <si>
    <t>Bräunlingen</t>
  </si>
  <si>
    <t>08326010</t>
  </si>
  <si>
    <t>Dauchingen</t>
  </si>
  <si>
    <t>08326012</t>
  </si>
  <si>
    <t>Donaueschingen</t>
  </si>
  <si>
    <t>08326017</t>
  </si>
  <si>
    <t>Furtwangen im Schwarzwald</t>
  </si>
  <si>
    <t>08326020</t>
  </si>
  <si>
    <t>Gütenbach</t>
  </si>
  <si>
    <t>08326027</t>
  </si>
  <si>
    <t>Hüfingen</t>
  </si>
  <si>
    <t>08326031</t>
  </si>
  <si>
    <t>Königsfeld im Schwarzwald</t>
  </si>
  <si>
    <t>08326037</t>
  </si>
  <si>
    <t>Mönchweiler</t>
  </si>
  <si>
    <t>08326041</t>
  </si>
  <si>
    <t>Niedereschach</t>
  </si>
  <si>
    <t>08326052</t>
  </si>
  <si>
    <t>St. Georgen im Schwarzwald</t>
  </si>
  <si>
    <t>08326054</t>
  </si>
  <si>
    <t>Schönwald im Schwarzwald</t>
  </si>
  <si>
    <t>08326055</t>
  </si>
  <si>
    <t>Schonach im Schwarzwald</t>
  </si>
  <si>
    <t>08326060</t>
  </si>
  <si>
    <t>Triberg im Schwarzwald</t>
  </si>
  <si>
    <t>08326061</t>
  </si>
  <si>
    <t>Tuningen</t>
  </si>
  <si>
    <t>08326065</t>
  </si>
  <si>
    <t>Unterkirnach</t>
  </si>
  <si>
    <t>08326068</t>
  </si>
  <si>
    <t>Vöhrenbach</t>
  </si>
  <si>
    <t>08326074</t>
  </si>
  <si>
    <t>Villingen-Schwenningen</t>
  </si>
  <si>
    <t>08326075</t>
  </si>
  <si>
    <t>Brigachtal</t>
  </si>
  <si>
    <t>08327002</t>
  </si>
  <si>
    <t>Aldingen</t>
  </si>
  <si>
    <t>08327004</t>
  </si>
  <si>
    <t>Bärenthal</t>
  </si>
  <si>
    <t>08327005</t>
  </si>
  <si>
    <t>Balgheim</t>
  </si>
  <si>
    <t>08327006</t>
  </si>
  <si>
    <t>Böttingen</t>
  </si>
  <si>
    <t>08327007</t>
  </si>
  <si>
    <t>Bubsheim</t>
  </si>
  <si>
    <t>08327008</t>
  </si>
  <si>
    <t>Buchheim</t>
  </si>
  <si>
    <t>08327009</t>
  </si>
  <si>
    <t>Deilingen</t>
  </si>
  <si>
    <t>08327010</t>
  </si>
  <si>
    <t>Denkingen</t>
  </si>
  <si>
    <t>08327011</t>
  </si>
  <si>
    <t>Dürbheim</t>
  </si>
  <si>
    <t>08327012</t>
  </si>
  <si>
    <t>Durchhausen</t>
  </si>
  <si>
    <t>08327013</t>
  </si>
  <si>
    <t>Egesheim</t>
  </si>
  <si>
    <t>08327016</t>
  </si>
  <si>
    <t>Fridingen an der Donau</t>
  </si>
  <si>
    <t>08327017</t>
  </si>
  <si>
    <t>Frittlingen</t>
  </si>
  <si>
    <t>08327018</t>
  </si>
  <si>
    <t>Geisingen</t>
  </si>
  <si>
    <t>08327019</t>
  </si>
  <si>
    <t>Gosheim</t>
  </si>
  <si>
    <t>08327020</t>
  </si>
  <si>
    <t>Gunningen</t>
  </si>
  <si>
    <t>08327023</t>
  </si>
  <si>
    <t>Hausen ob Verena</t>
  </si>
  <si>
    <t>08327025</t>
  </si>
  <si>
    <t>Immendingen</t>
  </si>
  <si>
    <t>08327027</t>
  </si>
  <si>
    <t>Irndorf</t>
  </si>
  <si>
    <t>08327029</t>
  </si>
  <si>
    <t>Königsheim</t>
  </si>
  <si>
    <t>08327030</t>
  </si>
  <si>
    <t>Kolbingen</t>
  </si>
  <si>
    <t>08327033</t>
  </si>
  <si>
    <t>Mahlstetten</t>
  </si>
  <si>
    <t>08327036</t>
  </si>
  <si>
    <t>Mühlheim an der Donau</t>
  </si>
  <si>
    <t>08327038</t>
  </si>
  <si>
    <t>Neuhausen ob Eck</t>
  </si>
  <si>
    <t>08327040</t>
  </si>
  <si>
    <t>Reichenbach am Heuberg</t>
  </si>
  <si>
    <t>08327041</t>
  </si>
  <si>
    <t>Renquishausen</t>
  </si>
  <si>
    <t>08327046</t>
  </si>
  <si>
    <t>Spaichingen</t>
  </si>
  <si>
    <t>08327048</t>
  </si>
  <si>
    <t>08327049</t>
  </si>
  <si>
    <t>Trossingen</t>
  </si>
  <si>
    <t>08327050</t>
  </si>
  <si>
    <t>Tuttlingen</t>
  </si>
  <si>
    <t>08327051</t>
  </si>
  <si>
    <t>Wehingen</t>
  </si>
  <si>
    <t>08327054</t>
  </si>
  <si>
    <t>Wurmlingen</t>
  </si>
  <si>
    <t>08327055</t>
  </si>
  <si>
    <t>Seitingen-Oberflacht</t>
  </si>
  <si>
    <t>08327056</t>
  </si>
  <si>
    <t>Rietheim-Weilheim</t>
  </si>
  <si>
    <t>08327057</t>
  </si>
  <si>
    <t>Emmingen-Liptingen</t>
  </si>
  <si>
    <t>08335001</t>
  </si>
  <si>
    <t>08335002</t>
  </si>
  <si>
    <t>Allensbach</t>
  </si>
  <si>
    <t>08335015</t>
  </si>
  <si>
    <t>Büsingen am Hochrhein</t>
  </si>
  <si>
    <t>08335021</t>
  </si>
  <si>
    <t>Eigeltingen</t>
  </si>
  <si>
    <t>08335022</t>
  </si>
  <si>
    <t>Engen</t>
  </si>
  <si>
    <t>08335025</t>
  </si>
  <si>
    <t>Gaienhofen</t>
  </si>
  <si>
    <t>08335026</t>
  </si>
  <si>
    <t>Gailingen am Hochrhein</t>
  </si>
  <si>
    <t>08335028</t>
  </si>
  <si>
    <t>Gottmadingen</t>
  </si>
  <si>
    <t>08335035</t>
  </si>
  <si>
    <t>Hilzingen</t>
  </si>
  <si>
    <t>08335043</t>
  </si>
  <si>
    <t>Konstanz</t>
  </si>
  <si>
    <t>08335055</t>
  </si>
  <si>
    <t>Moos</t>
  </si>
  <si>
    <t>08335057</t>
  </si>
  <si>
    <t>Mühlingen</t>
  </si>
  <si>
    <t>08335061</t>
  </si>
  <si>
    <t>Öhningen</t>
  </si>
  <si>
    <t>08335063</t>
  </si>
  <si>
    <t>Radolfzell am Bodensee</t>
  </si>
  <si>
    <t>08335066</t>
  </si>
  <si>
    <t>Reichenau</t>
  </si>
  <si>
    <t>08335075</t>
  </si>
  <si>
    <t>Singen (Hohentwiel)</t>
  </si>
  <si>
    <t>08335077</t>
  </si>
  <si>
    <t>Steißlingen</t>
  </si>
  <si>
    <t>08335079</t>
  </si>
  <si>
    <t>Stockach</t>
  </si>
  <si>
    <t>08335080</t>
  </si>
  <si>
    <t>Tengen</t>
  </si>
  <si>
    <t>08335081</t>
  </si>
  <si>
    <t>Volkertshausen</t>
  </si>
  <si>
    <t>08335096</t>
  </si>
  <si>
    <t>Hohenfels</t>
  </si>
  <si>
    <t>08335097</t>
  </si>
  <si>
    <t>Mühlhausen-Ehingen</t>
  </si>
  <si>
    <t>08335098</t>
  </si>
  <si>
    <t>Bodman-Ludwigshafen</t>
  </si>
  <si>
    <t>08335099</t>
  </si>
  <si>
    <t>Orsingen-Nenzingen</t>
  </si>
  <si>
    <t>08335100</t>
  </si>
  <si>
    <t>Rielasingen-Worblingen</t>
  </si>
  <si>
    <t>08336004</t>
  </si>
  <si>
    <t>Aitern</t>
  </si>
  <si>
    <t>08336006</t>
  </si>
  <si>
    <t>Bad Bellingen</t>
  </si>
  <si>
    <t>08336008</t>
  </si>
  <si>
    <t>Binzen</t>
  </si>
  <si>
    <t>08336010</t>
  </si>
  <si>
    <t>Böllen</t>
  </si>
  <si>
    <t>08336014</t>
  </si>
  <si>
    <t>Leipheim</t>
  </si>
  <si>
    <t>09774160</t>
  </si>
  <si>
    <t>Münsterhausen</t>
  </si>
  <si>
    <t>09774162</t>
  </si>
  <si>
    <t>Neuburg a.d. Kammel</t>
  </si>
  <si>
    <t>09774166</t>
  </si>
  <si>
    <t>Aichen</t>
  </si>
  <si>
    <t>09774171</t>
  </si>
  <si>
    <t>Offingen</t>
  </si>
  <si>
    <t>09774174</t>
  </si>
  <si>
    <t>09774178</t>
  </si>
  <si>
    <t>Röfingen</t>
  </si>
  <si>
    <t>09774185</t>
  </si>
  <si>
    <t>Thannhausen</t>
  </si>
  <si>
    <t>09774189</t>
  </si>
  <si>
    <t>09774191</t>
  </si>
  <si>
    <t>09774192</t>
  </si>
  <si>
    <t>Waltenhausen</t>
  </si>
  <si>
    <t>09774196</t>
  </si>
  <si>
    <t>09774198</t>
  </si>
  <si>
    <t>Ziemetshausen</t>
  </si>
  <si>
    <t>09774451</t>
  </si>
  <si>
    <t>Ebershauser-Nattenhauser Wald</t>
  </si>
  <si>
    <t>09774452</t>
  </si>
  <si>
    <t>Winzerwald</t>
  </si>
  <si>
    <t>09775111</t>
  </si>
  <si>
    <t>09775115</t>
  </si>
  <si>
    <t>Bellenberg</t>
  </si>
  <si>
    <t>09775118</t>
  </si>
  <si>
    <t>09775126</t>
  </si>
  <si>
    <t>09775129</t>
  </si>
  <si>
    <t>Illertissen</t>
  </si>
  <si>
    <t>09775132</t>
  </si>
  <si>
    <t>Kellmünz a.d. Iller</t>
  </si>
  <si>
    <t>09775134</t>
  </si>
  <si>
    <t>Nersingen</t>
  </si>
  <si>
    <t>09775135</t>
  </si>
  <si>
    <t>Neu-Ulm</t>
  </si>
  <si>
    <t>09775139</t>
  </si>
  <si>
    <t>Elchingen</t>
  </si>
  <si>
    <t>09775141</t>
  </si>
  <si>
    <t>Oberroth</t>
  </si>
  <si>
    <t>09775142</t>
  </si>
  <si>
    <t>Osterberg</t>
  </si>
  <si>
    <t>09775143</t>
  </si>
  <si>
    <t>Pfaffenhofen a.d. Roth</t>
  </si>
  <si>
    <t>09775149</t>
  </si>
  <si>
    <t>Roggenburg</t>
  </si>
  <si>
    <t>09775152</t>
  </si>
  <si>
    <t>09775161</t>
  </si>
  <si>
    <t>Unterroth</t>
  </si>
  <si>
    <t>09775162</t>
  </si>
  <si>
    <t>09775164</t>
  </si>
  <si>
    <t>Weißenhorn</t>
  </si>
  <si>
    <t>09775451</t>
  </si>
  <si>
    <t>Auwald</t>
  </si>
  <si>
    <t>09775452</t>
  </si>
  <si>
    <t>Oberroggenburger Wald</t>
  </si>
  <si>
    <t>09775454</t>
  </si>
  <si>
    <t>Stoffenrieder Forst</t>
  </si>
  <si>
    <t>09775455</t>
  </si>
  <si>
    <t>Unterroggenburger Wald</t>
  </si>
  <si>
    <t>09776111</t>
  </si>
  <si>
    <t>Bodolz</t>
  </si>
  <si>
    <t>09776112</t>
  </si>
  <si>
    <t>Gestratz</t>
  </si>
  <si>
    <t>09776113</t>
  </si>
  <si>
    <t>Grünenbach</t>
  </si>
  <si>
    <t>09776114</t>
  </si>
  <si>
    <t>Heimenkirch</t>
  </si>
  <si>
    <t>09776115</t>
  </si>
  <si>
    <t>Hergensweiler</t>
  </si>
  <si>
    <t>09776116</t>
  </si>
  <si>
    <t>Lindau (Bodensee)</t>
  </si>
  <si>
    <t>09776117</t>
  </si>
  <si>
    <t>Lindenberg i. Allgäu</t>
  </si>
  <si>
    <t>09776118</t>
  </si>
  <si>
    <t>Maierhöfen</t>
  </si>
  <si>
    <t>09776120</t>
  </si>
  <si>
    <t>Nonnenhorn</t>
  </si>
  <si>
    <t>09776121</t>
  </si>
  <si>
    <t>Oberreute</t>
  </si>
  <si>
    <t>09776122</t>
  </si>
  <si>
    <t>Opfenbach</t>
  </si>
  <si>
    <t>09776124</t>
  </si>
  <si>
    <t>Röthenbach (Allgäu)</t>
  </si>
  <si>
    <t>09776125</t>
  </si>
  <si>
    <t>Scheidegg</t>
  </si>
  <si>
    <t>09776126</t>
  </si>
  <si>
    <t>Sigmarszell</t>
  </si>
  <si>
    <t>09776127</t>
  </si>
  <si>
    <t>Stiefenhofen</t>
  </si>
  <si>
    <t>09776128</t>
  </si>
  <si>
    <t>Wasserburg (Bodensee)</t>
  </si>
  <si>
    <t>09776129</t>
  </si>
  <si>
    <t>Weiler-Simmerberg</t>
  </si>
  <si>
    <t>09776130</t>
  </si>
  <si>
    <t>Weißensberg</t>
  </si>
  <si>
    <t>09776131</t>
  </si>
  <si>
    <t>Hergatz</t>
  </si>
  <si>
    <t>09777111</t>
  </si>
  <si>
    <t>Aitrang</t>
  </si>
  <si>
    <t>09777112</t>
  </si>
  <si>
    <t>Biessenhofen</t>
  </si>
  <si>
    <t>09777114</t>
  </si>
  <si>
    <t>Baisweil</t>
  </si>
  <si>
    <t>09777118</t>
  </si>
  <si>
    <t>Bidingen</t>
  </si>
  <si>
    <t>09777121</t>
  </si>
  <si>
    <t>Buchloe</t>
  </si>
  <si>
    <t>09777124</t>
  </si>
  <si>
    <t>Eggenthal</t>
  </si>
  <si>
    <t>09777125</t>
  </si>
  <si>
    <t>Eisenberg</t>
  </si>
  <si>
    <t>09777128</t>
  </si>
  <si>
    <t>Friesenried</t>
  </si>
  <si>
    <t>09777129</t>
  </si>
  <si>
    <t>Füssen</t>
  </si>
  <si>
    <t>09777130</t>
  </si>
  <si>
    <t>Germaringen</t>
  </si>
  <si>
    <t>09777131</t>
  </si>
  <si>
    <t>Görisried</t>
  </si>
  <si>
    <t>09777135</t>
  </si>
  <si>
    <t>Hopferau</t>
  </si>
  <si>
    <t>09777138</t>
  </si>
  <si>
    <t>Günzach</t>
  </si>
  <si>
    <t>09777139</t>
  </si>
  <si>
    <t>Irsee</t>
  </si>
  <si>
    <t>09777140</t>
  </si>
  <si>
    <t>Jengen</t>
  </si>
  <si>
    <t>09777141</t>
  </si>
  <si>
    <t>Kaltental</t>
  </si>
  <si>
    <t>09777144</t>
  </si>
  <si>
    <t>Kraftisried</t>
  </si>
  <si>
    <t>09777145</t>
  </si>
  <si>
    <t>Lamerdingen</t>
  </si>
  <si>
    <t>09777147</t>
  </si>
  <si>
    <t>Lechbruck am See</t>
  </si>
  <si>
    <t>09777149</t>
  </si>
  <si>
    <t>Lengenwang</t>
  </si>
  <si>
    <t>09777151</t>
  </si>
  <si>
    <t>Marktoberdorf</t>
  </si>
  <si>
    <t>09777152</t>
  </si>
  <si>
    <t>Mauerstetten</t>
  </si>
  <si>
    <t>09777153</t>
  </si>
  <si>
    <t>Nesselwang</t>
  </si>
  <si>
    <t>09777154</t>
  </si>
  <si>
    <t>Obergünzburg</t>
  </si>
  <si>
    <t>09777155</t>
  </si>
  <si>
    <t>Oberostendorf</t>
  </si>
  <si>
    <t>09777157</t>
  </si>
  <si>
    <t>Osterzell</t>
  </si>
  <si>
    <t>09777158</t>
  </si>
  <si>
    <t>Pforzen</t>
  </si>
  <si>
    <t>09777159</t>
  </si>
  <si>
    <t>Pfronten</t>
  </si>
  <si>
    <t>09777163</t>
  </si>
  <si>
    <t>Rieden am Forggensee</t>
  </si>
  <si>
    <t>09777164</t>
  </si>
  <si>
    <t>09777165</t>
  </si>
  <si>
    <t>Ronsberg</t>
  </si>
  <si>
    <t>09777166</t>
  </si>
  <si>
    <t>Roßhaupten</t>
  </si>
  <si>
    <t>09777167</t>
  </si>
  <si>
    <t>Ruderatshofen</t>
  </si>
  <si>
    <t>09777168</t>
  </si>
  <si>
    <t>Rückholz</t>
  </si>
  <si>
    <t>09777169</t>
  </si>
  <si>
    <t>Schwangau</t>
  </si>
  <si>
    <t>09777170</t>
  </si>
  <si>
    <t>Seeg</t>
  </si>
  <si>
    <t>09777171</t>
  </si>
  <si>
    <t>Stötten a. Auerberg</t>
  </si>
  <si>
    <t>09777172</t>
  </si>
  <si>
    <t>Stöttwang</t>
  </si>
  <si>
    <t>09777173</t>
  </si>
  <si>
    <t>Halblech</t>
  </si>
  <si>
    <t>09777175</t>
  </si>
  <si>
    <t>Unterthingau</t>
  </si>
  <si>
    <t>09777176</t>
  </si>
  <si>
    <t>Untrasried</t>
  </si>
  <si>
    <t>09777177</t>
  </si>
  <si>
    <t>Waal</t>
  </si>
  <si>
    <t>09777179</t>
  </si>
  <si>
    <t>09777182</t>
  </si>
  <si>
    <t>09777183</t>
  </si>
  <si>
    <t>Rettenbach a. Auerberg</t>
  </si>
  <si>
    <t>09778111</t>
  </si>
  <si>
    <t>09778113</t>
  </si>
  <si>
    <t>Apfeltrach</t>
  </si>
  <si>
    <t>09778115</t>
  </si>
  <si>
    <t>09778116</t>
  </si>
  <si>
    <t>Bad Wörishofen</t>
  </si>
  <si>
    <t>09778118</t>
  </si>
  <si>
    <t>Benningen</t>
  </si>
  <si>
    <t>09778119</t>
  </si>
  <si>
    <t>Böhen</t>
  </si>
  <si>
    <t>09778120</t>
  </si>
  <si>
    <t>09778121</t>
  </si>
  <si>
    <t>09778123</t>
  </si>
  <si>
    <t>09778127</t>
  </si>
  <si>
    <t>Dirlewang</t>
  </si>
  <si>
    <t>09778130</t>
  </si>
  <si>
    <t>Egg a.d. Günz</t>
  </si>
  <si>
    <t>09778134</t>
  </si>
  <si>
    <t>Eppishausen</t>
  </si>
  <si>
    <t>09778136</t>
  </si>
  <si>
    <t>Erkheim</t>
  </si>
  <si>
    <t>09778137</t>
  </si>
  <si>
    <t>09778139</t>
  </si>
  <si>
    <t>Fellheim</t>
  </si>
  <si>
    <t>09778144</t>
  </si>
  <si>
    <t>Bad Grönenbach</t>
  </si>
  <si>
    <t>09778149</t>
  </si>
  <si>
    <t>Hawangen</t>
  </si>
  <si>
    <t>09778150</t>
  </si>
  <si>
    <t>Heimertingen</t>
  </si>
  <si>
    <t>09778151</t>
  </si>
  <si>
    <t>Holzgünz</t>
  </si>
  <si>
    <t>09778157</t>
  </si>
  <si>
    <t>Kirchhaslach</t>
  </si>
  <si>
    <t>09778158</t>
  </si>
  <si>
    <t>Kirchheim i. Schw.</t>
  </si>
  <si>
    <t>09778161</t>
  </si>
  <si>
    <t>Kronburg</t>
  </si>
  <si>
    <t>09778162</t>
  </si>
  <si>
    <t>Lachen</t>
  </si>
  <si>
    <t>09778163</t>
  </si>
  <si>
    <t>Lauben</t>
  </si>
  <si>
    <t>09778164</t>
  </si>
  <si>
    <t>Lautrach</t>
  </si>
  <si>
    <t>09778165</t>
  </si>
  <si>
    <t>Legau</t>
  </si>
  <si>
    <t>09778168</t>
  </si>
  <si>
    <t>Markt Rettenbach</t>
  </si>
  <si>
    <t>09778169</t>
  </si>
  <si>
    <t>Markt Wald</t>
  </si>
  <si>
    <t>09778171</t>
  </si>
  <si>
    <t>Memmingerberg</t>
  </si>
  <si>
    <t>09778173</t>
  </si>
  <si>
    <t>Mindelheim</t>
  </si>
  <si>
    <t>09778177</t>
  </si>
  <si>
    <t>Niederrieden</t>
  </si>
  <si>
    <t>09778180</t>
  </si>
  <si>
    <t>Kammlach</t>
  </si>
  <si>
    <t>09778183</t>
  </si>
  <si>
    <t>Oberrieden</t>
  </si>
  <si>
    <t>09778184</t>
  </si>
  <si>
    <t>Oberschönegg</t>
  </si>
  <si>
    <t>09778186</t>
  </si>
  <si>
    <t>Ottobeuren</t>
  </si>
  <si>
    <t>09778187</t>
  </si>
  <si>
    <t>Pfaffenhausen</t>
  </si>
  <si>
    <t>09778188</t>
  </si>
  <si>
    <t>Pleß</t>
  </si>
  <si>
    <t>09778190</t>
  </si>
  <si>
    <t>Salgen</t>
  </si>
  <si>
    <t>09778196</t>
  </si>
  <si>
    <t>Sontheim</t>
  </si>
  <si>
    <t>09778199</t>
  </si>
  <si>
    <t>09778202</t>
  </si>
  <si>
    <t>Trunkelsberg</t>
  </si>
  <si>
    <t>09778203</t>
  </si>
  <si>
    <t>Türkheim</t>
  </si>
  <si>
    <t>09778204</t>
  </si>
  <si>
    <t>Tussenhausen</t>
  </si>
  <si>
    <t>09778205</t>
  </si>
  <si>
    <t>Ungerhausen</t>
  </si>
  <si>
    <t>09778207</t>
  </si>
  <si>
    <t>Unteregg</t>
  </si>
  <si>
    <t>09778209</t>
  </si>
  <si>
    <t>09778214</t>
  </si>
  <si>
    <t>09778216</t>
  </si>
  <si>
    <t>Wiedergeltingen</t>
  </si>
  <si>
    <t>09778217</t>
  </si>
  <si>
    <t>Winterrieden</t>
  </si>
  <si>
    <t>09778218</t>
  </si>
  <si>
    <t>Wolfertschwenden</t>
  </si>
  <si>
    <t>09778219</t>
  </si>
  <si>
    <t>Woringen</t>
  </si>
  <si>
    <t>09778221</t>
  </si>
  <si>
    <t>Kettershausen</t>
  </si>
  <si>
    <t>09778451</t>
  </si>
  <si>
    <t>Ungerhauser Wald</t>
  </si>
  <si>
    <t>09779111</t>
  </si>
  <si>
    <t>Alerheim</t>
  </si>
  <si>
    <t>09779112</t>
  </si>
  <si>
    <t>Amerdingen</t>
  </si>
  <si>
    <t>09779115</t>
  </si>
  <si>
    <t>Asbach-Bäumenheim</t>
  </si>
  <si>
    <t>09779117</t>
  </si>
  <si>
    <t>Auhausen</t>
  </si>
  <si>
    <t>09779126</t>
  </si>
  <si>
    <t>Buchdorf</t>
  </si>
  <si>
    <t>09779129</t>
  </si>
  <si>
    <t>Daiting</t>
  </si>
  <si>
    <t>09779130</t>
  </si>
  <si>
    <t>Deiningen</t>
  </si>
  <si>
    <t>09779131</t>
  </si>
  <si>
    <t>Donauwörth</t>
  </si>
  <si>
    <t>09779136</t>
  </si>
  <si>
    <t>Ederheim</t>
  </si>
  <si>
    <t>09779138</t>
  </si>
  <si>
    <t>Ehingen a. Ries</t>
  </si>
  <si>
    <t>09779146</t>
  </si>
  <si>
    <t>Forheim</t>
  </si>
  <si>
    <t>09779147</t>
  </si>
  <si>
    <t>Fremdingen</t>
  </si>
  <si>
    <t>09779148</t>
  </si>
  <si>
    <t>Fünfstetten</t>
  </si>
  <si>
    <t>09779149</t>
  </si>
  <si>
    <t>Genderkingen</t>
  </si>
  <si>
    <t>09779154</t>
  </si>
  <si>
    <t>Hainsfarth</t>
  </si>
  <si>
    <t>09779155</t>
  </si>
  <si>
    <t>Harburg (Schwaben)</t>
  </si>
  <si>
    <t>09779162</t>
  </si>
  <si>
    <t>Hohenaltheim</t>
  </si>
  <si>
    <t>09779163</t>
  </si>
  <si>
    <t>09779167</t>
  </si>
  <si>
    <t>Huisheim</t>
  </si>
  <si>
    <t>09779169</t>
  </si>
  <si>
    <t>Kaisheim</t>
  </si>
  <si>
    <t>09779176</t>
  </si>
  <si>
    <t>Maihingen</t>
  </si>
  <si>
    <t>09779177</t>
  </si>
  <si>
    <t>Marktoffingen</t>
  </si>
  <si>
    <t>09779178</t>
  </si>
  <si>
    <t>Marxheim</t>
  </si>
  <si>
    <t>09779180</t>
  </si>
  <si>
    <t>Megesheim</t>
  </si>
  <si>
    <t>09779181</t>
  </si>
  <si>
    <t>Mertingen</t>
  </si>
  <si>
    <t>09779184</t>
  </si>
  <si>
    <t>Mönchsdeggingen</t>
  </si>
  <si>
    <t>09779185</t>
  </si>
  <si>
    <t>Möttingen</t>
  </si>
  <si>
    <t>09779186</t>
  </si>
  <si>
    <t>Monheim</t>
  </si>
  <si>
    <t>09779187</t>
  </si>
  <si>
    <t>09779188</t>
  </si>
  <si>
    <t>Munningen</t>
  </si>
  <si>
    <t>09779192</t>
  </si>
  <si>
    <t>Niederschönenfeld</t>
  </si>
  <si>
    <t>09779194</t>
  </si>
  <si>
    <t>Nördlingen</t>
  </si>
  <si>
    <t>09779196</t>
  </si>
  <si>
    <t>Oberndorf a. Lech</t>
  </si>
  <si>
    <t>09779197</t>
  </si>
  <si>
    <t>Oettingen i. Bay.</t>
  </si>
  <si>
    <t>09779198</t>
  </si>
  <si>
    <t>Otting</t>
  </si>
  <si>
    <t>09779201</t>
  </si>
  <si>
    <t>09779203</t>
  </si>
  <si>
    <t>Reimlingen</t>
  </si>
  <si>
    <t>09779206</t>
  </si>
  <si>
    <t>Rögling</t>
  </si>
  <si>
    <t>09779217</t>
  </si>
  <si>
    <t>Tagmersheim</t>
  </si>
  <si>
    <t>09779218</t>
  </si>
  <si>
    <t>Tapfheim</t>
  </si>
  <si>
    <t>09779224</t>
  </si>
  <si>
    <t>Wallerstein</t>
  </si>
  <si>
    <t>09779226</t>
  </si>
  <si>
    <t>Wechingen</t>
  </si>
  <si>
    <t>09779228</t>
  </si>
  <si>
    <t>Wemding</t>
  </si>
  <si>
    <t>09779231</t>
  </si>
  <si>
    <t>Wolferstadt</t>
  </si>
  <si>
    <t>09779452</t>
  </si>
  <si>
    <t>Dornstadt-Linkersbaindt</t>
  </si>
  <si>
    <t>09779453</t>
  </si>
  <si>
    <t>Esterholz</t>
  </si>
  <si>
    <t>09780112</t>
  </si>
  <si>
    <t>Altusried</t>
  </si>
  <si>
    <t>09780113</t>
  </si>
  <si>
    <t>Balderschwang</t>
  </si>
  <si>
    <t>09780114</t>
  </si>
  <si>
    <t>Betzigau</t>
  </si>
  <si>
    <t>09780115</t>
  </si>
  <si>
    <t>Blaichach</t>
  </si>
  <si>
    <t>09780116</t>
  </si>
  <si>
    <t>Bolsterlang</t>
  </si>
  <si>
    <t>09780117</t>
  </si>
  <si>
    <t>Buchenberg</t>
  </si>
  <si>
    <t>09780118</t>
  </si>
  <si>
    <t>Burgberg i. Allgäu</t>
  </si>
  <si>
    <t>09780119</t>
  </si>
  <si>
    <t>Dietmannsried</t>
  </si>
  <si>
    <t>09780120</t>
  </si>
  <si>
    <t>Durach</t>
  </si>
  <si>
    <t>09780121</t>
  </si>
  <si>
    <t>Fischen i. Allgäu</t>
  </si>
  <si>
    <t>09780122</t>
  </si>
  <si>
    <t>09780123</t>
  </si>
  <si>
    <t>Bad Hindelang</t>
  </si>
  <si>
    <t>09780124</t>
  </si>
  <si>
    <t>Immenstadt i. Allgäu</t>
  </si>
  <si>
    <t>09780125</t>
  </si>
  <si>
    <t>09780127</t>
  </si>
  <si>
    <t>Missen-Wilhams</t>
  </si>
  <si>
    <t>09780128</t>
  </si>
  <si>
    <t>Oy-Mittelberg</t>
  </si>
  <si>
    <t>09780131</t>
  </si>
  <si>
    <t>Obermaiselstein</t>
  </si>
  <si>
    <t>09780132</t>
  </si>
  <si>
    <t>Oberstaufen</t>
  </si>
  <si>
    <t>09780133</t>
  </si>
  <si>
    <t>Oberstdorf</t>
  </si>
  <si>
    <t>09780134</t>
  </si>
  <si>
    <t>Ofterschwang</t>
  </si>
  <si>
    <t>09780137</t>
  </si>
  <si>
    <t>Rettenberg</t>
  </si>
  <si>
    <t>09780139</t>
  </si>
  <si>
    <t>Sonthofen</t>
  </si>
  <si>
    <t>09780140</t>
  </si>
  <si>
    <t>Sulzberg</t>
  </si>
  <si>
    <t>09780143</t>
  </si>
  <si>
    <t>Waltenhofen</t>
  </si>
  <si>
    <t>09780144</t>
  </si>
  <si>
    <t>Weitnau</t>
  </si>
  <si>
    <t>09780145</t>
  </si>
  <si>
    <t>Wertach</t>
  </si>
  <si>
    <t>09780146</t>
  </si>
  <si>
    <t>Wiggensbach</t>
  </si>
  <si>
    <t>09780147</t>
  </si>
  <si>
    <t>Wildpoldsried</t>
  </si>
  <si>
    <t>09780451</t>
  </si>
  <si>
    <t>Kempter Wald</t>
  </si>
  <si>
    <t>10041100</t>
  </si>
  <si>
    <t>Saarbrücken</t>
  </si>
  <si>
    <t>10041511</t>
  </si>
  <si>
    <t>Friedrichsthal</t>
  </si>
  <si>
    <t>10041512</t>
  </si>
  <si>
    <t>Großrosseln</t>
  </si>
  <si>
    <t>10041513</t>
  </si>
  <si>
    <t>Heusweiler</t>
  </si>
  <si>
    <t>10041514</t>
  </si>
  <si>
    <t>Kleinblittersdorf</t>
  </si>
  <si>
    <t>10041515</t>
  </si>
  <si>
    <t>Püttlingen</t>
  </si>
  <si>
    <t>10041516</t>
  </si>
  <si>
    <t>Quierschied</t>
  </si>
  <si>
    <t>10041517</t>
  </si>
  <si>
    <t>Riegelsberg</t>
  </si>
  <si>
    <t>10041518</t>
  </si>
  <si>
    <t>10041519</t>
  </si>
  <si>
    <t>Völklingen</t>
  </si>
  <si>
    <t>10042111</t>
  </si>
  <si>
    <t>Beckingen</t>
  </si>
  <si>
    <t>10042112</t>
  </si>
  <si>
    <t>Losheim am See</t>
  </si>
  <si>
    <t>10042113</t>
  </si>
  <si>
    <t>Merzig</t>
  </si>
  <si>
    <t>10042114</t>
  </si>
  <si>
    <t>Mettlach</t>
  </si>
  <si>
    <t>10042115</t>
  </si>
  <si>
    <t>Perl</t>
  </si>
  <si>
    <t>10042116</t>
  </si>
  <si>
    <t>Wadern</t>
  </si>
  <si>
    <t>10042117</t>
  </si>
  <si>
    <t>Weiskirchen</t>
  </si>
  <si>
    <t>10043111</t>
  </si>
  <si>
    <t>Eppelborn</t>
  </si>
  <si>
    <t>10043112</t>
  </si>
  <si>
    <t>10043113</t>
  </si>
  <si>
    <t>Merchweiler</t>
  </si>
  <si>
    <t>10043114</t>
  </si>
  <si>
    <t>10043115</t>
  </si>
  <si>
    <t>Ottweiler</t>
  </si>
  <si>
    <t>10043116</t>
  </si>
  <si>
    <t>Schiffweiler</t>
  </si>
  <si>
    <t>10043117</t>
  </si>
  <si>
    <t>Spiesen-Elversberg</t>
  </si>
  <si>
    <t>10044111</t>
  </si>
  <si>
    <t>Kressbronn am Bodensee</t>
  </si>
  <si>
    <t>08435030</t>
  </si>
  <si>
    <t>Langenargen</t>
  </si>
  <si>
    <t>08435034</t>
  </si>
  <si>
    <t>Markdorf</t>
  </si>
  <si>
    <t>08435035</t>
  </si>
  <si>
    <t>Meckenbeuren</t>
  </si>
  <si>
    <t>08435036</t>
  </si>
  <si>
    <t>Meersburg</t>
  </si>
  <si>
    <t>08435042</t>
  </si>
  <si>
    <t>Neukirch</t>
  </si>
  <si>
    <t>08435045</t>
  </si>
  <si>
    <t>Oberteuringen</t>
  </si>
  <si>
    <t>08435047</t>
  </si>
  <si>
    <t>Owingen</t>
  </si>
  <si>
    <t>08435052</t>
  </si>
  <si>
    <t>08435053</t>
  </si>
  <si>
    <t>Sipplingen</t>
  </si>
  <si>
    <t>08435054</t>
  </si>
  <si>
    <t>08435057</t>
  </si>
  <si>
    <t>Tettnang</t>
  </si>
  <si>
    <t>08435059</t>
  </si>
  <si>
    <t>Überlingen</t>
  </si>
  <si>
    <t>08435066</t>
  </si>
  <si>
    <t>Uhldingen-Mühlhofen</t>
  </si>
  <si>
    <t>08435067</t>
  </si>
  <si>
    <t>Deggenhausertal</t>
  </si>
  <si>
    <t>Achberg</t>
  </si>
  <si>
    <t>Aichstetten</t>
  </si>
  <si>
    <t>Aitrach</t>
  </si>
  <si>
    <t>Altshausen</t>
  </si>
  <si>
    <t>Amtzell</t>
  </si>
  <si>
    <t>Aulendorf</t>
  </si>
  <si>
    <t>Bad Waldsee</t>
  </si>
  <si>
    <t>Bad Wurzach</t>
  </si>
  <si>
    <t>Baienfurt</t>
  </si>
  <si>
    <t>Baindt</t>
  </si>
  <si>
    <t>Bergatreute</t>
  </si>
  <si>
    <t>Bodnegg</t>
  </si>
  <si>
    <t>Boms</t>
  </si>
  <si>
    <t>Ebenweiler</t>
  </si>
  <si>
    <t>Eichstegen</t>
  </si>
  <si>
    <t>Fleischwangen</t>
  </si>
  <si>
    <t>Grünkraut</t>
  </si>
  <si>
    <t>Guggenhausen</t>
  </si>
  <si>
    <t>Hoßkirch</t>
  </si>
  <si>
    <t>Isny im Allgäu</t>
  </si>
  <si>
    <t>Kißlegg</t>
  </si>
  <si>
    <t>Königseggwald</t>
  </si>
  <si>
    <t>Leutkirch im Allgäu</t>
  </si>
  <si>
    <t>Ravensburg</t>
  </si>
  <si>
    <t>Riedhausen</t>
  </si>
  <si>
    <t>Schlier</t>
  </si>
  <si>
    <t>Unterwaldhausen</t>
  </si>
  <si>
    <t>Vogt</t>
  </si>
  <si>
    <t>Waldburg</t>
  </si>
  <si>
    <t>Wangen im Allgäu</t>
  </si>
  <si>
    <t>Weingarten</t>
  </si>
  <si>
    <t>Wilhelmsdorf</t>
  </si>
  <si>
    <t>Wolfegg</t>
  </si>
  <si>
    <t>Wolpertswende</t>
  </si>
  <si>
    <t>Ebersbach-Musbach</t>
  </si>
  <si>
    <t>Argenbühl</t>
  </si>
  <si>
    <t>Horgenzell</t>
  </si>
  <si>
    <t>Fronreute</t>
  </si>
  <si>
    <t>08437005</t>
  </si>
  <si>
    <t>Beuron</t>
  </si>
  <si>
    <t>08437008</t>
  </si>
  <si>
    <t>Bingen</t>
  </si>
  <si>
    <t>08437031</t>
  </si>
  <si>
    <t>Gammertingen</t>
  </si>
  <si>
    <t>08437044</t>
  </si>
  <si>
    <t>Herbertingen</t>
  </si>
  <si>
    <t>08437047</t>
  </si>
  <si>
    <t>Hettingen</t>
  </si>
  <si>
    <t>08437053</t>
  </si>
  <si>
    <t>Hohentengen</t>
  </si>
  <si>
    <t>08437056</t>
  </si>
  <si>
    <t>Illmensee</t>
  </si>
  <si>
    <t>08437059</t>
  </si>
  <si>
    <t>Inzigkofen</t>
  </si>
  <si>
    <t>08437065</t>
  </si>
  <si>
    <t>Krauchenwies</t>
  </si>
  <si>
    <t>08437072</t>
  </si>
  <si>
    <t>Leibertingen</t>
  </si>
  <si>
    <t>08437076</t>
  </si>
  <si>
    <t>Mengen</t>
  </si>
  <si>
    <t>08437078</t>
  </si>
  <si>
    <t>Meßkirch</t>
  </si>
  <si>
    <t>08437082</t>
  </si>
  <si>
    <t>Neufra</t>
  </si>
  <si>
    <t>08437086</t>
  </si>
  <si>
    <t>Ostrach</t>
  </si>
  <si>
    <t>08437088</t>
  </si>
  <si>
    <t>Pfullendorf</t>
  </si>
  <si>
    <t>08437100</t>
  </si>
  <si>
    <t>Bad Saulgau</t>
  </si>
  <si>
    <t>08437101</t>
  </si>
  <si>
    <t>Scheer</t>
  </si>
  <si>
    <t>08437102</t>
  </si>
  <si>
    <t>Schwenningen</t>
  </si>
  <si>
    <t>08437104</t>
  </si>
  <si>
    <t>Sigmaringen</t>
  </si>
  <si>
    <t>08437105</t>
  </si>
  <si>
    <t>Sigmaringendorf</t>
  </si>
  <si>
    <t>08437107</t>
  </si>
  <si>
    <t>Stetten am kalten Markt</t>
  </si>
  <si>
    <t>08437114</t>
  </si>
  <si>
    <t>Veringenstadt</t>
  </si>
  <si>
    <t>08437118</t>
  </si>
  <si>
    <t>Wald</t>
  </si>
  <si>
    <t>08437123</t>
  </si>
  <si>
    <t>Sauldorf</t>
  </si>
  <si>
    <t>08437124</t>
  </si>
  <si>
    <t>Herdwangen-Schönach</t>
  </si>
  <si>
    <t>09161000</t>
  </si>
  <si>
    <t>Ingolstadt</t>
  </si>
  <si>
    <t>09162000</t>
  </si>
  <si>
    <t>München</t>
  </si>
  <si>
    <t>09163000</t>
  </si>
  <si>
    <t>Rosenheim</t>
  </si>
  <si>
    <t>09171111</t>
  </si>
  <si>
    <t>Altötting</t>
  </si>
  <si>
    <t>09171112</t>
  </si>
  <si>
    <t>Burghausen</t>
  </si>
  <si>
    <t>09171113</t>
  </si>
  <si>
    <t>Burgkirchen a.d. Alz</t>
  </si>
  <si>
    <t>09171114</t>
  </si>
  <si>
    <t>Emmerting</t>
  </si>
  <si>
    <t>09171115</t>
  </si>
  <si>
    <t>Erlbach</t>
  </si>
  <si>
    <t>09171116</t>
  </si>
  <si>
    <t>Feichten a.d. Alz</t>
  </si>
  <si>
    <t>09171117</t>
  </si>
  <si>
    <t>Garching a.d. Alz</t>
  </si>
  <si>
    <t>09171118</t>
  </si>
  <si>
    <t>Haiming</t>
  </si>
  <si>
    <t>09171119</t>
  </si>
  <si>
    <t>Halsbach</t>
  </si>
  <si>
    <t>09171121</t>
  </si>
  <si>
    <t>Kastl</t>
  </si>
  <si>
    <t>09171122</t>
  </si>
  <si>
    <t>Kirchweidach</t>
  </si>
  <si>
    <t>09171123</t>
  </si>
  <si>
    <t>Marktl</t>
  </si>
  <si>
    <t>09171124</t>
  </si>
  <si>
    <t>09171125</t>
  </si>
  <si>
    <t>Neuötting</t>
  </si>
  <si>
    <t>09171126</t>
  </si>
  <si>
    <t>Perach</t>
  </si>
  <si>
    <t>09171127</t>
  </si>
  <si>
    <t>Pleiskirchen</t>
  </si>
  <si>
    <t>09171129</t>
  </si>
  <si>
    <t>Reischach</t>
  </si>
  <si>
    <t>09171130</t>
  </si>
  <si>
    <t>Stammham</t>
  </si>
  <si>
    <t>09171131</t>
  </si>
  <si>
    <t>Teising</t>
  </si>
  <si>
    <t>09171132</t>
  </si>
  <si>
    <t>Töging a. Inn</t>
  </si>
  <si>
    <t>09171133</t>
  </si>
  <si>
    <t>Tüßling</t>
  </si>
  <si>
    <t>09171134</t>
  </si>
  <si>
    <t>Tyrlaching</t>
  </si>
  <si>
    <t>09171135</t>
  </si>
  <si>
    <t>Unterneukirchen</t>
  </si>
  <si>
    <t>09171137</t>
  </si>
  <si>
    <t>Winhöring</t>
  </si>
  <si>
    <t>09172111</t>
  </si>
  <si>
    <t>Ainring</t>
  </si>
  <si>
    <t>09172112</t>
  </si>
  <si>
    <t>Anger</t>
  </si>
  <si>
    <t>09172114</t>
  </si>
  <si>
    <t>Bad Reichenhall</t>
  </si>
  <si>
    <t>09172115</t>
  </si>
  <si>
    <t>Bayerisch Gmain</t>
  </si>
  <si>
    <t>09172116</t>
  </si>
  <si>
    <t>Berchtesgaden</t>
  </si>
  <si>
    <t>09172117</t>
  </si>
  <si>
    <t>Bischofswiesen</t>
  </si>
  <si>
    <t>09172118</t>
  </si>
  <si>
    <t>Freilassing</t>
  </si>
  <si>
    <t>09172122</t>
  </si>
  <si>
    <t>Laufen</t>
  </si>
  <si>
    <t>09172124</t>
  </si>
  <si>
    <t>Marktschellenberg</t>
  </si>
  <si>
    <t>09172128</t>
  </si>
  <si>
    <t>Piding</t>
  </si>
  <si>
    <t>09172129</t>
  </si>
  <si>
    <t>Ramsau b. Berchtesgaden</t>
  </si>
  <si>
    <t>09172130</t>
  </si>
  <si>
    <t>Saaldorf-Surheim</t>
  </si>
  <si>
    <t>09172131</t>
  </si>
  <si>
    <t>Schneizlreuth</t>
  </si>
  <si>
    <t>09172132</t>
  </si>
  <si>
    <t>Schönau a. Königssee</t>
  </si>
  <si>
    <t>09172134</t>
  </si>
  <si>
    <t>Teisendorf</t>
  </si>
  <si>
    <t>09172452</t>
  </si>
  <si>
    <t>Eck</t>
  </si>
  <si>
    <t>09172454</t>
  </si>
  <si>
    <t>Schellenberger Forst</t>
  </si>
  <si>
    <t>09173111</t>
  </si>
  <si>
    <t>Bad Heilbrunn</t>
  </si>
  <si>
    <t>09173112</t>
  </si>
  <si>
    <t>Bad Tölz</t>
  </si>
  <si>
    <t>09173113</t>
  </si>
  <si>
    <t>Benediktbeuern</t>
  </si>
  <si>
    <t>09173115</t>
  </si>
  <si>
    <t>Bichl</t>
  </si>
  <si>
    <t>09173118</t>
  </si>
  <si>
    <t>Dietramszell</t>
  </si>
  <si>
    <t>09173120</t>
  </si>
  <si>
    <t>Egling</t>
  </si>
  <si>
    <t>09173123</t>
  </si>
  <si>
    <t>Eurasburg</t>
  </si>
  <si>
    <t>09173124</t>
  </si>
  <si>
    <t>Gaißach</t>
  </si>
  <si>
    <t>09173126</t>
  </si>
  <si>
    <t>Geretsried</t>
  </si>
  <si>
    <t>09173127</t>
  </si>
  <si>
    <t>Greiling</t>
  </si>
  <si>
    <t>09173130</t>
  </si>
  <si>
    <t>Icking</t>
  </si>
  <si>
    <t>09173131</t>
  </si>
  <si>
    <t>Jachenau</t>
  </si>
  <si>
    <t>09173133</t>
  </si>
  <si>
    <t>Kochel a. See</t>
  </si>
  <si>
    <t>09173134</t>
  </si>
  <si>
    <t>Königsdorf</t>
  </si>
  <si>
    <t>09173135</t>
  </si>
  <si>
    <t>Lenggries</t>
  </si>
  <si>
    <t>09173137</t>
  </si>
  <si>
    <t>Münsing</t>
  </si>
  <si>
    <t>09173140</t>
  </si>
  <si>
    <t>Reichersbeuern</t>
  </si>
  <si>
    <t>09173141</t>
  </si>
  <si>
    <t>Sachsenkam</t>
  </si>
  <si>
    <t>09173142</t>
  </si>
  <si>
    <t>Schlehdorf</t>
  </si>
  <si>
    <t>09173145</t>
  </si>
  <si>
    <t>Wackersberg</t>
  </si>
  <si>
    <t>09173147</t>
  </si>
  <si>
    <t>Wolfratshausen</t>
  </si>
  <si>
    <t>09173451</t>
  </si>
  <si>
    <t>Pupplinger Au</t>
  </si>
  <si>
    <t>09173452</t>
  </si>
  <si>
    <t>Wolfratshauser Forst</t>
  </si>
  <si>
    <t>09174111</t>
  </si>
  <si>
    <t>Altomünster</t>
  </si>
  <si>
    <t>09174113</t>
  </si>
  <si>
    <t>Bergkirchen</t>
  </si>
  <si>
    <t>09174115</t>
  </si>
  <si>
    <t>Dachau</t>
  </si>
  <si>
    <t>09174118</t>
  </si>
  <si>
    <t>Erdweg</t>
  </si>
  <si>
    <t>09174121</t>
  </si>
  <si>
    <t>Haimhausen</t>
  </si>
  <si>
    <t>09174122</t>
  </si>
  <si>
    <t>Hebertshausen</t>
  </si>
  <si>
    <t>09174126</t>
  </si>
  <si>
    <t>Karlsfeld</t>
  </si>
  <si>
    <t>09174131</t>
  </si>
  <si>
    <t>Markt Indersdorf</t>
  </si>
  <si>
    <t>09174135</t>
  </si>
  <si>
    <t>Odelzhausen</t>
  </si>
  <si>
    <t>09174136</t>
  </si>
  <si>
    <t>Petershausen</t>
  </si>
  <si>
    <t>09174137</t>
  </si>
  <si>
    <t>Pfaffenhofen a.d. Glonn</t>
  </si>
  <si>
    <t>09174141</t>
  </si>
  <si>
    <t>Röhrmoos</t>
  </si>
  <si>
    <t>09174143</t>
  </si>
  <si>
    <t>Schwabhausen</t>
  </si>
  <si>
    <t>09174146</t>
  </si>
  <si>
    <t>Sulzemoos</t>
  </si>
  <si>
    <t>09174147</t>
  </si>
  <si>
    <t>Hilgertshausen-Tandern</t>
  </si>
  <si>
    <t>09174150</t>
  </si>
  <si>
    <t>Vierkirchen</t>
  </si>
  <si>
    <t>09174151</t>
  </si>
  <si>
    <t>Weichs</t>
  </si>
  <si>
    <t>09175111</t>
  </si>
  <si>
    <t>Anzing</t>
  </si>
  <si>
    <t>09175112</t>
  </si>
  <si>
    <t>Aßling</t>
  </si>
  <si>
    <t>09175113</t>
  </si>
  <si>
    <t>Baiern</t>
  </si>
  <si>
    <t>09175114</t>
  </si>
  <si>
    <t>Bruck</t>
  </si>
  <si>
    <t>09175115</t>
  </si>
  <si>
    <t>Ebersberg</t>
  </si>
  <si>
    <t>09175116</t>
  </si>
  <si>
    <t>Egmating</t>
  </si>
  <si>
    <t>09175118</t>
  </si>
  <si>
    <t>Forstinning</t>
  </si>
  <si>
    <t>09175119</t>
  </si>
  <si>
    <t>Frauenneuharting</t>
  </si>
  <si>
    <t>09175121</t>
  </si>
  <si>
    <t>Glonn</t>
  </si>
  <si>
    <t>09175122</t>
  </si>
  <si>
    <t>Grafing b. München</t>
  </si>
  <si>
    <t>09175123</t>
  </si>
  <si>
    <t>Hohenlinden</t>
  </si>
  <si>
    <t>09175124</t>
  </si>
  <si>
    <t>Kirchseeon</t>
  </si>
  <si>
    <t>09175127</t>
  </si>
  <si>
    <t>Markt Schwaben</t>
  </si>
  <si>
    <t>09175128</t>
  </si>
  <si>
    <t>Moosach</t>
  </si>
  <si>
    <t>09175131</t>
  </si>
  <si>
    <t>Oberpframmern</t>
  </si>
  <si>
    <t>09175132</t>
  </si>
  <si>
    <t>Vaterstetten</t>
  </si>
  <si>
    <t>09175133</t>
  </si>
  <si>
    <t>Pliening</t>
  </si>
  <si>
    <t>09175135</t>
  </si>
  <si>
    <t>Poing</t>
  </si>
  <si>
    <t>09175136</t>
  </si>
  <si>
    <t>Emmering</t>
  </si>
  <si>
    <t>09175137</t>
  </si>
  <si>
    <t>Steinhöring</t>
  </si>
  <si>
    <t>09175139</t>
  </si>
  <si>
    <t>Zorneding</t>
  </si>
  <si>
    <t>09175451</t>
  </si>
  <si>
    <t>Anzinger Forst</t>
  </si>
  <si>
    <t>09175452</t>
  </si>
  <si>
    <t>Ebersberger Forst</t>
  </si>
  <si>
    <t>09175453</t>
  </si>
  <si>
    <t>Eglhartinger Forst</t>
  </si>
  <si>
    <t>09176111</t>
  </si>
  <si>
    <t>Adelschlag</t>
  </si>
  <si>
    <t>09176112</t>
  </si>
  <si>
    <t>Altmannstein</t>
  </si>
  <si>
    <t>09176114</t>
  </si>
  <si>
    <t>Beilngries</t>
  </si>
  <si>
    <t>09176116</t>
  </si>
  <si>
    <t>Böhmfeld</t>
  </si>
  <si>
    <t>09176118</t>
  </si>
  <si>
    <t>Buxheim</t>
  </si>
  <si>
    <t>09176120</t>
  </si>
  <si>
    <t>09176121</t>
  </si>
  <si>
    <t>Dollnstein</t>
  </si>
  <si>
    <t>09176122</t>
  </si>
  <si>
    <t>Egweil</t>
  </si>
  <si>
    <t>09176123</t>
  </si>
  <si>
    <t>Eichstätt</t>
  </si>
  <si>
    <t>09176124</t>
  </si>
  <si>
    <t>Eitensheim</t>
  </si>
  <si>
    <t>09176126</t>
  </si>
  <si>
    <t>Gaimersheim</t>
  </si>
  <si>
    <t>09176129</t>
  </si>
  <si>
    <t>Großmehring</t>
  </si>
  <si>
    <t>09176131</t>
  </si>
  <si>
    <t>Hepberg</t>
  </si>
  <si>
    <t>09176132</t>
  </si>
  <si>
    <t>Hitzhofen</t>
  </si>
  <si>
    <t>09176137</t>
  </si>
  <si>
    <t>Kinding</t>
  </si>
  <si>
    <t>09176138</t>
  </si>
  <si>
    <t>Kipfenberg</t>
  </si>
  <si>
    <t>09176139</t>
  </si>
  <si>
    <t>Kösching</t>
  </si>
  <si>
    <t>09176143</t>
  </si>
  <si>
    <t>Lenting</t>
  </si>
  <si>
    <t>09176147</t>
  </si>
  <si>
    <t>Mindelstetten</t>
  </si>
  <si>
    <t>09176148</t>
  </si>
  <si>
    <t>Mörnsheim</t>
  </si>
  <si>
    <t>09176149</t>
  </si>
  <si>
    <t>Nassenfels</t>
  </si>
  <si>
    <t>09176150</t>
  </si>
  <si>
    <t>Oberdolling</t>
  </si>
  <si>
    <t>09176153</t>
  </si>
  <si>
    <t>Pförring</t>
  </si>
  <si>
    <t>09176155</t>
  </si>
  <si>
    <t>Pollenfeld</t>
  </si>
  <si>
    <t>09176160</t>
  </si>
  <si>
    <t>Schernfeld</t>
  </si>
  <si>
    <t>09176161</t>
  </si>
  <si>
    <t>09176164</t>
  </si>
  <si>
    <t>Titting</t>
  </si>
  <si>
    <t>09176165</t>
  </si>
  <si>
    <t>Walting</t>
  </si>
  <si>
    <t>09176166</t>
  </si>
  <si>
    <t>Wellheim</t>
  </si>
  <si>
    <t>09176167</t>
  </si>
  <si>
    <t>Wettstetten</t>
  </si>
  <si>
    <t>09176451</t>
  </si>
  <si>
    <t>Haunstetter Forst</t>
  </si>
  <si>
    <t>09177112</t>
  </si>
  <si>
    <t>Berglern</t>
  </si>
  <si>
    <t>09177113</t>
  </si>
  <si>
    <t>09177114</t>
  </si>
  <si>
    <t>Buch a. Buchrain</t>
  </si>
  <si>
    <t>09177115</t>
  </si>
  <si>
    <t>Dorfen</t>
  </si>
  <si>
    <t>09177116</t>
  </si>
  <si>
    <t>Eitting</t>
  </si>
  <si>
    <t>09177117</t>
  </si>
  <si>
    <t>Erding</t>
  </si>
  <si>
    <t>09177118</t>
  </si>
  <si>
    <t>Finsing</t>
  </si>
  <si>
    <t>09177119</t>
  </si>
  <si>
    <t>Forstern</t>
  </si>
  <si>
    <t>09177120</t>
  </si>
  <si>
    <t>Fraunberg</t>
  </si>
  <si>
    <t>09177121</t>
  </si>
  <si>
    <t>Hohenpolding</t>
  </si>
  <si>
    <t>09177122</t>
  </si>
  <si>
    <t>Inning a. Holz</t>
  </si>
  <si>
    <t>09177123</t>
  </si>
  <si>
    <t>Isen</t>
  </si>
  <si>
    <t>09177124</t>
  </si>
  <si>
    <t>Kirchberg</t>
  </si>
  <si>
    <t>09177126</t>
  </si>
  <si>
    <t>Langenpreising</t>
  </si>
  <si>
    <t>09177127</t>
  </si>
  <si>
    <t>Lengdorf</t>
  </si>
  <si>
    <t>09177130</t>
  </si>
  <si>
    <t>Moosinning</t>
  </si>
  <si>
    <t>09177131</t>
  </si>
  <si>
    <t>Neuching</t>
  </si>
  <si>
    <t>09177133</t>
  </si>
  <si>
    <t>Oberding</t>
  </si>
  <si>
    <t>09177134</t>
  </si>
  <si>
    <t>Ottenhofen</t>
  </si>
  <si>
    <t>09177135</t>
  </si>
  <si>
    <t>Pastetten</t>
  </si>
  <si>
    <t>09177137</t>
  </si>
  <si>
    <t>Sankt Wolfgang</t>
  </si>
  <si>
    <t>09177138</t>
  </si>
  <si>
    <t>09177139</t>
  </si>
  <si>
    <t>Taufkirchen (Vils)</t>
  </si>
  <si>
    <t>09177142</t>
  </si>
  <si>
    <t>Walpertskirchen</t>
  </si>
  <si>
    <t>09177143</t>
  </si>
  <si>
    <t>09177144</t>
  </si>
  <si>
    <t>Wörth</t>
  </si>
  <si>
    <t>09178113</t>
  </si>
  <si>
    <t>Allershausen</t>
  </si>
  <si>
    <t>09178115</t>
  </si>
  <si>
    <t>Attenkirchen</t>
  </si>
  <si>
    <t>09178116</t>
  </si>
  <si>
    <t>Au i.d. Hallertau</t>
  </si>
  <si>
    <t>09178120</t>
  </si>
  <si>
    <t>Eching</t>
  </si>
  <si>
    <t>09178122</t>
  </si>
  <si>
    <t>Rudelzhausen</t>
  </si>
  <si>
    <t>09178123</t>
  </si>
  <si>
    <t>Fahrenzhausen</t>
  </si>
  <si>
    <t>09178124</t>
  </si>
  <si>
    <t>Freising</t>
  </si>
  <si>
    <t>09178125</t>
  </si>
  <si>
    <t>Gammelsdorf</t>
  </si>
  <si>
    <t>09178129</t>
  </si>
  <si>
    <t>Haag a.d. Amper</t>
  </si>
  <si>
    <t>09178130</t>
  </si>
  <si>
    <t>Hallbergmoos</t>
  </si>
  <si>
    <t>09178132</t>
  </si>
  <si>
    <t>Hörgertshausen</t>
  </si>
  <si>
    <t>09178133</t>
  </si>
  <si>
    <t>Hohenkammer</t>
  </si>
  <si>
    <t>09178136</t>
  </si>
  <si>
    <t>Kirchdorf a.d. Amper</t>
  </si>
  <si>
    <t>09178137</t>
  </si>
  <si>
    <t>Kranzberg</t>
  </si>
  <si>
    <t>09178138</t>
  </si>
  <si>
    <t>09178140</t>
  </si>
  <si>
    <t>Marzling</t>
  </si>
  <si>
    <t>09178142</t>
  </si>
  <si>
    <t>Mauern</t>
  </si>
  <si>
    <t>09178143</t>
  </si>
  <si>
    <t>Moosburg a.d. Isar</t>
  </si>
  <si>
    <t>09178144</t>
  </si>
  <si>
    <t>Nandlstadt</t>
  </si>
  <si>
    <t>09178145</t>
  </si>
  <si>
    <t>Neufahrn b. Freising</t>
  </si>
  <si>
    <t>09178150</t>
  </si>
  <si>
    <t>Paunzhausen</t>
  </si>
  <si>
    <t>09178155</t>
  </si>
  <si>
    <t>Wang</t>
  </si>
  <si>
    <t>09178156</t>
  </si>
  <si>
    <t>Wolfersdorf</t>
  </si>
  <si>
    <t>09178157</t>
  </si>
  <si>
    <t>Zolling</t>
  </si>
  <si>
    <t>09179111</t>
  </si>
  <si>
    <t>Adelshofen</t>
  </si>
  <si>
    <t>09179113</t>
  </si>
  <si>
    <t>Alling</t>
  </si>
  <si>
    <t>09179114</t>
  </si>
  <si>
    <t>Althegnenberg</t>
  </si>
  <si>
    <t>09179117</t>
  </si>
  <si>
    <t>Egenhofen</t>
  </si>
  <si>
    <t>09179118</t>
  </si>
  <si>
    <t>Eichenau</t>
  </si>
  <si>
    <t>09179119</t>
  </si>
  <si>
    <t>09179121</t>
  </si>
  <si>
    <t>Fürstenfeldbruck</t>
  </si>
  <si>
    <t>09179123</t>
  </si>
  <si>
    <t>Germering</t>
  </si>
  <si>
    <t>09179125</t>
  </si>
  <si>
    <t>Grafrath</t>
  </si>
  <si>
    <t>09179126</t>
  </si>
  <si>
    <t>Gröbenzell</t>
  </si>
  <si>
    <t>09179128</t>
  </si>
  <si>
    <t>09179130</t>
  </si>
  <si>
    <t>Jesenwang</t>
  </si>
  <si>
    <t>09179131</t>
  </si>
  <si>
    <t>Kottgeisering</t>
  </si>
  <si>
    <t>09179132</t>
  </si>
  <si>
    <t>Landsberied</t>
  </si>
  <si>
    <t>09179134</t>
  </si>
  <si>
    <t>Maisach</t>
  </si>
  <si>
    <t>09179136</t>
  </si>
  <si>
    <t>Mammendorf</t>
  </si>
  <si>
    <t>09179137</t>
  </si>
  <si>
    <t>Mittelstetten</t>
  </si>
  <si>
    <t>09179138</t>
  </si>
  <si>
    <t>Moorenweis</t>
  </si>
  <si>
    <t>09179140</t>
  </si>
  <si>
    <t>Oberschweinbach</t>
  </si>
  <si>
    <t>09179142</t>
  </si>
  <si>
    <t>Olching</t>
  </si>
  <si>
    <t>09179145</t>
  </si>
  <si>
    <t>Puchheim</t>
  </si>
  <si>
    <t>09179147</t>
  </si>
  <si>
    <t>Schöngeising</t>
  </si>
  <si>
    <t>09179149</t>
  </si>
  <si>
    <t>Türkenfeld</t>
  </si>
  <si>
    <t>09180112</t>
  </si>
  <si>
    <t>Bad Kohlgrub</t>
  </si>
  <si>
    <t>09180113</t>
  </si>
  <si>
    <t>Bad Bayersoien</t>
  </si>
  <si>
    <t>09180114</t>
  </si>
  <si>
    <t>Eschenlohe</t>
  </si>
  <si>
    <t>09180115</t>
  </si>
  <si>
    <t>Ettal</t>
  </si>
  <si>
    <t>09180116</t>
  </si>
  <si>
    <t>Farchant</t>
  </si>
  <si>
    <t>09180117</t>
  </si>
  <si>
    <t>Garmisch-Partenkirchen</t>
  </si>
  <si>
    <t>09180118</t>
  </si>
  <si>
    <t>Grainau</t>
  </si>
  <si>
    <t>09180119</t>
  </si>
  <si>
    <t>Großweil</t>
  </si>
  <si>
    <t>09180122</t>
  </si>
  <si>
    <t>Krün</t>
  </si>
  <si>
    <t>09180123</t>
  </si>
  <si>
    <t>Mittenwald</t>
  </si>
  <si>
    <t>09180124</t>
  </si>
  <si>
    <t>Murnau a. Staffelsee</t>
  </si>
  <si>
    <t>09180125</t>
  </si>
  <si>
    <t>Oberammergau</t>
  </si>
  <si>
    <t>09180126</t>
  </si>
  <si>
    <t>Oberau</t>
  </si>
  <si>
    <t>09180127</t>
  </si>
  <si>
    <t>Ohlstadt</t>
  </si>
  <si>
    <t>09180128</t>
  </si>
  <si>
    <t>Riegsee</t>
  </si>
  <si>
    <t>09180129</t>
  </si>
  <si>
    <t>Saulgrub</t>
  </si>
  <si>
    <t>09180131</t>
  </si>
  <si>
    <t>Schwaigen</t>
  </si>
  <si>
    <t>09180132</t>
  </si>
  <si>
    <t>Seehausen a. Staffelsee</t>
  </si>
  <si>
    <t>09180133</t>
  </si>
  <si>
    <t>Spatzenhausen</t>
  </si>
  <si>
    <t>09180134</t>
  </si>
  <si>
    <t>Uffing a. Staffelsee</t>
  </si>
  <si>
    <t>09180135</t>
  </si>
  <si>
    <t>Unterammergau</t>
  </si>
  <si>
    <t>09180136</t>
  </si>
  <si>
    <t>Wallgau</t>
  </si>
  <si>
    <t>09180451</t>
  </si>
  <si>
    <t>Ettaler Forst</t>
  </si>
  <si>
    <t>09181111</t>
  </si>
  <si>
    <t>Apfeldorf</t>
  </si>
  <si>
    <t>09181113</t>
  </si>
  <si>
    <t>Denklingen</t>
  </si>
  <si>
    <t>09181114</t>
  </si>
  <si>
    <t>Dießen am Ammersee</t>
  </si>
  <si>
    <t>09181115</t>
  </si>
  <si>
    <t>Eching am Ammersee</t>
  </si>
  <si>
    <t>09181116</t>
  </si>
  <si>
    <t>Egling a.d. Paar</t>
  </si>
  <si>
    <t>09181118</t>
  </si>
  <si>
    <t>Eresing</t>
  </si>
  <si>
    <t>09181120</t>
  </si>
  <si>
    <t>Finning</t>
  </si>
  <si>
    <t>09181121</t>
  </si>
  <si>
    <t>Fuchstal</t>
  </si>
  <si>
    <t>09181122</t>
  </si>
  <si>
    <t>Geltendorf</t>
  </si>
  <si>
    <t>09181123</t>
  </si>
  <si>
    <t>Greifenberg</t>
  </si>
  <si>
    <t>09181124</t>
  </si>
  <si>
    <t>09181126</t>
  </si>
  <si>
    <t>Hurlach</t>
  </si>
  <si>
    <t>09181127</t>
  </si>
  <si>
    <t>Igling</t>
  </si>
  <si>
    <t>09181128</t>
  </si>
  <si>
    <t>Kaufering</t>
  </si>
  <si>
    <t>09181129</t>
  </si>
  <si>
    <t>Kinsau</t>
  </si>
  <si>
    <t>09181130</t>
  </si>
  <si>
    <t>Landsberg am Lech</t>
  </si>
  <si>
    <t>Beetzsee</t>
  </si>
  <si>
    <t>12069019</t>
  </si>
  <si>
    <t>Beetzseeheide</t>
  </si>
  <si>
    <t>12069020</t>
  </si>
  <si>
    <t>Bad Belzig</t>
  </si>
  <si>
    <t>12069028</t>
  </si>
  <si>
    <t>Bensdorf</t>
  </si>
  <si>
    <t>12069052</t>
  </si>
  <si>
    <t>Borkheide</t>
  </si>
  <si>
    <t>12069056</t>
  </si>
  <si>
    <t>Borkwalde</t>
  </si>
  <si>
    <t>12069076</t>
  </si>
  <si>
    <t>Brück</t>
  </si>
  <si>
    <t>12069089</t>
  </si>
  <si>
    <t>Buckautal</t>
  </si>
  <si>
    <t>12069216</t>
  </si>
  <si>
    <t>12069224</t>
  </si>
  <si>
    <t>Görzke</t>
  </si>
  <si>
    <t>12069232</t>
  </si>
  <si>
    <t>Gräben</t>
  </si>
  <si>
    <t>12069249</t>
  </si>
  <si>
    <t>Groß Kreutz (Havel)</t>
  </si>
  <si>
    <t>12069270</t>
  </si>
  <si>
    <t>Havelsee</t>
  </si>
  <si>
    <t>12069304</t>
  </si>
  <si>
    <t>Kleinmachnow</t>
  </si>
  <si>
    <t>12069306</t>
  </si>
  <si>
    <t>Kloster Lehnin</t>
  </si>
  <si>
    <t>12069345</t>
  </si>
  <si>
    <t>Linthe</t>
  </si>
  <si>
    <t>12069397</t>
  </si>
  <si>
    <t>Michendorf</t>
  </si>
  <si>
    <t>12069402</t>
  </si>
  <si>
    <t>Mühlenfließ</t>
  </si>
  <si>
    <t>12069448</t>
  </si>
  <si>
    <t>Niemegk</t>
  </si>
  <si>
    <t>12069454</t>
  </si>
  <si>
    <t>Nuthetal</t>
  </si>
  <si>
    <t>12069460</t>
  </si>
  <si>
    <t>Päwesin</t>
  </si>
  <si>
    <t>12069470</t>
  </si>
  <si>
    <t>Planebruch</t>
  </si>
  <si>
    <t>12069474</t>
  </si>
  <si>
    <t>Planetal</t>
  </si>
  <si>
    <t>12069485</t>
  </si>
  <si>
    <t>12069537</t>
  </si>
  <si>
    <t>Rosenau</t>
  </si>
  <si>
    <t>12069541</t>
  </si>
  <si>
    <t>Roskow</t>
  </si>
  <si>
    <t>12069590</t>
  </si>
  <si>
    <t>Schwielowsee</t>
  </si>
  <si>
    <t>12069596</t>
  </si>
  <si>
    <t>Seddiner See</t>
  </si>
  <si>
    <t>12069604</t>
  </si>
  <si>
    <t>Stahnsdorf</t>
  </si>
  <si>
    <t>12069616</t>
  </si>
  <si>
    <t>Teltow</t>
  </si>
  <si>
    <t>12069632</t>
  </si>
  <si>
    <t>Treuenbrietzen</t>
  </si>
  <si>
    <t>12069648</t>
  </si>
  <si>
    <t>Wenzlow</t>
  </si>
  <si>
    <t>12069656</t>
  </si>
  <si>
    <t>Werder (Havel)</t>
  </si>
  <si>
    <t>12069665</t>
  </si>
  <si>
    <t>12069680</t>
  </si>
  <si>
    <t>Wollin</t>
  </si>
  <si>
    <t>12069688</t>
  </si>
  <si>
    <t>Wusterwitz</t>
  </si>
  <si>
    <t>12069696</t>
  </si>
  <si>
    <t>Ziesar</t>
  </si>
  <si>
    <t>12070008</t>
  </si>
  <si>
    <t>Bad Wilsnack</t>
  </si>
  <si>
    <t>12070028</t>
  </si>
  <si>
    <t>12070052</t>
  </si>
  <si>
    <t>Breese</t>
  </si>
  <si>
    <t>12070060</t>
  </si>
  <si>
    <t>Cumlosen</t>
  </si>
  <si>
    <t>12070096</t>
  </si>
  <si>
    <t>Gerdshagen</t>
  </si>
  <si>
    <t>12070125</t>
  </si>
  <si>
    <t>Groß Pankow (Prignitz)</t>
  </si>
  <si>
    <t>12070145</t>
  </si>
  <si>
    <t>Gülitz-Reetz</t>
  </si>
  <si>
    <t>12070149</t>
  </si>
  <si>
    <t>Gumtow</t>
  </si>
  <si>
    <t>12070153</t>
  </si>
  <si>
    <t>Halenbeck-Rohlsdorf</t>
  </si>
  <si>
    <t>12070173</t>
  </si>
  <si>
    <t>Karstädt</t>
  </si>
  <si>
    <t>12070222</t>
  </si>
  <si>
    <t>Kümmernitztal</t>
  </si>
  <si>
    <t>12070236</t>
  </si>
  <si>
    <t>Lanz</t>
  </si>
  <si>
    <t>12070241</t>
  </si>
  <si>
    <t>12070244</t>
  </si>
  <si>
    <t>Lenzen (Elbe)</t>
  </si>
  <si>
    <t>12070246</t>
  </si>
  <si>
    <t>Lenzerwische</t>
  </si>
  <si>
    <t>12070266</t>
  </si>
  <si>
    <t>Marienfließ</t>
  </si>
  <si>
    <t>12070280</t>
  </si>
  <si>
    <t>Meyenburg</t>
  </si>
  <si>
    <t>12070296</t>
  </si>
  <si>
    <t>Perleberg</t>
  </si>
  <si>
    <t>12070300</t>
  </si>
  <si>
    <t>Pirow</t>
  </si>
  <si>
    <t>12070302</t>
  </si>
  <si>
    <t>Plattenburg</t>
  </si>
  <si>
    <t>12070316</t>
  </si>
  <si>
    <t>Pritzwalk</t>
  </si>
  <si>
    <t>12070325</t>
  </si>
  <si>
    <t>Putlitz</t>
  </si>
  <si>
    <t>12070348</t>
  </si>
  <si>
    <t>Rühstädt</t>
  </si>
  <si>
    <t>12070393</t>
  </si>
  <si>
    <t>Triglitz</t>
  </si>
  <si>
    <t>12070416</t>
  </si>
  <si>
    <t>Weisen</t>
  </si>
  <si>
    <t>12070424</t>
  </si>
  <si>
    <t>Wittenberge</t>
  </si>
  <si>
    <t>12071028</t>
  </si>
  <si>
    <t>Briesen</t>
  </si>
  <si>
    <t>12071032</t>
  </si>
  <si>
    <t>Burg (Spreewald)</t>
  </si>
  <si>
    <t>12071041</t>
  </si>
  <si>
    <t>Dissen-Striesow</t>
  </si>
  <si>
    <t>12071044</t>
  </si>
  <si>
    <t>Döbern</t>
  </si>
  <si>
    <t>12071052</t>
  </si>
  <si>
    <t>Drachhausen</t>
  </si>
  <si>
    <t>12071057</t>
  </si>
  <si>
    <t>Drebkau</t>
  </si>
  <si>
    <t>12071060</t>
  </si>
  <si>
    <t>Drehnow</t>
  </si>
  <si>
    <t>12071074</t>
  </si>
  <si>
    <t>Felixsee</t>
  </si>
  <si>
    <t>12071076</t>
  </si>
  <si>
    <t>Forst (Lausitz)</t>
  </si>
  <si>
    <t>12071153</t>
  </si>
  <si>
    <t>Groß Schacksdorf-Simmersdorf</t>
  </si>
  <si>
    <t>12071160</t>
  </si>
  <si>
    <t>Guben</t>
  </si>
  <si>
    <t>12071164</t>
  </si>
  <si>
    <t>Guhrow</t>
  </si>
  <si>
    <t>12071176</t>
  </si>
  <si>
    <t>Heinersbrück</t>
  </si>
  <si>
    <t>12071185</t>
  </si>
  <si>
    <t>Hornow-Wadelsdorf</t>
  </si>
  <si>
    <t>12071189</t>
  </si>
  <si>
    <t>Jämlitz-Klein Düben</t>
  </si>
  <si>
    <t>12071193</t>
  </si>
  <si>
    <t>Jänschwalde</t>
  </si>
  <si>
    <t>12071244</t>
  </si>
  <si>
    <t>Kolkwitz</t>
  </si>
  <si>
    <t>12071294</t>
  </si>
  <si>
    <t>Neiße-Malxetal</t>
  </si>
  <si>
    <t>12071301</t>
  </si>
  <si>
    <t>12071304</t>
  </si>
  <si>
    <t>Peitz</t>
  </si>
  <si>
    <t>12071337</t>
  </si>
  <si>
    <t>Schenkendöbern</t>
  </si>
  <si>
    <t>12071341</t>
  </si>
  <si>
    <t>Schmogrow-Fehrow</t>
  </si>
  <si>
    <t>12071372</t>
  </si>
  <si>
    <t>Spremberg</t>
  </si>
  <si>
    <t>12071384</t>
  </si>
  <si>
    <t>Tauer</t>
  </si>
  <si>
    <t>12071386</t>
  </si>
  <si>
    <t>Teichland</t>
  </si>
  <si>
    <t>12071392</t>
  </si>
  <si>
    <t>Tschernitz</t>
  </si>
  <si>
    <t>12071401</t>
  </si>
  <si>
    <t>Turnow-Preilack</t>
  </si>
  <si>
    <t>12071408</t>
  </si>
  <si>
    <t>Welzow</t>
  </si>
  <si>
    <t>12071412</t>
  </si>
  <si>
    <t>Werben</t>
  </si>
  <si>
    <t>12071414</t>
  </si>
  <si>
    <t>Wiesengrund</t>
  </si>
  <si>
    <t>12072002</t>
  </si>
  <si>
    <t>Am Mellensee</t>
  </si>
  <si>
    <t>12072014</t>
  </si>
  <si>
    <t>12072017</t>
  </si>
  <si>
    <t>Blankenfelde-Mahlow</t>
  </si>
  <si>
    <t>12072053</t>
  </si>
  <si>
    <t>12072055</t>
  </si>
  <si>
    <t>Dahmetal</t>
  </si>
  <si>
    <t>12072120</t>
  </si>
  <si>
    <t>Großbeeren</t>
  </si>
  <si>
    <t>12072157</t>
  </si>
  <si>
    <t>12072169</t>
  </si>
  <si>
    <t>Jüterbog</t>
  </si>
  <si>
    <t>12072232</t>
  </si>
  <si>
    <t>Luckenwalde</t>
  </si>
  <si>
    <t>12072240</t>
  </si>
  <si>
    <t>Ludwigsfelde</t>
  </si>
  <si>
    <t>12072297</t>
  </si>
  <si>
    <t>Niedergörsdorf</t>
  </si>
  <si>
    <t>12072298</t>
  </si>
  <si>
    <t>Niederer Fläming</t>
  </si>
  <si>
    <t>12072312</t>
  </si>
  <si>
    <t>Nuthe-Urstromtal</t>
  </si>
  <si>
    <t>12072340</t>
  </si>
  <si>
    <t>Rangsdorf</t>
  </si>
  <si>
    <t>12072426</t>
  </si>
  <si>
    <t>Trebbin</t>
  </si>
  <si>
    <t>12072477</t>
  </si>
  <si>
    <t>Zossen</t>
  </si>
  <si>
    <t>12073008</t>
  </si>
  <si>
    <t>Angermünde</t>
  </si>
  <si>
    <t>12073032</t>
  </si>
  <si>
    <t>Berkholz-Meyenburg</t>
  </si>
  <si>
    <t>12073069</t>
  </si>
  <si>
    <t>Boitzenburger Land</t>
  </si>
  <si>
    <t>12073085</t>
  </si>
  <si>
    <t>Brüssow</t>
  </si>
  <si>
    <t>12073093</t>
  </si>
  <si>
    <t>Carmzow-Wallmow</t>
  </si>
  <si>
    <t>12073097</t>
  </si>
  <si>
    <t>Casekow</t>
  </si>
  <si>
    <t>12073157</t>
  </si>
  <si>
    <t>Flieth-Stegelitz</t>
  </si>
  <si>
    <t>12073189</t>
  </si>
  <si>
    <t>Gartz (Oder)</t>
  </si>
  <si>
    <t>12073201</t>
  </si>
  <si>
    <t>Gerswalde</t>
  </si>
  <si>
    <t>12073216</t>
  </si>
  <si>
    <t>Göritz</t>
  </si>
  <si>
    <t>12073225</t>
  </si>
  <si>
    <t>Gramzow</t>
  </si>
  <si>
    <t>12073261</t>
  </si>
  <si>
    <t>Grünow</t>
  </si>
  <si>
    <t>12073309</t>
  </si>
  <si>
    <t>Hohenselchow-Groß Pinnow</t>
  </si>
  <si>
    <t>12073384</t>
  </si>
  <si>
    <t>Lychen</t>
  </si>
  <si>
    <t>12073386</t>
  </si>
  <si>
    <t>Mark Landin</t>
  </si>
  <si>
    <t>12073393</t>
  </si>
  <si>
    <t>Mescherin</t>
  </si>
  <si>
    <t>12073396</t>
  </si>
  <si>
    <t>Milmersdorf</t>
  </si>
  <si>
    <t>12073404</t>
  </si>
  <si>
    <t>12073429</t>
  </si>
  <si>
    <t>Nordwestuckermark</t>
  </si>
  <si>
    <t>12073430</t>
  </si>
  <si>
    <t>Oberuckersee</t>
  </si>
  <si>
    <t>12073440</t>
  </si>
  <si>
    <t>Pinnow</t>
  </si>
  <si>
    <t>12073452</t>
  </si>
  <si>
    <t>Prenzlau</t>
  </si>
  <si>
    <t>12073458</t>
  </si>
  <si>
    <t>Randowtal</t>
  </si>
  <si>
    <t>12073490</t>
  </si>
  <si>
    <t>Schenkenberg</t>
  </si>
  <si>
    <t>12073505</t>
  </si>
  <si>
    <t>12073520</t>
  </si>
  <si>
    <t>Schönfeld</t>
  </si>
  <si>
    <t>12073532</t>
  </si>
  <si>
    <t>12073565</t>
  </si>
  <si>
    <t>Tantow</t>
  </si>
  <si>
    <t>12073569</t>
  </si>
  <si>
    <t>Temmen-Ringenwalde</t>
  </si>
  <si>
    <t>12073572</t>
  </si>
  <si>
    <t>Templin</t>
  </si>
  <si>
    <t>12073578</t>
  </si>
  <si>
    <t>Uckerfelde</t>
  </si>
  <si>
    <t>12073579</t>
  </si>
  <si>
    <t>Uckerland</t>
  </si>
  <si>
    <t>12073603</t>
  </si>
  <si>
    <t>Passow</t>
  </si>
  <si>
    <t>12073645</t>
  </si>
  <si>
    <t>Zichow</t>
  </si>
  <si>
    <t>13003000</t>
  </si>
  <si>
    <t>Rostock</t>
  </si>
  <si>
    <t>13004000</t>
  </si>
  <si>
    <t>13071001</t>
  </si>
  <si>
    <t>Alt Schwerin</t>
  </si>
  <si>
    <t>13071002</t>
  </si>
  <si>
    <t>Altenhagen</t>
  </si>
  <si>
    <t>13071003</t>
  </si>
  <si>
    <t>13071004</t>
  </si>
  <si>
    <t>Altentreptow</t>
  </si>
  <si>
    <t>13071005</t>
  </si>
  <si>
    <t>Ankershagen</t>
  </si>
  <si>
    <t>13071006</t>
  </si>
  <si>
    <t>Bartow</t>
  </si>
  <si>
    <t>13071007</t>
  </si>
  <si>
    <t>13071008</t>
  </si>
  <si>
    <t>Beggerow</t>
  </si>
  <si>
    <t>13071009</t>
  </si>
  <si>
    <t>Beseritz</t>
  </si>
  <si>
    <t>13071010</t>
  </si>
  <si>
    <t>Blankenhof</t>
  </si>
  <si>
    <t>13071011</t>
  </si>
  <si>
    <t>Blankensee</t>
  </si>
  <si>
    <t>13071012</t>
  </si>
  <si>
    <t>Blumenholz</t>
  </si>
  <si>
    <t>13071013</t>
  </si>
  <si>
    <t>Bollewick</t>
  </si>
  <si>
    <t>13071014</t>
  </si>
  <si>
    <t>Borrentin</t>
  </si>
  <si>
    <t>13071015</t>
  </si>
  <si>
    <t>Bredenfelde</t>
  </si>
  <si>
    <t>13071016</t>
  </si>
  <si>
    <t>Breesen</t>
  </si>
  <si>
    <t>13071017</t>
  </si>
  <si>
    <t>Breest</t>
  </si>
  <si>
    <t>13071018</t>
  </si>
  <si>
    <t>Briggow</t>
  </si>
  <si>
    <t>13071019</t>
  </si>
  <si>
    <t>13071020</t>
  </si>
  <si>
    <t>13071021</t>
  </si>
  <si>
    <t>Burg Stargard</t>
  </si>
  <si>
    <t>13071022</t>
  </si>
  <si>
    <t>Burow</t>
  </si>
  <si>
    <t>13071023</t>
  </si>
  <si>
    <t>Bütow</t>
  </si>
  <si>
    <t>Cammin</t>
  </si>
  <si>
    <t>13071025</t>
  </si>
  <si>
    <t>Carpin</t>
  </si>
  <si>
    <t>13071026</t>
  </si>
  <si>
    <t>Cölpin</t>
  </si>
  <si>
    <t>13071027</t>
  </si>
  <si>
    <t>Dargun</t>
  </si>
  <si>
    <t>13071028</t>
  </si>
  <si>
    <t>Datzetal</t>
  </si>
  <si>
    <t>13071029</t>
  </si>
  <si>
    <t>Demmin</t>
  </si>
  <si>
    <t>13071030</t>
  </si>
  <si>
    <t>Duckow</t>
  </si>
  <si>
    <t>13071032</t>
  </si>
  <si>
    <t>Faulenrost</t>
  </si>
  <si>
    <t>13071033</t>
  </si>
  <si>
    <t>Feldberger Seenlandschaft</t>
  </si>
  <si>
    <t>13071034</t>
  </si>
  <si>
    <t>Fincken</t>
  </si>
  <si>
    <t>13071035</t>
  </si>
  <si>
    <t>13071036</t>
  </si>
  <si>
    <t>Fünfseen</t>
  </si>
  <si>
    <t>13071037</t>
  </si>
  <si>
    <t>Galenbeck</t>
  </si>
  <si>
    <t>13071038</t>
  </si>
  <si>
    <t>Genzkow</t>
  </si>
  <si>
    <t>13071039</t>
  </si>
  <si>
    <t>Gielow</t>
  </si>
  <si>
    <t>13071041</t>
  </si>
  <si>
    <t>Gnevkow</t>
  </si>
  <si>
    <t>13071042</t>
  </si>
  <si>
    <t>Godendorf</t>
  </si>
  <si>
    <t>13071043</t>
  </si>
  <si>
    <t>Göhren-Lebbin</t>
  </si>
  <si>
    <t>13071044</t>
  </si>
  <si>
    <t>Golchen</t>
  </si>
  <si>
    <t>13071045</t>
  </si>
  <si>
    <t>Gotthun</t>
  </si>
  <si>
    <t>13071046</t>
  </si>
  <si>
    <t>Grabow-Below</t>
  </si>
  <si>
    <t>13071047</t>
  </si>
  <si>
    <t>Grabowhöfe</t>
  </si>
  <si>
    <t>13071048</t>
  </si>
  <si>
    <t>Grammentin</t>
  </si>
  <si>
    <t>13071049</t>
  </si>
  <si>
    <t>Grapzow</t>
  </si>
  <si>
    <t>13071050</t>
  </si>
  <si>
    <t>Grischow</t>
  </si>
  <si>
    <t>13071053</t>
  </si>
  <si>
    <t>Groß Kelle</t>
  </si>
  <si>
    <t>13071054</t>
  </si>
  <si>
    <t>Groß Miltzow</t>
  </si>
  <si>
    <t>13071055</t>
  </si>
  <si>
    <t>Groß Nemerow</t>
  </si>
  <si>
    <t>13071056</t>
  </si>
  <si>
    <t>Groß Plasten</t>
  </si>
  <si>
    <t>13071057</t>
  </si>
  <si>
    <t>Groß Teetzleben</t>
  </si>
  <si>
    <t>13071058</t>
  </si>
  <si>
    <t>13071059</t>
  </si>
  <si>
    <t>Gültz</t>
  </si>
  <si>
    <t>13071060</t>
  </si>
  <si>
    <t>13071063</t>
  </si>
  <si>
    <t>Hohen Wangelin</t>
  </si>
  <si>
    <t>13071064</t>
  </si>
  <si>
    <t>Hohenbollentin</t>
  </si>
  <si>
    <t>13071065</t>
  </si>
  <si>
    <t>Hohenmocker</t>
  </si>
  <si>
    <t>13071066</t>
  </si>
  <si>
    <t>Hohenzieritz</t>
  </si>
  <si>
    <t>13071067</t>
  </si>
  <si>
    <t>Holldorf</t>
  </si>
  <si>
    <t>13071068</t>
  </si>
  <si>
    <t>Ivenack</t>
  </si>
  <si>
    <t>13071069</t>
  </si>
  <si>
    <t>Jabel</t>
  </si>
  <si>
    <t>13071070</t>
  </si>
  <si>
    <t>Jürgenstorf</t>
  </si>
  <si>
    <t>13071071</t>
  </si>
  <si>
    <t>Kargow</t>
  </si>
  <si>
    <t>13071072</t>
  </si>
  <si>
    <t>Kentzlin</t>
  </si>
  <si>
    <t>13071073</t>
  </si>
  <si>
    <t>Kieve</t>
  </si>
  <si>
    <t>13071074</t>
  </si>
  <si>
    <t>Kittendorf</t>
  </si>
  <si>
    <t>13071075</t>
  </si>
  <si>
    <t>Klein Vielen</t>
  </si>
  <si>
    <t>13071076</t>
  </si>
  <si>
    <t>Kletzin</t>
  </si>
  <si>
    <t>13071077</t>
  </si>
  <si>
    <t>Klink</t>
  </si>
  <si>
    <t>13071078</t>
  </si>
  <si>
    <t>Klocksin</t>
  </si>
  <si>
    <t>13071079</t>
  </si>
  <si>
    <t>Knorrendorf</t>
  </si>
  <si>
    <t>13071080</t>
  </si>
  <si>
    <t>Kratzeburg</t>
  </si>
  <si>
    <t>13071081</t>
  </si>
  <si>
    <t>Kriesow</t>
  </si>
  <si>
    <t>13071083</t>
  </si>
  <si>
    <t>Kublank</t>
  </si>
  <si>
    <t>13071084</t>
  </si>
  <si>
    <t>Kummerow</t>
  </si>
  <si>
    <t>13071087</t>
  </si>
  <si>
    <t>Lärz</t>
  </si>
  <si>
    <t>13071088</t>
  </si>
  <si>
    <t>Leizen</t>
  </si>
  <si>
    <t>13071089</t>
  </si>
  <si>
    <t>13071090</t>
  </si>
  <si>
    <t>Lindetal</t>
  </si>
  <si>
    <t>13071091</t>
  </si>
  <si>
    <t>Ludorf</t>
  </si>
  <si>
    <t>13071092</t>
  </si>
  <si>
    <t>Malchin</t>
  </si>
  <si>
    <t>13071093</t>
  </si>
  <si>
    <t>Malchow</t>
  </si>
  <si>
    <t>13071095</t>
  </si>
  <si>
    <t>Massow</t>
  </si>
  <si>
    <t>13071096</t>
  </si>
  <si>
    <t>Meesiger</t>
  </si>
  <si>
    <t>13071097</t>
  </si>
  <si>
    <t>Melz</t>
  </si>
  <si>
    <t>13071099</t>
  </si>
  <si>
    <t>Mirow</t>
  </si>
  <si>
    <t>13071100</t>
  </si>
  <si>
    <t>Möllenbeck</t>
  </si>
  <si>
    <t>13071101</t>
  </si>
  <si>
    <t>Möllenhagen</t>
  </si>
  <si>
    <t>13071102</t>
  </si>
  <si>
    <t>13071103</t>
  </si>
  <si>
    <t>Moltzow</t>
  </si>
  <si>
    <t>13071104</t>
  </si>
  <si>
    <t>Neddemin</t>
  </si>
  <si>
    <t>13071105</t>
  </si>
  <si>
    <t>Neetzka</t>
  </si>
  <si>
    <t>13071107</t>
  </si>
  <si>
    <t>Neubrandenburg</t>
  </si>
  <si>
    <t>13071108</t>
  </si>
  <si>
    <t>13071109</t>
  </si>
  <si>
    <t>Neukalen</t>
  </si>
  <si>
    <t>13071110</t>
  </si>
  <si>
    <t>Neustrelitz</t>
  </si>
  <si>
    <t>13071111</t>
  </si>
  <si>
    <t>Neverin</t>
  </si>
  <si>
    <t>13071112</t>
  </si>
  <si>
    <t>Nossendorf</t>
  </si>
  <si>
    <t>13071113</t>
  </si>
  <si>
    <t>Nossentiner Hütte</t>
  </si>
  <si>
    <t>13071114</t>
  </si>
  <si>
    <t>Penkow</t>
  </si>
  <si>
    <t>13071115</t>
  </si>
  <si>
    <t>Penzlin</t>
  </si>
  <si>
    <t>13071116</t>
  </si>
  <si>
    <t>13071117</t>
  </si>
  <si>
    <t>Pragsdorf</t>
  </si>
  <si>
    <t>13071118</t>
  </si>
  <si>
    <t>Priborn</t>
  </si>
  <si>
    <t>13071119</t>
  </si>
  <si>
    <t>Priepert</t>
  </si>
  <si>
    <t>13071120</t>
  </si>
  <si>
    <t>Pripsleben</t>
  </si>
  <si>
    <t>13071122</t>
  </si>
  <si>
    <t>Rechlin</t>
  </si>
  <si>
    <t>13071123</t>
  </si>
  <si>
    <t>Ritzerow</t>
  </si>
  <si>
    <t>13071124</t>
  </si>
  <si>
    <t>13071125</t>
  </si>
  <si>
    <t>Röckwitz</t>
  </si>
  <si>
    <t>Roggentin</t>
  </si>
  <si>
    <t>13071127</t>
  </si>
  <si>
    <t>Rosenow</t>
  </si>
  <si>
    <t>13071128</t>
  </si>
  <si>
    <t>Sarow</t>
  </si>
  <si>
    <t>13071130</t>
  </si>
  <si>
    <t>Schönbeck</t>
  </si>
  <si>
    <t>13071131</t>
  </si>
  <si>
    <t>13071132</t>
  </si>
  <si>
    <t>Schönhausen</t>
  </si>
  <si>
    <t>13071133</t>
  </si>
  <si>
    <t>Schwarz</t>
  </si>
  <si>
    <t>13071135</t>
  </si>
  <si>
    <t>Siedenbollentin</t>
  </si>
  <si>
    <t>13071136</t>
  </si>
  <si>
    <t>Siedenbrünzow</t>
  </si>
  <si>
    <t>13071137</t>
  </si>
  <si>
    <t>Sietow</t>
  </si>
  <si>
    <t>13071138</t>
  </si>
  <si>
    <t>13071139</t>
  </si>
  <si>
    <t>Sommersdorf</t>
  </si>
  <si>
    <t>13071140</t>
  </si>
  <si>
    <t>Sponholz</t>
  </si>
  <si>
    <t>13071141</t>
  </si>
  <si>
    <t>Staven</t>
  </si>
  <si>
    <t>13071142</t>
  </si>
  <si>
    <t>Stavenhagen</t>
  </si>
  <si>
    <t>13071143</t>
  </si>
  <si>
    <t>Stuer</t>
  </si>
  <si>
    <t>13071144</t>
  </si>
  <si>
    <t>Torgelow am See</t>
  </si>
  <si>
    <t>13071145</t>
  </si>
  <si>
    <t>Trollenhagen</t>
  </si>
  <si>
    <t>13071146</t>
  </si>
  <si>
    <t>Tützpatz</t>
  </si>
  <si>
    <t>13071147</t>
  </si>
  <si>
    <t>Userin</t>
  </si>
  <si>
    <t>13071148</t>
  </si>
  <si>
    <t>Utzedel</t>
  </si>
  <si>
    <t>13071149</t>
  </si>
  <si>
    <t>Varchentin</t>
  </si>
  <si>
    <t>13071150</t>
  </si>
  <si>
    <t>Verchen</t>
  </si>
  <si>
    <t>13071152</t>
  </si>
  <si>
    <t>Vipperow</t>
  </si>
  <si>
    <t>13071153</t>
  </si>
  <si>
    <t>Voigtsdorf</t>
  </si>
  <si>
    <t>13071154</t>
  </si>
  <si>
    <t>Vollrathsruhe</t>
  </si>
  <si>
    <t>13071155</t>
  </si>
  <si>
    <t>Walow</t>
  </si>
  <si>
    <t>13071156</t>
  </si>
  <si>
    <t>Waren (Müritz)</t>
  </si>
  <si>
    <t>13071157</t>
  </si>
  <si>
    <t>Warrenzin</t>
  </si>
  <si>
    <t>13071158</t>
  </si>
  <si>
    <t>Werder</t>
  </si>
  <si>
    <t>13071159</t>
  </si>
  <si>
    <t>13071160</t>
  </si>
  <si>
    <t>13071161</t>
  </si>
  <si>
    <t>Woggersin</t>
  </si>
  <si>
    <t>13071162</t>
  </si>
  <si>
    <t>Wokuhl-Dabelow</t>
  </si>
  <si>
    <t>13071163</t>
  </si>
  <si>
    <t>Wolde</t>
  </si>
  <si>
    <t>13071164</t>
  </si>
  <si>
    <t>Woldegk</t>
  </si>
  <si>
    <t>13071165</t>
  </si>
  <si>
    <t>Wredenhagen</t>
  </si>
  <si>
    <t>13071166</t>
  </si>
  <si>
    <t>Wulkenzin</t>
  </si>
  <si>
    <t>13071167</t>
  </si>
  <si>
    <t>Wustrow</t>
  </si>
  <si>
    <t>13071168</t>
  </si>
  <si>
    <t>Zepkow</t>
  </si>
  <si>
    <t>13071169</t>
  </si>
  <si>
    <t>Zettemin</t>
  </si>
  <si>
    <t>13071170</t>
  </si>
  <si>
    <t>Zirzow</t>
  </si>
  <si>
    <t>13071171</t>
  </si>
  <si>
    <t>Zislow</t>
  </si>
  <si>
    <t>13071172</t>
  </si>
  <si>
    <t>Peenehagen</t>
  </si>
  <si>
    <t>13071173</t>
  </si>
  <si>
    <t>Kuckssee</t>
  </si>
  <si>
    <t>13071174</t>
  </si>
  <si>
    <t>Schloen-Dratow</t>
  </si>
  <si>
    <t>13072001</t>
  </si>
  <si>
    <t>Admannshagen-Bargeshagen</t>
  </si>
  <si>
    <t>13072002</t>
  </si>
  <si>
    <t>Alt Bukow</t>
  </si>
  <si>
    <t>13072003</t>
  </si>
  <si>
    <t>Alt Sührkow</t>
  </si>
  <si>
    <t>13072004</t>
  </si>
  <si>
    <t>Altkalen</t>
  </si>
  <si>
    <t>13072005</t>
  </si>
  <si>
    <t>Am Salzhaff</t>
  </si>
  <si>
    <t>13072006</t>
  </si>
  <si>
    <t>Bad Doberan</t>
  </si>
  <si>
    <t>13072007</t>
  </si>
  <si>
    <t>Bartenshagen-Parkentin</t>
  </si>
  <si>
    <t>13072008</t>
  </si>
  <si>
    <t>Bastorf</t>
  </si>
  <si>
    <t>13072009</t>
  </si>
  <si>
    <t>Baumgarten</t>
  </si>
  <si>
    <t>13072010</t>
  </si>
  <si>
    <t>Behren-Lübchin</t>
  </si>
  <si>
    <t>13072011</t>
  </si>
  <si>
    <t>Benitz</t>
  </si>
  <si>
    <t>13072012</t>
  </si>
  <si>
    <t>Bentwisch</t>
  </si>
  <si>
    <t>13072013</t>
  </si>
  <si>
    <t>Bernitt</t>
  </si>
  <si>
    <t>13072014</t>
  </si>
  <si>
    <t>Biendorf</t>
  </si>
  <si>
    <t>13072015</t>
  </si>
  <si>
    <t>Blankenhagen</t>
  </si>
  <si>
    <t>13072016</t>
  </si>
  <si>
    <t>Boddin</t>
  </si>
  <si>
    <t>13072017</t>
  </si>
  <si>
    <t>Börgerende-Rethwisch</t>
  </si>
  <si>
    <t>13072018</t>
  </si>
  <si>
    <t>Bröbberow</t>
  </si>
  <si>
    <t>13072019</t>
  </si>
  <si>
    <t>Broderstorf</t>
  </si>
  <si>
    <t>13072020</t>
  </si>
  <si>
    <t>Bützow</t>
  </si>
  <si>
    <t>13072021</t>
  </si>
  <si>
    <t>13072022</t>
  </si>
  <si>
    <t>Carinerland</t>
  </si>
  <si>
    <t>13072023</t>
  </si>
  <si>
    <t>Dahmen</t>
  </si>
  <si>
    <t>13072024</t>
  </si>
  <si>
    <t>Dalkendorf</t>
  </si>
  <si>
    <t>13072025</t>
  </si>
  <si>
    <t>Diekhof</t>
  </si>
  <si>
    <t>13072026</t>
  </si>
  <si>
    <t>Dobbin-Linstow</t>
  </si>
  <si>
    <t>13072027</t>
  </si>
  <si>
    <t>Dolgen am See</t>
  </si>
  <si>
    <t>13072028</t>
  </si>
  <si>
    <t>13072029</t>
  </si>
  <si>
    <t>Dummerstorf</t>
  </si>
  <si>
    <t>13072030</t>
  </si>
  <si>
    <t>13072031</t>
  </si>
  <si>
    <t>Finkenthal</t>
  </si>
  <si>
    <t>13072032</t>
  </si>
  <si>
    <t>Gelbensande</t>
  </si>
  <si>
    <t>13072033</t>
  </si>
  <si>
    <t>Glasewitz</t>
  </si>
  <si>
    <t>13072034</t>
  </si>
  <si>
    <t>Gnewitz</t>
  </si>
  <si>
    <t>13072035</t>
  </si>
  <si>
    <t>Gnoien</t>
  </si>
  <si>
    <t>13072036</t>
  </si>
  <si>
    <t>Graal-Müritz</t>
  </si>
  <si>
    <t>13072037</t>
  </si>
  <si>
    <t>Grammow</t>
  </si>
  <si>
    <t>13072038</t>
  </si>
  <si>
    <t>Groß Roge</t>
  </si>
  <si>
    <t>13072039</t>
  </si>
  <si>
    <t>Groß Schwiesow</t>
  </si>
  <si>
    <t>13072040</t>
  </si>
  <si>
    <t>Groß Wokern</t>
  </si>
  <si>
    <t>13072041</t>
  </si>
  <si>
    <t>Groß Wüstenfelde</t>
  </si>
  <si>
    <t>13072042</t>
  </si>
  <si>
    <t>Gülzow-Prüzen</t>
  </si>
  <si>
    <t>13072043</t>
  </si>
  <si>
    <t>Güstrow</t>
  </si>
  <si>
    <t>13072044</t>
  </si>
  <si>
    <t>Gutow</t>
  </si>
  <si>
    <t>13072045</t>
  </si>
  <si>
    <t>Hohen Demzin</t>
  </si>
  <si>
    <t>13072046</t>
  </si>
  <si>
    <t>Hohen Sprenz</t>
  </si>
  <si>
    <t>13072047</t>
  </si>
  <si>
    <t>13072048</t>
  </si>
  <si>
    <t>Hoppenrade</t>
  </si>
  <si>
    <t>13072049</t>
  </si>
  <si>
    <t>Jördenstorf</t>
  </si>
  <si>
    <t>13072050</t>
  </si>
  <si>
    <t>Jürgenshagen</t>
  </si>
  <si>
    <t>13072051</t>
  </si>
  <si>
    <t>Kassow</t>
  </si>
  <si>
    <t>13072052</t>
  </si>
  <si>
    <t>Kirch Mulsow</t>
  </si>
  <si>
    <t>13072053</t>
  </si>
  <si>
    <t>Klein Belitz</t>
  </si>
  <si>
    <t>13072054</t>
  </si>
  <si>
    <t>Klein Kussewitz</t>
  </si>
  <si>
    <t>13072055</t>
  </si>
  <si>
    <t>Klein Upahl</t>
  </si>
  <si>
    <t>13072056</t>
  </si>
  <si>
    <t>Krakow am See</t>
  </si>
  <si>
    <t>13072057</t>
  </si>
  <si>
    <t>Kritzmow</t>
  </si>
  <si>
    <t>13072058</t>
  </si>
  <si>
    <t>Kröpelin</t>
  </si>
  <si>
    <t>13072059</t>
  </si>
  <si>
    <t>Kuchelmiß</t>
  </si>
  <si>
    <t>13072060</t>
  </si>
  <si>
    <t>Kühlungsborn</t>
  </si>
  <si>
    <t>13072061</t>
  </si>
  <si>
    <t>Kuhs</t>
  </si>
  <si>
    <t>13072062</t>
  </si>
  <si>
    <t>Laage</t>
  </si>
  <si>
    <t>13072063</t>
  </si>
  <si>
    <t>Lalendorf</t>
  </si>
  <si>
    <t>13072064</t>
  </si>
  <si>
    <t>Lambrechtshagen</t>
  </si>
  <si>
    <t>13072066</t>
  </si>
  <si>
    <t>Hienheimer Forst</t>
  </si>
  <si>
    <t>09274111</t>
  </si>
  <si>
    <t>Adlkofen</t>
  </si>
  <si>
    <t>09274112</t>
  </si>
  <si>
    <t>Aham</t>
  </si>
  <si>
    <t>09274113</t>
  </si>
  <si>
    <t>09274114</t>
  </si>
  <si>
    <t>Altfraunhofen</t>
  </si>
  <si>
    <t>09274118</t>
  </si>
  <si>
    <t>Baierbach</t>
  </si>
  <si>
    <t>09274119</t>
  </si>
  <si>
    <t>Bayerbach b. Ergoldsbach</t>
  </si>
  <si>
    <t>09274120</t>
  </si>
  <si>
    <t>Bodenkirchen</t>
  </si>
  <si>
    <t>09274121</t>
  </si>
  <si>
    <t>Buch a. Erlbach</t>
  </si>
  <si>
    <t>09274124</t>
  </si>
  <si>
    <t>09274126</t>
  </si>
  <si>
    <t>Ergolding</t>
  </si>
  <si>
    <t>09274127</t>
  </si>
  <si>
    <t>Ergoldsbach</t>
  </si>
  <si>
    <t>09274128</t>
  </si>
  <si>
    <t>Essenbach</t>
  </si>
  <si>
    <t>09274132</t>
  </si>
  <si>
    <t>Furth</t>
  </si>
  <si>
    <t>09274134</t>
  </si>
  <si>
    <t>Geisenhausen</t>
  </si>
  <si>
    <t>09274135</t>
  </si>
  <si>
    <t>Gerzen</t>
  </si>
  <si>
    <t>09274141</t>
  </si>
  <si>
    <t>Hohenthann</t>
  </si>
  <si>
    <t>09274145</t>
  </si>
  <si>
    <t>Kröning</t>
  </si>
  <si>
    <t>09274146</t>
  </si>
  <si>
    <t>Kumhausen</t>
  </si>
  <si>
    <t>09274153</t>
  </si>
  <si>
    <t>Neufahrn i. NB</t>
  </si>
  <si>
    <t>09274154</t>
  </si>
  <si>
    <t>Neufraunhofen</t>
  </si>
  <si>
    <t>09274156</t>
  </si>
  <si>
    <t>Niederaichbach</t>
  </si>
  <si>
    <t>09274165</t>
  </si>
  <si>
    <t>Obersüßbach</t>
  </si>
  <si>
    <t>09274172</t>
  </si>
  <si>
    <t>Pfeffenhausen</t>
  </si>
  <si>
    <t>09274174</t>
  </si>
  <si>
    <t>Postau</t>
  </si>
  <si>
    <t>09274176</t>
  </si>
  <si>
    <t>Rottenburg a.d. Laaber</t>
  </si>
  <si>
    <t>09274179</t>
  </si>
  <si>
    <t>Schalkham</t>
  </si>
  <si>
    <t>09274182</t>
  </si>
  <si>
    <t>09274183</t>
  </si>
  <si>
    <t>Velden</t>
  </si>
  <si>
    <t>09274184</t>
  </si>
  <si>
    <t>Vilsbiburg</t>
  </si>
  <si>
    <t>09274185</t>
  </si>
  <si>
    <t>Vilsheim</t>
  </si>
  <si>
    <t>09274187</t>
  </si>
  <si>
    <t>Weihmichl</t>
  </si>
  <si>
    <t>09274188</t>
  </si>
  <si>
    <t>Weng</t>
  </si>
  <si>
    <t>09274191</t>
  </si>
  <si>
    <t>Wörth a.d. Isar</t>
  </si>
  <si>
    <t>09274193</t>
  </si>
  <si>
    <t>Wurmsham</t>
  </si>
  <si>
    <t>09274194</t>
  </si>
  <si>
    <t>Bruckberg</t>
  </si>
  <si>
    <t>09275111</t>
  </si>
  <si>
    <t>Aicha vorm Wald</t>
  </si>
  <si>
    <t>09275112</t>
  </si>
  <si>
    <t>Aidenbach</t>
  </si>
  <si>
    <t>09275114</t>
  </si>
  <si>
    <t>Aldersbach</t>
  </si>
  <si>
    <t>09275116</t>
  </si>
  <si>
    <t>Bad Füssing</t>
  </si>
  <si>
    <t>09275117</t>
  </si>
  <si>
    <t>Beutelsbach</t>
  </si>
  <si>
    <t>09275118</t>
  </si>
  <si>
    <t>09275119</t>
  </si>
  <si>
    <t>Büchlberg</t>
  </si>
  <si>
    <t>09275120</t>
  </si>
  <si>
    <t>Eging a. See</t>
  </si>
  <si>
    <t>09275121</t>
  </si>
  <si>
    <t>Fürstenstein</t>
  </si>
  <si>
    <t>09275122</t>
  </si>
  <si>
    <t>Fürstenzell</t>
  </si>
  <si>
    <t>09275124</t>
  </si>
  <si>
    <t>Bad Griesbach i. Rottal</t>
  </si>
  <si>
    <t>09275125</t>
  </si>
  <si>
    <t>Haarbach</t>
  </si>
  <si>
    <t>09275126</t>
  </si>
  <si>
    <t>Hauzenberg</t>
  </si>
  <si>
    <t>09275127</t>
  </si>
  <si>
    <t>Hofkirchen</t>
  </si>
  <si>
    <t>09275128</t>
  </si>
  <si>
    <t>Hutthurm</t>
  </si>
  <si>
    <t>09275130</t>
  </si>
  <si>
    <t>Kirchham</t>
  </si>
  <si>
    <t>09275131</t>
  </si>
  <si>
    <t>Kößlarn</t>
  </si>
  <si>
    <t>09275132</t>
  </si>
  <si>
    <t>Malching</t>
  </si>
  <si>
    <t>09275133</t>
  </si>
  <si>
    <t>Neuburg a. Inn</t>
  </si>
  <si>
    <t>09275134</t>
  </si>
  <si>
    <t>Neuhaus a. Inn</t>
  </si>
  <si>
    <t>09275135</t>
  </si>
  <si>
    <t>Neukirchen vorm Wald</t>
  </si>
  <si>
    <t>09275137</t>
  </si>
  <si>
    <t>Obernzell</t>
  </si>
  <si>
    <t>09275138</t>
  </si>
  <si>
    <t>Ortenburg</t>
  </si>
  <si>
    <t>09275141</t>
  </si>
  <si>
    <t>Pocking</t>
  </si>
  <si>
    <t>09275143</t>
  </si>
  <si>
    <t>Rotthalmünster</t>
  </si>
  <si>
    <t>09275144</t>
  </si>
  <si>
    <t>Ruderting</t>
  </si>
  <si>
    <t>09275145</t>
  </si>
  <si>
    <t>Ruhstorf a.d. Rott</t>
  </si>
  <si>
    <t>09275146</t>
  </si>
  <si>
    <t>Salzweg</t>
  </si>
  <si>
    <t>09275148</t>
  </si>
  <si>
    <t>Sonnen</t>
  </si>
  <si>
    <t>09275149</t>
  </si>
  <si>
    <t>Tettenweis</t>
  </si>
  <si>
    <t>09275150</t>
  </si>
  <si>
    <t>Thyrnau</t>
  </si>
  <si>
    <t>09275151</t>
  </si>
  <si>
    <t>09275152</t>
  </si>
  <si>
    <t>Tittling</t>
  </si>
  <si>
    <t>09275153</t>
  </si>
  <si>
    <t>Untergriesbach</t>
  </si>
  <si>
    <t>09275154</t>
  </si>
  <si>
    <t>Vilshofen an der Donau</t>
  </si>
  <si>
    <t>09275156</t>
  </si>
  <si>
    <t>Wegscheid</t>
  </si>
  <si>
    <t>09275159</t>
  </si>
  <si>
    <t>Windorf</t>
  </si>
  <si>
    <t>09275160</t>
  </si>
  <si>
    <t>Witzmannsberg</t>
  </si>
  <si>
    <t>09276111</t>
  </si>
  <si>
    <t>Achslach</t>
  </si>
  <si>
    <t>09276113</t>
  </si>
  <si>
    <t>Arnbruck</t>
  </si>
  <si>
    <t>09276115</t>
  </si>
  <si>
    <t>Bayerisch Eisenstein</t>
  </si>
  <si>
    <t>09276116</t>
  </si>
  <si>
    <t>Bischofsmais</t>
  </si>
  <si>
    <t>09276117</t>
  </si>
  <si>
    <t>Bodenmais</t>
  </si>
  <si>
    <t>09276118</t>
  </si>
  <si>
    <t>Böbrach</t>
  </si>
  <si>
    <t>09276120</t>
  </si>
  <si>
    <t>Drachselsried</t>
  </si>
  <si>
    <t>09276121</t>
  </si>
  <si>
    <t>Frauenau</t>
  </si>
  <si>
    <t>09276122</t>
  </si>
  <si>
    <t>Geiersthal</t>
  </si>
  <si>
    <t>09276123</t>
  </si>
  <si>
    <t>Gotteszell</t>
  </si>
  <si>
    <t>09276126</t>
  </si>
  <si>
    <t>Kirchberg i. Wald</t>
  </si>
  <si>
    <t>09276127</t>
  </si>
  <si>
    <t>Kirchdorf i. Wald</t>
  </si>
  <si>
    <t>09276128</t>
  </si>
  <si>
    <t>Kollnburg</t>
  </si>
  <si>
    <t>09276129</t>
  </si>
  <si>
    <t>Langdorf</t>
  </si>
  <si>
    <t>09276130</t>
  </si>
  <si>
    <t>Lindberg</t>
  </si>
  <si>
    <t>09276134</t>
  </si>
  <si>
    <t>Patersdorf</t>
  </si>
  <si>
    <t>09276135</t>
  </si>
  <si>
    <t>Prackenbach</t>
  </si>
  <si>
    <t>09276138</t>
  </si>
  <si>
    <t>Regen</t>
  </si>
  <si>
    <t>09276139</t>
  </si>
  <si>
    <t>Rinchnach</t>
  </si>
  <si>
    <t>09276142</t>
  </si>
  <si>
    <t>Ruhmannsfelden</t>
  </si>
  <si>
    <t>09276143</t>
  </si>
  <si>
    <t>Teisnach</t>
  </si>
  <si>
    <t>09276144</t>
  </si>
  <si>
    <t>Viechtach</t>
  </si>
  <si>
    <t>09276146</t>
  </si>
  <si>
    <t>Zachenberg</t>
  </si>
  <si>
    <t>09276148</t>
  </si>
  <si>
    <t>Zwiesel</t>
  </si>
  <si>
    <t>09277111</t>
  </si>
  <si>
    <t>Arnstorf</t>
  </si>
  <si>
    <t>09277112</t>
  </si>
  <si>
    <t>Bayerbach</t>
  </si>
  <si>
    <t>09277113</t>
  </si>
  <si>
    <t>Bad Birnbach</t>
  </si>
  <si>
    <t>09277114</t>
  </si>
  <si>
    <t>Dietersburg</t>
  </si>
  <si>
    <t>09277116</t>
  </si>
  <si>
    <t>Eggenfelden</t>
  </si>
  <si>
    <t>09277117</t>
  </si>
  <si>
    <t>Egglham</t>
  </si>
  <si>
    <t>09277118</t>
  </si>
  <si>
    <t>Ering</t>
  </si>
  <si>
    <t>09277119</t>
  </si>
  <si>
    <t>Falkenberg</t>
  </si>
  <si>
    <t>09277121</t>
  </si>
  <si>
    <t>Gangkofen</t>
  </si>
  <si>
    <t>09277122</t>
  </si>
  <si>
    <t>Geratskirchen</t>
  </si>
  <si>
    <t>09277124</t>
  </si>
  <si>
    <t>Hebertsfelden</t>
  </si>
  <si>
    <t>09277126</t>
  </si>
  <si>
    <t>Johanniskirchen</t>
  </si>
  <si>
    <t>09277127</t>
  </si>
  <si>
    <t>Julbach</t>
  </si>
  <si>
    <t>09277128</t>
  </si>
  <si>
    <t>Kirchdorf a. Inn</t>
  </si>
  <si>
    <t>09277131</t>
  </si>
  <si>
    <t>Malgersdorf</t>
  </si>
  <si>
    <t>09277133</t>
  </si>
  <si>
    <t>Massing</t>
  </si>
  <si>
    <t>09277134</t>
  </si>
  <si>
    <t>Mitterskirchen</t>
  </si>
  <si>
    <t>09277138</t>
  </si>
  <si>
    <t>Pfarrkirchen</t>
  </si>
  <si>
    <t>09277139</t>
  </si>
  <si>
    <t>Postmünster</t>
  </si>
  <si>
    <t>09277140</t>
  </si>
  <si>
    <t>Reut</t>
  </si>
  <si>
    <t>09277141</t>
  </si>
  <si>
    <t>09277142</t>
  </si>
  <si>
    <t>09277144</t>
  </si>
  <si>
    <t>09277145</t>
  </si>
  <si>
    <t>Simbach a. Inn</t>
  </si>
  <si>
    <t>09277147</t>
  </si>
  <si>
    <t>Stubenberg</t>
  </si>
  <si>
    <t>09277148</t>
  </si>
  <si>
    <t>Tann</t>
  </si>
  <si>
    <t>09277149</t>
  </si>
  <si>
    <t>Triftern</t>
  </si>
  <si>
    <t>09277151</t>
  </si>
  <si>
    <t>Unterdietfurt</t>
  </si>
  <si>
    <t>09277152</t>
  </si>
  <si>
    <t>Wittibreut</t>
  </si>
  <si>
    <t>09277153</t>
  </si>
  <si>
    <t>Wurmannsquick</t>
  </si>
  <si>
    <t>09277154</t>
  </si>
  <si>
    <t>Zeilarn</t>
  </si>
  <si>
    <t>09278112</t>
  </si>
  <si>
    <t>Aholfing</t>
  </si>
  <si>
    <t>09278113</t>
  </si>
  <si>
    <t>Aiterhofen</t>
  </si>
  <si>
    <t>09278116</t>
  </si>
  <si>
    <t>Ascha</t>
  </si>
  <si>
    <t>09278117</t>
  </si>
  <si>
    <t>Atting</t>
  </si>
  <si>
    <t>09278118</t>
  </si>
  <si>
    <t>Bogen</t>
  </si>
  <si>
    <t>09278120</t>
  </si>
  <si>
    <t>Falkenfels</t>
  </si>
  <si>
    <t>09278121</t>
  </si>
  <si>
    <t>09278123</t>
  </si>
  <si>
    <t>Geiselhöring</t>
  </si>
  <si>
    <t>09278129</t>
  </si>
  <si>
    <t>Haibach</t>
  </si>
  <si>
    <t>09278134</t>
  </si>
  <si>
    <t>Haselbach</t>
  </si>
  <si>
    <t>09278139</t>
  </si>
  <si>
    <t>Hunderdorf</t>
  </si>
  <si>
    <t>09278140</t>
  </si>
  <si>
    <t>Irlbach</t>
  </si>
  <si>
    <t>09278141</t>
  </si>
  <si>
    <t>Kirchroth</t>
  </si>
  <si>
    <t>09278143</t>
  </si>
  <si>
    <t>Konzell</t>
  </si>
  <si>
    <t>09278144</t>
  </si>
  <si>
    <t>Laberweinting</t>
  </si>
  <si>
    <t>09278146</t>
  </si>
  <si>
    <t>Leiblfing</t>
  </si>
  <si>
    <t>09278147</t>
  </si>
  <si>
    <t>Loitzendorf</t>
  </si>
  <si>
    <t>09278148</t>
  </si>
  <si>
    <t>Mallersdorf-Pfaffenberg</t>
  </si>
  <si>
    <t>09278149</t>
  </si>
  <si>
    <t>Mariaposching</t>
  </si>
  <si>
    <t>09278151</t>
  </si>
  <si>
    <t>Mitterfels</t>
  </si>
  <si>
    <t>09278154</t>
  </si>
  <si>
    <t>09278159</t>
  </si>
  <si>
    <t>Niederwinkling</t>
  </si>
  <si>
    <t>09278167</t>
  </si>
  <si>
    <t>Oberschneiding</t>
  </si>
  <si>
    <t>09278170</t>
  </si>
  <si>
    <t>Parkstetten</t>
  </si>
  <si>
    <t>09278171</t>
  </si>
  <si>
    <t>Perasdorf</t>
  </si>
  <si>
    <t>09278172</t>
  </si>
  <si>
    <t>Perkam</t>
  </si>
  <si>
    <t>09278177</t>
  </si>
  <si>
    <t>Rain</t>
  </si>
  <si>
    <t>09278178</t>
  </si>
  <si>
    <t>Rattenberg</t>
  </si>
  <si>
    <t>09278179</t>
  </si>
  <si>
    <t>Rattiszell</t>
  </si>
  <si>
    <t>09278182</t>
  </si>
  <si>
    <t>Salching</t>
  </si>
  <si>
    <t>09278184</t>
  </si>
  <si>
    <t>Sankt Englmar</t>
  </si>
  <si>
    <t>09278187</t>
  </si>
  <si>
    <t>09278189</t>
  </si>
  <si>
    <t>Stallwang</t>
  </si>
  <si>
    <t>09278190</t>
  </si>
  <si>
    <t>09278192</t>
  </si>
  <si>
    <t>Straßkirchen</t>
  </si>
  <si>
    <t>09278197</t>
  </si>
  <si>
    <t>Wiesenfelden</t>
  </si>
  <si>
    <t>09278198</t>
  </si>
  <si>
    <t>Windberg</t>
  </si>
  <si>
    <t>09279112</t>
  </si>
  <si>
    <t>Dingolfing</t>
  </si>
  <si>
    <t>09279113</t>
  </si>
  <si>
    <t>Eichendorf</t>
  </si>
  <si>
    <t>09279115</t>
  </si>
  <si>
    <t>Frontenhausen</t>
  </si>
  <si>
    <t>09279116</t>
  </si>
  <si>
    <t>Gottfrieding</t>
  </si>
  <si>
    <t>09279122</t>
  </si>
  <si>
    <t>Landau a.d. Isar</t>
  </si>
  <si>
    <t>09279124</t>
  </si>
  <si>
    <t>Loiching</t>
  </si>
  <si>
    <t>09279125</t>
  </si>
  <si>
    <t>Mamming</t>
  </si>
  <si>
    <t>09279126</t>
  </si>
  <si>
    <t>Marklkofen</t>
  </si>
  <si>
    <t>09279127</t>
  </si>
  <si>
    <t>Mengkofen</t>
  </si>
  <si>
    <t>09279128</t>
  </si>
  <si>
    <t>Moosthenning</t>
  </si>
  <si>
    <t>09279130</t>
  </si>
  <si>
    <t>Niederviehbach</t>
  </si>
  <si>
    <t>09279132</t>
  </si>
  <si>
    <t>Pilsting</t>
  </si>
  <si>
    <t>09279134</t>
  </si>
  <si>
    <t>Reisbach</t>
  </si>
  <si>
    <t>09279135</t>
  </si>
  <si>
    <t>Simbach</t>
  </si>
  <si>
    <t>09279137</t>
  </si>
  <si>
    <t>Wallersdorf</t>
  </si>
  <si>
    <t>09361000</t>
  </si>
  <si>
    <t>Amberg</t>
  </si>
  <si>
    <t>09362000</t>
  </si>
  <si>
    <t>Regensburg</t>
  </si>
  <si>
    <t>09363000</t>
  </si>
  <si>
    <t>Weiden i.d. OPf.</t>
  </si>
  <si>
    <t>09371111</t>
  </si>
  <si>
    <t>Ammerthal</t>
  </si>
  <si>
    <t>09371113</t>
  </si>
  <si>
    <t>Auerbach i.d. OPf.</t>
  </si>
  <si>
    <t>09371116</t>
  </si>
  <si>
    <t>Birgland</t>
  </si>
  <si>
    <t>09371118</t>
  </si>
  <si>
    <t>Ebermannsdorf</t>
  </si>
  <si>
    <t>09371119</t>
  </si>
  <si>
    <t>Edelsfeld</t>
  </si>
  <si>
    <t>09371120</t>
  </si>
  <si>
    <t>Ensdorf</t>
  </si>
  <si>
    <t>09371121</t>
  </si>
  <si>
    <t>Freihung</t>
  </si>
  <si>
    <t>09371122</t>
  </si>
  <si>
    <t>09371123</t>
  </si>
  <si>
    <t>Gebenbach</t>
  </si>
  <si>
    <t>09371126</t>
  </si>
  <si>
    <t>Hahnbach</t>
  </si>
  <si>
    <t>09371127</t>
  </si>
  <si>
    <t>Hirschau</t>
  </si>
  <si>
    <t>09371128</t>
  </si>
  <si>
    <t>Hirschbach</t>
  </si>
  <si>
    <t>09371129</t>
  </si>
  <si>
    <t>Hohenburg</t>
  </si>
  <si>
    <t>09371131</t>
  </si>
  <si>
    <t>Illschwang</t>
  </si>
  <si>
    <t>09371132</t>
  </si>
  <si>
    <t>09371135</t>
  </si>
  <si>
    <t>Königstein</t>
  </si>
  <si>
    <t>09371136</t>
  </si>
  <si>
    <t>Kümmersbruck</t>
  </si>
  <si>
    <t>09371140</t>
  </si>
  <si>
    <t>Etzelwang</t>
  </si>
  <si>
    <t>09371141</t>
  </si>
  <si>
    <t>Neukirchen b. Sulzbach-Rosenberg</t>
  </si>
  <si>
    <t>09371144</t>
  </si>
  <si>
    <t>Poppenricht</t>
  </si>
  <si>
    <t>09371146</t>
  </si>
  <si>
    <t>09371148</t>
  </si>
  <si>
    <t>Schmidmühlen</t>
  </si>
  <si>
    <t>09371150</t>
  </si>
  <si>
    <t>Schnaittenbach</t>
  </si>
  <si>
    <t>09371151</t>
  </si>
  <si>
    <t>Sulzbach-Rosenberg</t>
  </si>
  <si>
    <t>09371154</t>
  </si>
  <si>
    <t>Ursensollen</t>
  </si>
  <si>
    <t>09371156</t>
  </si>
  <si>
    <t>Vilseck</t>
  </si>
  <si>
    <t>09371157</t>
  </si>
  <si>
    <t>Weigendorf</t>
  </si>
  <si>
    <t>09371452</t>
  </si>
  <si>
    <t>09371455</t>
  </si>
  <si>
    <t>Hirschwald</t>
  </si>
  <si>
    <t>09372112</t>
  </si>
  <si>
    <t>Arnschwang</t>
  </si>
  <si>
    <t>09372113</t>
  </si>
  <si>
    <t>Arrach</t>
  </si>
  <si>
    <t>09372115</t>
  </si>
  <si>
    <t>Blaibach</t>
  </si>
  <si>
    <t>09372116</t>
  </si>
  <si>
    <t>Cham</t>
  </si>
  <si>
    <t>09372117</t>
  </si>
  <si>
    <t>Chamerau</t>
  </si>
  <si>
    <t>09372124</t>
  </si>
  <si>
    <t>Eschlkam</t>
  </si>
  <si>
    <t>09372125</t>
  </si>
  <si>
    <t>09372126</t>
  </si>
  <si>
    <t>Furth im Wald</t>
  </si>
  <si>
    <t>09372128</t>
  </si>
  <si>
    <t>Gleißenberg</t>
  </si>
  <si>
    <t>09372130</t>
  </si>
  <si>
    <t>Grafenwiesen</t>
  </si>
  <si>
    <t>09372135</t>
  </si>
  <si>
    <t>Hohenwarth</t>
  </si>
  <si>
    <t>09372137</t>
  </si>
  <si>
    <t>Bad Kötzting</t>
  </si>
  <si>
    <t>09372138</t>
  </si>
  <si>
    <t>Lam</t>
  </si>
  <si>
    <t>09372142</t>
  </si>
  <si>
    <t>Michelsneukirchen</t>
  </si>
  <si>
    <t>09372143</t>
  </si>
  <si>
    <t>Miltach</t>
  </si>
  <si>
    <t>09372144</t>
  </si>
  <si>
    <t>Neukirchen b. Hl. Blut</t>
  </si>
  <si>
    <t>09372146</t>
  </si>
  <si>
    <t>Pemfling</t>
  </si>
  <si>
    <t>09372147</t>
  </si>
  <si>
    <t>Pösing</t>
  </si>
  <si>
    <t>09372149</t>
  </si>
  <si>
    <t>09372150</t>
  </si>
  <si>
    <t>Rettenbach</t>
  </si>
  <si>
    <t>09372151</t>
  </si>
  <si>
    <t>09372153</t>
  </si>
  <si>
    <t>Roding</t>
  </si>
  <si>
    <t>09372154</t>
  </si>
  <si>
    <t>Rötz</t>
  </si>
  <si>
    <t>09372155</t>
  </si>
  <si>
    <t>Runding</t>
  </si>
  <si>
    <t>09372157</t>
  </si>
  <si>
    <t>Schönthal</t>
  </si>
  <si>
    <t>09372158</t>
  </si>
  <si>
    <t>09372161</t>
  </si>
  <si>
    <t>Stamsried</t>
  </si>
  <si>
    <t>09372163</t>
  </si>
  <si>
    <t>09372164</t>
  </si>
  <si>
    <t>Traitsching</t>
  </si>
  <si>
    <t>09372165</t>
  </si>
  <si>
    <t>Treffelstein</t>
  </si>
  <si>
    <t>09372167</t>
  </si>
  <si>
    <t>Zell</t>
  </si>
  <si>
    <t>09372168</t>
  </si>
  <si>
    <t>Waffenbrunn</t>
  </si>
  <si>
    <t>09372169</t>
  </si>
  <si>
    <t>09372170</t>
  </si>
  <si>
    <t>Walderbach</t>
  </si>
  <si>
    <t>09372171</t>
  </si>
  <si>
    <t>Waldmünchen</t>
  </si>
  <si>
    <t>09372174</t>
  </si>
  <si>
    <t>Weiding</t>
  </si>
  <si>
    <t>09372175</t>
  </si>
  <si>
    <t>Willmering</t>
  </si>
  <si>
    <t>09372177</t>
  </si>
  <si>
    <t>Zandt</t>
  </si>
  <si>
    <t>09372178</t>
  </si>
  <si>
    <t>Lohberg</t>
  </si>
  <si>
    <t>09373112</t>
  </si>
  <si>
    <t>Berching</t>
  </si>
  <si>
    <t>09373113</t>
  </si>
  <si>
    <t>Berg b. Neumarkt i.d. OPf.</t>
  </si>
  <si>
    <t>09373114</t>
  </si>
  <si>
    <t>Berngau</t>
  </si>
  <si>
    <t>09373115</t>
  </si>
  <si>
    <t>Breitenbrunn</t>
  </si>
  <si>
    <t>13075021</t>
  </si>
  <si>
    <t>Buggenhagen</t>
  </si>
  <si>
    <t>13075022</t>
  </si>
  <si>
    <t>Butzow</t>
  </si>
  <si>
    <t>13075023</t>
  </si>
  <si>
    <t>Daberkow</t>
  </si>
  <si>
    <t>13075025</t>
  </si>
  <si>
    <t>Dargelin</t>
  </si>
  <si>
    <t>13075026</t>
  </si>
  <si>
    <t>Dargen</t>
  </si>
  <si>
    <t>13075027</t>
  </si>
  <si>
    <t>Dersekow</t>
  </si>
  <si>
    <t>13075028</t>
  </si>
  <si>
    <t>Diedrichshagen</t>
  </si>
  <si>
    <t>13075029</t>
  </si>
  <si>
    <t>Ducherow</t>
  </si>
  <si>
    <t>13075031</t>
  </si>
  <si>
    <t>Eggesin</t>
  </si>
  <si>
    <t>13075032</t>
  </si>
  <si>
    <t>Fahrenwalde</t>
  </si>
  <si>
    <t>13075033</t>
  </si>
  <si>
    <t>Ferdinandshof</t>
  </si>
  <si>
    <t>13075034</t>
  </si>
  <si>
    <t>Garz</t>
  </si>
  <si>
    <t>13075035</t>
  </si>
  <si>
    <t>Glasow</t>
  </si>
  <si>
    <t>13075036</t>
  </si>
  <si>
    <t>Görmin</t>
  </si>
  <si>
    <t>13075037</t>
  </si>
  <si>
    <t>Grambin</t>
  </si>
  <si>
    <t>13075038</t>
  </si>
  <si>
    <t>13075039</t>
  </si>
  <si>
    <t>Greifswald</t>
  </si>
  <si>
    <t>13075040</t>
  </si>
  <si>
    <t>Gribow</t>
  </si>
  <si>
    <t>13075041</t>
  </si>
  <si>
    <t>Groß Kiesow</t>
  </si>
  <si>
    <t>13075042</t>
  </si>
  <si>
    <t>Groß Luckow</t>
  </si>
  <si>
    <t>13075043</t>
  </si>
  <si>
    <t>Groß Polzin</t>
  </si>
  <si>
    <t>13075044</t>
  </si>
  <si>
    <t>Gützkow</t>
  </si>
  <si>
    <t>13075045</t>
  </si>
  <si>
    <t>Hammer a.d. Uecker</t>
  </si>
  <si>
    <t>13075046</t>
  </si>
  <si>
    <t>Hanshagen</t>
  </si>
  <si>
    <t>13075048</t>
  </si>
  <si>
    <t>Heinrichswalde</t>
  </si>
  <si>
    <t>13075049</t>
  </si>
  <si>
    <t>13075050</t>
  </si>
  <si>
    <t>Hinrichshagen</t>
  </si>
  <si>
    <t>13075051</t>
  </si>
  <si>
    <t>Hintersee</t>
  </si>
  <si>
    <t>13075053</t>
  </si>
  <si>
    <t>Iven</t>
  </si>
  <si>
    <t>13075054</t>
  </si>
  <si>
    <t>Jarmen</t>
  </si>
  <si>
    <t>13075055</t>
  </si>
  <si>
    <t>Jatznick</t>
  </si>
  <si>
    <t>13075056</t>
  </si>
  <si>
    <t>Kamminke</t>
  </si>
  <si>
    <t>13075057</t>
  </si>
  <si>
    <t>Karlsburg</t>
  </si>
  <si>
    <t>13075058</t>
  </si>
  <si>
    <t>Karlshagen</t>
  </si>
  <si>
    <t>13075059</t>
  </si>
  <si>
    <t>Katzow</t>
  </si>
  <si>
    <t>13075060</t>
  </si>
  <si>
    <t>Kemnitz</t>
  </si>
  <si>
    <t>13075061</t>
  </si>
  <si>
    <t>Klein Bünzow</t>
  </si>
  <si>
    <t>13075063</t>
  </si>
  <si>
    <t>Koblentz</t>
  </si>
  <si>
    <t>13075065</t>
  </si>
  <si>
    <t>Korswandt</t>
  </si>
  <si>
    <t>13075066</t>
  </si>
  <si>
    <t>Koserow</t>
  </si>
  <si>
    <t>13075067</t>
  </si>
  <si>
    <t>Krackow</t>
  </si>
  <si>
    <t>13075068</t>
  </si>
  <si>
    <t>Krien</t>
  </si>
  <si>
    <t>13075069</t>
  </si>
  <si>
    <t>Kröslin</t>
  </si>
  <si>
    <t>13075070</t>
  </si>
  <si>
    <t>Kruckow</t>
  </si>
  <si>
    <t>13075071</t>
  </si>
  <si>
    <t>Krugsdorf</t>
  </si>
  <si>
    <t>13075072</t>
  </si>
  <si>
    <t>Krummin</t>
  </si>
  <si>
    <t>13075073</t>
  </si>
  <si>
    <t>Krusenfelde</t>
  </si>
  <si>
    <t>13075074</t>
  </si>
  <si>
    <t>Lassan</t>
  </si>
  <si>
    <t>13075075</t>
  </si>
  <si>
    <t>Leopoldshagen</t>
  </si>
  <si>
    <t>13075076</t>
  </si>
  <si>
    <t>Levenhagen</t>
  </si>
  <si>
    <t>13075078</t>
  </si>
  <si>
    <t>Liepgarten</t>
  </si>
  <si>
    <t>13075079</t>
  </si>
  <si>
    <t>Löcknitz</t>
  </si>
  <si>
    <t>13075080</t>
  </si>
  <si>
    <t>Loddin</t>
  </si>
  <si>
    <t>13075081</t>
  </si>
  <si>
    <t>Loissin</t>
  </si>
  <si>
    <t>13075082</t>
  </si>
  <si>
    <t>Loitz</t>
  </si>
  <si>
    <t>13075083</t>
  </si>
  <si>
    <t>Lubmin</t>
  </si>
  <si>
    <t>13075084</t>
  </si>
  <si>
    <t>Lübs</t>
  </si>
  <si>
    <t>13075085</t>
  </si>
  <si>
    <t>Luckow</t>
  </si>
  <si>
    <t>13075086</t>
  </si>
  <si>
    <t>Lühmannsdorf</t>
  </si>
  <si>
    <t>13075087</t>
  </si>
  <si>
    <t>Lütow</t>
  </si>
  <si>
    <t>13075088</t>
  </si>
  <si>
    <t>Medow</t>
  </si>
  <si>
    <t>13075089</t>
  </si>
  <si>
    <t>Meiersberg</t>
  </si>
  <si>
    <t>13075090</t>
  </si>
  <si>
    <t>Mellenthin</t>
  </si>
  <si>
    <t>13075091</t>
  </si>
  <si>
    <t>Mesekenhagen</t>
  </si>
  <si>
    <t>13075092</t>
  </si>
  <si>
    <t>Mölschow</t>
  </si>
  <si>
    <t>13075093</t>
  </si>
  <si>
    <t>Mönkebude</t>
  </si>
  <si>
    <t>13075094</t>
  </si>
  <si>
    <t>Murchin</t>
  </si>
  <si>
    <t>13075095</t>
  </si>
  <si>
    <t>Nadrensee</t>
  </si>
  <si>
    <t>13075097</t>
  </si>
  <si>
    <t>Neu Boltenhagen</t>
  </si>
  <si>
    <t>13075098</t>
  </si>
  <si>
    <t>Neu Kosenow</t>
  </si>
  <si>
    <t>13075101</t>
  </si>
  <si>
    <t>13075102</t>
  </si>
  <si>
    <t>13075103</t>
  </si>
  <si>
    <t>Nieden</t>
  </si>
  <si>
    <t>13075104</t>
  </si>
  <si>
    <t>13075105</t>
  </si>
  <si>
    <t>Pasewalk</t>
  </si>
  <si>
    <t>13075106</t>
  </si>
  <si>
    <t>Peenemünde</t>
  </si>
  <si>
    <t>13075107</t>
  </si>
  <si>
    <t>Penkun</t>
  </si>
  <si>
    <t>13075108</t>
  </si>
  <si>
    <t>Plöwen</t>
  </si>
  <si>
    <t>13075109</t>
  </si>
  <si>
    <t>Polzow</t>
  </si>
  <si>
    <t>13075110</t>
  </si>
  <si>
    <t>Postlow</t>
  </si>
  <si>
    <t>13075111</t>
  </si>
  <si>
    <t>Pudagla</t>
  </si>
  <si>
    <t>13075113</t>
  </si>
  <si>
    <t>Ramin</t>
  </si>
  <si>
    <t>13075114</t>
  </si>
  <si>
    <t>Rankwitz</t>
  </si>
  <si>
    <t>13075115</t>
  </si>
  <si>
    <t>Rollwitz</t>
  </si>
  <si>
    <t>13075116</t>
  </si>
  <si>
    <t>Rossin</t>
  </si>
  <si>
    <t>13075117</t>
  </si>
  <si>
    <t>Rossow</t>
  </si>
  <si>
    <t>13075118</t>
  </si>
  <si>
    <t>Rothemühl</t>
  </si>
  <si>
    <t>13075119</t>
  </si>
  <si>
    <t>Rothenklempenow</t>
  </si>
  <si>
    <t>13075120</t>
  </si>
  <si>
    <t>Rubenow</t>
  </si>
  <si>
    <t>13075121</t>
  </si>
  <si>
    <t>Rubkow</t>
  </si>
  <si>
    <t>13075122</t>
  </si>
  <si>
    <t>Sarnow</t>
  </si>
  <si>
    <t>13075123</t>
  </si>
  <si>
    <t>Sassen-Trantow</t>
  </si>
  <si>
    <t>13075124</t>
  </si>
  <si>
    <t>Sauzin</t>
  </si>
  <si>
    <t>13075125</t>
  </si>
  <si>
    <t>Schmatzin</t>
  </si>
  <si>
    <t>13075126</t>
  </si>
  <si>
    <t>Schönwalde</t>
  </si>
  <si>
    <t>13075127</t>
  </si>
  <si>
    <t>Spantekow</t>
  </si>
  <si>
    <t>13075128</t>
  </si>
  <si>
    <t>Stolpe an der Peene</t>
  </si>
  <si>
    <t>13075129</t>
  </si>
  <si>
    <t>Stolpe auf Usedom</t>
  </si>
  <si>
    <t>13075130</t>
  </si>
  <si>
    <t>Strasburg (Uckermark)</t>
  </si>
  <si>
    <t>13075131</t>
  </si>
  <si>
    <t>Torgelow</t>
  </si>
  <si>
    <t>13075133</t>
  </si>
  <si>
    <t>Trassenheide</t>
  </si>
  <si>
    <t>13075134</t>
  </si>
  <si>
    <t>Tutow</t>
  </si>
  <si>
    <t>13075135</t>
  </si>
  <si>
    <t>Ückeritz</t>
  </si>
  <si>
    <t>13075136</t>
  </si>
  <si>
    <t>Ueckermünde</t>
  </si>
  <si>
    <t>13075137</t>
  </si>
  <si>
    <t>Usedom</t>
  </si>
  <si>
    <t>13075138</t>
  </si>
  <si>
    <t>Viereck</t>
  </si>
  <si>
    <t>13075139</t>
  </si>
  <si>
    <t>Vogelsang-Warsin</t>
  </si>
  <si>
    <t>13075140</t>
  </si>
  <si>
    <t>Völschow</t>
  </si>
  <si>
    <t>13075141</t>
  </si>
  <si>
    <t>Wackerow</t>
  </si>
  <si>
    <t>13075142</t>
  </si>
  <si>
    <t>13075143</t>
  </si>
  <si>
    <t>Wilhelmsburg</t>
  </si>
  <si>
    <t>13075144</t>
  </si>
  <si>
    <t>Wolgast</t>
  </si>
  <si>
    <t>13075145</t>
  </si>
  <si>
    <t>Wrangelsburg</t>
  </si>
  <si>
    <t>13075146</t>
  </si>
  <si>
    <t>Wusterhusen</t>
  </si>
  <si>
    <t>13075147</t>
  </si>
  <si>
    <t>Zemitz</t>
  </si>
  <si>
    <t>13075148</t>
  </si>
  <si>
    <t>Zempin</t>
  </si>
  <si>
    <t>13075149</t>
  </si>
  <si>
    <t>Zerrenthin</t>
  </si>
  <si>
    <t>13075150</t>
  </si>
  <si>
    <t>13075151</t>
  </si>
  <si>
    <t>Zinnowitz</t>
  </si>
  <si>
    <t>13075152</t>
  </si>
  <si>
    <t>Zirchow</t>
  </si>
  <si>
    <t>13075154</t>
  </si>
  <si>
    <t>Züssow</t>
  </si>
  <si>
    <t>13075155</t>
  </si>
  <si>
    <t>Neetzow-Liepen</t>
  </si>
  <si>
    <t>13076001</t>
  </si>
  <si>
    <t>Alt Krenzlin</t>
  </si>
  <si>
    <t>13076002</t>
  </si>
  <si>
    <t>Alt Zachun</t>
  </si>
  <si>
    <t>13076003</t>
  </si>
  <si>
    <t>Balow</t>
  </si>
  <si>
    <t>13076004</t>
  </si>
  <si>
    <t>Bandenitz</t>
  </si>
  <si>
    <t>13076005</t>
  </si>
  <si>
    <t>Banzkow</t>
  </si>
  <si>
    <t>13076006</t>
  </si>
  <si>
    <t>Barkhagen</t>
  </si>
  <si>
    <t>13076007</t>
  </si>
  <si>
    <t>Barnin</t>
  </si>
  <si>
    <t>13076008</t>
  </si>
  <si>
    <t>Belsch</t>
  </si>
  <si>
    <t>13076009</t>
  </si>
  <si>
    <t>Bengerstorf</t>
  </si>
  <si>
    <t>13076010</t>
  </si>
  <si>
    <t>Besitz</t>
  </si>
  <si>
    <t>13076011</t>
  </si>
  <si>
    <t>Blankenberg</t>
  </si>
  <si>
    <t>13076012</t>
  </si>
  <si>
    <t>Blievenstorf</t>
  </si>
  <si>
    <t>13076013</t>
  </si>
  <si>
    <t>Bobzin</t>
  </si>
  <si>
    <t>13076014</t>
  </si>
  <si>
    <t>13076015</t>
  </si>
  <si>
    <t>Borkow</t>
  </si>
  <si>
    <t>13076016</t>
  </si>
  <si>
    <t>Brahlstorf</t>
  </si>
  <si>
    <t>13076017</t>
  </si>
  <si>
    <t>Brenz</t>
  </si>
  <si>
    <t>13076018</t>
  </si>
  <si>
    <t>Bresegard bei Eldena</t>
  </si>
  <si>
    <t>13076019</t>
  </si>
  <si>
    <t>Bresegard bei Picher</t>
  </si>
  <si>
    <t>13076020</t>
  </si>
  <si>
    <t>Brüel</t>
  </si>
  <si>
    <t>13076021</t>
  </si>
  <si>
    <t>Brunow</t>
  </si>
  <si>
    <t>13076023</t>
  </si>
  <si>
    <t>Bülow</t>
  </si>
  <si>
    <t>13076024</t>
  </si>
  <si>
    <t>Cambs</t>
  </si>
  <si>
    <t>13076025</t>
  </si>
  <si>
    <t>Crivitz</t>
  </si>
  <si>
    <t>13076026</t>
  </si>
  <si>
    <t>Dabel</t>
  </si>
  <si>
    <t>13076027</t>
  </si>
  <si>
    <t>Dambeck</t>
  </si>
  <si>
    <t>13076029</t>
  </si>
  <si>
    <t>Demen</t>
  </si>
  <si>
    <t>13076030</t>
  </si>
  <si>
    <t>Dersenow</t>
  </si>
  <si>
    <t>13076032</t>
  </si>
  <si>
    <t>Dobbertin</t>
  </si>
  <si>
    <t>13076033</t>
  </si>
  <si>
    <t>Dobin am See</t>
  </si>
  <si>
    <t>13076034</t>
  </si>
  <si>
    <t>Dömitz</t>
  </si>
  <si>
    <t>13076035</t>
  </si>
  <si>
    <t>Domsühl</t>
  </si>
  <si>
    <t>13076036</t>
  </si>
  <si>
    <t>Dümmer</t>
  </si>
  <si>
    <t>13076037</t>
  </si>
  <si>
    <t>Eldena</t>
  </si>
  <si>
    <t>13076038</t>
  </si>
  <si>
    <t>Friedrichsruhe</t>
  </si>
  <si>
    <t>13076039</t>
  </si>
  <si>
    <t>Gallin</t>
  </si>
  <si>
    <t>13076040</t>
  </si>
  <si>
    <t>Gallin-Kuppentin</t>
  </si>
  <si>
    <t>13076041</t>
  </si>
  <si>
    <t>Gammelin</t>
  </si>
  <si>
    <t>Ganzlin</t>
  </si>
  <si>
    <t>13076043</t>
  </si>
  <si>
    <t>Gischow</t>
  </si>
  <si>
    <t>13076044</t>
  </si>
  <si>
    <t>Gneven</t>
  </si>
  <si>
    <t>13076046</t>
  </si>
  <si>
    <t>Göhlen</t>
  </si>
  <si>
    <t>13076048</t>
  </si>
  <si>
    <t>Goldberg</t>
  </si>
  <si>
    <t>13076049</t>
  </si>
  <si>
    <t>Gorlosen</t>
  </si>
  <si>
    <t>13076050</t>
  </si>
  <si>
    <t>Grabow</t>
  </si>
  <si>
    <t>13076051</t>
  </si>
  <si>
    <t>Granzin</t>
  </si>
  <si>
    <t>13076053</t>
  </si>
  <si>
    <t>Grebs-Niendorf</t>
  </si>
  <si>
    <t>13076054</t>
  </si>
  <si>
    <t>Gresse</t>
  </si>
  <si>
    <t>13076055</t>
  </si>
  <si>
    <t>13076056</t>
  </si>
  <si>
    <t>Groß Godems</t>
  </si>
  <si>
    <t>13076057</t>
  </si>
  <si>
    <t>Groß Krams</t>
  </si>
  <si>
    <t>13076058</t>
  </si>
  <si>
    <t>Groß Laasch</t>
  </si>
  <si>
    <t>13076060</t>
  </si>
  <si>
    <t>Hagenow</t>
  </si>
  <si>
    <t>13076062</t>
  </si>
  <si>
    <t>Hohen Pritz</t>
  </si>
  <si>
    <t>13076063</t>
  </si>
  <si>
    <t>Holthusen</t>
  </si>
  <si>
    <t>13076064</t>
  </si>
  <si>
    <t>Hoort</t>
  </si>
  <si>
    <t>13076065</t>
  </si>
  <si>
    <t>Hülseburg</t>
  </si>
  <si>
    <t>13076067</t>
  </si>
  <si>
    <t>Karenz</t>
  </si>
  <si>
    <t>13076068</t>
  </si>
  <si>
    <t>Karrenzin</t>
  </si>
  <si>
    <t>13076069</t>
  </si>
  <si>
    <t>13076070</t>
  </si>
  <si>
    <t>Kirch Jesar</t>
  </si>
  <si>
    <t>13076071</t>
  </si>
  <si>
    <t>Klein Rogahn</t>
  </si>
  <si>
    <t>13076072</t>
  </si>
  <si>
    <t>Kobrow</t>
  </si>
  <si>
    <t>13076073</t>
  </si>
  <si>
    <t>Kogel</t>
  </si>
  <si>
    <t>13076075</t>
  </si>
  <si>
    <t>Kreien</t>
  </si>
  <si>
    <t>13076076</t>
  </si>
  <si>
    <t>Kremmin</t>
  </si>
  <si>
    <t>13076077</t>
  </si>
  <si>
    <t>Kritzow</t>
  </si>
  <si>
    <t>13076078</t>
  </si>
  <si>
    <t>Kuhlen-Wendorf</t>
  </si>
  <si>
    <t>13076079</t>
  </si>
  <si>
    <t>Kuhstorf</t>
  </si>
  <si>
    <t>13076080</t>
  </si>
  <si>
    <t>Langen Brütz</t>
  </si>
  <si>
    <t>13076081</t>
  </si>
  <si>
    <t>Langen Jarchow</t>
  </si>
  <si>
    <t>13076082</t>
  </si>
  <si>
    <t>13076084</t>
  </si>
  <si>
    <t>Leussow</t>
  </si>
  <si>
    <t>13076085</t>
  </si>
  <si>
    <t>Lewitzrand</t>
  </si>
  <si>
    <t>13076086</t>
  </si>
  <si>
    <t>Lübesse</t>
  </si>
  <si>
    <t>13076087</t>
  </si>
  <si>
    <t>Lüblow</t>
  </si>
  <si>
    <t>13076088</t>
  </si>
  <si>
    <t>Lübtheen</t>
  </si>
  <si>
    <t>13076089</t>
  </si>
  <si>
    <t>Lübz</t>
  </si>
  <si>
    <t>13076090</t>
  </si>
  <si>
    <t>Ludwigslust</t>
  </si>
  <si>
    <t>13076092</t>
  </si>
  <si>
    <t>Lüttow-Valluhn</t>
  </si>
  <si>
    <t>13076093</t>
  </si>
  <si>
    <t>Malk Göhren</t>
  </si>
  <si>
    <t>13076094</t>
  </si>
  <si>
    <t>Malliß</t>
  </si>
  <si>
    <t>13076095</t>
  </si>
  <si>
    <t>Marnitz</t>
  </si>
  <si>
    <t>13076096</t>
  </si>
  <si>
    <t>Mestlin</t>
  </si>
  <si>
    <t>13076097</t>
  </si>
  <si>
    <t>Milow</t>
  </si>
  <si>
    <t>13076098</t>
  </si>
  <si>
    <t>13076099</t>
  </si>
  <si>
    <t>Moraas</t>
  </si>
  <si>
    <t>13076100</t>
  </si>
  <si>
    <t>Muchow</t>
  </si>
  <si>
    <t>13076101</t>
  </si>
  <si>
    <t>13076102</t>
  </si>
  <si>
    <t>Neu Gülze</t>
  </si>
  <si>
    <t>13076103</t>
  </si>
  <si>
    <t>Neu Kaliß</t>
  </si>
  <si>
    <t>13076104</t>
  </si>
  <si>
    <t>Neu Poserin</t>
  </si>
  <si>
    <t>13076105</t>
  </si>
  <si>
    <t>Neustadt-Glewe</t>
  </si>
  <si>
    <t>13076106</t>
  </si>
  <si>
    <t>Nostorf</t>
  </si>
  <si>
    <t>13076107</t>
  </si>
  <si>
    <t>Pampow</t>
  </si>
  <si>
    <t>13076108</t>
  </si>
  <si>
    <t>Parchim</t>
  </si>
  <si>
    <t>13076109</t>
  </si>
  <si>
    <t>13076110</t>
  </si>
  <si>
    <t>Pätow-Steegen</t>
  </si>
  <si>
    <t>13076111</t>
  </si>
  <si>
    <t>Picher</t>
  </si>
  <si>
    <t>13076112</t>
  </si>
  <si>
    <t>13076113</t>
  </si>
  <si>
    <t>Plate</t>
  </si>
  <si>
    <t>13076114</t>
  </si>
  <si>
    <t>Plau am See</t>
  </si>
  <si>
    <t>13076115</t>
  </si>
  <si>
    <t>Prislich</t>
  </si>
  <si>
    <t>13076116</t>
  </si>
  <si>
    <t>Pritzier</t>
  </si>
  <si>
    <t>13076117</t>
  </si>
  <si>
    <t>Raben Steinfeld</t>
  </si>
  <si>
    <t>13076118</t>
  </si>
  <si>
    <t>Rastow</t>
  </si>
  <si>
    <t>13076119</t>
  </si>
  <si>
    <t>Redefin</t>
  </si>
  <si>
    <t>13076120</t>
  </si>
  <si>
    <t>Rom</t>
  </si>
  <si>
    <t>13076121</t>
  </si>
  <si>
    <t>Schossin</t>
  </si>
  <si>
    <t>13076122</t>
  </si>
  <si>
    <t>Schwanheide</t>
  </si>
  <si>
    <t>13076123</t>
  </si>
  <si>
    <t>Setzin</t>
  </si>
  <si>
    <t>13076125</t>
  </si>
  <si>
    <t>Siggelkow</t>
  </si>
  <si>
    <t>13076126</t>
  </si>
  <si>
    <t>Spornitz</t>
  </si>
  <si>
    <t>13076127</t>
  </si>
  <si>
    <t>Steesow</t>
  </si>
  <si>
    <t>13076128</t>
  </si>
  <si>
    <t>Sternberg</t>
  </si>
  <si>
    <t>13076129</t>
  </si>
  <si>
    <t>13076130</t>
  </si>
  <si>
    <t>Stralendorf</t>
  </si>
  <si>
    <t>13076131</t>
  </si>
  <si>
    <t>Strohkirchen</t>
  </si>
  <si>
    <t>13076132</t>
  </si>
  <si>
    <t>Suckow</t>
  </si>
  <si>
    <t>13076133</t>
  </si>
  <si>
    <t>Sukow</t>
  </si>
  <si>
    <t>13076134</t>
  </si>
  <si>
    <t>Sülstorf</t>
  </si>
  <si>
    <t>13076135</t>
  </si>
  <si>
    <t>Techentin</t>
  </si>
  <si>
    <t>13076136</t>
  </si>
  <si>
    <t>Teldau</t>
  </si>
  <si>
    <t>13076137</t>
  </si>
  <si>
    <t>Tessenow</t>
  </si>
  <si>
    <t>13076138</t>
  </si>
  <si>
    <t>Tessin b. Boizenburg</t>
  </si>
  <si>
    <t>13076139</t>
  </si>
  <si>
    <t>Toddin</t>
  </si>
  <si>
    <t>13076140</t>
  </si>
  <si>
    <t>13076141</t>
  </si>
  <si>
    <t>Uelitz</t>
  </si>
  <si>
    <t>13076142</t>
  </si>
  <si>
    <t>Vellahn</t>
  </si>
  <si>
    <t>13076143</t>
  </si>
  <si>
    <t>Vielank</t>
  </si>
  <si>
    <t>13076145</t>
  </si>
  <si>
    <t>Warlitz</t>
  </si>
  <si>
    <t>Forst Neustädtlein a. Forst</t>
  </si>
  <si>
    <t>09472456</t>
  </si>
  <si>
    <t>Glashüttener Forst</t>
  </si>
  <si>
    <t>09472457</t>
  </si>
  <si>
    <t>Goldkronacher Forst</t>
  </si>
  <si>
    <t>09472458</t>
  </si>
  <si>
    <t>09472459</t>
  </si>
  <si>
    <t>Langweiler Wald</t>
  </si>
  <si>
    <t>09472460</t>
  </si>
  <si>
    <t>Lindenhardter Forst-Nordwest</t>
  </si>
  <si>
    <t>09472461</t>
  </si>
  <si>
    <t>Lindenhardter Forst-Südost</t>
  </si>
  <si>
    <t>09472463</t>
  </si>
  <si>
    <t>Neubauer Forst-Nord</t>
  </si>
  <si>
    <t>09472464</t>
  </si>
  <si>
    <t>Prüll</t>
  </si>
  <si>
    <t>09472468</t>
  </si>
  <si>
    <t>Veldensteiner Forst</t>
  </si>
  <si>
    <t>09472469</t>
  </si>
  <si>
    <t>Waidacher Forst</t>
  </si>
  <si>
    <t>09472470</t>
  </si>
  <si>
    <t>Warmensteinacher Forst-Nord</t>
  </si>
  <si>
    <t>09473112</t>
  </si>
  <si>
    <t>09473120</t>
  </si>
  <si>
    <t>Dörfles-Esbach</t>
  </si>
  <si>
    <t>09473121</t>
  </si>
  <si>
    <t>Ebersdorf b. Coburg</t>
  </si>
  <si>
    <t>09473132</t>
  </si>
  <si>
    <t>Großheirath</t>
  </si>
  <si>
    <t>09473134</t>
  </si>
  <si>
    <t>Grub a. Forst</t>
  </si>
  <si>
    <t>09473138</t>
  </si>
  <si>
    <t>Itzgrund</t>
  </si>
  <si>
    <t>09473141</t>
  </si>
  <si>
    <t>Lautertal</t>
  </si>
  <si>
    <t>09473144</t>
  </si>
  <si>
    <t>Meeder</t>
  </si>
  <si>
    <t>09473151</t>
  </si>
  <si>
    <t>Neustadt b. Coburg</t>
  </si>
  <si>
    <t>09473153</t>
  </si>
  <si>
    <t>Niederfüllbach</t>
  </si>
  <si>
    <t>09473158</t>
  </si>
  <si>
    <t>Bad Rodach</t>
  </si>
  <si>
    <t>09473159</t>
  </si>
  <si>
    <t>Rödental</t>
  </si>
  <si>
    <t>09473165</t>
  </si>
  <si>
    <t>Seßlach</t>
  </si>
  <si>
    <t>09473166</t>
  </si>
  <si>
    <t>Sonnefeld</t>
  </si>
  <si>
    <t>09473170</t>
  </si>
  <si>
    <t>Untersiemau</t>
  </si>
  <si>
    <t>09473174</t>
  </si>
  <si>
    <t>Weidhausen b. Coburg</t>
  </si>
  <si>
    <t>09473175</t>
  </si>
  <si>
    <t>Weitramsdorf</t>
  </si>
  <si>
    <t>09473452</t>
  </si>
  <si>
    <t>Callenberger Forst-West</t>
  </si>
  <si>
    <t>09473453</t>
  </si>
  <si>
    <t>Gellnhausen</t>
  </si>
  <si>
    <t>09473454</t>
  </si>
  <si>
    <t>Köllnholz</t>
  </si>
  <si>
    <t>09474119</t>
  </si>
  <si>
    <t>Dormitz</t>
  </si>
  <si>
    <t>09474121</t>
  </si>
  <si>
    <t>Ebermannstadt</t>
  </si>
  <si>
    <t>09474122</t>
  </si>
  <si>
    <t>Effeltrich</t>
  </si>
  <si>
    <t>09474123</t>
  </si>
  <si>
    <t>Eggolsheim</t>
  </si>
  <si>
    <t>09474124</t>
  </si>
  <si>
    <t>Egloffstein</t>
  </si>
  <si>
    <t>09474126</t>
  </si>
  <si>
    <t>09474129</t>
  </si>
  <si>
    <t>Gößweinstein</t>
  </si>
  <si>
    <t>09474132</t>
  </si>
  <si>
    <t>Gräfenberg</t>
  </si>
  <si>
    <t>09474133</t>
  </si>
  <si>
    <t>Hallerndorf</t>
  </si>
  <si>
    <t>09474134</t>
  </si>
  <si>
    <t>09474135</t>
  </si>
  <si>
    <t>Heroldsbach</t>
  </si>
  <si>
    <t>09474137</t>
  </si>
  <si>
    <t>Hetzles</t>
  </si>
  <si>
    <t>09474138</t>
  </si>
  <si>
    <t>Hiltpoltstein</t>
  </si>
  <si>
    <t>09474140</t>
  </si>
  <si>
    <t>Igensdorf</t>
  </si>
  <si>
    <t>09474143</t>
  </si>
  <si>
    <t>Kirchehrenbach</t>
  </si>
  <si>
    <t>09474144</t>
  </si>
  <si>
    <t>Kleinsendelbach</t>
  </si>
  <si>
    <t>09474145</t>
  </si>
  <si>
    <t>Kunreuth</t>
  </si>
  <si>
    <t>09474146</t>
  </si>
  <si>
    <t>Langensendelbach</t>
  </si>
  <si>
    <t>09474147</t>
  </si>
  <si>
    <t>09474154</t>
  </si>
  <si>
    <t>Neunkirchen a. Brand</t>
  </si>
  <si>
    <t>09474156</t>
  </si>
  <si>
    <t>Obertrubach</t>
  </si>
  <si>
    <t>09474158</t>
  </si>
  <si>
    <t>Pinzberg</t>
  </si>
  <si>
    <t>09474160</t>
  </si>
  <si>
    <t>Poxdorf</t>
  </si>
  <si>
    <t>09474161</t>
  </si>
  <si>
    <t>Pretzfeld</t>
  </si>
  <si>
    <t>09474168</t>
  </si>
  <si>
    <t>Unterleinleiter</t>
  </si>
  <si>
    <t>09474171</t>
  </si>
  <si>
    <t>Weilersbach</t>
  </si>
  <si>
    <t>09474173</t>
  </si>
  <si>
    <t>Weißenohe</t>
  </si>
  <si>
    <t>09474175</t>
  </si>
  <si>
    <t>Wiesenthau</t>
  </si>
  <si>
    <t>09474176</t>
  </si>
  <si>
    <t>Wiesenttal</t>
  </si>
  <si>
    <t>09475112</t>
  </si>
  <si>
    <t>Bad Steben</t>
  </si>
  <si>
    <t>09475113</t>
  </si>
  <si>
    <t>09475120</t>
  </si>
  <si>
    <t>Döhlau</t>
  </si>
  <si>
    <t>09475123</t>
  </si>
  <si>
    <t>Feilitzsch</t>
  </si>
  <si>
    <t>09475127</t>
  </si>
  <si>
    <t>Gattendorf</t>
  </si>
  <si>
    <t>09475128</t>
  </si>
  <si>
    <t>Geroldsgrün</t>
  </si>
  <si>
    <t>09475136</t>
  </si>
  <si>
    <t>Helmbrechts</t>
  </si>
  <si>
    <t>09475137</t>
  </si>
  <si>
    <t>Issigau</t>
  </si>
  <si>
    <t>09475141</t>
  </si>
  <si>
    <t>Köditz</t>
  </si>
  <si>
    <t>09475142</t>
  </si>
  <si>
    <t>Konradsreuth</t>
  </si>
  <si>
    <t>09475145</t>
  </si>
  <si>
    <t>Leupoldsgrün</t>
  </si>
  <si>
    <t>09475146</t>
  </si>
  <si>
    <t>Lichtenberg</t>
  </si>
  <si>
    <t>09475154</t>
  </si>
  <si>
    <t>Münchberg</t>
  </si>
  <si>
    <t>09475156</t>
  </si>
  <si>
    <t>Naila</t>
  </si>
  <si>
    <t>09475158</t>
  </si>
  <si>
    <t>Oberkotzau</t>
  </si>
  <si>
    <t>09475161</t>
  </si>
  <si>
    <t>Regnitzlosau</t>
  </si>
  <si>
    <t>09475162</t>
  </si>
  <si>
    <t>Rehau</t>
  </si>
  <si>
    <t>09475165</t>
  </si>
  <si>
    <t>Schauenstein</t>
  </si>
  <si>
    <t>09475168</t>
  </si>
  <si>
    <t>Schwarzenbach a.d. Saale</t>
  </si>
  <si>
    <t>09475169</t>
  </si>
  <si>
    <t>Schwarzenbach a. Wald</t>
  </si>
  <si>
    <t>09475171</t>
  </si>
  <si>
    <t>Selbitz</t>
  </si>
  <si>
    <t>09475174</t>
  </si>
  <si>
    <t>Sparneck</t>
  </si>
  <si>
    <t>09475175</t>
  </si>
  <si>
    <t>Stammbach</t>
  </si>
  <si>
    <t>09475181</t>
  </si>
  <si>
    <t>Töpen</t>
  </si>
  <si>
    <t>09475182</t>
  </si>
  <si>
    <t>Trogen</t>
  </si>
  <si>
    <t>09475184</t>
  </si>
  <si>
    <t>Weißdorf</t>
  </si>
  <si>
    <t>09475189</t>
  </si>
  <si>
    <t>Zell im Fichtelgebirge</t>
  </si>
  <si>
    <t>09475451</t>
  </si>
  <si>
    <t>Forst Schwarzenbach a. Wald</t>
  </si>
  <si>
    <t>09475452</t>
  </si>
  <si>
    <t>Gerlaser Forst</t>
  </si>
  <si>
    <t>09475453</t>
  </si>
  <si>
    <t>Geroldsgrüner Forst</t>
  </si>
  <si>
    <t>09475454</t>
  </si>
  <si>
    <t>Martinlamitzer Forst-Nord</t>
  </si>
  <si>
    <t>09476145</t>
  </si>
  <si>
    <t>Kronach</t>
  </si>
  <si>
    <t>09476146</t>
  </si>
  <si>
    <t>Küps</t>
  </si>
  <si>
    <t>09476152</t>
  </si>
  <si>
    <t>Ludwigsstadt</t>
  </si>
  <si>
    <t>09476154</t>
  </si>
  <si>
    <t>Mitwitz</t>
  </si>
  <si>
    <t>09476159</t>
  </si>
  <si>
    <t>Nordhalben</t>
  </si>
  <si>
    <t>09476164</t>
  </si>
  <si>
    <t>Pressig</t>
  </si>
  <si>
    <t>09476166</t>
  </si>
  <si>
    <t>09476171</t>
  </si>
  <si>
    <t>Schneckenlohe</t>
  </si>
  <si>
    <t>09476175</t>
  </si>
  <si>
    <t>Steinbach a. Wald</t>
  </si>
  <si>
    <t>09476177</t>
  </si>
  <si>
    <t>Steinwiesen</t>
  </si>
  <si>
    <t>09476178</t>
  </si>
  <si>
    <t>Stockheim</t>
  </si>
  <si>
    <t>09476179</t>
  </si>
  <si>
    <t>Tettau</t>
  </si>
  <si>
    <t>09476180</t>
  </si>
  <si>
    <t>Teuschnitz</t>
  </si>
  <si>
    <t>09476182</t>
  </si>
  <si>
    <t>Tschirn</t>
  </si>
  <si>
    <t>09476183</t>
  </si>
  <si>
    <t>Marktrodach</t>
  </si>
  <si>
    <t>09476184</t>
  </si>
  <si>
    <t>Wallenfels</t>
  </si>
  <si>
    <t>09476185</t>
  </si>
  <si>
    <t>Weißenbrunn</t>
  </si>
  <si>
    <t>09476189</t>
  </si>
  <si>
    <t>Wilhelmsthal</t>
  </si>
  <si>
    <t>09476451</t>
  </si>
  <si>
    <t>Birnbaum</t>
  </si>
  <si>
    <t>09476453</t>
  </si>
  <si>
    <t>Langenbacher Forst</t>
  </si>
  <si>
    <t>09477117</t>
  </si>
  <si>
    <t>Grafengehaig</t>
  </si>
  <si>
    <t>09477118</t>
  </si>
  <si>
    <t>Guttenberg</t>
  </si>
  <si>
    <t>09477119</t>
  </si>
  <si>
    <t>Harsdorf</t>
  </si>
  <si>
    <t>09477121</t>
  </si>
  <si>
    <t>Himmelkron</t>
  </si>
  <si>
    <t>09477124</t>
  </si>
  <si>
    <t>Kasendorf</t>
  </si>
  <si>
    <t>09477127</t>
  </si>
  <si>
    <t>Ködnitz</t>
  </si>
  <si>
    <t>09477128</t>
  </si>
  <si>
    <t>Kulmbach</t>
  </si>
  <si>
    <t>09477129</t>
  </si>
  <si>
    <t>Kupferberg</t>
  </si>
  <si>
    <t>09477135</t>
  </si>
  <si>
    <t>Ludwigschorgast</t>
  </si>
  <si>
    <t>09477136</t>
  </si>
  <si>
    <t>Mainleus</t>
  </si>
  <si>
    <t>09477138</t>
  </si>
  <si>
    <t>Marktleugast</t>
  </si>
  <si>
    <t>09477139</t>
  </si>
  <si>
    <t>Marktschorgast</t>
  </si>
  <si>
    <t>09477142</t>
  </si>
  <si>
    <t>Neudrossenfeld</t>
  </si>
  <si>
    <t>09477143</t>
  </si>
  <si>
    <t>Neuenmarkt</t>
  </si>
  <si>
    <t>09477148</t>
  </si>
  <si>
    <t>Presseck</t>
  </si>
  <si>
    <t>09477151</t>
  </si>
  <si>
    <t>Rugendorf</t>
  </si>
  <si>
    <t>09477156</t>
  </si>
  <si>
    <t>Stadtsteinach</t>
  </si>
  <si>
    <t>09477157</t>
  </si>
  <si>
    <t>Thurnau</t>
  </si>
  <si>
    <t>09477158</t>
  </si>
  <si>
    <t>Trebgast</t>
  </si>
  <si>
    <t>09477159</t>
  </si>
  <si>
    <t>Untersteinach</t>
  </si>
  <si>
    <t>09477163</t>
  </si>
  <si>
    <t>Wirsberg</t>
  </si>
  <si>
    <t>09477164</t>
  </si>
  <si>
    <t>Wonsees</t>
  </si>
  <si>
    <t>09478111</t>
  </si>
  <si>
    <t>Altenkunstadt</t>
  </si>
  <si>
    <t>09478116</t>
  </si>
  <si>
    <t>Burgkunstadt</t>
  </si>
  <si>
    <t>09478120</t>
  </si>
  <si>
    <t>Ebensfeld</t>
  </si>
  <si>
    <t>09478127</t>
  </si>
  <si>
    <t>Hochstadt a. Main</t>
  </si>
  <si>
    <t>09478139</t>
  </si>
  <si>
    <t>09478143</t>
  </si>
  <si>
    <t>Marktgraitz</t>
  </si>
  <si>
    <t>09478144</t>
  </si>
  <si>
    <t>Marktzeuln</t>
  </si>
  <si>
    <t>09478145</t>
  </si>
  <si>
    <t>Michelau i. OFr.</t>
  </si>
  <si>
    <t>09478155</t>
  </si>
  <si>
    <t>Redwitz a.d. Rodach</t>
  </si>
  <si>
    <t>09478165</t>
  </si>
  <si>
    <t>Bad Staffelstein</t>
  </si>
  <si>
    <t>09478176</t>
  </si>
  <si>
    <t>Weismain</t>
  </si>
  <si>
    <t>09478451</t>
  </si>
  <si>
    <t>Breitengüßbacher Forst</t>
  </si>
  <si>
    <t>09478453</t>
  </si>
  <si>
    <t>Neuensorger Forst</t>
  </si>
  <si>
    <t>09479111</t>
  </si>
  <si>
    <t>Bad Alexandersbad</t>
  </si>
  <si>
    <t>09479112</t>
  </si>
  <si>
    <t>Arzberg</t>
  </si>
  <si>
    <t>09479126</t>
  </si>
  <si>
    <t>Höchstädt i. Fichtelgebirge</t>
  </si>
  <si>
    <t>09479127</t>
  </si>
  <si>
    <t>Hohenberg a.d. Eger</t>
  </si>
  <si>
    <t>09479129</t>
  </si>
  <si>
    <t>Kirchenlamitz</t>
  </si>
  <si>
    <t>09479135</t>
  </si>
  <si>
    <t>Marktleuthen</t>
  </si>
  <si>
    <t>09479136</t>
  </si>
  <si>
    <t>Marktredwitz</t>
  </si>
  <si>
    <t>09479138</t>
  </si>
  <si>
    <t>Nagel</t>
  </si>
  <si>
    <t>09479145</t>
  </si>
  <si>
    <t>Röslau</t>
  </si>
  <si>
    <t>09479147</t>
  </si>
  <si>
    <t>Schirnding</t>
  </si>
  <si>
    <t>09479150</t>
  </si>
  <si>
    <t>Schönwald</t>
  </si>
  <si>
    <t>09479152</t>
  </si>
  <si>
    <t>Selb</t>
  </si>
  <si>
    <t>09479158</t>
  </si>
  <si>
    <t>Thiersheim</t>
  </si>
  <si>
    <t>09479159</t>
  </si>
  <si>
    <t>Thierstein</t>
  </si>
  <si>
    <t>09479161</t>
  </si>
  <si>
    <t>Tröstau</t>
  </si>
  <si>
    <t>09479166</t>
  </si>
  <si>
    <t>Weißenstadt</t>
  </si>
  <si>
    <t>09479169</t>
  </si>
  <si>
    <t>Wunsiedel</t>
  </si>
  <si>
    <t>09479453</t>
  </si>
  <si>
    <t>Kaiserhammer Forst-Ost</t>
  </si>
  <si>
    <t>09479455</t>
  </si>
  <si>
    <t>Martinlamitzer Forst-Süd</t>
  </si>
  <si>
    <t>09479456</t>
  </si>
  <si>
    <t>Meierhöfer Seite</t>
  </si>
  <si>
    <t>09479457</t>
  </si>
  <si>
    <t>Neubauer Forst-Süd</t>
  </si>
  <si>
    <t>09479459</t>
  </si>
  <si>
    <t>Tröstauer Forst-Ost</t>
  </si>
  <si>
    <t>09479460</t>
  </si>
  <si>
    <t>Tröstauer Forst-West</t>
  </si>
  <si>
    <t>09479461</t>
  </si>
  <si>
    <t>Vordorfer Forst</t>
  </si>
  <si>
    <t>09479462</t>
  </si>
  <si>
    <t>Weißenstadter Forst-Nord</t>
  </si>
  <si>
    <t>09479463</t>
  </si>
  <si>
    <t>Weißenstadter Forst-Süd</t>
  </si>
  <si>
    <t>09561000</t>
  </si>
  <si>
    <t>Ansbach</t>
  </si>
  <si>
    <t>09562000</t>
  </si>
  <si>
    <t>Erlangen</t>
  </si>
  <si>
    <t>09563000</t>
  </si>
  <si>
    <t>09564000</t>
  </si>
  <si>
    <t>Nürnberg</t>
  </si>
  <si>
    <t>09565000</t>
  </si>
  <si>
    <t>Schwabach</t>
  </si>
  <si>
    <t>09571111</t>
  </si>
  <si>
    <t>09571113</t>
  </si>
  <si>
    <t>Arberg</t>
  </si>
  <si>
    <t>09571114</t>
  </si>
  <si>
    <t>Aurach</t>
  </si>
  <si>
    <t>09571115</t>
  </si>
  <si>
    <t>09571122</t>
  </si>
  <si>
    <t>09571125</t>
  </si>
  <si>
    <t>Buch a. Wald</t>
  </si>
  <si>
    <t>09571127</t>
  </si>
  <si>
    <t>Burgoberbach</t>
  </si>
  <si>
    <t>09571128</t>
  </si>
  <si>
    <t>Burk</t>
  </si>
  <si>
    <t>09571130</t>
  </si>
  <si>
    <t>Colmberg</t>
  </si>
  <si>
    <t>09571132</t>
  </si>
  <si>
    <t>Dentlein a. Forst</t>
  </si>
  <si>
    <t>09571134</t>
  </si>
  <si>
    <t>Diebach</t>
  </si>
  <si>
    <t>09571135</t>
  </si>
  <si>
    <t>Dietenhofen</t>
  </si>
  <si>
    <t>09571136</t>
  </si>
  <si>
    <t>Dinkelsbühl</t>
  </si>
  <si>
    <t>09571137</t>
  </si>
  <si>
    <t>Dombühl</t>
  </si>
  <si>
    <t>09571139</t>
  </si>
  <si>
    <t>Dürrwangen</t>
  </si>
  <si>
    <t>09571141</t>
  </si>
  <si>
    <t>Ehingen</t>
  </si>
  <si>
    <t>09571145</t>
  </si>
  <si>
    <t>Feuchtwangen</t>
  </si>
  <si>
    <t>09571146</t>
  </si>
  <si>
    <t>Flachslanden</t>
  </si>
  <si>
    <t>09571152</t>
  </si>
  <si>
    <t>Gebsattel</t>
  </si>
  <si>
    <t>09571154</t>
  </si>
  <si>
    <t>Gerolfingen</t>
  </si>
  <si>
    <t>09571155</t>
  </si>
  <si>
    <t>Geslau</t>
  </si>
  <si>
    <t>09571165</t>
  </si>
  <si>
    <t>Heilsbronn</t>
  </si>
  <si>
    <t>09571166</t>
  </si>
  <si>
    <t>Herrieden</t>
  </si>
  <si>
    <t>09571169</t>
  </si>
  <si>
    <t>Insingen</t>
  </si>
  <si>
    <t>09571170</t>
  </si>
  <si>
    <t>Langfurth</t>
  </si>
  <si>
    <t>09571171</t>
  </si>
  <si>
    <t>Lehrberg</t>
  </si>
  <si>
    <t>09571174</t>
  </si>
  <si>
    <t>Leutershausen</t>
  </si>
  <si>
    <t>09571175</t>
  </si>
  <si>
    <t>09571177</t>
  </si>
  <si>
    <t>Merkendorf</t>
  </si>
  <si>
    <t>09571178</t>
  </si>
  <si>
    <t>Mitteleschenbach</t>
  </si>
  <si>
    <t>09571179</t>
  </si>
  <si>
    <t>Mönchsroth</t>
  </si>
  <si>
    <t>09571180</t>
  </si>
  <si>
    <t>Neuendettelsau</t>
  </si>
  <si>
    <t>09571181</t>
  </si>
  <si>
    <t>Neusitz</t>
  </si>
  <si>
    <t>09571183</t>
  </si>
  <si>
    <t>Oberdachstetten</t>
  </si>
  <si>
    <t>09571188</t>
  </si>
  <si>
    <t>Ohrenbach</t>
  </si>
  <si>
    <t>09571189</t>
  </si>
  <si>
    <t>Ornbau</t>
  </si>
  <si>
    <t>09571190</t>
  </si>
  <si>
    <t>Petersaurach</t>
  </si>
  <si>
    <t>09571192</t>
  </si>
  <si>
    <t>Röckingen</t>
  </si>
  <si>
    <t>09571193</t>
  </si>
  <si>
    <t>Rothenburg ob der Tauber</t>
  </si>
  <si>
    <t>09571194</t>
  </si>
  <si>
    <t>Rügland</t>
  </si>
  <si>
    <t>09571196</t>
  </si>
  <si>
    <t>Sachsen b. Ansbach</t>
  </si>
  <si>
    <t>09571198</t>
  </si>
  <si>
    <t>Schillingsfürst</t>
  </si>
  <si>
    <t>09571199</t>
  </si>
  <si>
    <t>Schnelldorf</t>
  </si>
  <si>
    <t>09571200</t>
  </si>
  <si>
    <t>09571205</t>
  </si>
  <si>
    <t>Steinsfeld</t>
  </si>
  <si>
    <t>09571208</t>
  </si>
  <si>
    <t>Unterschwaningen</t>
  </si>
  <si>
    <t>09571214</t>
  </si>
  <si>
    <t>Wassertrüdingen</t>
  </si>
  <si>
    <t>09571216</t>
  </si>
  <si>
    <t>09571217</t>
  </si>
  <si>
    <t>Weihenzell</t>
  </si>
  <si>
    <t>09571218</t>
  </si>
  <si>
    <t>Weiltingen</t>
  </si>
  <si>
    <t>09571222</t>
  </si>
  <si>
    <t>09571223</t>
  </si>
  <si>
    <t>Wieseth</t>
  </si>
  <si>
    <t>09571224</t>
  </si>
  <si>
    <t>Wilburgstetten</t>
  </si>
  <si>
    <t>09571225</t>
  </si>
  <si>
    <t>Windelsbach</t>
  </si>
  <si>
    <t>09571226</t>
  </si>
  <si>
    <t>Windsbach</t>
  </si>
  <si>
    <t>09571227</t>
  </si>
  <si>
    <t>Wittelshofen</t>
  </si>
  <si>
    <t>09571228</t>
  </si>
  <si>
    <t>Wörnitz</t>
  </si>
  <si>
    <t>09571229</t>
  </si>
  <si>
    <t>Wolframs-Eschenbach</t>
  </si>
  <si>
    <t>09571451</t>
  </si>
  <si>
    <t>Unterer Wald</t>
  </si>
  <si>
    <t>09572111</t>
  </si>
  <si>
    <t>Adelsdorf</t>
  </si>
  <si>
    <t>09572114</t>
  </si>
  <si>
    <t>Aurachtal</t>
  </si>
  <si>
    <t>09572115</t>
  </si>
  <si>
    <t>Baiersdorf</t>
  </si>
  <si>
    <t>09572119</t>
  </si>
  <si>
    <t>Bubenreuth</t>
  </si>
  <si>
    <t>09572120</t>
  </si>
  <si>
    <t>Buckenhof</t>
  </si>
  <si>
    <t>09572121</t>
  </si>
  <si>
    <t>Eckental</t>
  </si>
  <si>
    <t>09572126</t>
  </si>
  <si>
    <t>Gremsdorf</t>
  </si>
  <si>
    <t>09572127</t>
  </si>
  <si>
    <t>Großenseebach</t>
  </si>
  <si>
    <t>09572130</t>
  </si>
  <si>
    <t>Hemhofen</t>
  </si>
  <si>
    <t>09572131</t>
  </si>
  <si>
    <t>Heroldsberg</t>
  </si>
  <si>
    <t>09572132</t>
  </si>
  <si>
    <t>Herzogenaurach</t>
  </si>
  <si>
    <t>09572133</t>
  </si>
  <si>
    <t>Heßdorf</t>
  </si>
  <si>
    <t>09572135</t>
  </si>
  <si>
    <t>Höchstadt a.d. Aisch</t>
  </si>
  <si>
    <t>09572137</t>
  </si>
  <si>
    <t>Kalchreuth</t>
  </si>
  <si>
    <t>09572139</t>
  </si>
  <si>
    <t>Lonnerstadt</t>
  </si>
  <si>
    <t>09572141</t>
  </si>
  <si>
    <t>Marloffstein</t>
  </si>
  <si>
    <t>09572142</t>
  </si>
  <si>
    <t>Möhrendorf</t>
  </si>
  <si>
    <t>09572143</t>
  </si>
  <si>
    <t>09572147</t>
  </si>
  <si>
    <t>09572149</t>
  </si>
  <si>
    <t>Röttenbach</t>
  </si>
  <si>
    <t>09572154</t>
  </si>
  <si>
    <t>Spardorf</t>
  </si>
  <si>
    <t>09572158</t>
  </si>
  <si>
    <t>Uttenreuth</t>
  </si>
  <si>
    <t>09572159</t>
  </si>
  <si>
    <t>Vestenbergsgreuth</t>
  </si>
  <si>
    <t>09572160</t>
  </si>
  <si>
    <t>Wachenroth</t>
  </si>
  <si>
    <t>09572164</t>
  </si>
  <si>
    <t>Weisendorf</t>
  </si>
  <si>
    <t>09572451</t>
  </si>
  <si>
    <t>Birkach</t>
  </si>
  <si>
    <t>09572452</t>
  </si>
  <si>
    <t>Buckenhofer Forst</t>
  </si>
  <si>
    <t>09572453</t>
  </si>
  <si>
    <t>Dormitzer Forst</t>
  </si>
  <si>
    <t>09572454</t>
  </si>
  <si>
    <t>Erlenstegener Forst</t>
  </si>
  <si>
    <t>09572455</t>
  </si>
  <si>
    <t>Forst Tennenlohe</t>
  </si>
  <si>
    <t>09572456</t>
  </si>
  <si>
    <t>Geschaidt</t>
  </si>
  <si>
    <t>09572457</t>
  </si>
  <si>
    <t>Kalchreuther Forst</t>
  </si>
  <si>
    <t>09572458</t>
  </si>
  <si>
    <t>Kraftshofer Forst</t>
  </si>
  <si>
    <t>09572459</t>
  </si>
  <si>
    <t>Mark</t>
  </si>
  <si>
    <t>09572460</t>
  </si>
  <si>
    <t>Neunhofer Forst</t>
  </si>
  <si>
    <t>09573111</t>
  </si>
  <si>
    <t>Ammerndorf</t>
  </si>
  <si>
    <t>09573114</t>
  </si>
  <si>
    <t>Cadolzburg</t>
  </si>
  <si>
    <t>09573115</t>
  </si>
  <si>
    <t>Großhabersdorf</t>
  </si>
  <si>
    <t>09573120</t>
  </si>
  <si>
    <t>Langenzenn</t>
  </si>
  <si>
    <t>09573122</t>
  </si>
  <si>
    <t>Oberasbach</t>
  </si>
  <si>
    <t>09573123</t>
  </si>
  <si>
    <t>Obermichelbach</t>
  </si>
  <si>
    <t>09573124</t>
  </si>
  <si>
    <t>Puschendorf</t>
  </si>
  <si>
    <t>09573125</t>
  </si>
  <si>
    <t>Roßtal</t>
  </si>
  <si>
    <t>09573126</t>
  </si>
  <si>
    <t>Seukendorf</t>
  </si>
  <si>
    <t>09573127</t>
  </si>
  <si>
    <t>09573129</t>
  </si>
  <si>
    <t>Tuchenbach</t>
  </si>
  <si>
    <t>09573130</t>
  </si>
  <si>
    <t>Veitsbronn</t>
  </si>
  <si>
    <t>09573133</t>
  </si>
  <si>
    <t>Wilhermsdorf</t>
  </si>
  <si>
    <t>09573134</t>
  </si>
  <si>
    <t>Zirndorf</t>
  </si>
  <si>
    <t>09574111</t>
  </si>
  <si>
    <t>Alfeld</t>
  </si>
  <si>
    <t>09574112</t>
  </si>
  <si>
    <t>Altdorf b. Nürnberg</t>
  </si>
  <si>
    <t>09574117</t>
  </si>
  <si>
    <t>Burgthann</t>
  </si>
  <si>
    <t>09574120</t>
  </si>
  <si>
    <t>Engelthal</t>
  </si>
  <si>
    <t>09574123</t>
  </si>
  <si>
    <t>Feucht</t>
  </si>
  <si>
    <t>09574128</t>
  </si>
  <si>
    <t>Happurg</t>
  </si>
  <si>
    <t>09574129</t>
  </si>
  <si>
    <t>Hartenstein</t>
  </si>
  <si>
    <t>09574131</t>
  </si>
  <si>
    <t>Henfenfeld</t>
  </si>
  <si>
    <t>09574132</t>
  </si>
  <si>
    <t>Hersbruck</t>
  </si>
  <si>
    <t>09574135</t>
  </si>
  <si>
    <t>Kirchensittenbach</t>
  </si>
  <si>
    <t>09574138</t>
  </si>
  <si>
    <t>Lauf a.d. Pegnitz</t>
  </si>
  <si>
    <t>09574139</t>
  </si>
  <si>
    <t>Leinburg</t>
  </si>
  <si>
    <t>09574140</t>
  </si>
  <si>
    <t>Neuhaus a.d. Pegnitz</t>
  </si>
  <si>
    <t>09574141</t>
  </si>
  <si>
    <t>Neunkirchen a. Sand</t>
  </si>
  <si>
    <t>09574145</t>
  </si>
  <si>
    <t>Offenhausen</t>
  </si>
  <si>
    <t>09574146</t>
  </si>
  <si>
    <t>Ottensoos</t>
  </si>
  <si>
    <t>09574147</t>
  </si>
  <si>
    <t>Pommelsbrunn</t>
  </si>
  <si>
    <t>14626460</t>
  </si>
  <si>
    <t>Rietschen</t>
  </si>
  <si>
    <t>14626470</t>
  </si>
  <si>
    <t>Rosenbach</t>
  </si>
  <si>
    <t>14626480</t>
  </si>
  <si>
    <t>14626490</t>
  </si>
  <si>
    <t>Schleife</t>
  </si>
  <si>
    <t>14626500</t>
  </si>
  <si>
    <t>Schönau-Berzdorf a.d. Eigen</t>
  </si>
  <si>
    <t>14626510</t>
  </si>
  <si>
    <t>14626520</t>
  </si>
  <si>
    <t>Schöpstal</t>
  </si>
  <si>
    <t>14626530</t>
  </si>
  <si>
    <t>Seifhennersdorf</t>
  </si>
  <si>
    <t>14626560</t>
  </si>
  <si>
    <t>Trebendorf</t>
  </si>
  <si>
    <t>14626570</t>
  </si>
  <si>
    <t>14626580</t>
  </si>
  <si>
    <t>Waldhufen</t>
  </si>
  <si>
    <t>14626590</t>
  </si>
  <si>
    <t>Weißkeißel</t>
  </si>
  <si>
    <t>14626600</t>
  </si>
  <si>
    <t>14626610</t>
  </si>
  <si>
    <t>Zittau</t>
  </si>
  <si>
    <t>14627010</t>
  </si>
  <si>
    <t>Coswig</t>
  </si>
  <si>
    <t>14627020</t>
  </si>
  <si>
    <t>Diera-Zehren</t>
  </si>
  <si>
    <t>14627030</t>
  </si>
  <si>
    <t>Ebersbach</t>
  </si>
  <si>
    <t>14627040</t>
  </si>
  <si>
    <t>Glaubitz</t>
  </si>
  <si>
    <t>14627050</t>
  </si>
  <si>
    <t>Gröditz</t>
  </si>
  <si>
    <t>14627060</t>
  </si>
  <si>
    <t>Großenhain</t>
  </si>
  <si>
    <t>14627070</t>
  </si>
  <si>
    <t>Hirschstein</t>
  </si>
  <si>
    <t>14627080</t>
  </si>
  <si>
    <t>Käbschütztal</t>
  </si>
  <si>
    <t>14627100</t>
  </si>
  <si>
    <t>Klipphausen</t>
  </si>
  <si>
    <t>14627110</t>
  </si>
  <si>
    <t>Lampertswalde</t>
  </si>
  <si>
    <t>14627130</t>
  </si>
  <si>
    <t>Lommatzsch</t>
  </si>
  <si>
    <t>14627140</t>
  </si>
  <si>
    <t>Meißen</t>
  </si>
  <si>
    <t>14627150</t>
  </si>
  <si>
    <t>Moritzburg</t>
  </si>
  <si>
    <t>14627170</t>
  </si>
  <si>
    <t>Niederau</t>
  </si>
  <si>
    <t>14627180</t>
  </si>
  <si>
    <t>Nossen</t>
  </si>
  <si>
    <t>14627190</t>
  </si>
  <si>
    <t>Nünchritz</t>
  </si>
  <si>
    <t>14627200</t>
  </si>
  <si>
    <t>Priestewitz</t>
  </si>
  <si>
    <t>14627210</t>
  </si>
  <si>
    <t>Radebeul</t>
  </si>
  <si>
    <t>14627220</t>
  </si>
  <si>
    <t>Radeburg</t>
  </si>
  <si>
    <t>14627230</t>
  </si>
  <si>
    <t>Riesa</t>
  </si>
  <si>
    <t>14627240</t>
  </si>
  <si>
    <t>Röderaue</t>
  </si>
  <si>
    <t>14627250</t>
  </si>
  <si>
    <t>14627260</t>
  </si>
  <si>
    <t>Stauchitz</t>
  </si>
  <si>
    <t>14627270</t>
  </si>
  <si>
    <t>Strehla</t>
  </si>
  <si>
    <t>14627280</t>
  </si>
  <si>
    <t>Tauscha</t>
  </si>
  <si>
    <t>14627290</t>
  </si>
  <si>
    <t>Thiendorf</t>
  </si>
  <si>
    <t>14627310</t>
  </si>
  <si>
    <t>Weinböhla</t>
  </si>
  <si>
    <t>14627340</t>
  </si>
  <si>
    <t>Wülknitz</t>
  </si>
  <si>
    <t>14627360</t>
  </si>
  <si>
    <t>Zeithain</t>
  </si>
  <si>
    <t>14628010</t>
  </si>
  <si>
    <t>Altenberg</t>
  </si>
  <si>
    <t>14628020</t>
  </si>
  <si>
    <t>Bad Gottleuba-Berggießhübel</t>
  </si>
  <si>
    <t>14628030</t>
  </si>
  <si>
    <t>Bad Schandau</t>
  </si>
  <si>
    <t>14628040</t>
  </si>
  <si>
    <t>Bahretal</t>
  </si>
  <si>
    <t>14628050</t>
  </si>
  <si>
    <t>Bannewitz</t>
  </si>
  <si>
    <t>14628060</t>
  </si>
  <si>
    <t>Dippoldiswalde</t>
  </si>
  <si>
    <t>14628070</t>
  </si>
  <si>
    <t>Dohma</t>
  </si>
  <si>
    <t>14628080</t>
  </si>
  <si>
    <t>Dohna</t>
  </si>
  <si>
    <t>14628090</t>
  </si>
  <si>
    <t>Dorfhain</t>
  </si>
  <si>
    <t>14628100</t>
  </si>
  <si>
    <t>Dürrröhrsdorf-Dittersbach</t>
  </si>
  <si>
    <t>14628110</t>
  </si>
  <si>
    <t>Freital</t>
  </si>
  <si>
    <t>14628130</t>
  </si>
  <si>
    <t>Glashütte</t>
  </si>
  <si>
    <t>14628140</t>
  </si>
  <si>
    <t>Gohrisch</t>
  </si>
  <si>
    <t>14628150</t>
  </si>
  <si>
    <t>Hartmannsdorf-Reichenau</t>
  </si>
  <si>
    <t>14628160</t>
  </si>
  <si>
    <t>14628170</t>
  </si>
  <si>
    <t>14628190</t>
  </si>
  <si>
    <t>Hohnstein</t>
  </si>
  <si>
    <t>14628205</t>
  </si>
  <si>
    <t>Klingenberg</t>
  </si>
  <si>
    <t>14628210</t>
  </si>
  <si>
    <t>14628220</t>
  </si>
  <si>
    <t>Kreischa</t>
  </si>
  <si>
    <t>14628230</t>
  </si>
  <si>
    <t>Liebstadt</t>
  </si>
  <si>
    <t>14628240</t>
  </si>
  <si>
    <t>14628250</t>
  </si>
  <si>
    <t>Müglitztal</t>
  </si>
  <si>
    <t>14628260</t>
  </si>
  <si>
    <t>Neustadt i. Sa.</t>
  </si>
  <si>
    <t>14628270</t>
  </si>
  <si>
    <t>Pirna</t>
  </si>
  <si>
    <t>14628300</t>
  </si>
  <si>
    <t>14628310</t>
  </si>
  <si>
    <t>Rathen</t>
  </si>
  <si>
    <t>14628320</t>
  </si>
  <si>
    <t>Rathmannsdorf</t>
  </si>
  <si>
    <t>14628330</t>
  </si>
  <si>
    <t>Reinhardtsdorf-Schöna</t>
  </si>
  <si>
    <t>14628340</t>
  </si>
  <si>
    <t>Rosenthal-Bielatal</t>
  </si>
  <si>
    <t>14628360</t>
  </si>
  <si>
    <t>Sebnitz</t>
  </si>
  <si>
    <t>14628370</t>
  </si>
  <si>
    <t>Stadt Wehlen</t>
  </si>
  <si>
    <t>14628380</t>
  </si>
  <si>
    <t>Stolpen</t>
  </si>
  <si>
    <t>14628390</t>
  </si>
  <si>
    <t>Struppen</t>
  </si>
  <si>
    <t>14628400</t>
  </si>
  <si>
    <t>Tharandt</t>
  </si>
  <si>
    <t>14628410</t>
  </si>
  <si>
    <t>Wilsdruff</t>
  </si>
  <si>
    <t>14713000</t>
  </si>
  <si>
    <t>Leipzig</t>
  </si>
  <si>
    <t>14729010</t>
  </si>
  <si>
    <t>Bad Lausick</t>
  </si>
  <si>
    <t>14729020</t>
  </si>
  <si>
    <t>Belgershain</t>
  </si>
  <si>
    <t>14729030</t>
  </si>
  <si>
    <t>Bennewitz</t>
  </si>
  <si>
    <t>14729040</t>
  </si>
  <si>
    <t>Böhlen</t>
  </si>
  <si>
    <t>14729050</t>
  </si>
  <si>
    <t>Borna</t>
  </si>
  <si>
    <t>14729060</t>
  </si>
  <si>
    <t>Borsdorf</t>
  </si>
  <si>
    <t>14729070</t>
  </si>
  <si>
    <t>Brandis</t>
  </si>
  <si>
    <t>14729080</t>
  </si>
  <si>
    <t>Colditz</t>
  </si>
  <si>
    <t>14729100</t>
  </si>
  <si>
    <t>Elstertrebnitz</t>
  </si>
  <si>
    <t>14729140</t>
  </si>
  <si>
    <t>Frohburg</t>
  </si>
  <si>
    <t>14729150</t>
  </si>
  <si>
    <t>Geithain</t>
  </si>
  <si>
    <t>14729160</t>
  </si>
  <si>
    <t>Grimma</t>
  </si>
  <si>
    <t>14729170</t>
  </si>
  <si>
    <t>Groitzsch</t>
  </si>
  <si>
    <t>14729190</t>
  </si>
  <si>
    <t>Großpösna</t>
  </si>
  <si>
    <t>14729220</t>
  </si>
  <si>
    <t>Kitzscher</t>
  </si>
  <si>
    <t>14729230</t>
  </si>
  <si>
    <t>Kohren-Sahlis</t>
  </si>
  <si>
    <t>14729245</t>
  </si>
  <si>
    <t>Lossatal</t>
  </si>
  <si>
    <t>14729250</t>
  </si>
  <si>
    <t>Machern</t>
  </si>
  <si>
    <t>14729260</t>
  </si>
  <si>
    <t>Markkleeberg</t>
  </si>
  <si>
    <t>14729270</t>
  </si>
  <si>
    <t>Markranstädt</t>
  </si>
  <si>
    <t>14729290</t>
  </si>
  <si>
    <t>Narsdorf</t>
  </si>
  <si>
    <t>14729300</t>
  </si>
  <si>
    <t>Naunhof</t>
  </si>
  <si>
    <t>14729320</t>
  </si>
  <si>
    <t>Neukieritzsch</t>
  </si>
  <si>
    <t>14729330</t>
  </si>
  <si>
    <t>Otterwisch</t>
  </si>
  <si>
    <t>14729340</t>
  </si>
  <si>
    <t>Parthenstein</t>
  </si>
  <si>
    <t>14729350</t>
  </si>
  <si>
    <t>Pegau</t>
  </si>
  <si>
    <t>14729360</t>
  </si>
  <si>
    <t>Regis-Breitingen</t>
  </si>
  <si>
    <t>14729370</t>
  </si>
  <si>
    <t>Rötha</t>
  </si>
  <si>
    <t>14729380</t>
  </si>
  <si>
    <t>Thallwitz</t>
  </si>
  <si>
    <t>14729400</t>
  </si>
  <si>
    <t>14729410</t>
  </si>
  <si>
    <t>Wurzen</t>
  </si>
  <si>
    <t>14729430</t>
  </si>
  <si>
    <t>Zwenkau</t>
  </si>
  <si>
    <t>14730010</t>
  </si>
  <si>
    <t>14730020</t>
  </si>
  <si>
    <t>Bad Düben</t>
  </si>
  <si>
    <t>14730030</t>
  </si>
  <si>
    <t>Beilrode</t>
  </si>
  <si>
    <t>14730045</t>
  </si>
  <si>
    <t>Belgern-Schildau</t>
  </si>
  <si>
    <t>14730050</t>
  </si>
  <si>
    <t>Cavertitz</t>
  </si>
  <si>
    <t>14730060</t>
  </si>
  <si>
    <t>Dahlen</t>
  </si>
  <si>
    <t>14730070</t>
  </si>
  <si>
    <t>Delitzsch</t>
  </si>
  <si>
    <t>14730080</t>
  </si>
  <si>
    <t>Doberschütz</t>
  </si>
  <si>
    <t>14730090</t>
  </si>
  <si>
    <t>Dommitzsch</t>
  </si>
  <si>
    <t>14730100</t>
  </si>
  <si>
    <t>Dreiheide</t>
  </si>
  <si>
    <t>14730110</t>
  </si>
  <si>
    <t>Eilenburg</t>
  </si>
  <si>
    <t>14730120</t>
  </si>
  <si>
    <t>Elsnig</t>
  </si>
  <si>
    <t>14730140</t>
  </si>
  <si>
    <t>Jesewitz</t>
  </si>
  <si>
    <t>14730150</t>
  </si>
  <si>
    <t>Krostitz</t>
  </si>
  <si>
    <t>14730160</t>
  </si>
  <si>
    <t>Laußig</t>
  </si>
  <si>
    <t>14730170</t>
  </si>
  <si>
    <t>Liebschützberg</t>
  </si>
  <si>
    <t>14730180</t>
  </si>
  <si>
    <t>14730190</t>
  </si>
  <si>
    <t>Mockrehna</t>
  </si>
  <si>
    <t>14730200</t>
  </si>
  <si>
    <t>Mügeln</t>
  </si>
  <si>
    <t>14730210</t>
  </si>
  <si>
    <t>Naundorf</t>
  </si>
  <si>
    <t>14730230</t>
  </si>
  <si>
    <t>Oschatz</t>
  </si>
  <si>
    <t>14730250</t>
  </si>
  <si>
    <t>Rackwitz</t>
  </si>
  <si>
    <t>14730270</t>
  </si>
  <si>
    <t>Schkeuditz</t>
  </si>
  <si>
    <t>14730280</t>
  </si>
  <si>
    <t>Schönwölkau</t>
  </si>
  <si>
    <t>14730300</t>
  </si>
  <si>
    <t>Taucha</t>
  </si>
  <si>
    <t>14730310</t>
  </si>
  <si>
    <t>Torgau</t>
  </si>
  <si>
    <t>14730320</t>
  </si>
  <si>
    <t>Trossin</t>
  </si>
  <si>
    <t>14730330</t>
  </si>
  <si>
    <t>Wermsdorf</t>
  </si>
  <si>
    <t>14730340</t>
  </si>
  <si>
    <t>Wiedemar</t>
  </si>
  <si>
    <t>14730360</t>
  </si>
  <si>
    <t>Zschepplin</t>
  </si>
  <si>
    <t>15001000</t>
  </si>
  <si>
    <t>Dessau-Roßlau</t>
  </si>
  <si>
    <t>15002000</t>
  </si>
  <si>
    <t>Halle (Saale)</t>
  </si>
  <si>
    <t>15003000</t>
  </si>
  <si>
    <t>Magdeburg</t>
  </si>
  <si>
    <t>15081026</t>
  </si>
  <si>
    <t>Apenburg-Winterfeld</t>
  </si>
  <si>
    <t>15081030</t>
  </si>
  <si>
    <t>Arendsee (Altmark)</t>
  </si>
  <si>
    <t>15081045</t>
  </si>
  <si>
    <t>Beetzendorf</t>
  </si>
  <si>
    <t>15081095</t>
  </si>
  <si>
    <t>Dähre</t>
  </si>
  <si>
    <t>15081105</t>
  </si>
  <si>
    <t>Diesdorf</t>
  </si>
  <si>
    <t>15081135</t>
  </si>
  <si>
    <t>Gardelegen</t>
  </si>
  <si>
    <t>15081225</t>
  </si>
  <si>
    <t>Jübar</t>
  </si>
  <si>
    <t>15081240</t>
  </si>
  <si>
    <t>Kalbe (Milde)</t>
  </si>
  <si>
    <t>15081280</t>
  </si>
  <si>
    <t>Klötze</t>
  </si>
  <si>
    <t>15081290</t>
  </si>
  <si>
    <t>Kuhfelde</t>
  </si>
  <si>
    <t>15081440</t>
  </si>
  <si>
    <t>Rohrberg</t>
  </si>
  <si>
    <t>15081455</t>
  </si>
  <si>
    <t>Salzwedel</t>
  </si>
  <si>
    <t>15081545</t>
  </si>
  <si>
    <t>Wallstawe</t>
  </si>
  <si>
    <t>15082005</t>
  </si>
  <si>
    <t>Aken (Elbe)</t>
  </si>
  <si>
    <t>15082015</t>
  </si>
  <si>
    <t>Bitterfeld-Wolfen</t>
  </si>
  <si>
    <t>15082180</t>
  </si>
  <si>
    <t>Köthen (Anhalt)</t>
  </si>
  <si>
    <t>15082241</t>
  </si>
  <si>
    <t>Muldestausee</t>
  </si>
  <si>
    <t>15082256</t>
  </si>
  <si>
    <t>Osternienburger Land</t>
  </si>
  <si>
    <t>15082301</t>
  </si>
  <si>
    <t>Raguhn-Jeßnitz</t>
  </si>
  <si>
    <t>15082340</t>
  </si>
  <si>
    <t>Sandersdorf-Brehna</t>
  </si>
  <si>
    <t>15082377</t>
  </si>
  <si>
    <t>Südliches Anhalt</t>
  </si>
  <si>
    <t>15082430</t>
  </si>
  <si>
    <t>15082440</t>
  </si>
  <si>
    <t>Zörbig</t>
  </si>
  <si>
    <t>15083020</t>
  </si>
  <si>
    <t>Altenhausen</t>
  </si>
  <si>
    <t>15083025</t>
  </si>
  <si>
    <t>Am Großen Bruch</t>
  </si>
  <si>
    <t>15083030</t>
  </si>
  <si>
    <t>Angern</t>
  </si>
  <si>
    <t>15083035</t>
  </si>
  <si>
    <t>Ausleben</t>
  </si>
  <si>
    <t>15083040</t>
  </si>
  <si>
    <t>Barleben</t>
  </si>
  <si>
    <t>15083060</t>
  </si>
  <si>
    <t>Beendorf</t>
  </si>
  <si>
    <t>15083115</t>
  </si>
  <si>
    <t>Bülstringen</t>
  </si>
  <si>
    <t>15083120</t>
  </si>
  <si>
    <t>Burgstall</t>
  </si>
  <si>
    <t>15083125</t>
  </si>
  <si>
    <t>Calvörde</t>
  </si>
  <si>
    <t>15083130</t>
  </si>
  <si>
    <t>Colbitz</t>
  </si>
  <si>
    <t>15083190</t>
  </si>
  <si>
    <t>Eilsleben</t>
  </si>
  <si>
    <t>15083205</t>
  </si>
  <si>
    <t>Erxleben</t>
  </si>
  <si>
    <t>15083230</t>
  </si>
  <si>
    <t>Flechtingen</t>
  </si>
  <si>
    <t>15083245</t>
  </si>
  <si>
    <t>Gröningen</t>
  </si>
  <si>
    <t>15083270</t>
  </si>
  <si>
    <t>Haldensleben</t>
  </si>
  <si>
    <t>15083275</t>
  </si>
  <si>
    <t>Harbke</t>
  </si>
  <si>
    <t>15083298</t>
  </si>
  <si>
    <t>Hohe Börde</t>
  </si>
  <si>
    <t>15083320</t>
  </si>
  <si>
    <t>Hötensleben</t>
  </si>
  <si>
    <t>15083323</t>
  </si>
  <si>
    <t>Ingersleben</t>
  </si>
  <si>
    <t>15083355</t>
  </si>
  <si>
    <t>Kroppenstedt</t>
  </si>
  <si>
    <t>15083361</t>
  </si>
  <si>
    <t>Loitsche-Heinrichsberg</t>
  </si>
  <si>
    <t>15083390</t>
  </si>
  <si>
    <t>Niedere Börde</t>
  </si>
  <si>
    <t>15083411</t>
  </si>
  <si>
    <t>Oebisfelde-Weferlingen</t>
  </si>
  <si>
    <t>15083415</t>
  </si>
  <si>
    <t>Oschersleben (Bode)</t>
  </si>
  <si>
    <t>15083440</t>
  </si>
  <si>
    <t>Rogätz</t>
  </si>
  <si>
    <t>15083485</t>
  </si>
  <si>
    <t>15083490</t>
  </si>
  <si>
    <t>Sülzetal</t>
  </si>
  <si>
    <t>15083505</t>
  </si>
  <si>
    <t>15083515</t>
  </si>
  <si>
    <t>Völpke</t>
  </si>
  <si>
    <t>15083531</t>
  </si>
  <si>
    <t>Wanzleben-Börde</t>
  </si>
  <si>
    <t>15083535</t>
  </si>
  <si>
    <t>Wefensleben</t>
  </si>
  <si>
    <t>15083557</t>
  </si>
  <si>
    <t>Westheide</t>
  </si>
  <si>
    <t>15083565</t>
  </si>
  <si>
    <t>Wolmirstedt</t>
  </si>
  <si>
    <t>15083580</t>
  </si>
  <si>
    <t>Zielitz</t>
  </si>
  <si>
    <t>15084012</t>
  </si>
  <si>
    <t>An der Poststraße</t>
  </si>
  <si>
    <t>15084013</t>
  </si>
  <si>
    <t>Meineweh</t>
  </si>
  <si>
    <t>15084015</t>
  </si>
  <si>
    <t>Bad Bibra</t>
  </si>
  <si>
    <t>15084025</t>
  </si>
  <si>
    <t>Balgstädt</t>
  </si>
  <si>
    <t>15084115</t>
  </si>
  <si>
    <t>Droyßig</t>
  </si>
  <si>
    <t>15084125</t>
  </si>
  <si>
    <t>Eckartsberga</t>
  </si>
  <si>
    <t>15084130</t>
  </si>
  <si>
    <t>Elsteraue</t>
  </si>
  <si>
    <t>15084132</t>
  </si>
  <si>
    <t>Finne</t>
  </si>
  <si>
    <t>15084133</t>
  </si>
  <si>
    <t>Finneland</t>
  </si>
  <si>
    <t>15084135</t>
  </si>
  <si>
    <t>Freyburg (Unstrut)</t>
  </si>
  <si>
    <t>15084150</t>
  </si>
  <si>
    <t>Gleina</t>
  </si>
  <si>
    <t>15084170</t>
  </si>
  <si>
    <t>Goseck</t>
  </si>
  <si>
    <t>15084207</t>
  </si>
  <si>
    <t>Gutenborn</t>
  </si>
  <si>
    <t>15084235</t>
  </si>
  <si>
    <t>Hohenmölsen</t>
  </si>
  <si>
    <t>15084246</t>
  </si>
  <si>
    <t>Kaiserpfalz</t>
  </si>
  <si>
    <t>15084250</t>
  </si>
  <si>
    <t>Karsdorf</t>
  </si>
  <si>
    <t>15084275</t>
  </si>
  <si>
    <t>Kretzschau</t>
  </si>
  <si>
    <t>15084282</t>
  </si>
  <si>
    <t>Lanitz-Hassel-Tal</t>
  </si>
  <si>
    <t>15084285</t>
  </si>
  <si>
    <t>Laucha an der Unstrut</t>
  </si>
  <si>
    <t>15084315</t>
  </si>
  <si>
    <t>Lützen</t>
  </si>
  <si>
    <t>15084335</t>
  </si>
  <si>
    <t>Mertendorf</t>
  </si>
  <si>
    <t>15084341</t>
  </si>
  <si>
    <t>Molauer Land</t>
  </si>
  <si>
    <t>15084355</t>
  </si>
  <si>
    <t>Naumburg (Saale)</t>
  </si>
  <si>
    <t>15084360</t>
  </si>
  <si>
    <t>Nebra (Unstrut)</t>
  </si>
  <si>
    <t>15084375</t>
  </si>
  <si>
    <t>Osterfeld</t>
  </si>
  <si>
    <t>15084442</t>
  </si>
  <si>
    <t>Schnaudertal</t>
  </si>
  <si>
    <t>15084445</t>
  </si>
  <si>
    <t>Schönburg</t>
  </si>
  <si>
    <t>15084470</t>
  </si>
  <si>
    <t>Stößen</t>
  </si>
  <si>
    <t>15084490</t>
  </si>
  <si>
    <t>Teuchern</t>
  </si>
  <si>
    <t>15084550</t>
  </si>
  <si>
    <t>Weißenfels</t>
  </si>
  <si>
    <t>15084560</t>
  </si>
  <si>
    <t>Wethau</t>
  </si>
  <si>
    <t>15084565</t>
  </si>
  <si>
    <t>Wetterzeube</t>
  </si>
  <si>
    <t>15084590</t>
  </si>
  <si>
    <t>Zeitz</t>
  </si>
  <si>
    <t>15085040</t>
  </si>
  <si>
    <t>Ballenstedt</t>
  </si>
  <si>
    <t>15085055</t>
  </si>
  <si>
    <t>Blankenburg (Harz)</t>
  </si>
  <si>
    <t>15085090</t>
  </si>
  <si>
    <t>Ditfurt</t>
  </si>
  <si>
    <t>15085110</t>
  </si>
  <si>
    <t>15085125</t>
  </si>
  <si>
    <t>Groß Quenstedt</t>
  </si>
  <si>
    <t>15085135</t>
  </si>
  <si>
    <t>Halberstadt</t>
  </si>
  <si>
    <t>15085140</t>
  </si>
  <si>
    <t>Harsleben</t>
  </si>
  <si>
    <t>15085145</t>
  </si>
  <si>
    <t>Harzgerode</t>
  </si>
  <si>
    <t>15085160</t>
  </si>
  <si>
    <t>Hedersleben</t>
  </si>
  <si>
    <t>15085185</t>
  </si>
  <si>
    <t>Huy</t>
  </si>
  <si>
    <t>15085190</t>
  </si>
  <si>
    <t>Ilsenburg (Harz)</t>
  </si>
  <si>
    <t>15085227</t>
  </si>
  <si>
    <t>Nordharz</t>
  </si>
  <si>
    <t>15085228</t>
  </si>
  <si>
    <t>Oberharz am Brocken</t>
  </si>
  <si>
    <t>15085230</t>
  </si>
  <si>
    <t>Osterwieck</t>
  </si>
  <si>
    <t>15085235</t>
  </si>
  <si>
    <t>Quedlinburg</t>
  </si>
  <si>
    <t>15085285</t>
  </si>
  <si>
    <t>Schwanebeck</t>
  </si>
  <si>
    <t>15085287</t>
  </si>
  <si>
    <t>Selke-Aue</t>
  </si>
  <si>
    <t>15085330</t>
  </si>
  <si>
    <t>Thale</t>
  </si>
  <si>
    <t>15085365</t>
  </si>
  <si>
    <t>Wegeleben</t>
  </si>
  <si>
    <t>15085370</t>
  </si>
  <si>
    <t>Wernigerode</t>
  </si>
  <si>
    <t>15086005</t>
  </si>
  <si>
    <t>Biederitz</t>
  </si>
  <si>
    <t>15086015</t>
  </si>
  <si>
    <t>15086035</t>
  </si>
  <si>
    <t>Elbe-Parey</t>
  </si>
  <si>
    <t>15086040</t>
  </si>
  <si>
    <t>Genthin</t>
  </si>
  <si>
    <t>15086055</t>
  </si>
  <si>
    <t>Gommern</t>
  </si>
  <si>
    <t>15086080</t>
  </si>
  <si>
    <t>Jerichow</t>
  </si>
  <si>
    <t>15086140</t>
  </si>
  <si>
    <t>Möckern</t>
  </si>
  <si>
    <t>15086145</t>
  </si>
  <si>
    <t>Möser</t>
  </si>
  <si>
    <t>15087010</t>
  </si>
  <si>
    <t>Ahlsdorf</t>
  </si>
  <si>
    <t>15087015</t>
  </si>
  <si>
    <t>Allstedt</t>
  </si>
  <si>
    <t>15087031</t>
  </si>
  <si>
    <t>15087045</t>
  </si>
  <si>
    <t>Benndorf</t>
  </si>
  <si>
    <t>15087055</t>
  </si>
  <si>
    <t>Berga</t>
  </si>
  <si>
    <t>15087070</t>
  </si>
  <si>
    <t>15087075</t>
  </si>
  <si>
    <t>Bornstedt</t>
  </si>
  <si>
    <t>15087101</t>
  </si>
  <si>
    <t>Brücken-Hackpfüffel</t>
  </si>
  <si>
    <t>15087125</t>
  </si>
  <si>
    <t>Edersleben</t>
  </si>
  <si>
    <t>15087130</t>
  </si>
  <si>
    <t>Eisleben</t>
  </si>
  <si>
    <t>15087165</t>
  </si>
  <si>
    <t>Gerbstedt</t>
  </si>
  <si>
    <t>15087205</t>
  </si>
  <si>
    <t>Helbra</t>
  </si>
  <si>
    <t>15087210</t>
  </si>
  <si>
    <t>Hergisdorf</t>
  </si>
  <si>
    <t>15087220</t>
  </si>
  <si>
    <t>Hettstedt</t>
  </si>
  <si>
    <t>15087250</t>
  </si>
  <si>
    <t>Kelbra (Kyffhäuser)</t>
  </si>
  <si>
    <t>15087260</t>
  </si>
  <si>
    <t>Klostermansfeld</t>
  </si>
  <si>
    <t>15087275</t>
  </si>
  <si>
    <t>Mansfeld</t>
  </si>
  <si>
    <t>15087370</t>
  </si>
  <si>
    <t>Sangerhausen</t>
  </si>
  <si>
    <t>15087386</t>
  </si>
  <si>
    <t>Seegebiet Mansfelder Land</t>
  </si>
  <si>
    <t>15087412</t>
  </si>
  <si>
    <t>Südharz</t>
  </si>
  <si>
    <t>15087440</t>
  </si>
  <si>
    <t>15087470</t>
  </si>
  <si>
    <t>Wimmelburg</t>
  </si>
  <si>
    <t>15088020</t>
  </si>
  <si>
    <t>Bad Dürrenberg</t>
  </si>
  <si>
    <t>15088025</t>
  </si>
  <si>
    <t>Bad Lauchstädt</t>
  </si>
  <si>
    <t>15088030</t>
  </si>
  <si>
    <t>Barnstädt</t>
  </si>
  <si>
    <t>15088065</t>
  </si>
  <si>
    <t>Braunsbedra</t>
  </si>
  <si>
    <t>15088100</t>
  </si>
  <si>
    <t>Farnstädt</t>
  </si>
  <si>
    <t>15088150</t>
  </si>
  <si>
    <t>Kabelsketal</t>
  </si>
  <si>
    <t>15088195</t>
  </si>
  <si>
    <t>Landsberg</t>
  </si>
  <si>
    <t>15088205</t>
  </si>
  <si>
    <t>Leuna</t>
  </si>
  <si>
    <t>15088216</t>
  </si>
  <si>
    <t>Wettin-Löbejün</t>
  </si>
  <si>
    <t>15088220</t>
  </si>
  <si>
    <t>Merseburg</t>
  </si>
  <si>
    <t>15088235</t>
  </si>
  <si>
    <t>Mücheln (Geiseltal)</t>
  </si>
  <si>
    <t>15088250</t>
  </si>
  <si>
    <t>Nemsdorf-Göhrendorf</t>
  </si>
  <si>
    <t>15088265</t>
  </si>
  <si>
    <t>Obhausen</t>
  </si>
  <si>
    <t>15088295</t>
  </si>
  <si>
    <t>15088305</t>
  </si>
  <si>
    <t>Querfurt</t>
  </si>
  <si>
    <t>15088319</t>
  </si>
  <si>
    <t>Salzatal</t>
  </si>
  <si>
    <t>15088330</t>
  </si>
  <si>
    <t>Schkopau</t>
  </si>
  <si>
    <t>15088340</t>
  </si>
  <si>
    <t>Schraplau</t>
  </si>
  <si>
    <t>15088355</t>
  </si>
  <si>
    <t>Steigra</t>
  </si>
  <si>
    <t>15088365</t>
  </si>
  <si>
    <t>Teutschenthal</t>
  </si>
  <si>
    <t>15089005</t>
  </si>
  <si>
    <t>Alsleben (Saale)</t>
  </si>
  <si>
    <t>15089015</t>
  </si>
  <si>
    <t>Aschersleben</t>
  </si>
  <si>
    <t>15089026</t>
  </si>
  <si>
    <t>Barby</t>
  </si>
  <si>
    <t>15089030</t>
  </si>
  <si>
    <t>Bernburg (Saale)</t>
  </si>
  <si>
    <t>15089041</t>
  </si>
  <si>
    <t>Bördeaue</t>
  </si>
  <si>
    <t>15089042</t>
  </si>
  <si>
    <t>Bördeland</t>
  </si>
  <si>
    <t>15089043</t>
  </si>
  <si>
    <t>Börde-Hakel</t>
  </si>
  <si>
    <t>15089045</t>
  </si>
  <si>
    <t>Borne</t>
  </si>
  <si>
    <t>15089055</t>
  </si>
  <si>
    <t>Calbe (Saale)</t>
  </si>
  <si>
    <t>15089075</t>
  </si>
  <si>
    <t>Egeln</t>
  </si>
  <si>
    <t>15089130</t>
  </si>
  <si>
    <t>Giersleben</t>
  </si>
  <si>
    <t>15089165</t>
  </si>
  <si>
    <t>Güsten</t>
  </si>
  <si>
    <t>15089175</t>
  </si>
  <si>
    <t>Hecklingen</t>
  </si>
  <si>
    <t>15089185</t>
  </si>
  <si>
    <t>Ilberstedt</t>
  </si>
  <si>
    <t>15089195</t>
  </si>
  <si>
    <t>Könnern</t>
  </si>
  <si>
    <t>15089235</t>
  </si>
  <si>
    <t>Nienburg (Saale)</t>
  </si>
  <si>
    <t>15089245</t>
  </si>
  <si>
    <t>Plötzkau</t>
  </si>
  <si>
    <t>15089305</t>
  </si>
  <si>
    <t>Schönebeck (Elbe)</t>
  </si>
  <si>
    <t>15089307</t>
  </si>
  <si>
    <t>Seeland</t>
  </si>
  <si>
    <t>15089310</t>
  </si>
  <si>
    <t>Staßfurt</t>
  </si>
  <si>
    <t>15089365</t>
  </si>
  <si>
    <t>Wolmirsleben</t>
  </si>
  <si>
    <t>15090003</t>
  </si>
  <si>
    <t>Aland</t>
  </si>
  <si>
    <t>15090007</t>
  </si>
  <si>
    <t>Altmärkische Höhe</t>
  </si>
  <si>
    <t>15090008</t>
  </si>
  <si>
    <t>Altmärkische Wische</t>
  </si>
  <si>
    <t>15090010</t>
  </si>
  <si>
    <t>Arneburg</t>
  </si>
  <si>
    <t>15090070</t>
  </si>
  <si>
    <t>Bismark (Altmark)</t>
  </si>
  <si>
    <t>15090135</t>
  </si>
  <si>
    <t>Eichstedt (Altmark)</t>
  </si>
  <si>
    <t>15090180</t>
  </si>
  <si>
    <t>Goldbeck</t>
  </si>
  <si>
    <t>15090220</t>
  </si>
  <si>
    <t>Hassel</t>
  </si>
  <si>
    <t>15090225</t>
  </si>
  <si>
    <t>Havelberg</t>
  </si>
  <si>
    <t>15090245</t>
  </si>
  <si>
    <t>Hohenberg-Krusemark</t>
  </si>
  <si>
    <t>15090270</t>
  </si>
  <si>
    <t>Iden</t>
  </si>
  <si>
    <t>15090285</t>
  </si>
  <si>
    <t>Kamern</t>
  </si>
  <si>
    <t>15090310</t>
  </si>
  <si>
    <t>Klietz</t>
  </si>
  <si>
    <t>15090415</t>
  </si>
  <si>
    <t>Osterburg (Altmark)</t>
  </si>
  <si>
    <t>15090435</t>
  </si>
  <si>
    <t>Rochau</t>
  </si>
  <si>
    <t>15090445</t>
  </si>
  <si>
    <t>Sandau (Elbe)</t>
  </si>
  <si>
    <t>15090485</t>
  </si>
  <si>
    <t>Schollene</t>
  </si>
  <si>
    <t>15090500</t>
  </si>
  <si>
    <t>Schönhausen (Elbe)</t>
  </si>
  <si>
    <t>15090520</t>
  </si>
  <si>
    <t>Seehausen (Altmark)</t>
  </si>
  <si>
    <t>15090535</t>
  </si>
  <si>
    <t>Stendal</t>
  </si>
  <si>
    <t>15090546</t>
  </si>
  <si>
    <t>Tangerhütte</t>
  </si>
  <si>
    <t>15090550</t>
  </si>
  <si>
    <t>Tangermünde</t>
  </si>
  <si>
    <t>15090610</t>
  </si>
  <si>
    <t>Werben (Elbe)</t>
  </si>
  <si>
    <t>15090631</t>
  </si>
  <si>
    <t>Wust-Fischbeck</t>
  </si>
  <si>
    <t>15090635</t>
  </si>
  <si>
    <t>Karlstadt</t>
  </si>
  <si>
    <t>09677149</t>
  </si>
  <si>
    <t>Karsbach</t>
  </si>
  <si>
    <t>09677151</t>
  </si>
  <si>
    <t>Kreuzwertheim</t>
  </si>
  <si>
    <t>09677154</t>
  </si>
  <si>
    <t>Triefenstein</t>
  </si>
  <si>
    <t>09677155</t>
  </si>
  <si>
    <t>Lohr a. Main</t>
  </si>
  <si>
    <t>09677157</t>
  </si>
  <si>
    <t>Marktheidenfeld</t>
  </si>
  <si>
    <t>09677159</t>
  </si>
  <si>
    <t>Mittelsinn</t>
  </si>
  <si>
    <t>09677164</t>
  </si>
  <si>
    <t>09677165</t>
  </si>
  <si>
    <t>09677166</t>
  </si>
  <si>
    <t>Neustadt a. Main</t>
  </si>
  <si>
    <t>09677169</t>
  </si>
  <si>
    <t>Obersinn</t>
  </si>
  <si>
    <t>09677170</t>
  </si>
  <si>
    <t>Partenstein</t>
  </si>
  <si>
    <t>09677172</t>
  </si>
  <si>
    <t>Rechtenbach</t>
  </si>
  <si>
    <t>09677175</t>
  </si>
  <si>
    <t>Retzstadt</t>
  </si>
  <si>
    <t>09677177</t>
  </si>
  <si>
    <t>Rieneck</t>
  </si>
  <si>
    <t>09677178</t>
  </si>
  <si>
    <t>Roden</t>
  </si>
  <si>
    <t>09677181</t>
  </si>
  <si>
    <t>Rothenfels</t>
  </si>
  <si>
    <t>09677182</t>
  </si>
  <si>
    <t>Schollbrunn</t>
  </si>
  <si>
    <t>09677186</t>
  </si>
  <si>
    <t>09677189</t>
  </si>
  <si>
    <t>Thüngen</t>
  </si>
  <si>
    <t>09677193</t>
  </si>
  <si>
    <t>Urspringen</t>
  </si>
  <si>
    <t>09677200</t>
  </si>
  <si>
    <t>Wiesthal</t>
  </si>
  <si>
    <t>09677203</t>
  </si>
  <si>
    <t>Zellingen</t>
  </si>
  <si>
    <t>09677452</t>
  </si>
  <si>
    <t>Burgjoß</t>
  </si>
  <si>
    <t>09677453</t>
  </si>
  <si>
    <t>Forst Aura</t>
  </si>
  <si>
    <t>09677454</t>
  </si>
  <si>
    <t>Forst Lohrerstraße</t>
  </si>
  <si>
    <t>09677455</t>
  </si>
  <si>
    <t>Frammersbacher Forst</t>
  </si>
  <si>
    <t>09677456</t>
  </si>
  <si>
    <t>Fürstl. Löwenstein'scher Park</t>
  </si>
  <si>
    <t>09677457</t>
  </si>
  <si>
    <t>Haurain</t>
  </si>
  <si>
    <t>09677458</t>
  </si>
  <si>
    <t>Herrnwald</t>
  </si>
  <si>
    <t>09677459</t>
  </si>
  <si>
    <t>Langenprozeltener Forst</t>
  </si>
  <si>
    <t>09677461</t>
  </si>
  <si>
    <t>Partensteiner Forst</t>
  </si>
  <si>
    <t>09677463</t>
  </si>
  <si>
    <t>Ruppertshüttener Forst</t>
  </si>
  <si>
    <t>09678115</t>
  </si>
  <si>
    <t>Bergrheinfeld</t>
  </si>
  <si>
    <t>09678122</t>
  </si>
  <si>
    <t>Dingolshausen</t>
  </si>
  <si>
    <t>09678123</t>
  </si>
  <si>
    <t>Dittelbrunn</t>
  </si>
  <si>
    <t>09678124</t>
  </si>
  <si>
    <t>Donnersdorf</t>
  </si>
  <si>
    <t>09678128</t>
  </si>
  <si>
    <t>Euerbach</t>
  </si>
  <si>
    <t>09678130</t>
  </si>
  <si>
    <t>Frankenwinheim</t>
  </si>
  <si>
    <t>09678132</t>
  </si>
  <si>
    <t>Geldersheim</t>
  </si>
  <si>
    <t>09678134</t>
  </si>
  <si>
    <t>Gerolzhofen</t>
  </si>
  <si>
    <t>09678135</t>
  </si>
  <si>
    <t>Gochsheim</t>
  </si>
  <si>
    <t>09678136</t>
  </si>
  <si>
    <t>Grafenrheinfeld</t>
  </si>
  <si>
    <t>09678138</t>
  </si>
  <si>
    <t>Grettstadt</t>
  </si>
  <si>
    <t>09678150</t>
  </si>
  <si>
    <t>Kolitzheim</t>
  </si>
  <si>
    <t>09678153</t>
  </si>
  <si>
    <t>Lülsfeld</t>
  </si>
  <si>
    <t>09678157</t>
  </si>
  <si>
    <t>Michelau i. Steigerwald</t>
  </si>
  <si>
    <t>09678160</t>
  </si>
  <si>
    <t>Niederwerrn</t>
  </si>
  <si>
    <t>09678164</t>
  </si>
  <si>
    <t>Oberschwarzach</t>
  </si>
  <si>
    <t>09678168</t>
  </si>
  <si>
    <t>Poppenhausen</t>
  </si>
  <si>
    <t>09678170</t>
  </si>
  <si>
    <t>Röthlein</t>
  </si>
  <si>
    <t>09678174</t>
  </si>
  <si>
    <t>Schonungen</t>
  </si>
  <si>
    <t>09678175</t>
  </si>
  <si>
    <t>Schwanfeld</t>
  </si>
  <si>
    <t>09678176</t>
  </si>
  <si>
    <t>Schwebheim</t>
  </si>
  <si>
    <t>09678178</t>
  </si>
  <si>
    <t>Sennfeld</t>
  </si>
  <si>
    <t>09678181</t>
  </si>
  <si>
    <t>Stadtlauringen</t>
  </si>
  <si>
    <t>09678183</t>
  </si>
  <si>
    <t>09678186</t>
  </si>
  <si>
    <t>Üchtelhausen</t>
  </si>
  <si>
    <t>09678190</t>
  </si>
  <si>
    <t>Waigolshausen</t>
  </si>
  <si>
    <t>09678192</t>
  </si>
  <si>
    <t>Wasserlosen</t>
  </si>
  <si>
    <t>09678193</t>
  </si>
  <si>
    <t>Werneck</t>
  </si>
  <si>
    <t>09678196</t>
  </si>
  <si>
    <t>Wipfeld</t>
  </si>
  <si>
    <t>09678451</t>
  </si>
  <si>
    <t>Bürgerwald</t>
  </si>
  <si>
    <t>09678452</t>
  </si>
  <si>
    <t>Geiersberg</t>
  </si>
  <si>
    <t>09678453</t>
  </si>
  <si>
    <t>Hundelshausen</t>
  </si>
  <si>
    <t>09678454</t>
  </si>
  <si>
    <t>Nonnenkloster</t>
  </si>
  <si>
    <t>09678455</t>
  </si>
  <si>
    <t>Stollbergerforst</t>
  </si>
  <si>
    <t>09678456</t>
  </si>
  <si>
    <t>Vollburg</t>
  </si>
  <si>
    <t>09678457</t>
  </si>
  <si>
    <t>Wustvieler Forst</t>
  </si>
  <si>
    <t>09679114</t>
  </si>
  <si>
    <t>Aub</t>
  </si>
  <si>
    <t>09679117</t>
  </si>
  <si>
    <t>Bergtheim</t>
  </si>
  <si>
    <t>09679118</t>
  </si>
  <si>
    <t>Bieberehren</t>
  </si>
  <si>
    <t>09679122</t>
  </si>
  <si>
    <t>Bütthard</t>
  </si>
  <si>
    <t>09679124</t>
  </si>
  <si>
    <t>Eibelstadt</t>
  </si>
  <si>
    <t>09679126</t>
  </si>
  <si>
    <t>09679128</t>
  </si>
  <si>
    <t>Erlabrunn</t>
  </si>
  <si>
    <t>09679130</t>
  </si>
  <si>
    <t>Estenfeld</t>
  </si>
  <si>
    <t>09679131</t>
  </si>
  <si>
    <t>Frickenhausen a. Main</t>
  </si>
  <si>
    <t>09679134</t>
  </si>
  <si>
    <t>Gaukönigshofen</t>
  </si>
  <si>
    <t>09679135</t>
  </si>
  <si>
    <t>Gelchsheim</t>
  </si>
  <si>
    <t>09679136</t>
  </si>
  <si>
    <t>Gerbrunn</t>
  </si>
  <si>
    <t>09679137</t>
  </si>
  <si>
    <t>Geroldshausen</t>
  </si>
  <si>
    <t>09679138</t>
  </si>
  <si>
    <t>Giebelstadt</t>
  </si>
  <si>
    <t>09679141</t>
  </si>
  <si>
    <t>Greußenheim</t>
  </si>
  <si>
    <t>09679142</t>
  </si>
  <si>
    <t>Güntersleben</t>
  </si>
  <si>
    <t>09679143</t>
  </si>
  <si>
    <t>Hausen b. Würzburg</t>
  </si>
  <si>
    <t>09679144</t>
  </si>
  <si>
    <t>Helmstadt</t>
  </si>
  <si>
    <t>09679146</t>
  </si>
  <si>
    <t>Hettstadt</t>
  </si>
  <si>
    <t>09679147</t>
  </si>
  <si>
    <t>Höchberg</t>
  </si>
  <si>
    <t>09679149</t>
  </si>
  <si>
    <t>09679153</t>
  </si>
  <si>
    <t>09679154</t>
  </si>
  <si>
    <t>Kist</t>
  </si>
  <si>
    <t>09679155</t>
  </si>
  <si>
    <t>Kleinrinderfeld</t>
  </si>
  <si>
    <t>09679156</t>
  </si>
  <si>
    <t>Kürnach</t>
  </si>
  <si>
    <t>09679161</t>
  </si>
  <si>
    <t>Margetshöchheim</t>
  </si>
  <si>
    <t>09679164</t>
  </si>
  <si>
    <t>Neubrunn</t>
  </si>
  <si>
    <t>09679165</t>
  </si>
  <si>
    <t>Altertheim</t>
  </si>
  <si>
    <t>09679167</t>
  </si>
  <si>
    <t>Eisenheim</t>
  </si>
  <si>
    <t>09679169</t>
  </si>
  <si>
    <t>Oberpleichfeld</t>
  </si>
  <si>
    <t>09679170</t>
  </si>
  <si>
    <t>Ochsenfurt</t>
  </si>
  <si>
    <t>09679174</t>
  </si>
  <si>
    <t>Prosselsheim</t>
  </si>
  <si>
    <t>09679175</t>
  </si>
  <si>
    <t>Randersacker</t>
  </si>
  <si>
    <t>09679176</t>
  </si>
  <si>
    <t>09679177</t>
  </si>
  <si>
    <t>09679179</t>
  </si>
  <si>
    <t>Riedenheim</t>
  </si>
  <si>
    <t>09679180</t>
  </si>
  <si>
    <t>Rimpar</t>
  </si>
  <si>
    <t>09679182</t>
  </si>
  <si>
    <t>Röttingen</t>
  </si>
  <si>
    <t>09679185</t>
  </si>
  <si>
    <t>Rottendorf</t>
  </si>
  <si>
    <t>09679187</t>
  </si>
  <si>
    <t>Sommerhausen</t>
  </si>
  <si>
    <t>09679188</t>
  </si>
  <si>
    <t>Sonderhofen</t>
  </si>
  <si>
    <t>09679192</t>
  </si>
  <si>
    <t>Tauberrettersheim</t>
  </si>
  <si>
    <t>09679193</t>
  </si>
  <si>
    <t>Theilheim</t>
  </si>
  <si>
    <t>09679194</t>
  </si>
  <si>
    <t>Thüngersheim</t>
  </si>
  <si>
    <t>09679196</t>
  </si>
  <si>
    <t>Uettingen</t>
  </si>
  <si>
    <t>09679200</t>
  </si>
  <si>
    <t>Leinach</t>
  </si>
  <si>
    <t>09679201</t>
  </si>
  <si>
    <t>Unterpleichfeld</t>
  </si>
  <si>
    <t>09679202</t>
  </si>
  <si>
    <t>Veitshöchheim</t>
  </si>
  <si>
    <t>09679204</t>
  </si>
  <si>
    <t>09679205</t>
  </si>
  <si>
    <t>Waldbüttelbrunn</t>
  </si>
  <si>
    <t>09679206</t>
  </si>
  <si>
    <t>Winterhausen</t>
  </si>
  <si>
    <t>09679209</t>
  </si>
  <si>
    <t>Zell a. Main</t>
  </si>
  <si>
    <t>09679451</t>
  </si>
  <si>
    <t>Gramschatzer Wald</t>
  </si>
  <si>
    <t>09679452</t>
  </si>
  <si>
    <t>Guttenberger Wald</t>
  </si>
  <si>
    <t>09679453</t>
  </si>
  <si>
    <t>Irtenberger Wald</t>
  </si>
  <si>
    <t>09761000</t>
  </si>
  <si>
    <t>Augsburg</t>
  </si>
  <si>
    <t>09762000</t>
  </si>
  <si>
    <t>Kaufbeuren</t>
  </si>
  <si>
    <t>09763000</t>
  </si>
  <si>
    <t>Kempten (Allgäu)</t>
  </si>
  <si>
    <t>09764000</t>
  </si>
  <si>
    <t>Memmingen</t>
  </si>
  <si>
    <t>09771111</t>
  </si>
  <si>
    <t>Adelzhausen</t>
  </si>
  <si>
    <t>09771112</t>
  </si>
  <si>
    <t>Affing</t>
  </si>
  <si>
    <t>09771113</t>
  </si>
  <si>
    <t>Aichach</t>
  </si>
  <si>
    <t>09771114</t>
  </si>
  <si>
    <t>Aindling</t>
  </si>
  <si>
    <t>09771122</t>
  </si>
  <si>
    <t>Dasing</t>
  </si>
  <si>
    <t>09771129</t>
  </si>
  <si>
    <t>09771130</t>
  </si>
  <si>
    <t>Friedberg</t>
  </si>
  <si>
    <t>09771140</t>
  </si>
  <si>
    <t>Hollenbach</t>
  </si>
  <si>
    <t>09771141</t>
  </si>
  <si>
    <t>Inchenhofen</t>
  </si>
  <si>
    <t>09771142</t>
  </si>
  <si>
    <t>Kissing</t>
  </si>
  <si>
    <t>09771144</t>
  </si>
  <si>
    <t>Kühbach</t>
  </si>
  <si>
    <t>09771145</t>
  </si>
  <si>
    <t>Merching</t>
  </si>
  <si>
    <t>09771146</t>
  </si>
  <si>
    <t>Mering</t>
  </si>
  <si>
    <t>09771149</t>
  </si>
  <si>
    <t>Obergriesbach</t>
  </si>
  <si>
    <t>09771155</t>
  </si>
  <si>
    <t>Petersdorf</t>
  </si>
  <si>
    <t>09771156</t>
  </si>
  <si>
    <t>Pöttmes</t>
  </si>
  <si>
    <t>09771158</t>
  </si>
  <si>
    <t>Rehling</t>
  </si>
  <si>
    <t>09771160</t>
  </si>
  <si>
    <t>Ried</t>
  </si>
  <si>
    <t>09771162</t>
  </si>
  <si>
    <t>Schiltberg</t>
  </si>
  <si>
    <t>09771163</t>
  </si>
  <si>
    <t>Schmiechen</t>
  </si>
  <si>
    <t>09771165</t>
  </si>
  <si>
    <t>Sielenbach</t>
  </si>
  <si>
    <t>09771168</t>
  </si>
  <si>
    <t>Steindorf</t>
  </si>
  <si>
    <t>09771169</t>
  </si>
  <si>
    <t>Todtenweis</t>
  </si>
  <si>
    <t>09771176</t>
  </si>
  <si>
    <t>Baar (Schwaben)</t>
  </si>
  <si>
    <t>09772111</t>
  </si>
  <si>
    <t>Adelsried</t>
  </si>
  <si>
    <t>09772114</t>
  </si>
  <si>
    <t>Allmannshofen</t>
  </si>
  <si>
    <t>09772115</t>
  </si>
  <si>
    <t>Altenmünster</t>
  </si>
  <si>
    <t>09772117</t>
  </si>
  <si>
    <t>Aystetten</t>
  </si>
  <si>
    <t>09772121</t>
  </si>
  <si>
    <t>Biberbach</t>
  </si>
  <si>
    <t>09772125</t>
  </si>
  <si>
    <t>Bobingen</t>
  </si>
  <si>
    <t>09772126</t>
  </si>
  <si>
    <t>Bonstetten</t>
  </si>
  <si>
    <t>09772130</t>
  </si>
  <si>
    <t>Diedorf</t>
  </si>
  <si>
    <t>09772131</t>
  </si>
  <si>
    <t>Dinkelscherben</t>
  </si>
  <si>
    <t>09772134</t>
  </si>
  <si>
    <t>09772136</t>
  </si>
  <si>
    <t>Ellgau</t>
  </si>
  <si>
    <t>09772137</t>
  </si>
  <si>
    <t>Emersacker</t>
  </si>
  <si>
    <t>09772141</t>
  </si>
  <si>
    <t>Fischach</t>
  </si>
  <si>
    <t>09772145</t>
  </si>
  <si>
    <t>Gablingen</t>
  </si>
  <si>
    <t>09772147</t>
  </si>
  <si>
    <t>Gersthofen</t>
  </si>
  <si>
    <t>09772148</t>
  </si>
  <si>
    <t>Gessertshausen</t>
  </si>
  <si>
    <t>09772149</t>
  </si>
  <si>
    <t>Graben</t>
  </si>
  <si>
    <t>09772151</t>
  </si>
  <si>
    <t>Großaitingen</t>
  </si>
  <si>
    <t>09772156</t>
  </si>
  <si>
    <t>Heretsried</t>
  </si>
  <si>
    <t>09772157</t>
  </si>
  <si>
    <t>Hiltenfingen</t>
  </si>
  <si>
    <t>09772159</t>
  </si>
  <si>
    <t>Horgau</t>
  </si>
  <si>
    <t>09772160</t>
  </si>
  <si>
    <t>Kleinaitingen</t>
  </si>
  <si>
    <t>09772162</t>
  </si>
  <si>
    <t>Klosterlechfeld</t>
  </si>
  <si>
    <t>09772163</t>
  </si>
  <si>
    <t>Königsbrunn</t>
  </si>
  <si>
    <t>09772166</t>
  </si>
  <si>
    <t>Kühlenthal</t>
  </si>
  <si>
    <t>09772167</t>
  </si>
  <si>
    <t>Kutzenhausen</t>
  </si>
  <si>
    <t>09772168</t>
  </si>
  <si>
    <t>Langenneufnach</t>
  </si>
  <si>
    <t>09772170</t>
  </si>
  <si>
    <t>Langerringen</t>
  </si>
  <si>
    <t>09772171</t>
  </si>
  <si>
    <t>Langweid a. Lech</t>
  </si>
  <si>
    <t>09772177</t>
  </si>
  <si>
    <t>Meitingen</t>
  </si>
  <si>
    <t>09772178</t>
  </si>
  <si>
    <t>Mickhausen</t>
  </si>
  <si>
    <t>09772179</t>
  </si>
  <si>
    <t>Mittelneufnach</t>
  </si>
  <si>
    <t>09772184</t>
  </si>
  <si>
    <t>Neusäß</t>
  </si>
  <si>
    <t>09772185</t>
  </si>
  <si>
    <t>Nordendorf</t>
  </si>
  <si>
    <t>09772186</t>
  </si>
  <si>
    <t>Oberottmarshausen</t>
  </si>
  <si>
    <t>09772197</t>
  </si>
  <si>
    <t>Scherstetten</t>
  </si>
  <si>
    <t>09772200</t>
  </si>
  <si>
    <t>Schwabmünchen</t>
  </si>
  <si>
    <t>09772202</t>
  </si>
  <si>
    <t>Stadtbergen</t>
  </si>
  <si>
    <t>09772207</t>
  </si>
  <si>
    <t>Thierhaupten</t>
  </si>
  <si>
    <t>09772209</t>
  </si>
  <si>
    <t>Untermeitingen</t>
  </si>
  <si>
    <t>09772211</t>
  </si>
  <si>
    <t>Ustersbach</t>
  </si>
  <si>
    <t>09772214</t>
  </si>
  <si>
    <t>Walkertshofen</t>
  </si>
  <si>
    <t>09772215</t>
  </si>
  <si>
    <t>Wehringen</t>
  </si>
  <si>
    <t>09772216</t>
  </si>
  <si>
    <t>Welden</t>
  </si>
  <si>
    <t>09772217</t>
  </si>
  <si>
    <t>Westendorf</t>
  </si>
  <si>
    <t>09772223</t>
  </si>
  <si>
    <t>Zusmarshausen</t>
  </si>
  <si>
    <t>09772451</t>
  </si>
  <si>
    <t>Schmellerforst</t>
  </si>
  <si>
    <t>09773111</t>
  </si>
  <si>
    <t>Aislingen</t>
  </si>
  <si>
    <t>09773112</t>
  </si>
  <si>
    <t>Bachhagel</t>
  </si>
  <si>
    <t>09773113</t>
  </si>
  <si>
    <t>Bächingen a.d. Brenz</t>
  </si>
  <si>
    <t>09773116</t>
  </si>
  <si>
    <t>Binswangen</t>
  </si>
  <si>
    <t>09773117</t>
  </si>
  <si>
    <t>Bissingen</t>
  </si>
  <si>
    <t>09773119</t>
  </si>
  <si>
    <t>Blindheim</t>
  </si>
  <si>
    <t>09773122</t>
  </si>
  <si>
    <t>Buttenwiesen</t>
  </si>
  <si>
    <t>09773125</t>
  </si>
  <si>
    <t>Dillingen a.d. Donau</t>
  </si>
  <si>
    <t>09773133</t>
  </si>
  <si>
    <t>Glött</t>
  </si>
  <si>
    <t>09773136</t>
  </si>
  <si>
    <t>Gundelfingen a.d. Donau</t>
  </si>
  <si>
    <t>09773137</t>
  </si>
  <si>
    <t>Haunsheim</t>
  </si>
  <si>
    <t>09773139</t>
  </si>
  <si>
    <t>Höchstädt a.d. Donau</t>
  </si>
  <si>
    <t>09773140</t>
  </si>
  <si>
    <t>09773143</t>
  </si>
  <si>
    <t>Laugna</t>
  </si>
  <si>
    <t>09773144</t>
  </si>
  <si>
    <t>Lauingen (Donau)</t>
  </si>
  <si>
    <t>09773146</t>
  </si>
  <si>
    <t>Lutzingen</t>
  </si>
  <si>
    <t>09773147</t>
  </si>
  <si>
    <t>Mödingen</t>
  </si>
  <si>
    <t>09773150</t>
  </si>
  <si>
    <t>Finningen</t>
  </si>
  <si>
    <t>09773153</t>
  </si>
  <si>
    <t>Medlingen</t>
  </si>
  <si>
    <t>09773164</t>
  </si>
  <si>
    <t>09773170</t>
  </si>
  <si>
    <t>Syrgenstein</t>
  </si>
  <si>
    <t>09773179</t>
  </si>
  <si>
    <t>Villenbach</t>
  </si>
  <si>
    <t>09773182</t>
  </si>
  <si>
    <t>Wertingen</t>
  </si>
  <si>
    <t>09773183</t>
  </si>
  <si>
    <t>Wittislingen</t>
  </si>
  <si>
    <t>09773186</t>
  </si>
  <si>
    <t>Ziertheim</t>
  </si>
  <si>
    <t>09773187</t>
  </si>
  <si>
    <t>Zöschingen</t>
  </si>
  <si>
    <t>09773188</t>
  </si>
  <si>
    <t>Zusamaltheim</t>
  </si>
  <si>
    <t>09774111</t>
  </si>
  <si>
    <t>Aletshausen</t>
  </si>
  <si>
    <t>09774115</t>
  </si>
  <si>
    <t>Balzhausen</t>
  </si>
  <si>
    <t>09774116</t>
  </si>
  <si>
    <t>Ursberg</t>
  </si>
  <si>
    <t>09774117</t>
  </si>
  <si>
    <t>09774118</t>
  </si>
  <si>
    <t>Bubesheim</t>
  </si>
  <si>
    <t>09774119</t>
  </si>
  <si>
    <t>Bibertal</t>
  </si>
  <si>
    <t>09774121</t>
  </si>
  <si>
    <t>Burgau</t>
  </si>
  <si>
    <t>09774122</t>
  </si>
  <si>
    <t>Burtenbach</t>
  </si>
  <si>
    <t>09774124</t>
  </si>
  <si>
    <t>Deisenhausen</t>
  </si>
  <si>
    <t>09774127</t>
  </si>
  <si>
    <t>Dürrlauingen</t>
  </si>
  <si>
    <t>09774129</t>
  </si>
  <si>
    <t>Ebershausen</t>
  </si>
  <si>
    <t>09774133</t>
  </si>
  <si>
    <t>Ellzee</t>
  </si>
  <si>
    <t>09774135</t>
  </si>
  <si>
    <t>Günzburg</t>
  </si>
  <si>
    <t>09774136</t>
  </si>
  <si>
    <t>Gundremmingen</t>
  </si>
  <si>
    <t>09774140</t>
  </si>
  <si>
    <t>Haldenwang</t>
  </si>
  <si>
    <t>09774143</t>
  </si>
  <si>
    <t>Ichenhausen</t>
  </si>
  <si>
    <t>09774144</t>
  </si>
  <si>
    <t>Jettingen-Scheppach</t>
  </si>
  <si>
    <t>09774145</t>
  </si>
  <si>
    <t>Kammeltal</t>
  </si>
  <si>
    <t>09774148</t>
  </si>
  <si>
    <t>Kötz</t>
  </si>
  <si>
    <t>09774150</t>
  </si>
  <si>
    <t>Krumbach (Schwaben)</t>
  </si>
  <si>
    <t>09774151</t>
  </si>
  <si>
    <t>Landensberg</t>
  </si>
  <si>
    <t>09774155</t>
  </si>
  <si>
    <t>16065056</t>
  </si>
  <si>
    <t>16065057</t>
  </si>
  <si>
    <t>Ringleben</t>
  </si>
  <si>
    <t>16065058</t>
  </si>
  <si>
    <t>Rockstedt</t>
  </si>
  <si>
    <t>16065061</t>
  </si>
  <si>
    <t>Roßleben</t>
  </si>
  <si>
    <t>16065067</t>
  </si>
  <si>
    <t>Sondershausen</t>
  </si>
  <si>
    <t>16065072</t>
  </si>
  <si>
    <t>Thüringenhausen</t>
  </si>
  <si>
    <t>16065074</t>
  </si>
  <si>
    <t>Topfstedt</t>
  </si>
  <si>
    <t>16065075</t>
  </si>
  <si>
    <t>Trebra</t>
  </si>
  <si>
    <t>16065076</t>
  </si>
  <si>
    <t>Voigtstedt</t>
  </si>
  <si>
    <t>16065077</t>
  </si>
  <si>
    <t>Wasserthaleben</t>
  </si>
  <si>
    <t>16065079</t>
  </si>
  <si>
    <t>Westgreußen</t>
  </si>
  <si>
    <t>16065081</t>
  </si>
  <si>
    <t>Wiehe</t>
  </si>
  <si>
    <t>16065082</t>
  </si>
  <si>
    <t>Wolferschwenda</t>
  </si>
  <si>
    <t>16065084</t>
  </si>
  <si>
    <t>Großenehrich</t>
  </si>
  <si>
    <t>16065085</t>
  </si>
  <si>
    <t>Kyffhäuserland</t>
  </si>
  <si>
    <t>16066001</t>
  </si>
  <si>
    <t>Altersbach</t>
  </si>
  <si>
    <t>16066002</t>
  </si>
  <si>
    <t>Aschenhausen</t>
  </si>
  <si>
    <t>16066005</t>
  </si>
  <si>
    <t>Belrieth</t>
  </si>
  <si>
    <t>16066006</t>
  </si>
  <si>
    <t>Benshausen</t>
  </si>
  <si>
    <t>16066008</t>
  </si>
  <si>
    <t>Bermbach</t>
  </si>
  <si>
    <t>16066012</t>
  </si>
  <si>
    <t>Birx</t>
  </si>
  <si>
    <t>16066013</t>
  </si>
  <si>
    <t>16066015</t>
  </si>
  <si>
    <t>Christes</t>
  </si>
  <si>
    <t>16066016</t>
  </si>
  <si>
    <t>Dillstädt</t>
  </si>
  <si>
    <t>16066017</t>
  </si>
  <si>
    <t>16066018</t>
  </si>
  <si>
    <t>Ellingshausen</t>
  </si>
  <si>
    <t>16066019</t>
  </si>
  <si>
    <t>Erbenhausen</t>
  </si>
  <si>
    <t>16066022</t>
  </si>
  <si>
    <t>Fambach</t>
  </si>
  <si>
    <t>16066023</t>
  </si>
  <si>
    <t>Floh-Seligenthal</t>
  </si>
  <si>
    <t>16066024</t>
  </si>
  <si>
    <t>16066025</t>
  </si>
  <si>
    <t>Friedelshausen</t>
  </si>
  <si>
    <t>16066028</t>
  </si>
  <si>
    <t>Henneberg</t>
  </si>
  <si>
    <t>16066033</t>
  </si>
  <si>
    <t>Hümpfershausen</t>
  </si>
  <si>
    <t>16066035</t>
  </si>
  <si>
    <t>Kaltensundheim</t>
  </si>
  <si>
    <t>16066036</t>
  </si>
  <si>
    <t>Kaltenwestheim</t>
  </si>
  <si>
    <t>16066038</t>
  </si>
  <si>
    <t>Kühndorf</t>
  </si>
  <si>
    <t>16066039</t>
  </si>
  <si>
    <t>16066041</t>
  </si>
  <si>
    <t>Mehmels</t>
  </si>
  <si>
    <t>16066042</t>
  </si>
  <si>
    <t>Meiningen</t>
  </si>
  <si>
    <t>16066043</t>
  </si>
  <si>
    <t>Melpers</t>
  </si>
  <si>
    <t>16066044</t>
  </si>
  <si>
    <t>Metzels</t>
  </si>
  <si>
    <t>16066045</t>
  </si>
  <si>
    <t>16066047</t>
  </si>
  <si>
    <t>Oberhof</t>
  </si>
  <si>
    <t>16066048</t>
  </si>
  <si>
    <t>Oberkatz</t>
  </si>
  <si>
    <t>16066049</t>
  </si>
  <si>
    <t>Obermaßfeld-Grimmenthal</t>
  </si>
  <si>
    <t>16066051</t>
  </si>
  <si>
    <t>Oberschönau</t>
  </si>
  <si>
    <t>16066052</t>
  </si>
  <si>
    <t>Oberweid</t>
  </si>
  <si>
    <t>16066053</t>
  </si>
  <si>
    <t>Oepfershausen</t>
  </si>
  <si>
    <t>16066056</t>
  </si>
  <si>
    <t>Rippershausen</t>
  </si>
  <si>
    <t>16066057</t>
  </si>
  <si>
    <t>Ritschenhausen</t>
  </si>
  <si>
    <t>16066058</t>
  </si>
  <si>
    <t>16066059</t>
  </si>
  <si>
    <t>Rosa</t>
  </si>
  <si>
    <t>16066061</t>
  </si>
  <si>
    <t>16066062</t>
  </si>
  <si>
    <t>Rotterode</t>
  </si>
  <si>
    <t>16066063</t>
  </si>
  <si>
    <t>Schmalkalden</t>
  </si>
  <si>
    <t>16066064</t>
  </si>
  <si>
    <t>Schwallungen</t>
  </si>
  <si>
    <t>16066065</t>
  </si>
  <si>
    <t>Schwarza</t>
  </si>
  <si>
    <t>16066067</t>
  </si>
  <si>
    <t>Springstille</t>
  </si>
  <si>
    <t>16066069</t>
  </si>
  <si>
    <t>Steinbach-Hallenberg</t>
  </si>
  <si>
    <t>16066071</t>
  </si>
  <si>
    <t>Stepfershausen</t>
  </si>
  <si>
    <t>16066073</t>
  </si>
  <si>
    <t>Sülzfeld</t>
  </si>
  <si>
    <t>16066074</t>
  </si>
  <si>
    <t>Brotterode-Trusetal</t>
  </si>
  <si>
    <t>16066075</t>
  </si>
  <si>
    <t>Unterkatz</t>
  </si>
  <si>
    <t>16066076</t>
  </si>
  <si>
    <t>Untermaßfeld</t>
  </si>
  <si>
    <t>16066077</t>
  </si>
  <si>
    <t>Unterschönau</t>
  </si>
  <si>
    <t>16066078</t>
  </si>
  <si>
    <t>Unterweid</t>
  </si>
  <si>
    <t>16066079</t>
  </si>
  <si>
    <t>Utendorf</t>
  </si>
  <si>
    <t>16066081</t>
  </si>
  <si>
    <t>Vachdorf</t>
  </si>
  <si>
    <t>16066082</t>
  </si>
  <si>
    <t>Viernau</t>
  </si>
  <si>
    <t>16066083</t>
  </si>
  <si>
    <t>Wahns</t>
  </si>
  <si>
    <t>16066084</t>
  </si>
  <si>
    <t>Wallbach</t>
  </si>
  <si>
    <t>16066085</t>
  </si>
  <si>
    <t>16066086</t>
  </si>
  <si>
    <t>Wasungen</t>
  </si>
  <si>
    <t>16066088</t>
  </si>
  <si>
    <t>Wölfershausen</t>
  </si>
  <si>
    <t>16066092</t>
  </si>
  <si>
    <t>Zella-Mehlis</t>
  </si>
  <si>
    <t>16066093</t>
  </si>
  <si>
    <t>Rhönblick</t>
  </si>
  <si>
    <t>16066094</t>
  </si>
  <si>
    <t>Grabfeld</t>
  </si>
  <si>
    <t>16067003</t>
  </si>
  <si>
    <t>Ballstädt</t>
  </si>
  <si>
    <t>16067004</t>
  </si>
  <si>
    <t>Bienstädt</t>
  </si>
  <si>
    <t>16067005</t>
  </si>
  <si>
    <t>Brüheim</t>
  </si>
  <si>
    <t>16067006</t>
  </si>
  <si>
    <t>Bufleben</t>
  </si>
  <si>
    <t>16067008</t>
  </si>
  <si>
    <t>Crawinkel</t>
  </si>
  <si>
    <t>16067009</t>
  </si>
  <si>
    <t>Dachwig</t>
  </si>
  <si>
    <t>16067011</t>
  </si>
  <si>
    <t>Döllstädt</t>
  </si>
  <si>
    <t>16067013</t>
  </si>
  <si>
    <t>Emleben</t>
  </si>
  <si>
    <t>16067016</t>
  </si>
  <si>
    <t>Eschenbergen</t>
  </si>
  <si>
    <t>16067019</t>
  </si>
  <si>
    <t>Friedrichroda</t>
  </si>
  <si>
    <t>16067021</t>
  </si>
  <si>
    <t>Friedrichswerth</t>
  </si>
  <si>
    <t>16067022</t>
  </si>
  <si>
    <t>Friemar</t>
  </si>
  <si>
    <t>16067025</t>
  </si>
  <si>
    <t>16067026</t>
  </si>
  <si>
    <t>Gierstädt</t>
  </si>
  <si>
    <t>16067027</t>
  </si>
  <si>
    <t>16067029</t>
  </si>
  <si>
    <t>Gotha</t>
  </si>
  <si>
    <t>16067032</t>
  </si>
  <si>
    <t>Gräfenhain</t>
  </si>
  <si>
    <t>16067033</t>
  </si>
  <si>
    <t>Großfahner</t>
  </si>
  <si>
    <t>16067035</t>
  </si>
  <si>
    <t>Haina</t>
  </si>
  <si>
    <t>16067036</t>
  </si>
  <si>
    <t>Herrenhof</t>
  </si>
  <si>
    <t>16067037</t>
  </si>
  <si>
    <t>Hochheim</t>
  </si>
  <si>
    <t>16067039</t>
  </si>
  <si>
    <t>16067044</t>
  </si>
  <si>
    <t>Luisenthal</t>
  </si>
  <si>
    <t>16067047</t>
  </si>
  <si>
    <t>Molschleben</t>
  </si>
  <si>
    <t>16067052</t>
  </si>
  <si>
    <t>Nottleben</t>
  </si>
  <si>
    <t>16067053</t>
  </si>
  <si>
    <t>Ohrdruf</t>
  </si>
  <si>
    <t>16067054</t>
  </si>
  <si>
    <t>Petriroda</t>
  </si>
  <si>
    <t>16067055</t>
  </si>
  <si>
    <t>Pferdingsleben</t>
  </si>
  <si>
    <t>16067056</t>
  </si>
  <si>
    <t>Remstädt</t>
  </si>
  <si>
    <t>16067059</t>
  </si>
  <si>
    <t>16067063</t>
  </si>
  <si>
    <t>Sonneborn</t>
  </si>
  <si>
    <t>16067064</t>
  </si>
  <si>
    <t>16067065</t>
  </si>
  <si>
    <t>16067067</t>
  </si>
  <si>
    <t>Tonna</t>
  </si>
  <si>
    <t>16067068</t>
  </si>
  <si>
    <t>Tröchtelborn</t>
  </si>
  <si>
    <t>16067071</t>
  </si>
  <si>
    <t>Tüttleben</t>
  </si>
  <si>
    <t>16067072</t>
  </si>
  <si>
    <t>Waltershausen</t>
  </si>
  <si>
    <t>16067074</t>
  </si>
  <si>
    <t>Wangenheim</t>
  </si>
  <si>
    <t>16067075</t>
  </si>
  <si>
    <t>Warza</t>
  </si>
  <si>
    <t>16067078</t>
  </si>
  <si>
    <t>16067081</t>
  </si>
  <si>
    <t>Wölfis</t>
  </si>
  <si>
    <t>16067082</t>
  </si>
  <si>
    <t>Zimmernsupra</t>
  </si>
  <si>
    <t>16067083</t>
  </si>
  <si>
    <t>Leinatal</t>
  </si>
  <si>
    <t>16067085</t>
  </si>
  <si>
    <t>Günthersleben-Wechmar</t>
  </si>
  <si>
    <t>16067086</t>
  </si>
  <si>
    <t>Drei Gleichen</t>
  </si>
  <si>
    <t>16067087</t>
  </si>
  <si>
    <t>Nesse-Apfelstädt</t>
  </si>
  <si>
    <t>16067088</t>
  </si>
  <si>
    <t>Hörsel</t>
  </si>
  <si>
    <t>16068001</t>
  </si>
  <si>
    <t>Alperstedt</t>
  </si>
  <si>
    <t>16068002</t>
  </si>
  <si>
    <t>Andisleben</t>
  </si>
  <si>
    <t>16068003</t>
  </si>
  <si>
    <t>Beichlingen</t>
  </si>
  <si>
    <t>16068004</t>
  </si>
  <si>
    <t>Bilzingsleben</t>
  </si>
  <si>
    <t>16068005</t>
  </si>
  <si>
    <t>16068006</t>
  </si>
  <si>
    <t>Buttstädt</t>
  </si>
  <si>
    <t>16068007</t>
  </si>
  <si>
    <t>Eckstedt</t>
  </si>
  <si>
    <t>16068008</t>
  </si>
  <si>
    <t>Ellersleben</t>
  </si>
  <si>
    <t>16068009</t>
  </si>
  <si>
    <t>Elxleben</t>
  </si>
  <si>
    <t>16068011</t>
  </si>
  <si>
    <t>Eßleben-Teutleben</t>
  </si>
  <si>
    <t>16068012</t>
  </si>
  <si>
    <t>Frömmstedt</t>
  </si>
  <si>
    <t>16068013</t>
  </si>
  <si>
    <t>Gangloffsömmern</t>
  </si>
  <si>
    <t>16068014</t>
  </si>
  <si>
    <t>Gebesee</t>
  </si>
  <si>
    <t>16068015</t>
  </si>
  <si>
    <t>Griefstedt</t>
  </si>
  <si>
    <t>16068016</t>
  </si>
  <si>
    <t>Großbrembach</t>
  </si>
  <si>
    <t>16068017</t>
  </si>
  <si>
    <t>Großmölsen</t>
  </si>
  <si>
    <t>16068019</t>
  </si>
  <si>
    <t>Großneuhausen</t>
  </si>
  <si>
    <t>16068021</t>
  </si>
  <si>
    <t>Großrudestedt</t>
  </si>
  <si>
    <t>16068022</t>
  </si>
  <si>
    <t>Günstedt</t>
  </si>
  <si>
    <t>16068023</t>
  </si>
  <si>
    <t>Guthmannshausen</t>
  </si>
  <si>
    <t>16068024</t>
  </si>
  <si>
    <t>Hardisleben</t>
  </si>
  <si>
    <t>16068025</t>
  </si>
  <si>
    <t>Haßleben</t>
  </si>
  <si>
    <t>16068026</t>
  </si>
  <si>
    <t>Henschleben</t>
  </si>
  <si>
    <t>16068027</t>
  </si>
  <si>
    <t>Herrnschwende</t>
  </si>
  <si>
    <t>16068028</t>
  </si>
  <si>
    <t>Kannawurf</t>
  </si>
  <si>
    <t>16068029</t>
  </si>
  <si>
    <t>Kindelbrück</t>
  </si>
  <si>
    <t>16068031</t>
  </si>
  <si>
    <t>Kleinbrembach</t>
  </si>
  <si>
    <t>16068032</t>
  </si>
  <si>
    <t>Kleinmölsen</t>
  </si>
  <si>
    <t>16068033</t>
  </si>
  <si>
    <t>Kleinneuhausen</t>
  </si>
  <si>
    <t>16068034</t>
  </si>
  <si>
    <t>Kölleda</t>
  </si>
  <si>
    <t>16068035</t>
  </si>
  <si>
    <t>Mannstedt</t>
  </si>
  <si>
    <t>16068036</t>
  </si>
  <si>
    <t>Markvippach</t>
  </si>
  <si>
    <t>16068037</t>
  </si>
  <si>
    <t>Nöda</t>
  </si>
  <si>
    <t>16068038</t>
  </si>
  <si>
    <t>Olbersleben</t>
  </si>
  <si>
    <t>16068039</t>
  </si>
  <si>
    <t>Ollendorf</t>
  </si>
  <si>
    <t>16068041</t>
  </si>
  <si>
    <t>Ostramondra</t>
  </si>
  <si>
    <t>16068042</t>
  </si>
  <si>
    <t>Rastenberg</t>
  </si>
  <si>
    <t>16068043</t>
  </si>
  <si>
    <t>Riethgen</t>
  </si>
  <si>
    <t>16068044</t>
  </si>
  <si>
    <t>Riethnordhausen</t>
  </si>
  <si>
    <t>16068045</t>
  </si>
  <si>
    <t>16068046</t>
  </si>
  <si>
    <t>Rudersdorf</t>
  </si>
  <si>
    <t>16068047</t>
  </si>
  <si>
    <t>Schillingstedt</t>
  </si>
  <si>
    <t>16068048</t>
  </si>
  <si>
    <t>Schloßvippach</t>
  </si>
  <si>
    <t>16068049</t>
  </si>
  <si>
    <t>Schwerstedt</t>
  </si>
  <si>
    <t>16068051</t>
  </si>
  <si>
    <t>Sömmerda</t>
  </si>
  <si>
    <t>16068052</t>
  </si>
  <si>
    <t>Sprötau</t>
  </si>
  <si>
    <t>16068053</t>
  </si>
  <si>
    <t>Straußfurt</t>
  </si>
  <si>
    <t>16068055</t>
  </si>
  <si>
    <t>Udestedt</t>
  </si>
  <si>
    <t>16068056</t>
  </si>
  <si>
    <t>Vogelsberg</t>
  </si>
  <si>
    <t>16068057</t>
  </si>
  <si>
    <t>Walschleben</t>
  </si>
  <si>
    <t>16068058</t>
  </si>
  <si>
    <t>Weißensee</t>
  </si>
  <si>
    <t>16068059</t>
  </si>
  <si>
    <t>Werningshausen</t>
  </si>
  <si>
    <t>16068061</t>
  </si>
  <si>
    <t>Witterda</t>
  </si>
  <si>
    <t>16068062</t>
  </si>
  <si>
    <t>Wundersleben</t>
  </si>
  <si>
    <t>16069001</t>
  </si>
  <si>
    <t>Ahlstädt</t>
  </si>
  <si>
    <t>16069002</t>
  </si>
  <si>
    <t>Bad Colberg-Heldburg</t>
  </si>
  <si>
    <t>16069003</t>
  </si>
  <si>
    <t>Beinerstadt</t>
  </si>
  <si>
    <t>16069004</t>
  </si>
  <si>
    <t>Bischofrod</t>
  </si>
  <si>
    <t>16069006</t>
  </si>
  <si>
    <t>16069008</t>
  </si>
  <si>
    <t>Dingsleben</t>
  </si>
  <si>
    <t>16069009</t>
  </si>
  <si>
    <t>Ehrenberg</t>
  </si>
  <si>
    <t>16069011</t>
  </si>
  <si>
    <t>Eichenberg</t>
  </si>
  <si>
    <t>16069012</t>
  </si>
  <si>
    <t>Eisfeld</t>
  </si>
  <si>
    <t>16069015</t>
  </si>
  <si>
    <t>Gompertshausen</t>
  </si>
  <si>
    <t>16069016</t>
  </si>
  <si>
    <t>Grimmelshausen</t>
  </si>
  <si>
    <t>16069017</t>
  </si>
  <si>
    <t>Grub</t>
  </si>
  <si>
    <t>16069019</t>
  </si>
  <si>
    <t>Hellingen</t>
  </si>
  <si>
    <t>16069021</t>
  </si>
  <si>
    <t>Henfstädt</t>
  </si>
  <si>
    <t>16069024</t>
  </si>
  <si>
    <t>Hildburghausen</t>
  </si>
  <si>
    <t>16069025</t>
  </si>
  <si>
    <t>Kloster Veßra</t>
  </si>
  <si>
    <t>16069026</t>
  </si>
  <si>
    <t>Lengfeld</t>
  </si>
  <si>
    <t>16069028</t>
  </si>
  <si>
    <t>Marisfeld</t>
  </si>
  <si>
    <t>16069035</t>
  </si>
  <si>
    <t>Oberstadt</t>
  </si>
  <si>
    <t>16069037</t>
  </si>
  <si>
    <t>Reurieth</t>
  </si>
  <si>
    <t>16069039</t>
  </si>
  <si>
    <t>Sachsenbrunn</t>
  </si>
  <si>
    <t>16069041</t>
  </si>
  <si>
    <t>Schlechtsart</t>
  </si>
  <si>
    <t>16069042</t>
  </si>
  <si>
    <t>Schleusegrund</t>
  </si>
  <si>
    <t>16069043</t>
  </si>
  <si>
    <t>Schleusingen</t>
  </si>
  <si>
    <t>16069044</t>
  </si>
  <si>
    <t>Schmeheim</t>
  </si>
  <si>
    <t>16069046</t>
  </si>
  <si>
    <t>Schweickershausen</t>
  </si>
  <si>
    <t>16069047</t>
  </si>
  <si>
    <t>St. Bernhard</t>
  </si>
  <si>
    <t>16069048</t>
  </si>
  <si>
    <t>St. Kilian</t>
  </si>
  <si>
    <t>16069049</t>
  </si>
  <si>
    <t>Straufhain</t>
  </si>
  <si>
    <t>16069051</t>
  </si>
  <si>
    <t>Themar</t>
  </si>
  <si>
    <t>16069052</t>
  </si>
  <si>
    <t>Ummerstadt</t>
  </si>
  <si>
    <t>16069053</t>
  </si>
  <si>
    <t>Veilsdorf</t>
  </si>
  <si>
    <t>16069056</t>
  </si>
  <si>
    <t>16069058</t>
  </si>
  <si>
    <t>Auengrund</t>
  </si>
  <si>
    <t>16069059</t>
  </si>
  <si>
    <t>Nahetal-Waldau</t>
  </si>
  <si>
    <t>16069061</t>
  </si>
  <si>
    <t>Masserberg</t>
  </si>
  <si>
    <t>16069062</t>
  </si>
  <si>
    <t>Römhild</t>
  </si>
  <si>
    <t>16070001</t>
  </si>
  <si>
    <t>Alkersleben</t>
  </si>
  <si>
    <t>16070002</t>
  </si>
  <si>
    <t>Altenfeld</t>
  </si>
  <si>
    <t>16070003</t>
  </si>
  <si>
    <t>Angelroda</t>
  </si>
  <si>
    <t>16070004</t>
  </si>
  <si>
    <t>Arnstadt</t>
  </si>
  <si>
    <t>16070005</t>
  </si>
  <si>
    <t>16070006</t>
  </si>
  <si>
    <t>Bösleben-Wüllersleben</t>
  </si>
  <si>
    <t>16070008</t>
  </si>
  <si>
    <t>Dornheim</t>
  </si>
  <si>
    <t>16070011</t>
  </si>
  <si>
    <t>Elgersburg</t>
  </si>
  <si>
    <t>16070012</t>
  </si>
  <si>
    <t>Elleben</t>
  </si>
  <si>
    <t>16070013</t>
  </si>
  <si>
    <t>16070014</t>
  </si>
  <si>
    <t>Frankenhain</t>
  </si>
  <si>
    <t>16070015</t>
  </si>
  <si>
    <t>Frauenwald</t>
  </si>
  <si>
    <t>16070016</t>
  </si>
  <si>
    <t>Friedersdorf</t>
  </si>
  <si>
    <t>16070017</t>
  </si>
  <si>
    <t>Gehlberg</t>
  </si>
  <si>
    <t>16070018</t>
  </si>
  <si>
    <t>Gehren</t>
  </si>
  <si>
    <t>16070019</t>
  </si>
  <si>
    <t>Geraberg</t>
  </si>
  <si>
    <t>16070021</t>
  </si>
  <si>
    <t>Geschwenda</t>
  </si>
  <si>
    <t>16070022</t>
  </si>
  <si>
    <t>Gillersdorf</t>
  </si>
  <si>
    <t>16070023</t>
  </si>
  <si>
    <t>Gossel</t>
  </si>
  <si>
    <t>16070024</t>
  </si>
  <si>
    <t>Gräfenroda</t>
  </si>
  <si>
    <t>16070025</t>
  </si>
  <si>
    <t>Großbreitenbach</t>
  </si>
  <si>
    <t>16070027</t>
  </si>
  <si>
    <t>Herschdorf</t>
  </si>
  <si>
    <t>16070028</t>
  </si>
  <si>
    <t>Amt Wachsenburg</t>
  </si>
  <si>
    <t>16070029</t>
  </si>
  <si>
    <t>Ilmenau</t>
  </si>
  <si>
    <t>16070031</t>
  </si>
  <si>
    <t>16070032</t>
  </si>
  <si>
    <t>Langewiesen</t>
  </si>
  <si>
    <t>16070033</t>
  </si>
  <si>
    <t>Liebenstein</t>
  </si>
  <si>
    <t>16070034</t>
  </si>
  <si>
    <t>Martinroda</t>
  </si>
  <si>
    <t>16070037</t>
  </si>
  <si>
    <t>Neusiß</t>
  </si>
  <si>
    <t>16070038</t>
  </si>
  <si>
    <t>Neustadt am Rennsteig</t>
  </si>
  <si>
    <t>16070041</t>
  </si>
  <si>
    <t>Osthausen-Wülfershausen</t>
  </si>
  <si>
    <t>16070042</t>
  </si>
  <si>
    <t>Pennewitz</t>
  </si>
  <si>
    <t>16070043</t>
  </si>
  <si>
    <t>Plaue</t>
  </si>
  <si>
    <t>16070044</t>
  </si>
  <si>
    <t>10044112</t>
  </si>
  <si>
    <t>Lebach</t>
  </si>
  <si>
    <t>10044113</t>
  </si>
  <si>
    <t>Nalbach</t>
  </si>
  <si>
    <t>10044114</t>
  </si>
  <si>
    <t>Rehlingen-Siersburg</t>
  </si>
  <si>
    <t>10044115</t>
  </si>
  <si>
    <t>Saarlouis</t>
  </si>
  <si>
    <t>10044116</t>
  </si>
  <si>
    <t>Saarwellingen</t>
  </si>
  <si>
    <t>10044117</t>
  </si>
  <si>
    <t>Schmelz</t>
  </si>
  <si>
    <t>10044118</t>
  </si>
  <si>
    <t>Schwalbach</t>
  </si>
  <si>
    <t>10044119</t>
  </si>
  <si>
    <t>Überherrn</t>
  </si>
  <si>
    <t>10044120</t>
  </si>
  <si>
    <t>Wadgassen</t>
  </si>
  <si>
    <t>10044121</t>
  </si>
  <si>
    <t>Wallerfangen</t>
  </si>
  <si>
    <t>10044122</t>
  </si>
  <si>
    <t>Bous</t>
  </si>
  <si>
    <t>10044123</t>
  </si>
  <si>
    <t>10045111</t>
  </si>
  <si>
    <t>Bexbach</t>
  </si>
  <si>
    <t>10045112</t>
  </si>
  <si>
    <t>Blieskastel</t>
  </si>
  <si>
    <t>10045113</t>
  </si>
  <si>
    <t>Gersheim</t>
  </si>
  <si>
    <t>10045114</t>
  </si>
  <si>
    <t>Homburg</t>
  </si>
  <si>
    <t>10045115</t>
  </si>
  <si>
    <t>Kirkel</t>
  </si>
  <si>
    <t>10045116</t>
  </si>
  <si>
    <t>Mandelbachtal</t>
  </si>
  <si>
    <t>10045117</t>
  </si>
  <si>
    <t>St. Ingbert</t>
  </si>
  <si>
    <t>10046111</t>
  </si>
  <si>
    <t>Freisen</t>
  </si>
  <si>
    <t>10046112</t>
  </si>
  <si>
    <t>Marpingen</t>
  </si>
  <si>
    <t>10046113</t>
  </si>
  <si>
    <t>Namborn</t>
  </si>
  <si>
    <t>10046114</t>
  </si>
  <si>
    <t>Nohfelden</t>
  </si>
  <si>
    <t>10046115</t>
  </si>
  <si>
    <t>Nonnweiler</t>
  </si>
  <si>
    <t>10046116</t>
  </si>
  <si>
    <t>Oberthal</t>
  </si>
  <si>
    <t>10046117</t>
  </si>
  <si>
    <t>St. Wendel</t>
  </si>
  <si>
    <t>10046118</t>
  </si>
  <si>
    <t>Tholey</t>
  </si>
  <si>
    <t>11000000</t>
  </si>
  <si>
    <t>Berlin</t>
  </si>
  <si>
    <t>12051000</t>
  </si>
  <si>
    <t>Brandenburg an der Havel</t>
  </si>
  <si>
    <t>12052000</t>
  </si>
  <si>
    <t>Cottbus</t>
  </si>
  <si>
    <t>12053000</t>
  </si>
  <si>
    <t>Frankfurt (Oder)</t>
  </si>
  <si>
    <t>12054000</t>
  </si>
  <si>
    <t>Potsdam</t>
  </si>
  <si>
    <t>12060005</t>
  </si>
  <si>
    <t>Ahrensfelde</t>
  </si>
  <si>
    <t>12060012</t>
  </si>
  <si>
    <t>Althüttendorf</t>
  </si>
  <si>
    <t>12060020</t>
  </si>
  <si>
    <t>Bernau bei Berlin</t>
  </si>
  <si>
    <t>12060024</t>
  </si>
  <si>
    <t>Biesenthal</t>
  </si>
  <si>
    <t>12060034</t>
  </si>
  <si>
    <t>Breydin</t>
  </si>
  <si>
    <t>12060036</t>
  </si>
  <si>
    <t>Britz</t>
  </si>
  <si>
    <t>12060045</t>
  </si>
  <si>
    <t>Chorin</t>
  </si>
  <si>
    <t>12060052</t>
  </si>
  <si>
    <t>Eberswalde</t>
  </si>
  <si>
    <t>12060068</t>
  </si>
  <si>
    <t>Friedrichswalde</t>
  </si>
  <si>
    <t>12060092</t>
  </si>
  <si>
    <t>Hohenfinow</t>
  </si>
  <si>
    <t>12060100</t>
  </si>
  <si>
    <t>Joachimsthal</t>
  </si>
  <si>
    <t>12060128</t>
  </si>
  <si>
    <t>Liepe</t>
  </si>
  <si>
    <t>12060149</t>
  </si>
  <si>
    <t>Lunow-Stolzenhagen</t>
  </si>
  <si>
    <t>12060154</t>
  </si>
  <si>
    <t>Marienwerder</t>
  </si>
  <si>
    <t>12060161</t>
  </si>
  <si>
    <t>Melchow</t>
  </si>
  <si>
    <t>12060172</t>
  </si>
  <si>
    <t>Niederfinow</t>
  </si>
  <si>
    <t>12060176</t>
  </si>
  <si>
    <t>Oderberg</t>
  </si>
  <si>
    <t>12060181</t>
  </si>
  <si>
    <t>Panketal</t>
  </si>
  <si>
    <t>12060185</t>
  </si>
  <si>
    <t>Parsteinsee</t>
  </si>
  <si>
    <t>12060192</t>
  </si>
  <si>
    <t>Rüdnitz</t>
  </si>
  <si>
    <t>12060198</t>
  </si>
  <si>
    <t>Schorfheide</t>
  </si>
  <si>
    <t>12060250</t>
  </si>
  <si>
    <t>Sydower Fließ</t>
  </si>
  <si>
    <t>12060269</t>
  </si>
  <si>
    <t>Wandlitz</t>
  </si>
  <si>
    <t>12060280</t>
  </si>
  <si>
    <t>Werneuchen</t>
  </si>
  <si>
    <t>12060296</t>
  </si>
  <si>
    <t>12061005</t>
  </si>
  <si>
    <t>Alt Zauche-Wußwerk</t>
  </si>
  <si>
    <t>12061017</t>
  </si>
  <si>
    <t>Bersteland</t>
  </si>
  <si>
    <t>12061020</t>
  </si>
  <si>
    <t>Bestensee</t>
  </si>
  <si>
    <t>12061061</t>
  </si>
  <si>
    <t>Byhleguhre-Byhlen</t>
  </si>
  <si>
    <t>12061097</t>
  </si>
  <si>
    <t>Drahnsdorf</t>
  </si>
  <si>
    <t>12061112</t>
  </si>
  <si>
    <t>Eichwalde</t>
  </si>
  <si>
    <t>12061164</t>
  </si>
  <si>
    <t>Golßen</t>
  </si>
  <si>
    <t>12061192</t>
  </si>
  <si>
    <t>Groß Köris</t>
  </si>
  <si>
    <t>12061216</t>
  </si>
  <si>
    <t>Halbe</t>
  </si>
  <si>
    <t>12061217</t>
  </si>
  <si>
    <t>Heidesee</t>
  </si>
  <si>
    <t>12061219</t>
  </si>
  <si>
    <t>Heideblick</t>
  </si>
  <si>
    <t>12061224</t>
  </si>
  <si>
    <t>Jamlitz</t>
  </si>
  <si>
    <t>12061244</t>
  </si>
  <si>
    <t>Kasel-Golzig</t>
  </si>
  <si>
    <t>12061260</t>
  </si>
  <si>
    <t>Königs Wusterhausen</t>
  </si>
  <si>
    <t>12061265</t>
  </si>
  <si>
    <t>Krausnick-Groß Wasserburg</t>
  </si>
  <si>
    <t>12061308</t>
  </si>
  <si>
    <t>Lieberose</t>
  </si>
  <si>
    <t>12061316</t>
  </si>
  <si>
    <t>Lübben (Spreewald)</t>
  </si>
  <si>
    <t>12061320</t>
  </si>
  <si>
    <t>Luckau</t>
  </si>
  <si>
    <t>12061328</t>
  </si>
  <si>
    <t>Märkisch Buchholz</t>
  </si>
  <si>
    <t>12061329</t>
  </si>
  <si>
    <t>Märkische Heide</t>
  </si>
  <si>
    <t>12061332</t>
  </si>
  <si>
    <t>Mittenwalde</t>
  </si>
  <si>
    <t>12061344</t>
  </si>
  <si>
    <t>Münchehofe</t>
  </si>
  <si>
    <t>12061352</t>
  </si>
  <si>
    <t>Neu Zauche</t>
  </si>
  <si>
    <t>12061405</t>
  </si>
  <si>
    <t>Rietzneuendorf-Staakow</t>
  </si>
  <si>
    <t>12061428</t>
  </si>
  <si>
    <t>Schlepzig</t>
  </si>
  <si>
    <t>12061433</t>
  </si>
  <si>
    <t>Schönefeld</t>
  </si>
  <si>
    <t>12061435</t>
  </si>
  <si>
    <t>12061444</t>
  </si>
  <si>
    <t>Schulzendorf</t>
  </si>
  <si>
    <t>12061448</t>
  </si>
  <si>
    <t>Schwerin</t>
  </si>
  <si>
    <t>12061450</t>
  </si>
  <si>
    <t>Schwielochsee</t>
  </si>
  <si>
    <t>12061470</t>
  </si>
  <si>
    <t>Spreewaldheide</t>
  </si>
  <si>
    <t>12061471</t>
  </si>
  <si>
    <t>Steinreich</t>
  </si>
  <si>
    <t>12061476</t>
  </si>
  <si>
    <t>Straupitz</t>
  </si>
  <si>
    <t>12061492</t>
  </si>
  <si>
    <t>Teupitz</t>
  </si>
  <si>
    <t>12061510</t>
  </si>
  <si>
    <t>Unterspreewald</t>
  </si>
  <si>
    <t>12061540</t>
  </si>
  <si>
    <t>Wildau</t>
  </si>
  <si>
    <t>12061572</t>
  </si>
  <si>
    <t>Zeuthen</t>
  </si>
  <si>
    <t>12062024</t>
  </si>
  <si>
    <t>Bad Liebenwerda</t>
  </si>
  <si>
    <t>12062088</t>
  </si>
  <si>
    <t>Crinitz</t>
  </si>
  <si>
    <t>12062092</t>
  </si>
  <si>
    <t>Doberlug-Kirchhain</t>
  </si>
  <si>
    <t>12062124</t>
  </si>
  <si>
    <t>Elsterwerda</t>
  </si>
  <si>
    <t>12062128</t>
  </si>
  <si>
    <t>12062134</t>
  </si>
  <si>
    <t>Fichtwald</t>
  </si>
  <si>
    <t>12062140</t>
  </si>
  <si>
    <t>Finsterwalde</t>
  </si>
  <si>
    <t>12062177</t>
  </si>
  <si>
    <t>Gorden-Staupitz</t>
  </si>
  <si>
    <t>12062196</t>
  </si>
  <si>
    <t>Gröden</t>
  </si>
  <si>
    <t>12062208</t>
  </si>
  <si>
    <t>Großthiemig</t>
  </si>
  <si>
    <t>12062219</t>
  </si>
  <si>
    <t>Heideland</t>
  </si>
  <si>
    <t>12062224</t>
  </si>
  <si>
    <t>Herzberg (Elster)</t>
  </si>
  <si>
    <t>12062232</t>
  </si>
  <si>
    <t>Hirschfeld</t>
  </si>
  <si>
    <t>12062237</t>
  </si>
  <si>
    <t>Hohenbucko</t>
  </si>
  <si>
    <t>12062240</t>
  </si>
  <si>
    <t>Hohenleipisch</t>
  </si>
  <si>
    <t>12062282</t>
  </si>
  <si>
    <t>Kremitzaue</t>
  </si>
  <si>
    <t>12062289</t>
  </si>
  <si>
    <t>Lebusa</t>
  </si>
  <si>
    <t>12062293</t>
  </si>
  <si>
    <t>Lichterfeld-Schacksdorf</t>
  </si>
  <si>
    <t>12062333</t>
  </si>
  <si>
    <t>Massen-Niederlausitz</t>
  </si>
  <si>
    <t>12062336</t>
  </si>
  <si>
    <t>Merzdorf</t>
  </si>
  <si>
    <t>12062341</t>
  </si>
  <si>
    <t>12062372</t>
  </si>
  <si>
    <t>Plessa</t>
  </si>
  <si>
    <t>12062410</t>
  </si>
  <si>
    <t>Röderland</t>
  </si>
  <si>
    <t>12062417</t>
  </si>
  <si>
    <t>12062425</t>
  </si>
  <si>
    <t>Sallgast</t>
  </si>
  <si>
    <t>12062440</t>
  </si>
  <si>
    <t>Schilda</t>
  </si>
  <si>
    <t>12062445</t>
  </si>
  <si>
    <t>Schlieben</t>
  </si>
  <si>
    <t>12062453</t>
  </si>
  <si>
    <t>12062461</t>
  </si>
  <si>
    <t>Schönewalde</t>
  </si>
  <si>
    <t>12062464</t>
  </si>
  <si>
    <t>Schraden</t>
  </si>
  <si>
    <t>12062469</t>
  </si>
  <si>
    <t>Sonnewalde</t>
  </si>
  <si>
    <t>12062492</t>
  </si>
  <si>
    <t>Tröbitz</t>
  </si>
  <si>
    <t>12062500</t>
  </si>
  <si>
    <t>Uebigau-Wahrenbrück</t>
  </si>
  <si>
    <t>12063036</t>
  </si>
  <si>
    <t>Brieselang</t>
  </si>
  <si>
    <t>12063056</t>
  </si>
  <si>
    <t>Dallgow-Döberitz</t>
  </si>
  <si>
    <t>12063080</t>
  </si>
  <si>
    <t>Falkensee</t>
  </si>
  <si>
    <t>12063088</t>
  </si>
  <si>
    <t>Friesack</t>
  </si>
  <si>
    <t>12063094</t>
  </si>
  <si>
    <t>12063112</t>
  </si>
  <si>
    <t>Großderschau</t>
  </si>
  <si>
    <t>12063134</t>
  </si>
  <si>
    <t>Havelaue</t>
  </si>
  <si>
    <t>12063142</t>
  </si>
  <si>
    <t>Wiesenaue</t>
  </si>
  <si>
    <t>12063148</t>
  </si>
  <si>
    <t>12063161</t>
  </si>
  <si>
    <t>Kleßen-Görne</t>
  </si>
  <si>
    <t>12063165</t>
  </si>
  <si>
    <t>Kotzen</t>
  </si>
  <si>
    <t>12063186</t>
  </si>
  <si>
    <t>Märkisch Luch</t>
  </si>
  <si>
    <t>12063189</t>
  </si>
  <si>
    <t>Milower Land</t>
  </si>
  <si>
    <t>12063202</t>
  </si>
  <si>
    <t>Mühlenberge</t>
  </si>
  <si>
    <t>12063208</t>
  </si>
  <si>
    <t>Nauen</t>
  </si>
  <si>
    <t>12063212</t>
  </si>
  <si>
    <t>Nennhausen</t>
  </si>
  <si>
    <t>12063228</t>
  </si>
  <si>
    <t>Paulinenaue</t>
  </si>
  <si>
    <t>12063240</t>
  </si>
  <si>
    <t>Pessin</t>
  </si>
  <si>
    <t>12063244</t>
  </si>
  <si>
    <t>Premnitz</t>
  </si>
  <si>
    <t>12063252</t>
  </si>
  <si>
    <t>Rathenow</t>
  </si>
  <si>
    <t>12063256</t>
  </si>
  <si>
    <t>Retzow</t>
  </si>
  <si>
    <t>12063260</t>
  </si>
  <si>
    <t>Rhinow</t>
  </si>
  <si>
    <t>12063273</t>
  </si>
  <si>
    <t>Schönwalde-Glien</t>
  </si>
  <si>
    <t>12063274</t>
  </si>
  <si>
    <t>Seeblick</t>
  </si>
  <si>
    <t>12063293</t>
  </si>
  <si>
    <t>Stechow-Ferchesar</t>
  </si>
  <si>
    <t>12063357</t>
  </si>
  <si>
    <t>Wustermark</t>
  </si>
  <si>
    <t>12064009</t>
  </si>
  <si>
    <t>Alt Tucheband</t>
  </si>
  <si>
    <t>12064029</t>
  </si>
  <si>
    <t>Altlandsberg</t>
  </si>
  <si>
    <t>12064044</t>
  </si>
  <si>
    <t>Bad Freienwalde (Oder)</t>
  </si>
  <si>
    <t>12064053</t>
  </si>
  <si>
    <t>Beiersdorf-Freudenberg</t>
  </si>
  <si>
    <t>12064057</t>
  </si>
  <si>
    <t>Bleyen-Genschmar</t>
  </si>
  <si>
    <t>12064061</t>
  </si>
  <si>
    <t>Bliesdorf</t>
  </si>
  <si>
    <t>12064084</t>
  </si>
  <si>
    <t>Buckow (Märkische Schweiz)</t>
  </si>
  <si>
    <t>12064125</t>
  </si>
  <si>
    <t>12064128</t>
  </si>
  <si>
    <t>Falkenhagen (Mark)</t>
  </si>
  <si>
    <t>12064130</t>
  </si>
  <si>
    <t>Fichtenhöhe</t>
  </si>
  <si>
    <t>12064136</t>
  </si>
  <si>
    <t>Fredersdorf-Vogelsdorf</t>
  </si>
  <si>
    <t>12064153</t>
  </si>
  <si>
    <t>Garzau-Garzin</t>
  </si>
  <si>
    <t>12064172</t>
  </si>
  <si>
    <t>Golzow</t>
  </si>
  <si>
    <t>12064190</t>
  </si>
  <si>
    <t>Gusow-Platkow</t>
  </si>
  <si>
    <t>12064205</t>
  </si>
  <si>
    <t>Heckelberg-Brunow</t>
  </si>
  <si>
    <t>12064222</t>
  </si>
  <si>
    <t>Höhenland</t>
  </si>
  <si>
    <t>12064227</t>
  </si>
  <si>
    <t>Hoppegarten</t>
  </si>
  <si>
    <t>12064266</t>
  </si>
  <si>
    <t>Küstriner Vorland</t>
  </si>
  <si>
    <t>12064268</t>
  </si>
  <si>
    <t>Lebus</t>
  </si>
  <si>
    <t>12064274</t>
  </si>
  <si>
    <t>Letschin</t>
  </si>
  <si>
    <t>12064288</t>
  </si>
  <si>
    <t>Lietzen</t>
  </si>
  <si>
    <t>12064290</t>
  </si>
  <si>
    <t>Lindendorf</t>
  </si>
  <si>
    <t>12064303</t>
  </si>
  <si>
    <t>Märkische Höhe</t>
  </si>
  <si>
    <t>12064317</t>
  </si>
  <si>
    <t>Müncheberg</t>
  </si>
  <si>
    <t>12064336</t>
  </si>
  <si>
    <t>Neuenhagen bei Berlin</t>
  </si>
  <si>
    <t>12064340</t>
  </si>
  <si>
    <t>Neuhardenberg</t>
  </si>
  <si>
    <t>12064349</t>
  </si>
  <si>
    <t>Neulewin</t>
  </si>
  <si>
    <t>12064365</t>
  </si>
  <si>
    <t>Neutrebbin</t>
  </si>
  <si>
    <t>12064370</t>
  </si>
  <si>
    <t>Oberbarnim</t>
  </si>
  <si>
    <t>12064371</t>
  </si>
  <si>
    <t>Oderaue</t>
  </si>
  <si>
    <t>12064380</t>
  </si>
  <si>
    <t>12064388</t>
  </si>
  <si>
    <t>Podelzig</t>
  </si>
  <si>
    <t>12064393</t>
  </si>
  <si>
    <t>Prötzel</t>
  </si>
  <si>
    <t>12064408</t>
  </si>
  <si>
    <t>Rehfelde</t>
  </si>
  <si>
    <t>12064417</t>
  </si>
  <si>
    <t>Reichenow-Möglin</t>
  </si>
  <si>
    <t>12064420</t>
  </si>
  <si>
    <t>Reitwein</t>
  </si>
  <si>
    <t>12064428</t>
  </si>
  <si>
    <t>Rüdersdorf bei Berlin</t>
  </si>
  <si>
    <t>12064448</t>
  </si>
  <si>
    <t>Seelow</t>
  </si>
  <si>
    <t>12064472</t>
  </si>
  <si>
    <t>Strausberg</t>
  </si>
  <si>
    <t>12064480</t>
  </si>
  <si>
    <t>Treplin</t>
  </si>
  <si>
    <t>12064482</t>
  </si>
  <si>
    <t>Vierlinden</t>
  </si>
  <si>
    <t>12064484</t>
  </si>
  <si>
    <t>Waldsieversdorf</t>
  </si>
  <si>
    <t>12064512</t>
  </si>
  <si>
    <t>Wriezen</t>
  </si>
  <si>
    <t>12064538</t>
  </si>
  <si>
    <t>Zechin</t>
  </si>
  <si>
    <t>12064539</t>
  </si>
  <si>
    <t>Zeschdorf</t>
  </si>
  <si>
    <t>12065036</t>
  </si>
  <si>
    <t>Birkenwerder</t>
  </si>
  <si>
    <t>12065084</t>
  </si>
  <si>
    <t>12065096</t>
  </si>
  <si>
    <t>12065100</t>
  </si>
  <si>
    <t>Gransee</t>
  </si>
  <si>
    <t>12065117</t>
  </si>
  <si>
    <t>Großwoltersdorf</t>
  </si>
  <si>
    <t>12065136</t>
  </si>
  <si>
    <t>Hennigsdorf</t>
  </si>
  <si>
    <t>12065144</t>
  </si>
  <si>
    <t>Hohen Neuendorf</t>
  </si>
  <si>
    <t>12065165</t>
  </si>
  <si>
    <t>Kremmen</t>
  </si>
  <si>
    <t>12065180</t>
  </si>
  <si>
    <t>Leegebruch</t>
  </si>
  <si>
    <t>12065193</t>
  </si>
  <si>
    <t>Liebenwalde</t>
  </si>
  <si>
    <t>12065198</t>
  </si>
  <si>
    <t>Löwenberger Land</t>
  </si>
  <si>
    <t>12065225</t>
  </si>
  <si>
    <t>Mühlenbecker Land</t>
  </si>
  <si>
    <t>12065251</t>
  </si>
  <si>
    <t>Oberkrämer</t>
  </si>
  <si>
    <t>12065256</t>
  </si>
  <si>
    <t>Oranienburg</t>
  </si>
  <si>
    <t>12065276</t>
  </si>
  <si>
    <t>Schönermark</t>
  </si>
  <si>
    <t>12065301</t>
  </si>
  <si>
    <t>Sonnenberg</t>
  </si>
  <si>
    <t>12065310</t>
  </si>
  <si>
    <t>Stechlin</t>
  </si>
  <si>
    <t>12065332</t>
  </si>
  <si>
    <t>Velten</t>
  </si>
  <si>
    <t>12065356</t>
  </si>
  <si>
    <t>Zehdenick</t>
  </si>
  <si>
    <t>12066008</t>
  </si>
  <si>
    <t>Altdöbern</t>
  </si>
  <si>
    <t>12066041</t>
  </si>
  <si>
    <t>Bronkow</t>
  </si>
  <si>
    <t>12066052</t>
  </si>
  <si>
    <t>Calau</t>
  </si>
  <si>
    <t>12066064</t>
  </si>
  <si>
    <t>Frauendorf</t>
  </si>
  <si>
    <t>12066104</t>
  </si>
  <si>
    <t>Großkmehlen</t>
  </si>
  <si>
    <t>12066112</t>
  </si>
  <si>
    <t>Großräschen</t>
  </si>
  <si>
    <t>12066116</t>
  </si>
  <si>
    <t>Grünewald</t>
  </si>
  <si>
    <t>12066120</t>
  </si>
  <si>
    <t>Guteborn</t>
  </si>
  <si>
    <t>12066124</t>
  </si>
  <si>
    <t>Hermsdorf</t>
  </si>
  <si>
    <t>12066132</t>
  </si>
  <si>
    <t>Hohenbocka</t>
  </si>
  <si>
    <t>12066168</t>
  </si>
  <si>
    <t>Kroppen</t>
  </si>
  <si>
    <t>12066176</t>
  </si>
  <si>
    <t>Lauchhammer</t>
  </si>
  <si>
    <t>12066188</t>
  </si>
  <si>
    <t>Lindenau</t>
  </si>
  <si>
    <t>12066196</t>
  </si>
  <si>
    <t>12066202</t>
  </si>
  <si>
    <t>Luckaitztal</t>
  </si>
  <si>
    <t>12066226</t>
  </si>
  <si>
    <t>Neu-Seeland</t>
  </si>
  <si>
    <t>12066228</t>
  </si>
  <si>
    <t>Neupetershain</t>
  </si>
  <si>
    <t>12066240</t>
  </si>
  <si>
    <t>Ortrand</t>
  </si>
  <si>
    <t>12066272</t>
  </si>
  <si>
    <t>Ruhland</t>
  </si>
  <si>
    <t>12066285</t>
  </si>
  <si>
    <t>Schipkau</t>
  </si>
  <si>
    <t>12066292</t>
  </si>
  <si>
    <t>Schwarzbach</t>
  </si>
  <si>
    <t>12066296</t>
  </si>
  <si>
    <t>Schwarzheide</t>
  </si>
  <si>
    <t>12066304</t>
  </si>
  <si>
    <t>Senftenberg</t>
  </si>
  <si>
    <t>12066316</t>
  </si>
  <si>
    <t>12066320</t>
  </si>
  <si>
    <t>12067024</t>
  </si>
  <si>
    <t>Bad Saarow</t>
  </si>
  <si>
    <t>12067036</t>
  </si>
  <si>
    <t>Beeskow</t>
  </si>
  <si>
    <t>12067040</t>
  </si>
  <si>
    <t>Berkenbrück</t>
  </si>
  <si>
    <t>12067072</t>
  </si>
  <si>
    <t>Briesen (Mark)</t>
  </si>
  <si>
    <t>12067076</t>
  </si>
  <si>
    <t>Brieskow-Finkenheerd</t>
  </si>
  <si>
    <t>12067112</t>
  </si>
  <si>
    <t>Diensdorf-Radlow</t>
  </si>
  <si>
    <t>12067120</t>
  </si>
  <si>
    <t>Eisenhüttenstadt</t>
  </si>
  <si>
    <t>12067124</t>
  </si>
  <si>
    <t>Erkner</t>
  </si>
  <si>
    <t>12067137</t>
  </si>
  <si>
    <t>12067144</t>
  </si>
  <si>
    <t>12067173</t>
  </si>
  <si>
    <t>Gosen-Neu Zittau</t>
  </si>
  <si>
    <t>12067180</t>
  </si>
  <si>
    <t>Groß Lindow</t>
  </si>
  <si>
    <t>12067201</t>
  </si>
  <si>
    <t>Grünheide (Mark)</t>
  </si>
  <si>
    <t>12067205</t>
  </si>
  <si>
    <t>Grunow-Dammendorf</t>
  </si>
  <si>
    <t>12067237</t>
  </si>
  <si>
    <t>Jacobsdorf</t>
  </si>
  <si>
    <t>12067288</t>
  </si>
  <si>
    <t>Langewahl</t>
  </si>
  <si>
    <t>12067292</t>
  </si>
  <si>
    <t>Lawitz</t>
  </si>
  <si>
    <t>12067324</t>
  </si>
  <si>
    <t>Mixdorf</t>
  </si>
  <si>
    <t>12067336</t>
  </si>
  <si>
    <t>Müllrose</t>
  </si>
  <si>
    <t>12067338</t>
  </si>
  <si>
    <t>Neißemünde</t>
  </si>
  <si>
    <t>12067357</t>
  </si>
  <si>
    <t>Neuzelle</t>
  </si>
  <si>
    <t>12067397</t>
  </si>
  <si>
    <t>Ragow-Merz</t>
  </si>
  <si>
    <t>12067408</t>
  </si>
  <si>
    <t>Rauen</t>
  </si>
  <si>
    <t>12067413</t>
  </si>
  <si>
    <t>Reichenwalde</t>
  </si>
  <si>
    <t>12067426</t>
  </si>
  <si>
    <t>Rietz-Neuendorf</t>
  </si>
  <si>
    <t>12067438</t>
  </si>
  <si>
    <t>Schlaubetal</t>
  </si>
  <si>
    <t>12067440</t>
  </si>
  <si>
    <t>Schöneiche bei Berlin</t>
  </si>
  <si>
    <t>12067458</t>
  </si>
  <si>
    <t>Siehdichum</t>
  </si>
  <si>
    <t>12067469</t>
  </si>
  <si>
    <t>Spreenhagen</t>
  </si>
  <si>
    <t>12067473</t>
  </si>
  <si>
    <t>Steinhöfel</t>
  </si>
  <si>
    <t>12067481</t>
  </si>
  <si>
    <t>Storkow (Mark)</t>
  </si>
  <si>
    <t>12067493</t>
  </si>
  <si>
    <t>Tauche</t>
  </si>
  <si>
    <t>12067508</t>
  </si>
  <si>
    <t>Vogelsang</t>
  </si>
  <si>
    <t>12067520</t>
  </si>
  <si>
    <t>Wendisch Rietz</t>
  </si>
  <si>
    <t>12067528</t>
  </si>
  <si>
    <t>Wiesenau</t>
  </si>
  <si>
    <t>12067544</t>
  </si>
  <si>
    <t>12067552</t>
  </si>
  <si>
    <t>Ziltendorf</t>
  </si>
  <si>
    <t>12068052</t>
  </si>
  <si>
    <t>Breddin</t>
  </si>
  <si>
    <t>12068072</t>
  </si>
  <si>
    <t>Dabergotz</t>
  </si>
  <si>
    <t>12068109</t>
  </si>
  <si>
    <t>Dreetz</t>
  </si>
  <si>
    <t>12068117</t>
  </si>
  <si>
    <t>Fehrbellin</t>
  </si>
  <si>
    <t>12068181</t>
  </si>
  <si>
    <t>Heiligengrabe</t>
  </si>
  <si>
    <t>12068188</t>
  </si>
  <si>
    <t>Herzberg (Mark)</t>
  </si>
  <si>
    <t>12068264</t>
  </si>
  <si>
    <t>Kyritz</t>
  </si>
  <si>
    <t>12068280</t>
  </si>
  <si>
    <t>Lindow (Mark)</t>
  </si>
  <si>
    <t>12068306</t>
  </si>
  <si>
    <t>Märkisch Linden</t>
  </si>
  <si>
    <t>12068320</t>
  </si>
  <si>
    <t>Neuruppin</t>
  </si>
  <si>
    <t>12068324</t>
  </si>
  <si>
    <t>Neustadt (Dosse)</t>
  </si>
  <si>
    <t>12068353</t>
  </si>
  <si>
    <t>Rheinsberg</t>
  </si>
  <si>
    <t>12068372</t>
  </si>
  <si>
    <t>Rüthnick</t>
  </si>
  <si>
    <t>12068409</t>
  </si>
  <si>
    <t>Sieversdorf-Hohenofen</t>
  </si>
  <si>
    <t>12068413</t>
  </si>
  <si>
    <t>Storbeck-Frankendorf</t>
  </si>
  <si>
    <t>12068417</t>
  </si>
  <si>
    <t>Stüdenitz-Schönermark</t>
  </si>
  <si>
    <t>12068425</t>
  </si>
  <si>
    <t>Temnitzquell</t>
  </si>
  <si>
    <t>12068426</t>
  </si>
  <si>
    <t>Temnitztal</t>
  </si>
  <si>
    <t>12068437</t>
  </si>
  <si>
    <t>Vielitzsee</t>
  </si>
  <si>
    <t>12068452</t>
  </si>
  <si>
    <t>Walsleben</t>
  </si>
  <si>
    <t>12068468</t>
  </si>
  <si>
    <t>12068477</t>
  </si>
  <si>
    <t>12068501</t>
  </si>
  <si>
    <t>Zernitz-Lohm</t>
  </si>
  <si>
    <t>12069017</t>
  </si>
  <si>
    <t>Beelitz</t>
  </si>
  <si>
    <t>12069018</t>
  </si>
  <si>
    <t>Ziegenrück</t>
  </si>
  <si>
    <t>16075129</t>
  </si>
  <si>
    <t>Krölpa</t>
  </si>
  <si>
    <t>16075131</t>
  </si>
  <si>
    <t>16075132</t>
  </si>
  <si>
    <t>Tanna</t>
  </si>
  <si>
    <t>16075133</t>
  </si>
  <si>
    <t>Wurzbach</t>
  </si>
  <si>
    <t>16075134</t>
  </si>
  <si>
    <t>Remptendorf</t>
  </si>
  <si>
    <t>16075135</t>
  </si>
  <si>
    <t>Saalburg-Ebersdorf</t>
  </si>
  <si>
    <t>16076003</t>
  </si>
  <si>
    <t>Bad Köstritz</t>
  </si>
  <si>
    <t>16076004</t>
  </si>
  <si>
    <t>16076006</t>
  </si>
  <si>
    <t>Bethenhausen</t>
  </si>
  <si>
    <t>16076007</t>
  </si>
  <si>
    <t>Bocka</t>
  </si>
  <si>
    <t>16076008</t>
  </si>
  <si>
    <t>Brahmenau</t>
  </si>
  <si>
    <t>16076009</t>
  </si>
  <si>
    <t>Braunichswalde</t>
  </si>
  <si>
    <t>16076012</t>
  </si>
  <si>
    <t>Caaschwitz</t>
  </si>
  <si>
    <t>16076014</t>
  </si>
  <si>
    <t>Crimla</t>
  </si>
  <si>
    <t>16076017</t>
  </si>
  <si>
    <t>Endschütz</t>
  </si>
  <si>
    <t>16076019</t>
  </si>
  <si>
    <t>Gauern</t>
  </si>
  <si>
    <t>16076022</t>
  </si>
  <si>
    <t>Greiz</t>
  </si>
  <si>
    <t>16076023</t>
  </si>
  <si>
    <t>Großenstein</t>
  </si>
  <si>
    <t>16076026</t>
  </si>
  <si>
    <t>16076027</t>
  </si>
  <si>
    <t>Hilbersdorf</t>
  </si>
  <si>
    <t>16076028</t>
  </si>
  <si>
    <t>16076029</t>
  </si>
  <si>
    <t>Hohenleuben</t>
  </si>
  <si>
    <t>16076033</t>
  </si>
  <si>
    <t>Hundhaupten</t>
  </si>
  <si>
    <t>16076034</t>
  </si>
  <si>
    <t>Kauern</t>
  </si>
  <si>
    <t>16076036</t>
  </si>
  <si>
    <t>Korbußen</t>
  </si>
  <si>
    <t>16076038</t>
  </si>
  <si>
    <t>Kühdorf</t>
  </si>
  <si>
    <t>16076039</t>
  </si>
  <si>
    <t>Langenwetzendorf</t>
  </si>
  <si>
    <t>16076041</t>
  </si>
  <si>
    <t>Langenwolschendorf</t>
  </si>
  <si>
    <t>16076042</t>
  </si>
  <si>
    <t>Lederhose</t>
  </si>
  <si>
    <t>16076043</t>
  </si>
  <si>
    <t>Linda b. Weida</t>
  </si>
  <si>
    <t>16076044</t>
  </si>
  <si>
    <t>Lindenkreuz</t>
  </si>
  <si>
    <t>16076049</t>
  </si>
  <si>
    <t>Münchenbernsdorf</t>
  </si>
  <si>
    <t>16076052</t>
  </si>
  <si>
    <t>16076055</t>
  </si>
  <si>
    <t>Paitzdorf</t>
  </si>
  <si>
    <t>16076058</t>
  </si>
  <si>
    <t>Pölzig</t>
  </si>
  <si>
    <t>16076059</t>
  </si>
  <si>
    <t>Reichstädt</t>
  </si>
  <si>
    <t>16076061</t>
  </si>
  <si>
    <t>16076062</t>
  </si>
  <si>
    <t>16076064</t>
  </si>
  <si>
    <t>Saara</t>
  </si>
  <si>
    <t>16076067</t>
  </si>
  <si>
    <t>Schwaara</t>
  </si>
  <si>
    <t>16076068</t>
  </si>
  <si>
    <t>16076069</t>
  </si>
  <si>
    <t>Seelingstädt</t>
  </si>
  <si>
    <t>16076074</t>
  </si>
  <si>
    <t>Teichwitz</t>
  </si>
  <si>
    <t>16076079</t>
  </si>
  <si>
    <t>Weida</t>
  </si>
  <si>
    <t>16076081</t>
  </si>
  <si>
    <t>Weißendorf</t>
  </si>
  <si>
    <t>16076084</t>
  </si>
  <si>
    <t>16076086</t>
  </si>
  <si>
    <t>Zedlitz</t>
  </si>
  <si>
    <t>16076087</t>
  </si>
  <si>
    <t>Zeulenroda-Triebes</t>
  </si>
  <si>
    <t>16076088</t>
  </si>
  <si>
    <t>Harth-Pöllnitz</t>
  </si>
  <si>
    <t>16076089</t>
  </si>
  <si>
    <t>Kraftsdorf</t>
  </si>
  <si>
    <t>16076092</t>
  </si>
  <si>
    <t>Auma-Weidatal</t>
  </si>
  <si>
    <t>16076093</t>
  </si>
  <si>
    <t>Mohlsdorf-Teichwolframsdorf</t>
  </si>
  <si>
    <t>16077001</t>
  </si>
  <si>
    <t>Altenburg</t>
  </si>
  <si>
    <t>16077002</t>
  </si>
  <si>
    <t>Altkirchen</t>
  </si>
  <si>
    <t>16077003</t>
  </si>
  <si>
    <t>Dobitschen</t>
  </si>
  <si>
    <t>16077004</t>
  </si>
  <si>
    <t>Drogen</t>
  </si>
  <si>
    <t>16077005</t>
  </si>
  <si>
    <t>Fockendorf</t>
  </si>
  <si>
    <t>16077006</t>
  </si>
  <si>
    <t>Frohnsdorf</t>
  </si>
  <si>
    <t>16077007</t>
  </si>
  <si>
    <t>Gerstenberg</t>
  </si>
  <si>
    <t>16077008</t>
  </si>
  <si>
    <t>16077009</t>
  </si>
  <si>
    <t>Göllnitz</t>
  </si>
  <si>
    <t>16077011</t>
  </si>
  <si>
    <t>Göpfersdorf</t>
  </si>
  <si>
    <t>16077012</t>
  </si>
  <si>
    <t>Gößnitz</t>
  </si>
  <si>
    <t>16077015</t>
  </si>
  <si>
    <t>16077016</t>
  </si>
  <si>
    <t>Heukewalde</t>
  </si>
  <si>
    <t>16077017</t>
  </si>
  <si>
    <t>Heyersdorf</t>
  </si>
  <si>
    <t>16077018</t>
  </si>
  <si>
    <t>Jonaswalde</t>
  </si>
  <si>
    <t>16077019</t>
  </si>
  <si>
    <t>Jückelberg</t>
  </si>
  <si>
    <t>16077022</t>
  </si>
  <si>
    <t>Kriebitzsch</t>
  </si>
  <si>
    <t>16077023</t>
  </si>
  <si>
    <t>Langenleuba-Niederhain</t>
  </si>
  <si>
    <t>16077026</t>
  </si>
  <si>
    <t>Löbichau</t>
  </si>
  <si>
    <t>16077027</t>
  </si>
  <si>
    <t>Lödla</t>
  </si>
  <si>
    <t>16077028</t>
  </si>
  <si>
    <t>Lucka</t>
  </si>
  <si>
    <t>16077029</t>
  </si>
  <si>
    <t>Lumpzig</t>
  </si>
  <si>
    <t>16077031</t>
  </si>
  <si>
    <t>Mehna</t>
  </si>
  <si>
    <t>16077032</t>
  </si>
  <si>
    <t>Meuselwitz</t>
  </si>
  <si>
    <t>16077034</t>
  </si>
  <si>
    <t>Monstab</t>
  </si>
  <si>
    <t>16077036</t>
  </si>
  <si>
    <t>Nobitz</t>
  </si>
  <si>
    <t>16077037</t>
  </si>
  <si>
    <t>Nöbdenitz</t>
  </si>
  <si>
    <t>16077039</t>
  </si>
  <si>
    <t>Ponitz</t>
  </si>
  <si>
    <t>16077041</t>
  </si>
  <si>
    <t>Posterstein</t>
  </si>
  <si>
    <t>16077042</t>
  </si>
  <si>
    <t>Rositz</t>
  </si>
  <si>
    <t>16077043</t>
  </si>
  <si>
    <t>Schmölln</t>
  </si>
  <si>
    <t>16077044</t>
  </si>
  <si>
    <t>Starkenberg</t>
  </si>
  <si>
    <t>16077047</t>
  </si>
  <si>
    <t>Thonhausen</t>
  </si>
  <si>
    <t>16077048</t>
  </si>
  <si>
    <t>Treben</t>
  </si>
  <si>
    <t>16077049</t>
  </si>
  <si>
    <t>Vollmershain</t>
  </si>
  <si>
    <t>16077051</t>
  </si>
  <si>
    <t>Wildenbörten</t>
  </si>
  <si>
    <t>16077052</t>
  </si>
  <si>
    <t>Windischleuba</t>
  </si>
  <si>
    <t>16077055</t>
  </si>
  <si>
    <t>Ziegelheim</t>
  </si>
  <si>
    <t>Bei Berechtigung zum Vorsteuerabzug nach § 15 UStG sind nur Nettobeträge ohne Umsatzsteuer anzusetzen (alle Beträge in Euro)</t>
  </si>
  <si>
    <t>Zeile</t>
  </si>
  <si>
    <t>Ausgaben i.S.v. 3.2 der Richtlinie</t>
  </si>
  <si>
    <t>vor Verpachtung</t>
  </si>
  <si>
    <t>Einheiten (Meter/ Anzahl)</t>
  </si>
  <si>
    <t>Ausstattung von Leerrohren mit unbeschaltetem Glasfaserkabel</t>
  </si>
  <si>
    <t>Glasfaserkabel und Ausstattungsmaterial</t>
  </si>
  <si>
    <t>Kosten der Installation</t>
  </si>
  <si>
    <t>Ausführung von Tiefbauleistungen</t>
  </si>
  <si>
    <t>Unversiegelt</t>
  </si>
  <si>
    <t>Versiegelt</t>
  </si>
  <si>
    <t>Sonstige Tiefbaukosten</t>
  </si>
  <si>
    <t>Verlegung von Leerrohren, Bereitstellung von Schächten, Verzweigern und Abschlusseinrichtungen</t>
  </si>
  <si>
    <t>Leerrohre und Verlegematerial</t>
  </si>
  <si>
    <t>Kosten der Verlegung</t>
  </si>
  <si>
    <t>Schächte und Verzweiger</t>
  </si>
  <si>
    <t>Hausanschlüsse, Splitter, andere Abschlusseinrichtungen</t>
  </si>
  <si>
    <t>Kosten der Bereitstellung (z.B. Baunebenkosten)</t>
  </si>
  <si>
    <t>Glasfaseranbindung eines Mobilfunksendemastes</t>
  </si>
  <si>
    <t>andere derartige Maßnahmen</t>
  </si>
  <si>
    <t>Mitverlegung von Leerrohren bei anderweitig geplanten Erdarbeiten (mit/ohne Kabel)</t>
  </si>
  <si>
    <t>Kosten der Mitverlegung</t>
  </si>
  <si>
    <t>Summe Investitionsausgaben</t>
  </si>
  <si>
    <t>verbleiben maximal umlegungsfähig</t>
  </si>
  <si>
    <t>davon in das Betreibermodell umgelegt</t>
  </si>
  <si>
    <t>Ausgaben des Zuwendungsempfängers (3.2)</t>
  </si>
  <si>
    <t>Summe</t>
  </si>
  <si>
    <t>Jahr 1</t>
  </si>
  <si>
    <t>Jahr 2</t>
  </si>
  <si>
    <t>Jahr 3</t>
  </si>
  <si>
    <t>Jahr 4</t>
  </si>
  <si>
    <t>Jahr 5</t>
  </si>
  <si>
    <t>Jahr 6</t>
  </si>
  <si>
    <t>Jahr 7</t>
  </si>
  <si>
    <t>Jahr 8</t>
  </si>
  <si>
    <t>Jahr 9</t>
  </si>
  <si>
    <t>Jahr 10</t>
  </si>
  <si>
    <t>Jahr 11</t>
  </si>
  <si>
    <t>Jahr 12</t>
  </si>
  <si>
    <t>Jahr 13</t>
  </si>
  <si>
    <t>Jahr 14</t>
  </si>
  <si>
    <t>Jahr 15</t>
  </si>
  <si>
    <t>Jahr 16</t>
  </si>
  <si>
    <t>Jahr 17</t>
  </si>
  <si>
    <t>Jahr 18</t>
  </si>
  <si>
    <t>Jahr 19</t>
  </si>
  <si>
    <t>Jahr 20</t>
  </si>
  <si>
    <t>Jahr 21</t>
  </si>
  <si>
    <t>Jahr 22</t>
  </si>
  <si>
    <t>Jahr 23</t>
  </si>
  <si>
    <t>Jahr 24</t>
  </si>
  <si>
    <t>Jahr 25</t>
  </si>
  <si>
    <t>Jahr 26</t>
  </si>
  <si>
    <t>Jahr 27</t>
  </si>
  <si>
    <t>Jahr 28</t>
  </si>
  <si>
    <t>Jahr 29</t>
  </si>
  <si>
    <t>Jahr 30</t>
  </si>
  <si>
    <t>Jahr 31</t>
  </si>
  <si>
    <t>Jahr 32</t>
  </si>
  <si>
    <t>Jahr 33</t>
  </si>
  <si>
    <t>Jahr 34</t>
  </si>
  <si>
    <t>Jahr 35</t>
  </si>
  <si>
    <t>Jahr 36</t>
  </si>
  <si>
    <t>Jahr 37</t>
  </si>
  <si>
    <t>Jahr 38</t>
  </si>
  <si>
    <t>Jahr 39</t>
  </si>
  <si>
    <t>Jahr 40</t>
  </si>
  <si>
    <t>Jahr 41</t>
  </si>
  <si>
    <t>Jahr 42</t>
  </si>
  <si>
    <t>Jahr 43</t>
  </si>
  <si>
    <t>Jahr 44</t>
  </si>
  <si>
    <t>Jahr 45</t>
  </si>
  <si>
    <t>Jahr 46</t>
  </si>
  <si>
    <t>Jahr 47</t>
  </si>
  <si>
    <t>Jahr 48</t>
  </si>
  <si>
    <t>Jahr 49</t>
  </si>
  <si>
    <t>Jahr 50</t>
  </si>
  <si>
    <t>Übertrag: in das Betreibermodell umgelegte Ausgaben</t>
  </si>
  <si>
    <t>Gesamtausgaben</t>
  </si>
  <si>
    <t>Anteil der Gesamtkosten, der dem Anteil von nicht mit mind. 50 Mbit/s versorgten Haushalten im Planungsgebiet entspricht</t>
  </si>
  <si>
    <t>Summe der zu berücksichtigenden Ausgaben</t>
  </si>
  <si>
    <t>Aus dem geförderten Gegenstand nach Nr. 3.2 der Richtlinie entstehende Einnahmen, die über die gesamte Dauer des Pachtvertrags erlöst werden (6.2)</t>
  </si>
  <si>
    <t>Summe der Pachterlöse</t>
  </si>
  <si>
    <t>Abzinsungssatz</t>
  </si>
  <si>
    <t>Barwertfaktor</t>
  </si>
  <si>
    <t>Barwert (Pachterlöse)</t>
  </si>
  <si>
    <t>Netzaufbau</t>
  </si>
  <si>
    <t>vor Inbetrieb- nahme</t>
  </si>
  <si>
    <t>Tiefbauarbeiten</t>
  </si>
  <si>
    <t>Passive Infrastruktur</t>
  </si>
  <si>
    <t>Oberirdische Leitungsverläufe</t>
  </si>
  <si>
    <t>Leerrohr</t>
  </si>
  <si>
    <t>Masten</t>
  </si>
  <si>
    <t>Glasfaser</t>
  </si>
  <si>
    <t>Kosten Hausanschlüsse/ Schächte/ Verzweiger/ Splitter/ sonst. Abschlusseinrichtungen</t>
  </si>
  <si>
    <t>Sonstige Kosten für passive Infrastruktur</t>
  </si>
  <si>
    <t>Aktive Infrastruktur</t>
  </si>
  <si>
    <t>DSLAMS</t>
  </si>
  <si>
    <t>Sender/Empfänger Einheit</t>
  </si>
  <si>
    <t>POP / GPON</t>
  </si>
  <si>
    <t>Sonstige Kosten für aktive Infrastruktur</t>
  </si>
  <si>
    <t>Summe Investitionskosten</t>
  </si>
  <si>
    <t>darin enthaltene Investitionskosten für die Errichtung der Infrastruktur durch einen Dritten mit anschließender entgeltlicher Nutzungsüberlassung an den Netzbetreiber</t>
  </si>
  <si>
    <t>davon in die Wirtschaftlichkeitslücke umgelegt</t>
  </si>
  <si>
    <t>Netzbetrieb: Alle Einnahmen im Rahmen der vorbezeichneten Nutzungsverhältnisse:</t>
  </si>
  <si>
    <t>Beiträge durch vorhandene Kunden</t>
  </si>
  <si>
    <t>Beiträge durch  neue Nutzer)</t>
  </si>
  <si>
    <t>Einnahmen aus der Nutzungsüberlassung an Dritte</t>
  </si>
  <si>
    <t>Erwartete Einnahmen aus Vermarktung von Vorleistungsprodukten</t>
  </si>
  <si>
    <t>Sonstige erwartete Einnahmen im Rahmen des Vorhabens, z.B. Erlöse aus Verkauf im Bereich der errichteten Infrastruktur</t>
  </si>
  <si>
    <t>Summe der Einnahmen</t>
  </si>
  <si>
    <t>Barwert (Einnahmen)</t>
  </si>
  <si>
    <t>Netzbetrieb: Kosten</t>
  </si>
  <si>
    <t>Kosten für Vorleistungsprodukte</t>
  </si>
  <si>
    <t>Unmittelbare Betriebskosten der errichteten Infrastruktur</t>
  </si>
  <si>
    <t>Sonstige operative Betriebskosten</t>
  </si>
  <si>
    <t>Netzausbau/-betrieb: Finanzierungskosten</t>
  </si>
  <si>
    <t>Finanzierungskosten (ohne Tilgung)</t>
  </si>
  <si>
    <t>Übertrag: in die Wirtschaftlichkeitslücke umgelegte Investitionskosten</t>
  </si>
  <si>
    <t>Gesamtkosten</t>
  </si>
  <si>
    <t>Summe der zu berücksichtigenden Kosten</t>
  </si>
  <si>
    <t>Barwert (Kosten)</t>
  </si>
  <si>
    <t>Für das Projekt stehen folgende Eigenmittelbeiträge zur Verfügung (Angaben in Euro):</t>
  </si>
  <si>
    <t>vor Jahr 1</t>
  </si>
  <si>
    <t>Eigenmittelbeitrag des Zuwendungsempfängers</t>
  </si>
  <si>
    <t>Eigenmittelbeitrag des Landes, wenn die Gebietskörperschaft im Projektgebiet Anordnungen im Rahmen eines Haushaltssicherungsverfahrens unterliegt</t>
  </si>
  <si>
    <t>Eigenmittelbeitrag des Landes, wenn der Zuwendungsempfänger Stadtstaat ist und keine den Kommunen vergleichbare Verwaltungs- und Planungsstrukturen mit eigener finanzieller Verantwortung aufweist.</t>
  </si>
  <si>
    <t>Summe der Eigenmittel</t>
  </si>
  <si>
    <t>Für das Projekt stehen folgende Ko-Finanzierungsbeiträge zur Verfügung (Angaben in Euro):</t>
  </si>
  <si>
    <t>Fördermittel aus Länderprogramm</t>
  </si>
  <si>
    <t>Summe der Ko-Finanzierung</t>
  </si>
  <si>
    <t>Haushalte</t>
  </si>
  <si>
    <t>Anteil in %</t>
  </si>
  <si>
    <t>Anzahl Dritter, denen die errichtete Infrastruktur ganz oder teilweise entgeltlich überlassen wird</t>
  </si>
  <si>
    <t>Kundenpotenzial</t>
  </si>
  <si>
    <t>Art und Anzahl der Nutzungsverhältnisse (Endkunden) im Bereich der errichteten Infrastruktur in und außerhalb des Ausbaugebiets in Bezug auf die gesamte zu errichtende Infrastruktur (Beträge am Ende des jeweiligen Jahres bzw. bei Inbetriebnahme)</t>
  </si>
  <si>
    <t>Anzahl der Bestandskunden zum Jahresbeginn</t>
  </si>
  <si>
    <t>Neukunden/Änderung der Anzahl der Bestandskunden im jeweiligen Jahr</t>
  </si>
  <si>
    <t>Anzahl der Bestandskunden zum Jahresende</t>
  </si>
  <si>
    <t>erwartete Jahreseinnahmen pro Endkunde in Euro</t>
  </si>
  <si>
    <t>Eigenerklärung zum Finanzierungsplan</t>
  </si>
  <si>
    <t>Eigenerklärung zum Vorsteuerabzug (6.2)</t>
  </si>
  <si>
    <t>ja=1, nein=0</t>
  </si>
  <si>
    <t>Bezogen auf das Vorhaben kann der Zuwendungsempfänger Vorsteuerabzug nach § 15 UStG geltend machen.</t>
  </si>
  <si>
    <t>= ja</t>
  </si>
  <si>
    <t>= nein</t>
  </si>
  <si>
    <t>Lelkendorf</t>
  </si>
  <si>
    <t>13072067</t>
  </si>
  <si>
    <t>Lohmen</t>
  </si>
  <si>
    <t>13072068</t>
  </si>
  <si>
    <t>Lühburg</t>
  </si>
  <si>
    <t>13072069</t>
  </si>
  <si>
    <t>Lüssow</t>
  </si>
  <si>
    <t>13072071</t>
  </si>
  <si>
    <t>Mistorf</t>
  </si>
  <si>
    <t>13072072</t>
  </si>
  <si>
    <t>Mönchhagen</t>
  </si>
  <si>
    <t>13072073</t>
  </si>
  <si>
    <t>Mühl Rosin</t>
  </si>
  <si>
    <t>13072074</t>
  </si>
  <si>
    <t>Neubukow</t>
  </si>
  <si>
    <t>13072075</t>
  </si>
  <si>
    <t>13072076</t>
  </si>
  <si>
    <t>Nustrow</t>
  </si>
  <si>
    <t>13072077</t>
  </si>
  <si>
    <t>Papendorf</t>
  </si>
  <si>
    <t>13072078</t>
  </si>
  <si>
    <t>Penzin</t>
  </si>
  <si>
    <t>13072079</t>
  </si>
  <si>
    <t>Plaaz</t>
  </si>
  <si>
    <t>13072080</t>
  </si>
  <si>
    <t>Pölchow</t>
  </si>
  <si>
    <t>13072081</t>
  </si>
  <si>
    <t>Poppendorf</t>
  </si>
  <si>
    <t>13072082</t>
  </si>
  <si>
    <t>Prebberede</t>
  </si>
  <si>
    <t>13072083</t>
  </si>
  <si>
    <t>Reddelich</t>
  </si>
  <si>
    <t>13072084</t>
  </si>
  <si>
    <t>Reimershagen</t>
  </si>
  <si>
    <t>13072085</t>
  </si>
  <si>
    <t>Rerik</t>
  </si>
  <si>
    <t>13072086</t>
  </si>
  <si>
    <t>Retschow</t>
  </si>
  <si>
    <t>13072087</t>
  </si>
  <si>
    <t>13072088</t>
  </si>
  <si>
    <t>Rövershagen</t>
  </si>
  <si>
    <t>13072089</t>
  </si>
  <si>
    <t>Rühn</t>
  </si>
  <si>
    <t>13072090</t>
  </si>
  <si>
    <t>Rukieten</t>
  </si>
  <si>
    <t>13072091</t>
  </si>
  <si>
    <t>Sanitz</t>
  </si>
  <si>
    <t>13072092</t>
  </si>
  <si>
    <t>Sarmstorf</t>
  </si>
  <si>
    <t>13072093</t>
  </si>
  <si>
    <t>Satow</t>
  </si>
  <si>
    <t>13072094</t>
  </si>
  <si>
    <t>Schorssow</t>
  </si>
  <si>
    <t>13072095</t>
  </si>
  <si>
    <t>Schwaan</t>
  </si>
  <si>
    <t>13072096</t>
  </si>
  <si>
    <t>Schwasdorf</t>
  </si>
  <si>
    <t>13072097</t>
  </si>
  <si>
    <t>Selpin</t>
  </si>
  <si>
    <t>13072098</t>
  </si>
  <si>
    <t>Stäbelow</t>
  </si>
  <si>
    <t>13072099</t>
  </si>
  <si>
    <t>Steffenshagen</t>
  </si>
  <si>
    <t>13072101</t>
  </si>
  <si>
    <t>13072102</t>
  </si>
  <si>
    <t>Stubbendorf</t>
  </si>
  <si>
    <t>13072103</t>
  </si>
  <si>
    <t>Sukow-Levitzow</t>
  </si>
  <si>
    <t>13072104</t>
  </si>
  <si>
    <t>Tarnow</t>
  </si>
  <si>
    <t>13072105</t>
  </si>
  <si>
    <t>Tessin</t>
  </si>
  <si>
    <t>13072106</t>
  </si>
  <si>
    <t>Teterow</t>
  </si>
  <si>
    <t>13072107</t>
  </si>
  <si>
    <t>Thelkow</t>
  </si>
  <si>
    <t>13072108</t>
  </si>
  <si>
    <t>Thulendorf</t>
  </si>
  <si>
    <t>13072109</t>
  </si>
  <si>
    <t>Thürkow</t>
  </si>
  <si>
    <t>13072110</t>
  </si>
  <si>
    <t>Vorbeck</t>
  </si>
  <si>
    <t>13072111</t>
  </si>
  <si>
    <t>Walkendorf</t>
  </si>
  <si>
    <t>13072112</t>
  </si>
  <si>
    <t>Wardow</t>
  </si>
  <si>
    <t>13072113</t>
  </si>
  <si>
    <t>Warnkenhagen</t>
  </si>
  <si>
    <t>13072114</t>
  </si>
  <si>
    <t>Warnow</t>
  </si>
  <si>
    <t>13072116</t>
  </si>
  <si>
    <t>Wiendorf</t>
  </si>
  <si>
    <t>13072117</t>
  </si>
  <si>
    <t>Wittenbeck</t>
  </si>
  <si>
    <t>13072118</t>
  </si>
  <si>
    <t>Zarnewanz</t>
  </si>
  <si>
    <t>13072119</t>
  </si>
  <si>
    <t>Zehna</t>
  </si>
  <si>
    <t>13072120</t>
  </si>
  <si>
    <t>Zepelin</t>
  </si>
  <si>
    <t>13072121</t>
  </si>
  <si>
    <t>Ziesendorf</t>
  </si>
  <si>
    <t>13073001</t>
  </si>
  <si>
    <t>Ahrenshagen-Daskow</t>
  </si>
  <si>
    <t>13073002</t>
  </si>
  <si>
    <t>Ahrenshoop</t>
  </si>
  <si>
    <t>13073003</t>
  </si>
  <si>
    <t>Altefähr</t>
  </si>
  <si>
    <t>13073004</t>
  </si>
  <si>
    <t>13073005</t>
  </si>
  <si>
    <t>Altenpleen</t>
  </si>
  <si>
    <t>13073006</t>
  </si>
  <si>
    <t>Baabe</t>
  </si>
  <si>
    <t>13073007</t>
  </si>
  <si>
    <t>Bad Sülze</t>
  </si>
  <si>
    <t>13073009</t>
  </si>
  <si>
    <t>Barth</t>
  </si>
  <si>
    <t>13073010</t>
  </si>
  <si>
    <t>Bergen auf Rügen</t>
  </si>
  <si>
    <t>13073011</t>
  </si>
  <si>
    <t>Binz</t>
  </si>
  <si>
    <t>13073012</t>
  </si>
  <si>
    <t>Born a. Darß</t>
  </si>
  <si>
    <t>13073013</t>
  </si>
  <si>
    <t>Breege</t>
  </si>
  <si>
    <t>13073014</t>
  </si>
  <si>
    <t>Buschvitz</t>
  </si>
  <si>
    <t>13073015</t>
  </si>
  <si>
    <t>Dettmannsdorf</t>
  </si>
  <si>
    <t>13073016</t>
  </si>
  <si>
    <t>Deyelsdorf</t>
  </si>
  <si>
    <t>13073017</t>
  </si>
  <si>
    <t>Dierhagen</t>
  </si>
  <si>
    <t>13073018</t>
  </si>
  <si>
    <t>Divitz-Spoldershagen</t>
  </si>
  <si>
    <t>13073019</t>
  </si>
  <si>
    <t>Dranske</t>
  </si>
  <si>
    <t>13073020</t>
  </si>
  <si>
    <t>Drechow</t>
  </si>
  <si>
    <t>13073021</t>
  </si>
  <si>
    <t>Dreschvitz</t>
  </si>
  <si>
    <t>13073022</t>
  </si>
  <si>
    <t>Eixen</t>
  </si>
  <si>
    <t>13073023</t>
  </si>
  <si>
    <t>13073024</t>
  </si>
  <si>
    <t>Franzburg</t>
  </si>
  <si>
    <t>13073025</t>
  </si>
  <si>
    <t>13073026</t>
  </si>
  <si>
    <t>Gager</t>
  </si>
  <si>
    <t>13073027</t>
  </si>
  <si>
    <t>13073028</t>
  </si>
  <si>
    <t>Gingst</t>
  </si>
  <si>
    <t>13073029</t>
  </si>
  <si>
    <t>Glewitz</t>
  </si>
  <si>
    <t>13073030</t>
  </si>
  <si>
    <t>Glowe</t>
  </si>
  <si>
    <t>13073031</t>
  </si>
  <si>
    <t>Göhren</t>
  </si>
  <si>
    <t>13073032</t>
  </si>
  <si>
    <t>Grammendorf</t>
  </si>
  <si>
    <t>13073033</t>
  </si>
  <si>
    <t>Gransebieth</t>
  </si>
  <si>
    <t>13073034</t>
  </si>
  <si>
    <t>Gremersdorf-Buchholz</t>
  </si>
  <si>
    <t>13073035</t>
  </si>
  <si>
    <t>Grimmen</t>
  </si>
  <si>
    <t>13073036</t>
  </si>
  <si>
    <t>Groß Kordshagen</t>
  </si>
  <si>
    <t>13073037</t>
  </si>
  <si>
    <t>Groß Mohrdorf</t>
  </si>
  <si>
    <t>13073038</t>
  </si>
  <si>
    <t>Gustow</t>
  </si>
  <si>
    <t>13073039</t>
  </si>
  <si>
    <t>Hugoldsdorf</t>
  </si>
  <si>
    <t>13073040</t>
  </si>
  <si>
    <t>Insel Hiddensee</t>
  </si>
  <si>
    <t>13073041</t>
  </si>
  <si>
    <t>Jakobsdorf</t>
  </si>
  <si>
    <t>13073042</t>
  </si>
  <si>
    <t>Karnin</t>
  </si>
  <si>
    <t>13073043</t>
  </si>
  <si>
    <t>Kenz-Küstrow</t>
  </si>
  <si>
    <t>13073044</t>
  </si>
  <si>
    <t>Klausdorf</t>
  </si>
  <si>
    <t>13073045</t>
  </si>
  <si>
    <t>Kluis</t>
  </si>
  <si>
    <t>13073046</t>
  </si>
  <si>
    <t>Kramerhof</t>
  </si>
  <si>
    <t>13073047</t>
  </si>
  <si>
    <t>13073048</t>
  </si>
  <si>
    <t>Lancken-Granitz</t>
  </si>
  <si>
    <t>13073049</t>
  </si>
  <si>
    <t>Lietzow</t>
  </si>
  <si>
    <t>13073050</t>
  </si>
  <si>
    <t>Lindholz</t>
  </si>
  <si>
    <t>13073051</t>
  </si>
  <si>
    <t>Löbnitz</t>
  </si>
  <si>
    <t>13073052</t>
  </si>
  <si>
    <t>Lohme</t>
  </si>
  <si>
    <t>13073053</t>
  </si>
  <si>
    <t>Lüdershagen</t>
  </si>
  <si>
    <t>13073054</t>
  </si>
  <si>
    <t>13073055</t>
  </si>
  <si>
    <t>Marlow</t>
  </si>
  <si>
    <t>13073056</t>
  </si>
  <si>
    <t>Middelhagen</t>
  </si>
  <si>
    <t>13073057</t>
  </si>
  <si>
    <t>Millienhagen-Oebelitz</t>
  </si>
  <si>
    <t>13073058</t>
  </si>
  <si>
    <t>Neu Bartelshagen</t>
  </si>
  <si>
    <t>13073059</t>
  </si>
  <si>
    <t>13073060</t>
  </si>
  <si>
    <t>Niepars</t>
  </si>
  <si>
    <t>13073061</t>
  </si>
  <si>
    <t>Pantelitz</t>
  </si>
  <si>
    <t>13073062</t>
  </si>
  <si>
    <t>Papenhagen</t>
  </si>
  <si>
    <t>13073063</t>
  </si>
  <si>
    <t>Parchtitz</t>
  </si>
  <si>
    <t>13073064</t>
  </si>
  <si>
    <t>Patzig</t>
  </si>
  <si>
    <t>13073065</t>
  </si>
  <si>
    <t>Poseritz</t>
  </si>
  <si>
    <t>13073066</t>
  </si>
  <si>
    <t>13073067</t>
  </si>
  <si>
    <t>Prerow</t>
  </si>
  <si>
    <t>13073068</t>
  </si>
  <si>
    <t>Prohn</t>
  </si>
  <si>
    <t>13073069</t>
  </si>
  <si>
    <t>Pruchten</t>
  </si>
  <si>
    <t>13073070</t>
  </si>
  <si>
    <t>Putbus</t>
  </si>
  <si>
    <t>13073071</t>
  </si>
  <si>
    <t>Putgarten</t>
  </si>
  <si>
    <t>13073072</t>
  </si>
  <si>
    <t>Ralswiek</t>
  </si>
  <si>
    <t>13073073</t>
  </si>
  <si>
    <t>Rambin</t>
  </si>
  <si>
    <t>13073074</t>
  </si>
  <si>
    <t>Rappin</t>
  </si>
  <si>
    <t>13073075</t>
  </si>
  <si>
    <t>Ribnitz-Damgarten</t>
  </si>
  <si>
    <t>13073076</t>
  </si>
  <si>
    <t>Richtenberg</t>
  </si>
  <si>
    <t>13073077</t>
  </si>
  <si>
    <t>Saal</t>
  </si>
  <si>
    <t>13073078</t>
  </si>
  <si>
    <t>Sagard</t>
  </si>
  <si>
    <t>13073079</t>
  </si>
  <si>
    <t>Samtens</t>
  </si>
  <si>
    <t>13073080</t>
  </si>
  <si>
    <t>Sassnitz</t>
  </si>
  <si>
    <t>13073081</t>
  </si>
  <si>
    <t>Schaprode</t>
  </si>
  <si>
    <t>13073082</t>
  </si>
  <si>
    <t>Schlemmin</t>
  </si>
  <si>
    <t>13073083</t>
  </si>
  <si>
    <t>Sehlen</t>
  </si>
  <si>
    <t>13073084</t>
  </si>
  <si>
    <t>Sellin</t>
  </si>
  <si>
    <t>13073085</t>
  </si>
  <si>
    <t>Semlow</t>
  </si>
  <si>
    <t>13073086</t>
  </si>
  <si>
    <t>Splietsdorf</t>
  </si>
  <si>
    <t>13073087</t>
  </si>
  <si>
    <t>13073088</t>
  </si>
  <si>
    <t>Stralsund</t>
  </si>
  <si>
    <t>13073089</t>
  </si>
  <si>
    <t>Süderholz</t>
  </si>
  <si>
    <t>13073090</t>
  </si>
  <si>
    <t>Sundhagen</t>
  </si>
  <si>
    <t>13073091</t>
  </si>
  <si>
    <t>Thiessow</t>
  </si>
  <si>
    <t>13073092</t>
  </si>
  <si>
    <t>Trent</t>
  </si>
  <si>
    <t>13073093</t>
  </si>
  <si>
    <t>Tribsees</t>
  </si>
  <si>
    <t>13073094</t>
  </si>
  <si>
    <t>Trinwillershagen</t>
  </si>
  <si>
    <t>13073095</t>
  </si>
  <si>
    <t>Ummanz</t>
  </si>
  <si>
    <t>13073096</t>
  </si>
  <si>
    <t>Velgast</t>
  </si>
  <si>
    <t>13073097</t>
  </si>
  <si>
    <t>Weitenhagen</t>
  </si>
  <si>
    <t>13073098</t>
  </si>
  <si>
    <t>Wendisch Baggendorf</t>
  </si>
  <si>
    <t>13073099</t>
  </si>
  <si>
    <t>Wendorf</t>
  </si>
  <si>
    <t>13073100</t>
  </si>
  <si>
    <t>Wieck a. Darß</t>
  </si>
  <si>
    <t>13073101</t>
  </si>
  <si>
    <t>Wiek</t>
  </si>
  <si>
    <t>13073102</t>
  </si>
  <si>
    <t>Wittenhagen</t>
  </si>
  <si>
    <t>13073103</t>
  </si>
  <si>
    <t>13073104</t>
  </si>
  <si>
    <t>Zarrendorf</t>
  </si>
  <si>
    <t>13073105</t>
  </si>
  <si>
    <t>Zingst</t>
  </si>
  <si>
    <t>13073106</t>
  </si>
  <si>
    <t>Zirkow</t>
  </si>
  <si>
    <t>13074001</t>
  </si>
  <si>
    <t>Alt Meteln</t>
  </si>
  <si>
    <t>13074002</t>
  </si>
  <si>
    <t>Bad Kleinen</t>
  </si>
  <si>
    <t>13074003</t>
  </si>
  <si>
    <t>Barnekow</t>
  </si>
  <si>
    <t>13074004</t>
  </si>
  <si>
    <t>Benz</t>
  </si>
  <si>
    <t>13074005</t>
  </si>
  <si>
    <t>Bernstorf</t>
  </si>
  <si>
    <t>13074006</t>
  </si>
  <si>
    <t>Bibow</t>
  </si>
  <si>
    <t>13074007</t>
  </si>
  <si>
    <t>Blowatz</t>
  </si>
  <si>
    <t>13074008</t>
  </si>
  <si>
    <t>Bobitz</t>
  </si>
  <si>
    <t>13074009</t>
  </si>
  <si>
    <t>Boiensdorf</t>
  </si>
  <si>
    <t>13074010</t>
  </si>
  <si>
    <t>Boltenhagen</t>
  </si>
  <si>
    <t>13074012</t>
  </si>
  <si>
    <t>Brüsewitz</t>
  </si>
  <si>
    <t>13074013</t>
  </si>
  <si>
    <t>Carlow</t>
  </si>
  <si>
    <t>13074014</t>
  </si>
  <si>
    <t>Cramonshagen</t>
  </si>
  <si>
    <t>13074015</t>
  </si>
  <si>
    <t>Dalberg-Wendelstorf</t>
  </si>
  <si>
    <t>13074016</t>
  </si>
  <si>
    <t>Damshagen</t>
  </si>
  <si>
    <t>13074017</t>
  </si>
  <si>
    <t>Dassow</t>
  </si>
  <si>
    <t>13074018</t>
  </si>
  <si>
    <t>Dechow</t>
  </si>
  <si>
    <t>13074019</t>
  </si>
  <si>
    <t>Dorf Mecklenburg</t>
  </si>
  <si>
    <t>13074020</t>
  </si>
  <si>
    <t>Dragun</t>
  </si>
  <si>
    <t>13074021</t>
  </si>
  <si>
    <t>Gadebusch</t>
  </si>
  <si>
    <t>13074022</t>
  </si>
  <si>
    <t>Gägelow</t>
  </si>
  <si>
    <t>13074023</t>
  </si>
  <si>
    <t>Glasin</t>
  </si>
  <si>
    <t>13074024</t>
  </si>
  <si>
    <t>Gottesgabe</t>
  </si>
  <si>
    <t>13074025</t>
  </si>
  <si>
    <t>Grambow</t>
  </si>
  <si>
    <t>13074026</t>
  </si>
  <si>
    <t>Grevesmühlen</t>
  </si>
  <si>
    <t>13074027</t>
  </si>
  <si>
    <t>Grieben</t>
  </si>
  <si>
    <t>13074028</t>
  </si>
  <si>
    <t>Groß Molzahn</t>
  </si>
  <si>
    <t>13074029</t>
  </si>
  <si>
    <t>Groß Siemz</t>
  </si>
  <si>
    <t>13074030</t>
  </si>
  <si>
    <t>Groß Stieten</t>
  </si>
  <si>
    <t>13074031</t>
  </si>
  <si>
    <t>Hohen Viecheln</t>
  </si>
  <si>
    <t>13074032</t>
  </si>
  <si>
    <t>Hohenkirchen</t>
  </si>
  <si>
    <t>13074033</t>
  </si>
  <si>
    <t>13074034</t>
  </si>
  <si>
    <t>Hornstorf</t>
  </si>
  <si>
    <t>13074035</t>
  </si>
  <si>
    <t>Insel Poel</t>
  </si>
  <si>
    <t>13074036</t>
  </si>
  <si>
    <t>Jesendorf</t>
  </si>
  <si>
    <t>13074037</t>
  </si>
  <si>
    <t>Kalkhorst</t>
  </si>
  <si>
    <t>13074038</t>
  </si>
  <si>
    <t>Klein Trebbow</t>
  </si>
  <si>
    <t>13074039</t>
  </si>
  <si>
    <t>Klütz</t>
  </si>
  <si>
    <t>13074040</t>
  </si>
  <si>
    <t>Kneese</t>
  </si>
  <si>
    <t>13074042</t>
  </si>
  <si>
    <t>13074043</t>
  </si>
  <si>
    <t>Krembz</t>
  </si>
  <si>
    <t>13074044</t>
  </si>
  <si>
    <t>Krusenhagen</t>
  </si>
  <si>
    <t>13074045</t>
  </si>
  <si>
    <t>Lockwisch</t>
  </si>
  <si>
    <t>13074046</t>
  </si>
  <si>
    <t>Lübberstorf</t>
  </si>
  <si>
    <t>13074047</t>
  </si>
  <si>
    <t>Lübow</t>
  </si>
  <si>
    <t>13074048</t>
  </si>
  <si>
    <t>Lübstorf</t>
  </si>
  <si>
    <t>13074049</t>
  </si>
  <si>
    <t>Lüdersdorf</t>
  </si>
  <si>
    <t>13074050</t>
  </si>
  <si>
    <t>Lützow</t>
  </si>
  <si>
    <t>13074052</t>
  </si>
  <si>
    <t>Menzendorf</t>
  </si>
  <si>
    <t>13074053</t>
  </si>
  <si>
    <t>Metelsdorf</t>
  </si>
  <si>
    <t>13074054</t>
  </si>
  <si>
    <t>Mühlen Eichsen</t>
  </si>
  <si>
    <t>13074056</t>
  </si>
  <si>
    <t>Neuburg</t>
  </si>
  <si>
    <t>13074057</t>
  </si>
  <si>
    <t>Neukloster</t>
  </si>
  <si>
    <t>13074058</t>
  </si>
  <si>
    <t>Niendorf</t>
  </si>
  <si>
    <t>13074060</t>
  </si>
  <si>
    <t>Passee</t>
  </si>
  <si>
    <t>13074061</t>
  </si>
  <si>
    <t>Perlin</t>
  </si>
  <si>
    <t>13074062</t>
  </si>
  <si>
    <t>Pingelshagen</t>
  </si>
  <si>
    <t>13074063</t>
  </si>
  <si>
    <t>Plüschow</t>
  </si>
  <si>
    <t>13074064</t>
  </si>
  <si>
    <t>Pokrent</t>
  </si>
  <si>
    <t>13074065</t>
  </si>
  <si>
    <t>Rehna</t>
  </si>
  <si>
    <t>13074066</t>
  </si>
  <si>
    <t>Rieps</t>
  </si>
  <si>
    <t>13074067</t>
  </si>
  <si>
    <t>Roduchelstorf</t>
  </si>
  <si>
    <t>13074068</t>
  </si>
  <si>
    <t>Roggendorf</t>
  </si>
  <si>
    <t>13074069</t>
  </si>
  <si>
    <t>Roggenstorf</t>
  </si>
  <si>
    <t>13074070</t>
  </si>
  <si>
    <t>Rögnitz</t>
  </si>
  <si>
    <t>13074071</t>
  </si>
  <si>
    <t>Rüting</t>
  </si>
  <si>
    <t>13074072</t>
  </si>
  <si>
    <t>Schildetal</t>
  </si>
  <si>
    <t>13074073</t>
  </si>
  <si>
    <t>Schlagsdorf</t>
  </si>
  <si>
    <t>13074074</t>
  </si>
  <si>
    <t>13074075</t>
  </si>
  <si>
    <t>Seehof</t>
  </si>
  <si>
    <t>13074076</t>
  </si>
  <si>
    <t>Selmsdorf</t>
  </si>
  <si>
    <t>13074077</t>
  </si>
  <si>
    <t>Testorf-Steinfort</t>
  </si>
  <si>
    <t>13074078</t>
  </si>
  <si>
    <t>Thandorf</t>
  </si>
  <si>
    <t>13074079</t>
  </si>
  <si>
    <t>Upahl</t>
  </si>
  <si>
    <t>13074080</t>
  </si>
  <si>
    <t>Utecht</t>
  </si>
  <si>
    <t>13074081</t>
  </si>
  <si>
    <t>Veelböken</t>
  </si>
  <si>
    <t>13074082</t>
  </si>
  <si>
    <t>Ventschow</t>
  </si>
  <si>
    <t>13074084</t>
  </si>
  <si>
    <t>Warin</t>
  </si>
  <si>
    <t>13074085</t>
  </si>
  <si>
    <t>13074087</t>
  </si>
  <si>
    <t>Wismar</t>
  </si>
  <si>
    <t>13074088</t>
  </si>
  <si>
    <t>Zickhusen</t>
  </si>
  <si>
    <t>13074089</t>
  </si>
  <si>
    <t>Zierow</t>
  </si>
  <si>
    <t>13074090</t>
  </si>
  <si>
    <t>Zurow</t>
  </si>
  <si>
    <t>13074091</t>
  </si>
  <si>
    <t>Züsow</t>
  </si>
  <si>
    <t>13074092</t>
  </si>
  <si>
    <t>Wedendorfersee</t>
  </si>
  <si>
    <t>13074093</t>
  </si>
  <si>
    <t>Stepenitztal</t>
  </si>
  <si>
    <t>13075001</t>
  </si>
  <si>
    <t>Ahlbeck</t>
  </si>
  <si>
    <t>13075002</t>
  </si>
  <si>
    <t>Alt Tellin</t>
  </si>
  <si>
    <t>13075003</t>
  </si>
  <si>
    <t>Altwarp</t>
  </si>
  <si>
    <t>13075004</t>
  </si>
  <si>
    <t>Altwigshagen</t>
  </si>
  <si>
    <t>13075005</t>
  </si>
  <si>
    <t>Anklam</t>
  </si>
  <si>
    <t>13075006</t>
  </si>
  <si>
    <t>Bandelin</t>
  </si>
  <si>
    <t>13075007</t>
  </si>
  <si>
    <t>Bargischow</t>
  </si>
  <si>
    <t>13075008</t>
  </si>
  <si>
    <t>Behrenhoff</t>
  </si>
  <si>
    <t>13075009</t>
  </si>
  <si>
    <t>Bentzin</t>
  </si>
  <si>
    <t>13075010</t>
  </si>
  <si>
    <t>13075011</t>
  </si>
  <si>
    <t>Bergholz</t>
  </si>
  <si>
    <t>13075012</t>
  </si>
  <si>
    <t>13075013</t>
  </si>
  <si>
    <t>Blesewitz</t>
  </si>
  <si>
    <t>13075015</t>
  </si>
  <si>
    <t>Boldekow</t>
  </si>
  <si>
    <t>13075016</t>
  </si>
  <si>
    <t>Boock</t>
  </si>
  <si>
    <t>13075017</t>
  </si>
  <si>
    <t>Brietzig</t>
  </si>
  <si>
    <t>13075018</t>
  </si>
  <si>
    <t>Brünzow</t>
  </si>
  <si>
    <t>13075020</t>
  </si>
  <si>
    <t>Bugewitz</t>
  </si>
  <si>
    <t>13076146</t>
  </si>
  <si>
    <t>Warlow</t>
  </si>
  <si>
    <t>13076147</t>
  </si>
  <si>
    <t>Warsow</t>
  </si>
  <si>
    <t>13076148</t>
  </si>
  <si>
    <t>Weitendorf</t>
  </si>
  <si>
    <t>13076151</t>
  </si>
  <si>
    <t>13076152</t>
  </si>
  <si>
    <t>Wittenburg</t>
  </si>
  <si>
    <t>13076153</t>
  </si>
  <si>
    <t>Wittendörp</t>
  </si>
  <si>
    <t>13076154</t>
  </si>
  <si>
    <t>Wittenförden</t>
  </si>
  <si>
    <t>13076155</t>
  </si>
  <si>
    <t>Witzin</t>
  </si>
  <si>
    <t>13076156</t>
  </si>
  <si>
    <t>Wöbbelin</t>
  </si>
  <si>
    <t>13076157</t>
  </si>
  <si>
    <t>Zahrensdorf</t>
  </si>
  <si>
    <t>13076158</t>
  </si>
  <si>
    <t>Zapel</t>
  </si>
  <si>
    <t>13076159</t>
  </si>
  <si>
    <t>Zarrentin am Schaalsee</t>
  </si>
  <si>
    <t>13076160</t>
  </si>
  <si>
    <t>Ziegendorf</t>
  </si>
  <si>
    <t>13076161</t>
  </si>
  <si>
    <t>Zierzow</t>
  </si>
  <si>
    <t>13076162</t>
  </si>
  <si>
    <t>Zölkow</t>
  </si>
  <si>
    <t>13076163</t>
  </si>
  <si>
    <t>Zülow</t>
  </si>
  <si>
    <t>13076164</t>
  </si>
  <si>
    <t>Obere Warnow</t>
  </si>
  <si>
    <t>13076165</t>
  </si>
  <si>
    <t>Gehlsbach</t>
  </si>
  <si>
    <t>13076166</t>
  </si>
  <si>
    <t>14511000</t>
  </si>
  <si>
    <t>Chemnitz</t>
  </si>
  <si>
    <t>14521010</t>
  </si>
  <si>
    <t>Amtsberg</t>
  </si>
  <si>
    <t>14521020</t>
  </si>
  <si>
    <t>Annaberg-Buchholz</t>
  </si>
  <si>
    <t>14521030</t>
  </si>
  <si>
    <t>Aue</t>
  </si>
  <si>
    <t>14521040</t>
  </si>
  <si>
    <t>14521050</t>
  </si>
  <si>
    <t>Bad Schlema</t>
  </si>
  <si>
    <t>14521060</t>
  </si>
  <si>
    <t>Bärenstein</t>
  </si>
  <si>
    <t>14521080</t>
  </si>
  <si>
    <t>Bockau</t>
  </si>
  <si>
    <t>14521090</t>
  </si>
  <si>
    <t>14521110</t>
  </si>
  <si>
    <t>14521120</t>
  </si>
  <si>
    <t>Burkhardtsdorf</t>
  </si>
  <si>
    <t>14521130</t>
  </si>
  <si>
    <t>Crottendorf</t>
  </si>
  <si>
    <t>14521140</t>
  </si>
  <si>
    <t>Deutschneudorf</t>
  </si>
  <si>
    <t>14521150</t>
  </si>
  <si>
    <t>Drebach</t>
  </si>
  <si>
    <t>14521160</t>
  </si>
  <si>
    <t>Ehrenfriedersdorf</t>
  </si>
  <si>
    <t>14521170</t>
  </si>
  <si>
    <t>Eibenstock</t>
  </si>
  <si>
    <t>14521180</t>
  </si>
  <si>
    <t>Elterlein</t>
  </si>
  <si>
    <t>14521200</t>
  </si>
  <si>
    <t>14521210</t>
  </si>
  <si>
    <t>Geyer</t>
  </si>
  <si>
    <t>14521220</t>
  </si>
  <si>
    <t>14521230</t>
  </si>
  <si>
    <t>Gornsdorf</t>
  </si>
  <si>
    <t>14521240</t>
  </si>
  <si>
    <t>Großolbersdorf</t>
  </si>
  <si>
    <t>14521250</t>
  </si>
  <si>
    <t>Großrückerswalde</t>
  </si>
  <si>
    <t>14521260</t>
  </si>
  <si>
    <t>Grünhain-Beierfeld</t>
  </si>
  <si>
    <t>14521270</t>
  </si>
  <si>
    <t>Grünhainichen</t>
  </si>
  <si>
    <t>14521280</t>
  </si>
  <si>
    <t>Heidersdorf</t>
  </si>
  <si>
    <t>14521290</t>
  </si>
  <si>
    <t>Hohndorf</t>
  </si>
  <si>
    <t>14521310</t>
  </si>
  <si>
    <t>14521320</t>
  </si>
  <si>
    <t>Johanngeorgenstadt</t>
  </si>
  <si>
    <t>14521330</t>
  </si>
  <si>
    <t>Jöhstadt</t>
  </si>
  <si>
    <t>14521340</t>
  </si>
  <si>
    <t>Königswalde</t>
  </si>
  <si>
    <t>14521355</t>
  </si>
  <si>
    <t>Lauter-Bernsbach</t>
  </si>
  <si>
    <t>14521370</t>
  </si>
  <si>
    <t>Lößnitz</t>
  </si>
  <si>
    <t>14521380</t>
  </si>
  <si>
    <t>14521390</t>
  </si>
  <si>
    <t>Marienberg</t>
  </si>
  <si>
    <t>14521400</t>
  </si>
  <si>
    <t>Mildenau</t>
  </si>
  <si>
    <t>14521410</t>
  </si>
  <si>
    <t>14521420</t>
  </si>
  <si>
    <t>Niederdorf</t>
  </si>
  <si>
    <t>14521430</t>
  </si>
  <si>
    <t>Niederwürschnitz</t>
  </si>
  <si>
    <t>14521440</t>
  </si>
  <si>
    <t>Oberwiesenthal</t>
  </si>
  <si>
    <t>14521450</t>
  </si>
  <si>
    <t>14521460</t>
  </si>
  <si>
    <t>Olbernhau</t>
  </si>
  <si>
    <t>14521470</t>
  </si>
  <si>
    <t>Pfaffroda</t>
  </si>
  <si>
    <t>14521495</t>
  </si>
  <si>
    <t>Pockau-Lengefeld</t>
  </si>
  <si>
    <t>14521500</t>
  </si>
  <si>
    <t>Raschau-Markersbach</t>
  </si>
  <si>
    <t>14521510</t>
  </si>
  <si>
    <t>Scheibenberg</t>
  </si>
  <si>
    <t>14521520</t>
  </si>
  <si>
    <t>Schlettau</t>
  </si>
  <si>
    <t>14521530</t>
  </si>
  <si>
    <t>14521540</t>
  </si>
  <si>
    <t>Schönheide</t>
  </si>
  <si>
    <t>14521550</t>
  </si>
  <si>
    <t>14521560</t>
  </si>
  <si>
    <t>Sehmatal</t>
  </si>
  <si>
    <t>14521570</t>
  </si>
  <si>
    <t>14521590</t>
  </si>
  <si>
    <t>14521600</t>
  </si>
  <si>
    <t>Stützengrün</t>
  </si>
  <si>
    <t>14521610</t>
  </si>
  <si>
    <t>Tannenberg</t>
  </si>
  <si>
    <t>14521620</t>
  </si>
  <si>
    <t>14521630</t>
  </si>
  <si>
    <t>Thermalbad Wiesenbad</t>
  </si>
  <si>
    <t>14521640</t>
  </si>
  <si>
    <t>Thum</t>
  </si>
  <si>
    <t>14521670</t>
  </si>
  <si>
    <t>Wolkenstein</t>
  </si>
  <si>
    <t>14521690</t>
  </si>
  <si>
    <t>Zschopau</t>
  </si>
  <si>
    <t>14521700</t>
  </si>
  <si>
    <t>Zschorlau</t>
  </si>
  <si>
    <t>14521710</t>
  </si>
  <si>
    <t>Zwönitz</t>
  </si>
  <si>
    <t>14522010</t>
  </si>
  <si>
    <t>Altmittweida</t>
  </si>
  <si>
    <t>14522020</t>
  </si>
  <si>
    <t>Augustusburg</t>
  </si>
  <si>
    <t>14522035</t>
  </si>
  <si>
    <t>Bobritzsch-Hilbersdorf</t>
  </si>
  <si>
    <t>14522050</t>
  </si>
  <si>
    <t>Brand-Erbisdorf</t>
  </si>
  <si>
    <t>14522060</t>
  </si>
  <si>
    <t>Burgstädt</t>
  </si>
  <si>
    <t>14522070</t>
  </si>
  <si>
    <t>Claußnitz</t>
  </si>
  <si>
    <t>14522080</t>
  </si>
  <si>
    <t>Döbeln</t>
  </si>
  <si>
    <t>14522090</t>
  </si>
  <si>
    <t>Dorfchemnitz</t>
  </si>
  <si>
    <t>14522110</t>
  </si>
  <si>
    <t>Eppendorf</t>
  </si>
  <si>
    <t>14522120</t>
  </si>
  <si>
    <t>Erlau</t>
  </si>
  <si>
    <t>14522140</t>
  </si>
  <si>
    <t>Flöha</t>
  </si>
  <si>
    <t>14522150</t>
  </si>
  <si>
    <t>14522170</t>
  </si>
  <si>
    <t>Frauenstein</t>
  </si>
  <si>
    <t>14522180</t>
  </si>
  <si>
    <t>Freiberg</t>
  </si>
  <si>
    <t>14522190</t>
  </si>
  <si>
    <t>Geringswalde</t>
  </si>
  <si>
    <t>14522200</t>
  </si>
  <si>
    <t>Großhartmannsdorf</t>
  </si>
  <si>
    <t>14522210</t>
  </si>
  <si>
    <t>Großschirma</t>
  </si>
  <si>
    <t>14522220</t>
  </si>
  <si>
    <t>Großweitzschen</t>
  </si>
  <si>
    <t>14522230</t>
  </si>
  <si>
    <t>Hainichen</t>
  </si>
  <si>
    <t>14522240</t>
  </si>
  <si>
    <t>Halsbrücke</t>
  </si>
  <si>
    <t>14522250</t>
  </si>
  <si>
    <t>Hartha</t>
  </si>
  <si>
    <t>14522260</t>
  </si>
  <si>
    <t>Hartmannsdorf</t>
  </si>
  <si>
    <t>14522280</t>
  </si>
  <si>
    <t>14522290</t>
  </si>
  <si>
    <t>Königshain-Wiederau</t>
  </si>
  <si>
    <t>14522300</t>
  </si>
  <si>
    <t>Kriebstein</t>
  </si>
  <si>
    <t>14522310</t>
  </si>
  <si>
    <t>Leisnig</t>
  </si>
  <si>
    <t>14522320</t>
  </si>
  <si>
    <t>14522330</t>
  </si>
  <si>
    <t>14522340</t>
  </si>
  <si>
    <t>14522350</t>
  </si>
  <si>
    <t>Lunzenau</t>
  </si>
  <si>
    <t>14522360</t>
  </si>
  <si>
    <t>Mittweida</t>
  </si>
  <si>
    <t>14522370</t>
  </si>
  <si>
    <t>Mochau</t>
  </si>
  <si>
    <t>14522380</t>
  </si>
  <si>
    <t>Mühlau</t>
  </si>
  <si>
    <t>14522390</t>
  </si>
  <si>
    <t>14522400</t>
  </si>
  <si>
    <t>14522420</t>
  </si>
  <si>
    <t>Niederwiesa</t>
  </si>
  <si>
    <t>14522430</t>
  </si>
  <si>
    <t>Oberschöna</t>
  </si>
  <si>
    <t>14522440</t>
  </si>
  <si>
    <t>Oederan</t>
  </si>
  <si>
    <t>14522450</t>
  </si>
  <si>
    <t>Ostrau</t>
  </si>
  <si>
    <t>14522460</t>
  </si>
  <si>
    <t>Penig</t>
  </si>
  <si>
    <t>14522470</t>
  </si>
  <si>
    <t>Rechenberg-Bienenmühle</t>
  </si>
  <si>
    <t>14522480</t>
  </si>
  <si>
    <t>Reinsberg</t>
  </si>
  <si>
    <t>14522490</t>
  </si>
  <si>
    <t>Rochlitz</t>
  </si>
  <si>
    <t>14522500</t>
  </si>
  <si>
    <t>Rossau</t>
  </si>
  <si>
    <t>14522510</t>
  </si>
  <si>
    <t>Roßwein</t>
  </si>
  <si>
    <t>14522520</t>
  </si>
  <si>
    <t>Sayda</t>
  </si>
  <si>
    <t>14522530</t>
  </si>
  <si>
    <t>Seelitz</t>
  </si>
  <si>
    <t>14522540</t>
  </si>
  <si>
    <t>Striegistal</t>
  </si>
  <si>
    <t>14522550</t>
  </si>
  <si>
    <t>Taura</t>
  </si>
  <si>
    <t>14522570</t>
  </si>
  <si>
    <t>Waldheim</t>
  </si>
  <si>
    <t>14522580</t>
  </si>
  <si>
    <t>Wechselburg</t>
  </si>
  <si>
    <t>14522590</t>
  </si>
  <si>
    <t>14522600</t>
  </si>
  <si>
    <t>Zettlitz</t>
  </si>
  <si>
    <t>14522620</t>
  </si>
  <si>
    <t>Zschaitz-Ottewig</t>
  </si>
  <si>
    <t>14523010</t>
  </si>
  <si>
    <t>14523020</t>
  </si>
  <si>
    <t>14523030</t>
  </si>
  <si>
    <t>Bad Brambach</t>
  </si>
  <si>
    <t>14523040</t>
  </si>
  <si>
    <t>Bad Elster</t>
  </si>
  <si>
    <t>14523050</t>
  </si>
  <si>
    <t>14523060</t>
  </si>
  <si>
    <t>Bösenbrunn</t>
  </si>
  <si>
    <t>14523080</t>
  </si>
  <si>
    <t>Eichigt</t>
  </si>
  <si>
    <t>14523090</t>
  </si>
  <si>
    <t>Ellefeld</t>
  </si>
  <si>
    <t>14523100</t>
  </si>
  <si>
    <t>Elsterberg</t>
  </si>
  <si>
    <t>14523120</t>
  </si>
  <si>
    <t>14523130</t>
  </si>
  <si>
    <t>Grünbach</t>
  </si>
  <si>
    <t>14523150</t>
  </si>
  <si>
    <t>Heinsdorfergrund</t>
  </si>
  <si>
    <t>14523160</t>
  </si>
  <si>
    <t>Klingenthal</t>
  </si>
  <si>
    <t>14523170</t>
  </si>
  <si>
    <t>Lengenfeld</t>
  </si>
  <si>
    <t>14523190</t>
  </si>
  <si>
    <t>14523200</t>
  </si>
  <si>
    <t>Markneukirchen</t>
  </si>
  <si>
    <t>14523230</t>
  </si>
  <si>
    <t>Mühlental</t>
  </si>
  <si>
    <t>14523245</t>
  </si>
  <si>
    <t>Muldenhammer</t>
  </si>
  <si>
    <t>14523250</t>
  </si>
  <si>
    <t>Mylau</t>
  </si>
  <si>
    <t>14523260</t>
  </si>
  <si>
    <t>Netzschkau</t>
  </si>
  <si>
    <t>14523270</t>
  </si>
  <si>
    <t>Neuensalz</t>
  </si>
  <si>
    <t>14523280</t>
  </si>
  <si>
    <t>Neumark</t>
  </si>
  <si>
    <t>14523290</t>
  </si>
  <si>
    <t>14523300</t>
  </si>
  <si>
    <t>14523310</t>
  </si>
  <si>
    <t>Pausa-Mühltroff</t>
  </si>
  <si>
    <t>14523320</t>
  </si>
  <si>
    <t>Plauen</t>
  </si>
  <si>
    <t>14523330</t>
  </si>
  <si>
    <t>Pöhl</t>
  </si>
  <si>
    <t>14523340</t>
  </si>
  <si>
    <t>Reichenbach im Vogtland</t>
  </si>
  <si>
    <t>14523350</t>
  </si>
  <si>
    <t>14523360</t>
  </si>
  <si>
    <t>Rodewisch</t>
  </si>
  <si>
    <t>14523365</t>
  </si>
  <si>
    <t>14523370</t>
  </si>
  <si>
    <t>14523380</t>
  </si>
  <si>
    <t>14523410</t>
  </si>
  <si>
    <t>Theuma</t>
  </si>
  <si>
    <t>14523420</t>
  </si>
  <si>
    <t>Tirpersdorf</t>
  </si>
  <si>
    <t>14523430</t>
  </si>
  <si>
    <t>Treuen</t>
  </si>
  <si>
    <t>14523440</t>
  </si>
  <si>
    <t>14523450</t>
  </si>
  <si>
    <t>Weischlitz</t>
  </si>
  <si>
    <t>14523460</t>
  </si>
  <si>
    <t>Werda</t>
  </si>
  <si>
    <t>14524010</t>
  </si>
  <si>
    <t>Bernsdorf</t>
  </si>
  <si>
    <t>14524020</t>
  </si>
  <si>
    <t>Callenberg</t>
  </si>
  <si>
    <t>14524030</t>
  </si>
  <si>
    <t>Crimmitschau</t>
  </si>
  <si>
    <t>14524040</t>
  </si>
  <si>
    <t>Crinitzberg</t>
  </si>
  <si>
    <t>14524050</t>
  </si>
  <si>
    <t>Dennheritz</t>
  </si>
  <si>
    <t>14524060</t>
  </si>
  <si>
    <t>Fraureuth</t>
  </si>
  <si>
    <t>14524070</t>
  </si>
  <si>
    <t>Gersdorf</t>
  </si>
  <si>
    <t>14524080</t>
  </si>
  <si>
    <t>Glauchau</t>
  </si>
  <si>
    <t>14524090</t>
  </si>
  <si>
    <t>14524100</t>
  </si>
  <si>
    <t>Hartmannsdorf b. Kirchberg</t>
  </si>
  <si>
    <t>14524110</t>
  </si>
  <si>
    <t>14524120</t>
  </si>
  <si>
    <t>Hohenstein-Ernstthal</t>
  </si>
  <si>
    <t>14524130</t>
  </si>
  <si>
    <t>14524140</t>
  </si>
  <si>
    <t>Langenbernsdorf</t>
  </si>
  <si>
    <t>14524150</t>
  </si>
  <si>
    <t>Langenweißbach</t>
  </si>
  <si>
    <t>14524160</t>
  </si>
  <si>
    <t>14524170</t>
  </si>
  <si>
    <t>Lichtentanne</t>
  </si>
  <si>
    <t>14524180</t>
  </si>
  <si>
    <t>Limbach-Oberfrohna</t>
  </si>
  <si>
    <t>14524190</t>
  </si>
  <si>
    <t>Meerane</t>
  </si>
  <si>
    <t>14524200</t>
  </si>
  <si>
    <t>Mülsen</t>
  </si>
  <si>
    <t>14524210</t>
  </si>
  <si>
    <t>14524220</t>
  </si>
  <si>
    <t>Niederfrohna</t>
  </si>
  <si>
    <t>14524230</t>
  </si>
  <si>
    <t>Oberlungwitz</t>
  </si>
  <si>
    <t>14524240</t>
  </si>
  <si>
    <t>Oberwiera</t>
  </si>
  <si>
    <t>14524250</t>
  </si>
  <si>
    <t>Reinsdorf</t>
  </si>
  <si>
    <t>14524260</t>
  </si>
  <si>
    <t>Remse</t>
  </si>
  <si>
    <t>14524270</t>
  </si>
  <si>
    <t>14524280</t>
  </si>
  <si>
    <t>St. Egidien</t>
  </si>
  <si>
    <t>14524290</t>
  </si>
  <si>
    <t>14524300</t>
  </si>
  <si>
    <t>Werdau</t>
  </si>
  <si>
    <t>14524310</t>
  </si>
  <si>
    <t>Wildenfels</t>
  </si>
  <si>
    <t>14524320</t>
  </si>
  <si>
    <t>Wilkau-Haßlau</t>
  </si>
  <si>
    <t>14524330</t>
  </si>
  <si>
    <t>Zwickau</t>
  </si>
  <si>
    <t>14612000</t>
  </si>
  <si>
    <t>Dresden</t>
  </si>
  <si>
    <t>14625010</t>
  </si>
  <si>
    <t>Arnsdorf</t>
  </si>
  <si>
    <t>14625020</t>
  </si>
  <si>
    <t>Bautzen</t>
  </si>
  <si>
    <t>14625030</t>
  </si>
  <si>
    <t>14625040</t>
  </si>
  <si>
    <t>Bischofswerda</t>
  </si>
  <si>
    <t>14625050</t>
  </si>
  <si>
    <t>Bretnig-Hauswalde</t>
  </si>
  <si>
    <t>14625060</t>
  </si>
  <si>
    <t>Burkau</t>
  </si>
  <si>
    <t>14625080</t>
  </si>
  <si>
    <t>Crostwitz</t>
  </si>
  <si>
    <t>14625090</t>
  </si>
  <si>
    <t>Cunewalde</t>
  </si>
  <si>
    <t>14625100</t>
  </si>
  <si>
    <t>Demitz-Thumitz</t>
  </si>
  <si>
    <t>14625110</t>
  </si>
  <si>
    <t>Doberschau-Gaußig</t>
  </si>
  <si>
    <t>14625120</t>
  </si>
  <si>
    <t>Elsterheide</t>
  </si>
  <si>
    <t>14625130</t>
  </si>
  <si>
    <t>Elstra</t>
  </si>
  <si>
    <t>14625140</t>
  </si>
  <si>
    <t>Frankenthal</t>
  </si>
  <si>
    <t>14625150</t>
  </si>
  <si>
    <t>Göda</t>
  </si>
  <si>
    <t>14625160</t>
  </si>
  <si>
    <t>Großdubrau</t>
  </si>
  <si>
    <t>14625170</t>
  </si>
  <si>
    <t>Großharthau</t>
  </si>
  <si>
    <t>14625180</t>
  </si>
  <si>
    <t>Großnaundorf</t>
  </si>
  <si>
    <t>14625190</t>
  </si>
  <si>
    <t>14625200</t>
  </si>
  <si>
    <t>Großröhrsdorf</t>
  </si>
  <si>
    <t>14625220</t>
  </si>
  <si>
    <t>Haselbachtal</t>
  </si>
  <si>
    <t>14625230</t>
  </si>
  <si>
    <t>Hochkirch</t>
  </si>
  <si>
    <t>14625240</t>
  </si>
  <si>
    <t>Hoyerswerda</t>
  </si>
  <si>
    <t>14625250</t>
  </si>
  <si>
    <t>Kamenz</t>
  </si>
  <si>
    <t>14625270</t>
  </si>
  <si>
    <t>Königsbrück</t>
  </si>
  <si>
    <t>14625280</t>
  </si>
  <si>
    <t>Königswartha</t>
  </si>
  <si>
    <t>14625290</t>
  </si>
  <si>
    <t>Kubschütz</t>
  </si>
  <si>
    <t>14625300</t>
  </si>
  <si>
    <t>Laußnitz</t>
  </si>
  <si>
    <t>14625310</t>
  </si>
  <si>
    <t>Lauta</t>
  </si>
  <si>
    <t>14625320</t>
  </si>
  <si>
    <t>14625330</t>
  </si>
  <si>
    <t>Lohsa</t>
  </si>
  <si>
    <t>14625340</t>
  </si>
  <si>
    <t>Malschwitz</t>
  </si>
  <si>
    <t>14625350</t>
  </si>
  <si>
    <t>Nebelschütz</t>
  </si>
  <si>
    <t>14625360</t>
  </si>
  <si>
    <t>Neschwitz</t>
  </si>
  <si>
    <t>14625370</t>
  </si>
  <si>
    <t>14625380</t>
  </si>
  <si>
    <t>14625390</t>
  </si>
  <si>
    <t>Obergurig</t>
  </si>
  <si>
    <t>14625410</t>
  </si>
  <si>
    <t>Ohorn</t>
  </si>
  <si>
    <t>14625420</t>
  </si>
  <si>
    <t>Oßling</t>
  </si>
  <si>
    <t>14625430</t>
  </si>
  <si>
    <t>Ottendorf-Okrilla</t>
  </si>
  <si>
    <t>14625440</t>
  </si>
  <si>
    <t>Panschwitz-Kuckau</t>
  </si>
  <si>
    <t>14625450</t>
  </si>
  <si>
    <t>Pulsnitz</t>
  </si>
  <si>
    <t>14625460</t>
  </si>
  <si>
    <t>Puschwitz</t>
  </si>
  <si>
    <t>14625470</t>
  </si>
  <si>
    <t>Räckelwitz</t>
  </si>
  <si>
    <t>14625480</t>
  </si>
  <si>
    <t>Radeberg</t>
  </si>
  <si>
    <t>14625490</t>
  </si>
  <si>
    <t>Radibor</t>
  </si>
  <si>
    <t>14625500</t>
  </si>
  <si>
    <t>Ralbitz-Rosenthal</t>
  </si>
  <si>
    <t>14625510</t>
  </si>
  <si>
    <t>Rammenau</t>
  </si>
  <si>
    <t>14625525</t>
  </si>
  <si>
    <t>Schirgiswalde-Kirschau</t>
  </si>
  <si>
    <t>14625530</t>
  </si>
  <si>
    <t>Schmölln-Putzkau</t>
  </si>
  <si>
    <t>14625540</t>
  </si>
  <si>
    <t>Schönteichen</t>
  </si>
  <si>
    <t>14625550</t>
  </si>
  <si>
    <t>Schwepnitz</t>
  </si>
  <si>
    <t>14625560</t>
  </si>
  <si>
    <t>Sohland a.d. Spree</t>
  </si>
  <si>
    <t>14625570</t>
  </si>
  <si>
    <t>Spreetal</t>
  </si>
  <si>
    <t>14625580</t>
  </si>
  <si>
    <t>Steina</t>
  </si>
  <si>
    <t>14625590</t>
  </si>
  <si>
    <t>Steinigtwolmsdorf</t>
  </si>
  <si>
    <t>14625600</t>
  </si>
  <si>
    <t>Wachau</t>
  </si>
  <si>
    <t>14625610</t>
  </si>
  <si>
    <t>Weißenberg</t>
  </si>
  <si>
    <t>14625630</t>
  </si>
  <si>
    <t>Wilthen</t>
  </si>
  <si>
    <t>14625640</t>
  </si>
  <si>
    <t>Wittichenau</t>
  </si>
  <si>
    <t>14626010</t>
  </si>
  <si>
    <t>Bad Muskau</t>
  </si>
  <si>
    <t>14626020</t>
  </si>
  <si>
    <t>Beiersdorf</t>
  </si>
  <si>
    <t>14626030</t>
  </si>
  <si>
    <t>Bernstadt a.d. Eigen</t>
  </si>
  <si>
    <t>14626050</t>
  </si>
  <si>
    <t>Bertsdorf-Hörnitz</t>
  </si>
  <si>
    <t>14626060</t>
  </si>
  <si>
    <t>14626070</t>
  </si>
  <si>
    <t>Dürrhennersdorf</t>
  </si>
  <si>
    <t>14626085</t>
  </si>
  <si>
    <t>Ebersbach-Neugersdorf</t>
  </si>
  <si>
    <t>14626100</t>
  </si>
  <si>
    <t>Gablenz</t>
  </si>
  <si>
    <t>14626110</t>
  </si>
  <si>
    <t>Görlitz</t>
  </si>
  <si>
    <t>14626120</t>
  </si>
  <si>
    <t>Groß Düben</t>
  </si>
  <si>
    <t>14626140</t>
  </si>
  <si>
    <t>Großschönau</t>
  </si>
  <si>
    <t>14626150</t>
  </si>
  <si>
    <t>Großschweidnitz</t>
  </si>
  <si>
    <t>14626160</t>
  </si>
  <si>
    <t>Hähnichen</t>
  </si>
  <si>
    <t>14626170</t>
  </si>
  <si>
    <t>Hainewalde</t>
  </si>
  <si>
    <t>14626180</t>
  </si>
  <si>
    <t>Herrnhut</t>
  </si>
  <si>
    <t>14626190</t>
  </si>
  <si>
    <t>Hohendubrau</t>
  </si>
  <si>
    <t>14626200</t>
  </si>
  <si>
    <t>Horka</t>
  </si>
  <si>
    <t>14626210</t>
  </si>
  <si>
    <t>Jonsdorf</t>
  </si>
  <si>
    <t>14626230</t>
  </si>
  <si>
    <t>Kodersdorf</t>
  </si>
  <si>
    <t>14626240</t>
  </si>
  <si>
    <t>Königshain</t>
  </si>
  <si>
    <t>14626245</t>
  </si>
  <si>
    <t>Kottmar</t>
  </si>
  <si>
    <t>14626250</t>
  </si>
  <si>
    <t>Krauschwitz</t>
  </si>
  <si>
    <t>14626260</t>
  </si>
  <si>
    <t>Kreba-Neudorf</t>
  </si>
  <si>
    <t>14626270</t>
  </si>
  <si>
    <t>Lawalde</t>
  </si>
  <si>
    <t>14626280</t>
  </si>
  <si>
    <t>Leutersdorf</t>
  </si>
  <si>
    <t>14626290</t>
  </si>
  <si>
    <t>Löbau</t>
  </si>
  <si>
    <t>14626300</t>
  </si>
  <si>
    <t>Markersdorf</t>
  </si>
  <si>
    <t>14626310</t>
  </si>
  <si>
    <t>Mittelherwigsdorf</t>
  </si>
  <si>
    <t>14626320</t>
  </si>
  <si>
    <t>Mücka</t>
  </si>
  <si>
    <t>14626330</t>
  </si>
  <si>
    <t>Neißeaue</t>
  </si>
  <si>
    <t>14626350</t>
  </si>
  <si>
    <t>Neusalza-Spremberg</t>
  </si>
  <si>
    <t>14626370</t>
  </si>
  <si>
    <t>Niesky</t>
  </si>
  <si>
    <t>14626390</t>
  </si>
  <si>
    <t>Oderwitz</t>
  </si>
  <si>
    <t>14626400</t>
  </si>
  <si>
    <t>Olbersdorf</t>
  </si>
  <si>
    <t>14626410</t>
  </si>
  <si>
    <t>Oppach</t>
  </si>
  <si>
    <t>14626420</t>
  </si>
  <si>
    <t>Ostritz</t>
  </si>
  <si>
    <t>14626430</t>
  </si>
  <si>
    <t>Oybin</t>
  </si>
  <si>
    <t>14626440</t>
  </si>
  <si>
    <t>Quitzdorf am See</t>
  </si>
  <si>
    <t>14626450</t>
  </si>
  <si>
    <t>Münstertal/Schwarzwald</t>
  </si>
  <si>
    <t>Zehrental</t>
  </si>
  <si>
    <t>15091010</t>
  </si>
  <si>
    <t>Annaburg</t>
  </si>
  <si>
    <t>15091020</t>
  </si>
  <si>
    <t>Bad Schmiedeberg</t>
  </si>
  <si>
    <t>15091060</t>
  </si>
  <si>
    <t>Coswig (Anhalt)</t>
  </si>
  <si>
    <t>15091110</t>
  </si>
  <si>
    <t>Gräfenhainichen</t>
  </si>
  <si>
    <t>15091145</t>
  </si>
  <si>
    <t>Jessen (Elster)</t>
  </si>
  <si>
    <t>15091160</t>
  </si>
  <si>
    <t>Kemberg</t>
  </si>
  <si>
    <t>15091241</t>
  </si>
  <si>
    <t>Oranienbaum-Wörlitz</t>
  </si>
  <si>
    <t>15091375</t>
  </si>
  <si>
    <t>Wittenberg</t>
  </si>
  <si>
    <t>15091391</t>
  </si>
  <si>
    <t>Zahna-Elster</t>
  </si>
  <si>
    <t>16051000</t>
  </si>
  <si>
    <t>Erfurt</t>
  </si>
  <si>
    <t>16052000</t>
  </si>
  <si>
    <t>Gera</t>
  </si>
  <si>
    <t>16053000</t>
  </si>
  <si>
    <t>Jena</t>
  </si>
  <si>
    <t>16054000</t>
  </si>
  <si>
    <t>Suhl</t>
  </si>
  <si>
    <t>16055000</t>
  </si>
  <si>
    <t>Weimar</t>
  </si>
  <si>
    <t>16056000</t>
  </si>
  <si>
    <t>16061001</t>
  </si>
  <si>
    <t>Arenshausen</t>
  </si>
  <si>
    <t>16061002</t>
  </si>
  <si>
    <t>Asbach-Sickenberg</t>
  </si>
  <si>
    <t>16061003</t>
  </si>
  <si>
    <t>Berlingerode</t>
  </si>
  <si>
    <t>16061004</t>
  </si>
  <si>
    <t>Bernterode (bei Heilbad Heiligenstadt)</t>
  </si>
  <si>
    <t>16061007</t>
  </si>
  <si>
    <t>Birkenfelde</t>
  </si>
  <si>
    <t>16061012</t>
  </si>
  <si>
    <t>Bodenrode-Westhausen</t>
  </si>
  <si>
    <t>16061014</t>
  </si>
  <si>
    <t>Bornhagen</t>
  </si>
  <si>
    <t>16061015</t>
  </si>
  <si>
    <t>Brehme</t>
  </si>
  <si>
    <t>16061017</t>
  </si>
  <si>
    <t>Breitenworbis</t>
  </si>
  <si>
    <t>16061018</t>
  </si>
  <si>
    <t>Büttstedt</t>
  </si>
  <si>
    <t>16061019</t>
  </si>
  <si>
    <t>Buhla</t>
  </si>
  <si>
    <t>16061021</t>
  </si>
  <si>
    <t>Burgwalde</t>
  </si>
  <si>
    <t>16061022</t>
  </si>
  <si>
    <t>Deuna</t>
  </si>
  <si>
    <t>16061023</t>
  </si>
  <si>
    <t>Dieterode</t>
  </si>
  <si>
    <t>16061024</t>
  </si>
  <si>
    <t>16061025</t>
  </si>
  <si>
    <t>Dingelstädt</t>
  </si>
  <si>
    <t>16061026</t>
  </si>
  <si>
    <t>Ecklingerode</t>
  </si>
  <si>
    <t>16061027</t>
  </si>
  <si>
    <t>Effelder</t>
  </si>
  <si>
    <t>16061028</t>
  </si>
  <si>
    <t>Eichstruth</t>
  </si>
  <si>
    <t>16061031</t>
  </si>
  <si>
    <t>Ferna</t>
  </si>
  <si>
    <t>16061032</t>
  </si>
  <si>
    <t>Freienhagen</t>
  </si>
  <si>
    <t>16061033</t>
  </si>
  <si>
    <t>Fretterode</t>
  </si>
  <si>
    <t>16061034</t>
  </si>
  <si>
    <t>Geisleden</t>
  </si>
  <si>
    <t>16061035</t>
  </si>
  <si>
    <t>Geismar</t>
  </si>
  <si>
    <t>16061036</t>
  </si>
  <si>
    <t>Gerbershausen</t>
  </si>
  <si>
    <t>16061037</t>
  </si>
  <si>
    <t>Gernrode</t>
  </si>
  <si>
    <t>16061038</t>
  </si>
  <si>
    <t>Gerterode</t>
  </si>
  <si>
    <t>16061039</t>
  </si>
  <si>
    <t>Glasehausen</t>
  </si>
  <si>
    <t>16061041</t>
  </si>
  <si>
    <t>Großbartloff</t>
  </si>
  <si>
    <t>16061043</t>
  </si>
  <si>
    <t>16061044</t>
  </si>
  <si>
    <t>Haynrode</t>
  </si>
  <si>
    <t>16061045</t>
  </si>
  <si>
    <t>Heilbad Heiligenstadt</t>
  </si>
  <si>
    <t>16061046</t>
  </si>
  <si>
    <t>Helmsdorf</t>
  </si>
  <si>
    <t>16061047</t>
  </si>
  <si>
    <t>Heuthen</t>
  </si>
  <si>
    <t>16061048</t>
  </si>
  <si>
    <t>Hohengandern</t>
  </si>
  <si>
    <t>16061049</t>
  </si>
  <si>
    <t>Hohes Kreuz</t>
  </si>
  <si>
    <t>16061052</t>
  </si>
  <si>
    <t>Hundeshagen</t>
  </si>
  <si>
    <t>16061054</t>
  </si>
  <si>
    <t>Kallmerode</t>
  </si>
  <si>
    <t>16061055</t>
  </si>
  <si>
    <t>Kefferhausen</t>
  </si>
  <si>
    <t>16061056</t>
  </si>
  <si>
    <t>Kella</t>
  </si>
  <si>
    <t>16061057</t>
  </si>
  <si>
    <t>Kirchgandern</t>
  </si>
  <si>
    <t>16061058</t>
  </si>
  <si>
    <t>Kirchworbis</t>
  </si>
  <si>
    <t>16061059</t>
  </si>
  <si>
    <t>Kleinbartloff</t>
  </si>
  <si>
    <t>16061061</t>
  </si>
  <si>
    <t>Kreuzebra</t>
  </si>
  <si>
    <t>16061062</t>
  </si>
  <si>
    <t>16061063</t>
  </si>
  <si>
    <t>Küllstedt</t>
  </si>
  <si>
    <t>16061065</t>
  </si>
  <si>
    <t>Lenterode</t>
  </si>
  <si>
    <t>16061066</t>
  </si>
  <si>
    <t>Lindewerra</t>
  </si>
  <si>
    <t>16061067</t>
  </si>
  <si>
    <t>Lutter</t>
  </si>
  <si>
    <t>16061068</t>
  </si>
  <si>
    <t>Mackenrode</t>
  </si>
  <si>
    <t>16061069</t>
  </si>
  <si>
    <t>Marth</t>
  </si>
  <si>
    <t>16061074</t>
  </si>
  <si>
    <t>Niederorschel</t>
  </si>
  <si>
    <t>16061075</t>
  </si>
  <si>
    <t>Pfaffschwende</t>
  </si>
  <si>
    <t>16061076</t>
  </si>
  <si>
    <t>Reinholterode</t>
  </si>
  <si>
    <t>16061077</t>
  </si>
  <si>
    <t>Röhrig</t>
  </si>
  <si>
    <t>16061078</t>
  </si>
  <si>
    <t>16061082</t>
  </si>
  <si>
    <t>Rustenfelde</t>
  </si>
  <si>
    <t>16061083</t>
  </si>
  <si>
    <t>Schachtebich</t>
  </si>
  <si>
    <t>16061084</t>
  </si>
  <si>
    <t>Schönhagen</t>
  </si>
  <si>
    <t>16061085</t>
  </si>
  <si>
    <t>Schwobfeld</t>
  </si>
  <si>
    <t>16061086</t>
  </si>
  <si>
    <t>Sickerode</t>
  </si>
  <si>
    <t>16061087</t>
  </si>
  <si>
    <t>Silberhausen</t>
  </si>
  <si>
    <t>16061089</t>
  </si>
  <si>
    <t>16061091</t>
  </si>
  <si>
    <t>Steinheuterode</t>
  </si>
  <si>
    <t>16061094</t>
  </si>
  <si>
    <t>Tastungen</t>
  </si>
  <si>
    <t>16061096</t>
  </si>
  <si>
    <t>Thalwenden</t>
  </si>
  <si>
    <t>16061097</t>
  </si>
  <si>
    <t>Uder</t>
  </si>
  <si>
    <t>16061098</t>
  </si>
  <si>
    <t>Volkerode</t>
  </si>
  <si>
    <t>16061101</t>
  </si>
  <si>
    <t>Wachstedt</t>
  </si>
  <si>
    <t>16061102</t>
  </si>
  <si>
    <t>Wahlhausen</t>
  </si>
  <si>
    <t>16061103</t>
  </si>
  <si>
    <t>Wehnde</t>
  </si>
  <si>
    <t>16061105</t>
  </si>
  <si>
    <t>Wiesenfeld</t>
  </si>
  <si>
    <t>16061107</t>
  </si>
  <si>
    <t>Wingerode</t>
  </si>
  <si>
    <t>16061111</t>
  </si>
  <si>
    <t>Wüstheuterode</t>
  </si>
  <si>
    <t>16061113</t>
  </si>
  <si>
    <t>Schimberg</t>
  </si>
  <si>
    <t>16061114</t>
  </si>
  <si>
    <t>Teistungen</t>
  </si>
  <si>
    <t>16061115</t>
  </si>
  <si>
    <t>Leinefelde-Worbis</t>
  </si>
  <si>
    <t>16061116</t>
  </si>
  <si>
    <t>Am Ohmberg</t>
  </si>
  <si>
    <t>16061117</t>
  </si>
  <si>
    <t>Sonnenstein</t>
  </si>
  <si>
    <t>16062002</t>
  </si>
  <si>
    <t>Bleicherode</t>
  </si>
  <si>
    <t>16062004</t>
  </si>
  <si>
    <t>16062005</t>
  </si>
  <si>
    <t>Ellrich</t>
  </si>
  <si>
    <t>16062006</t>
  </si>
  <si>
    <t>Etzelsrode</t>
  </si>
  <si>
    <t>16062007</t>
  </si>
  <si>
    <t>16062008</t>
  </si>
  <si>
    <t>Görsbach</t>
  </si>
  <si>
    <t>16062009</t>
  </si>
  <si>
    <t>Großlohra</t>
  </si>
  <si>
    <t>16062014</t>
  </si>
  <si>
    <t>16062016</t>
  </si>
  <si>
    <t>Harzungen</t>
  </si>
  <si>
    <t>16062018</t>
  </si>
  <si>
    <t>Herrmannsacker</t>
  </si>
  <si>
    <t>16062024</t>
  </si>
  <si>
    <t>Kehmstedt</t>
  </si>
  <si>
    <t>16062025</t>
  </si>
  <si>
    <t>Kleinbodungen</t>
  </si>
  <si>
    <t>16062026</t>
  </si>
  <si>
    <t>Kleinfurra</t>
  </si>
  <si>
    <t>16062029</t>
  </si>
  <si>
    <t>Kraja</t>
  </si>
  <si>
    <t>16062033</t>
  </si>
  <si>
    <t>Lipprechterode</t>
  </si>
  <si>
    <t>16062036</t>
  </si>
  <si>
    <t>16062037</t>
  </si>
  <si>
    <t>Niedergebra</t>
  </si>
  <si>
    <t>16062039</t>
  </si>
  <si>
    <t>Nohra</t>
  </si>
  <si>
    <t>16062041</t>
  </si>
  <si>
    <t>Nordhausen</t>
  </si>
  <si>
    <t>16062049</t>
  </si>
  <si>
    <t>Sollstedt</t>
  </si>
  <si>
    <t>16062054</t>
  </si>
  <si>
    <t>16062058</t>
  </si>
  <si>
    <t>Wipperdorf</t>
  </si>
  <si>
    <t>16062059</t>
  </si>
  <si>
    <t>Wolkramshausen</t>
  </si>
  <si>
    <t>16062062</t>
  </si>
  <si>
    <t>16062063</t>
  </si>
  <si>
    <t>Werther</t>
  </si>
  <si>
    <t>16062064</t>
  </si>
  <si>
    <t>16062065</t>
  </si>
  <si>
    <t>Harztor</t>
  </si>
  <si>
    <t>16063003</t>
  </si>
  <si>
    <t>Bad Salzungen</t>
  </si>
  <si>
    <t>16063004</t>
  </si>
  <si>
    <t>Barchfeld-Immelborn</t>
  </si>
  <si>
    <t>16063006</t>
  </si>
  <si>
    <t>Berka v.d. Hainich</t>
  </si>
  <si>
    <t>16063007</t>
  </si>
  <si>
    <t>16063008</t>
  </si>
  <si>
    <t>Bischofroda</t>
  </si>
  <si>
    <t>16063009</t>
  </si>
  <si>
    <t>Brunnhartshausen</t>
  </si>
  <si>
    <t>16063011</t>
  </si>
  <si>
    <t>Buttlar</t>
  </si>
  <si>
    <t>16063013</t>
  </si>
  <si>
    <t>Creuzburg</t>
  </si>
  <si>
    <t>16063014</t>
  </si>
  <si>
    <t>Dankmarshausen</t>
  </si>
  <si>
    <t>16063015</t>
  </si>
  <si>
    <t>Dermbach</t>
  </si>
  <si>
    <t>16063016</t>
  </si>
  <si>
    <t>16063017</t>
  </si>
  <si>
    <t>Dippach</t>
  </si>
  <si>
    <t>16063019</t>
  </si>
  <si>
    <t>Ebenshausen</t>
  </si>
  <si>
    <t>16063023</t>
  </si>
  <si>
    <t>Empfertshausen</t>
  </si>
  <si>
    <t>16063024</t>
  </si>
  <si>
    <t>Ettenhausen a.d. Suhl</t>
  </si>
  <si>
    <t>16063028</t>
  </si>
  <si>
    <t>Frankenroda</t>
  </si>
  <si>
    <t>16063029</t>
  </si>
  <si>
    <t>Frauensee</t>
  </si>
  <si>
    <t>16063032</t>
  </si>
  <si>
    <t>Geisa</t>
  </si>
  <si>
    <t>16063033</t>
  </si>
  <si>
    <t>Gerstengrund</t>
  </si>
  <si>
    <t>16063036</t>
  </si>
  <si>
    <t>16063037</t>
  </si>
  <si>
    <t>Hallungen</t>
  </si>
  <si>
    <t>16063039</t>
  </si>
  <si>
    <t>Ifta</t>
  </si>
  <si>
    <t>16063046</t>
  </si>
  <si>
    <t>Krauthausen</t>
  </si>
  <si>
    <t>16063049</t>
  </si>
  <si>
    <t>16063051</t>
  </si>
  <si>
    <t>16063052</t>
  </si>
  <si>
    <t>Marksuhl</t>
  </si>
  <si>
    <t>16063055</t>
  </si>
  <si>
    <t>Mihla</t>
  </si>
  <si>
    <t>16063058</t>
  </si>
  <si>
    <t>Nazza</t>
  </si>
  <si>
    <t>16063059</t>
  </si>
  <si>
    <t>Neidhartshausen</t>
  </si>
  <si>
    <t>16063062</t>
  </si>
  <si>
    <t>Oechsen</t>
  </si>
  <si>
    <t>16063066</t>
  </si>
  <si>
    <t>Ruhla</t>
  </si>
  <si>
    <t>16063068</t>
  </si>
  <si>
    <t>16063071</t>
  </si>
  <si>
    <t>16063072</t>
  </si>
  <si>
    <t>Stadtlengsfeld</t>
  </si>
  <si>
    <t>16063075</t>
  </si>
  <si>
    <t>Tiefenort</t>
  </si>
  <si>
    <t>16063076</t>
  </si>
  <si>
    <t>Treffurt</t>
  </si>
  <si>
    <t>16063078</t>
  </si>
  <si>
    <t>Unterbreizbach</t>
  </si>
  <si>
    <t>16063081</t>
  </si>
  <si>
    <t>Urnshausen</t>
  </si>
  <si>
    <t>16063082</t>
  </si>
  <si>
    <t>Vacha</t>
  </si>
  <si>
    <t>16063084</t>
  </si>
  <si>
    <t>Weilar</t>
  </si>
  <si>
    <t>16063086</t>
  </si>
  <si>
    <t>Wiesenthal</t>
  </si>
  <si>
    <t>16063089</t>
  </si>
  <si>
    <t>Wolfsburg-Unkeroda</t>
  </si>
  <si>
    <t>16063092</t>
  </si>
  <si>
    <t>Wutha-Farnroda</t>
  </si>
  <si>
    <t>16063093</t>
  </si>
  <si>
    <t>16063094</t>
  </si>
  <si>
    <t>Moorgrund</t>
  </si>
  <si>
    <t>16063097</t>
  </si>
  <si>
    <t>Gerstungen</t>
  </si>
  <si>
    <t>16063098</t>
  </si>
  <si>
    <t>Hörselberg-Hainich</t>
  </si>
  <si>
    <t>16063099</t>
  </si>
  <si>
    <t>Bad Liebenstein</t>
  </si>
  <si>
    <t>16063101</t>
  </si>
  <si>
    <t>Krayenberggemeinde</t>
  </si>
  <si>
    <t>16063102</t>
  </si>
  <si>
    <t>Kaltennordheim</t>
  </si>
  <si>
    <t>16064001</t>
  </si>
  <si>
    <t>Altengottern</t>
  </si>
  <si>
    <t>16064003</t>
  </si>
  <si>
    <t>Bad Langensalza</t>
  </si>
  <si>
    <t>16064004</t>
  </si>
  <si>
    <t>Bad Tennstedt</t>
  </si>
  <si>
    <t>16064005</t>
  </si>
  <si>
    <t>Ballhausen</t>
  </si>
  <si>
    <t>16064007</t>
  </si>
  <si>
    <t>Blankenburg</t>
  </si>
  <si>
    <t>16064008</t>
  </si>
  <si>
    <t>Bothenheilingen</t>
  </si>
  <si>
    <t>16064009</t>
  </si>
  <si>
    <t>Bruchstedt</t>
  </si>
  <si>
    <t>16064014</t>
  </si>
  <si>
    <t>Dünwald</t>
  </si>
  <si>
    <t>16064017</t>
  </si>
  <si>
    <t>Flarchheim</t>
  </si>
  <si>
    <t>16064018</t>
  </si>
  <si>
    <t>Großengottern</t>
  </si>
  <si>
    <t>16064019</t>
  </si>
  <si>
    <t>Großvargula</t>
  </si>
  <si>
    <t>16064021</t>
  </si>
  <si>
    <t>Haussömmern</t>
  </si>
  <si>
    <t>16064022</t>
  </si>
  <si>
    <t>Herbsleben</t>
  </si>
  <si>
    <t>16064023</t>
  </si>
  <si>
    <t>Heroldishausen</t>
  </si>
  <si>
    <t>16064027</t>
  </si>
  <si>
    <t>Hornsömmern</t>
  </si>
  <si>
    <t>16064029</t>
  </si>
  <si>
    <t>Issersheilingen</t>
  </si>
  <si>
    <t>16064032</t>
  </si>
  <si>
    <t>16064033</t>
  </si>
  <si>
    <t>Kirchheilingen</t>
  </si>
  <si>
    <t>16064035</t>
  </si>
  <si>
    <t>Kleinwelsbach</t>
  </si>
  <si>
    <t>16064036</t>
  </si>
  <si>
    <t>Klettstedt</t>
  </si>
  <si>
    <t>16064037</t>
  </si>
  <si>
    <t>Körner</t>
  </si>
  <si>
    <t>16064038</t>
  </si>
  <si>
    <t>Kutzleben</t>
  </si>
  <si>
    <t>16064043</t>
  </si>
  <si>
    <t>Marolterode</t>
  </si>
  <si>
    <t>16064045</t>
  </si>
  <si>
    <t>Mittelsömmern</t>
  </si>
  <si>
    <t>16064046</t>
  </si>
  <si>
    <t>16064047</t>
  </si>
  <si>
    <t>Mülverstedt</t>
  </si>
  <si>
    <t>16064048</t>
  </si>
  <si>
    <t>Neunheilingen</t>
  </si>
  <si>
    <t>16064052</t>
  </si>
  <si>
    <t>Obermehler</t>
  </si>
  <si>
    <t>16064053</t>
  </si>
  <si>
    <t>Oppershausen</t>
  </si>
  <si>
    <t>16064055</t>
  </si>
  <si>
    <t>Rodeberg</t>
  </si>
  <si>
    <t>16064057</t>
  </si>
  <si>
    <t>Schlotheim</t>
  </si>
  <si>
    <t>16064058</t>
  </si>
  <si>
    <t>Schönstedt</t>
  </si>
  <si>
    <t>16064061</t>
  </si>
  <si>
    <t>Sundhausen</t>
  </si>
  <si>
    <t>16064062</t>
  </si>
  <si>
    <t>Tottleben</t>
  </si>
  <si>
    <t>16064064</t>
  </si>
  <si>
    <t>Urleben</t>
  </si>
  <si>
    <t>16064065</t>
  </si>
  <si>
    <t>Weberstedt</t>
  </si>
  <si>
    <t>16064066</t>
  </si>
  <si>
    <t>Weinbergen</t>
  </si>
  <si>
    <t>16064071</t>
  </si>
  <si>
    <t>Unstruttal</t>
  </si>
  <si>
    <t>16064072</t>
  </si>
  <si>
    <t>Menteroda</t>
  </si>
  <si>
    <t>16064073</t>
  </si>
  <si>
    <t>Anrode</t>
  </si>
  <si>
    <t>16064074</t>
  </si>
  <si>
    <t>Südeichsfeld</t>
  </si>
  <si>
    <t>16064075</t>
  </si>
  <si>
    <t>Vogtei</t>
  </si>
  <si>
    <t>16065001</t>
  </si>
  <si>
    <t>Abtsbessingen</t>
  </si>
  <si>
    <t>16065002</t>
  </si>
  <si>
    <t>16065003</t>
  </si>
  <si>
    <t>16065005</t>
  </si>
  <si>
    <t>Bellstedt</t>
  </si>
  <si>
    <t>16065008</t>
  </si>
  <si>
    <t>Borxleben</t>
  </si>
  <si>
    <t>16065011</t>
  </si>
  <si>
    <t>Bretleben</t>
  </si>
  <si>
    <t>16065012</t>
  </si>
  <si>
    <t>Clingen</t>
  </si>
  <si>
    <t>16065013</t>
  </si>
  <si>
    <t>Donndorf</t>
  </si>
  <si>
    <t>16065014</t>
  </si>
  <si>
    <t>Ebeleben</t>
  </si>
  <si>
    <t>16065016</t>
  </si>
  <si>
    <t>Etzleben</t>
  </si>
  <si>
    <t>16065018</t>
  </si>
  <si>
    <t>Freienbessingen</t>
  </si>
  <si>
    <t>16065019</t>
  </si>
  <si>
    <t>Gehofen</t>
  </si>
  <si>
    <t>16065022</t>
  </si>
  <si>
    <t>Gorsleben</t>
  </si>
  <si>
    <t>16065023</t>
  </si>
  <si>
    <t>Greußen</t>
  </si>
  <si>
    <t>16065031</t>
  </si>
  <si>
    <t>Hauteroda</t>
  </si>
  <si>
    <t>16065032</t>
  </si>
  <si>
    <t>Helbedündorf</t>
  </si>
  <si>
    <t>16065033</t>
  </si>
  <si>
    <t>Heldrungen</t>
  </si>
  <si>
    <t>16065034</t>
  </si>
  <si>
    <t>Hemleben</t>
  </si>
  <si>
    <t>16065035</t>
  </si>
  <si>
    <t>Heygendorf</t>
  </si>
  <si>
    <t>16065038</t>
  </si>
  <si>
    <t>Holzsußra</t>
  </si>
  <si>
    <t>16065039</t>
  </si>
  <si>
    <t>Ichstedt</t>
  </si>
  <si>
    <t>16065042</t>
  </si>
  <si>
    <t>Kalbsrieth</t>
  </si>
  <si>
    <t>16065046</t>
  </si>
  <si>
    <t>Mönchpfiffel-Nikolausrieth</t>
  </si>
  <si>
    <t>16065047</t>
  </si>
  <si>
    <t>Nausitz</t>
  </si>
  <si>
    <t>16065048</t>
  </si>
  <si>
    <t>Niederbösa</t>
  </si>
  <si>
    <t>16065051</t>
  </si>
  <si>
    <t>Oberbösa</t>
  </si>
  <si>
    <t>16065052</t>
  </si>
  <si>
    <t>Oberheldrungen</t>
  </si>
  <si>
    <t>16065054</t>
  </si>
  <si>
    <t>Oldisleben</t>
  </si>
  <si>
    <t>Rockhausen</t>
  </si>
  <si>
    <t>16070046</t>
  </si>
  <si>
    <t>Schmiedefeld am Rennsteig</t>
  </si>
  <si>
    <t>16070048</t>
  </si>
  <si>
    <t>Stadtilm</t>
  </si>
  <si>
    <t>16070049</t>
  </si>
  <si>
    <t>Stützerbach</t>
  </si>
  <si>
    <t>16070052</t>
  </si>
  <si>
    <t>Wildenspring</t>
  </si>
  <si>
    <t>16070053</t>
  </si>
  <si>
    <t>Wipfratal</t>
  </si>
  <si>
    <t>16070054</t>
  </si>
  <si>
    <t>Witzleben</t>
  </si>
  <si>
    <t>16070055</t>
  </si>
  <si>
    <t>Wolfsberg</t>
  </si>
  <si>
    <t>16070056</t>
  </si>
  <si>
    <t>Ilmtal</t>
  </si>
  <si>
    <t>16071001</t>
  </si>
  <si>
    <t>Apolda</t>
  </si>
  <si>
    <t>16071003</t>
  </si>
  <si>
    <t>Bad Berka</t>
  </si>
  <si>
    <t>16071004</t>
  </si>
  <si>
    <t>Bad Sulza</t>
  </si>
  <si>
    <t>16071005</t>
  </si>
  <si>
    <t>Ballstedt</t>
  </si>
  <si>
    <t>16071006</t>
  </si>
  <si>
    <t>Bechstedtstraß</t>
  </si>
  <si>
    <t>16071007</t>
  </si>
  <si>
    <t>Berlstedt</t>
  </si>
  <si>
    <t>16071008</t>
  </si>
  <si>
    <t>Blankenhain</t>
  </si>
  <si>
    <t>16071009</t>
  </si>
  <si>
    <t>Buchfart</t>
  </si>
  <si>
    <t>16071011</t>
  </si>
  <si>
    <t>Buttelstedt</t>
  </si>
  <si>
    <t>16071012</t>
  </si>
  <si>
    <t>Daasdorf a. Berge</t>
  </si>
  <si>
    <t>16071013</t>
  </si>
  <si>
    <t>Döbritschen</t>
  </si>
  <si>
    <t>16071015</t>
  </si>
  <si>
    <t>Eberstedt</t>
  </si>
  <si>
    <t>16071017</t>
  </si>
  <si>
    <t>Ettersburg</t>
  </si>
  <si>
    <t>16071019</t>
  </si>
  <si>
    <t>Frankendorf</t>
  </si>
  <si>
    <t>16071022</t>
  </si>
  <si>
    <t>Großheringen</t>
  </si>
  <si>
    <t>16071023</t>
  </si>
  <si>
    <t>Großobringen</t>
  </si>
  <si>
    <t>16071025</t>
  </si>
  <si>
    <t>Großschwabhausen</t>
  </si>
  <si>
    <t>16071027</t>
  </si>
  <si>
    <t>Hammerstedt</t>
  </si>
  <si>
    <t>16071028</t>
  </si>
  <si>
    <t>Heichelheim</t>
  </si>
  <si>
    <t>16071031</t>
  </si>
  <si>
    <t>Hetschburg</t>
  </si>
  <si>
    <t>16071032</t>
  </si>
  <si>
    <t>Hohenfelden</t>
  </si>
  <si>
    <t>16071034</t>
  </si>
  <si>
    <t>Hopfgarten</t>
  </si>
  <si>
    <t>16071036</t>
  </si>
  <si>
    <t>Isseroda</t>
  </si>
  <si>
    <t>16071037</t>
  </si>
  <si>
    <t>Kapellendorf</t>
  </si>
  <si>
    <t>16071038</t>
  </si>
  <si>
    <t>Kiliansroda</t>
  </si>
  <si>
    <t>16071039</t>
  </si>
  <si>
    <t>Kleinobringen</t>
  </si>
  <si>
    <t>16071042</t>
  </si>
  <si>
    <t>Kleinschwabhausen</t>
  </si>
  <si>
    <t>16071043</t>
  </si>
  <si>
    <t>Klettbach</t>
  </si>
  <si>
    <t>16071044</t>
  </si>
  <si>
    <t>Ködderitzsch</t>
  </si>
  <si>
    <t>16071046</t>
  </si>
  <si>
    <t>Kranichfeld</t>
  </si>
  <si>
    <t>16071047</t>
  </si>
  <si>
    <t>16071048</t>
  </si>
  <si>
    <t>Kromsdorf</t>
  </si>
  <si>
    <t>16071049</t>
  </si>
  <si>
    <t>Lehnstedt</t>
  </si>
  <si>
    <t>16071051</t>
  </si>
  <si>
    <t>Leutenthal</t>
  </si>
  <si>
    <t>16071053</t>
  </si>
  <si>
    <t>Magdala</t>
  </si>
  <si>
    <t>16071055</t>
  </si>
  <si>
    <t>Mechelroda</t>
  </si>
  <si>
    <t>16071056</t>
  </si>
  <si>
    <t>Mellingen</t>
  </si>
  <si>
    <t>16071057</t>
  </si>
  <si>
    <t>Mönchenholzhausen</t>
  </si>
  <si>
    <t>16071059</t>
  </si>
  <si>
    <t>Nauendorf</t>
  </si>
  <si>
    <t>16071061</t>
  </si>
  <si>
    <t>16071064</t>
  </si>
  <si>
    <t>Niedertrebra</t>
  </si>
  <si>
    <t>16071065</t>
  </si>
  <si>
    <t>Niederzimmern</t>
  </si>
  <si>
    <t>16071067</t>
  </si>
  <si>
    <t>16071069</t>
  </si>
  <si>
    <t>Obertrebra</t>
  </si>
  <si>
    <t>16071071</t>
  </si>
  <si>
    <t>Oettern</t>
  </si>
  <si>
    <t>16071073</t>
  </si>
  <si>
    <t>Ottstedt a. Berge</t>
  </si>
  <si>
    <t>16071076</t>
  </si>
  <si>
    <t>Ramsla</t>
  </si>
  <si>
    <t>16071077</t>
  </si>
  <si>
    <t>Rannstedt</t>
  </si>
  <si>
    <t>16071079</t>
  </si>
  <si>
    <t>16071081</t>
  </si>
  <si>
    <t>16071082</t>
  </si>
  <si>
    <t>Sachsenhausen</t>
  </si>
  <si>
    <t>16071083</t>
  </si>
  <si>
    <t>Schmiedehausen</t>
  </si>
  <si>
    <t>16071085</t>
  </si>
  <si>
    <t>16071087</t>
  </si>
  <si>
    <t>Tonndorf</t>
  </si>
  <si>
    <t>16071088</t>
  </si>
  <si>
    <t>Troistedt</t>
  </si>
  <si>
    <t>16071089</t>
  </si>
  <si>
    <t>Umpferstedt</t>
  </si>
  <si>
    <t>16071092</t>
  </si>
  <si>
    <t>Vippachedelhausen</t>
  </si>
  <si>
    <t>16071093</t>
  </si>
  <si>
    <t>Vollersroda</t>
  </si>
  <si>
    <t>16071095</t>
  </si>
  <si>
    <t>Wiegendorf</t>
  </si>
  <si>
    <t>16071097</t>
  </si>
  <si>
    <t>Wohlsborn</t>
  </si>
  <si>
    <t>16071099</t>
  </si>
  <si>
    <t>Saaleplatte</t>
  </si>
  <si>
    <t>16071101</t>
  </si>
  <si>
    <t>Ilmtal-Weinstraße</t>
  </si>
  <si>
    <t>16072001</t>
  </si>
  <si>
    <t>Bachfeld</t>
  </si>
  <si>
    <t>16072005</t>
  </si>
  <si>
    <t>Föritz</t>
  </si>
  <si>
    <t>16072006</t>
  </si>
  <si>
    <t>Goldisthal</t>
  </si>
  <si>
    <t>16072009</t>
  </si>
  <si>
    <t>Judenbach</t>
  </si>
  <si>
    <t>16072011</t>
  </si>
  <si>
    <t>Lauscha</t>
  </si>
  <si>
    <t>16072013</t>
  </si>
  <si>
    <t>Neuhaus am Rennweg</t>
  </si>
  <si>
    <t>16072014</t>
  </si>
  <si>
    <t>Neuhaus-Schierschnitz</t>
  </si>
  <si>
    <t>16072015</t>
  </si>
  <si>
    <t>Schalkau</t>
  </si>
  <si>
    <t>16072018</t>
  </si>
  <si>
    <t>Sonneberg</t>
  </si>
  <si>
    <t>16072019</t>
  </si>
  <si>
    <t>16072023</t>
  </si>
  <si>
    <t>Frankenblick</t>
  </si>
  <si>
    <t>16073001</t>
  </si>
  <si>
    <t>16073002</t>
  </si>
  <si>
    <t>Altenbeuthen</t>
  </si>
  <si>
    <t>16073005</t>
  </si>
  <si>
    <t>Bad Blankenburg</t>
  </si>
  <si>
    <t>16073006</t>
  </si>
  <si>
    <t>Bechstedt</t>
  </si>
  <si>
    <t>16073013</t>
  </si>
  <si>
    <t>Cursdorf</t>
  </si>
  <si>
    <t>16073014</t>
  </si>
  <si>
    <t>Deesbach</t>
  </si>
  <si>
    <t>16073017</t>
  </si>
  <si>
    <t>Döschnitz</t>
  </si>
  <si>
    <t>16073021</t>
  </si>
  <si>
    <t>Dröbischau</t>
  </si>
  <si>
    <t>16073028</t>
  </si>
  <si>
    <t>Gräfenthal</t>
  </si>
  <si>
    <t>16073035</t>
  </si>
  <si>
    <t>Hohenwarte</t>
  </si>
  <si>
    <t>16073036</t>
  </si>
  <si>
    <t>Kamsdorf</t>
  </si>
  <si>
    <t>16073037</t>
  </si>
  <si>
    <t>Katzhütte</t>
  </si>
  <si>
    <t>16073038</t>
  </si>
  <si>
    <t>Kaulsdorf</t>
  </si>
  <si>
    <t>16073046</t>
  </si>
  <si>
    <t>Lehesten</t>
  </si>
  <si>
    <t>16073049</t>
  </si>
  <si>
    <t>Lichte</t>
  </si>
  <si>
    <t>16073054</t>
  </si>
  <si>
    <t>Mellenbach-Glasbach</t>
  </si>
  <si>
    <t>16073055</t>
  </si>
  <si>
    <t>Meura</t>
  </si>
  <si>
    <t>16073056</t>
  </si>
  <si>
    <t>Meuselbach-Schwarzmühle</t>
  </si>
  <si>
    <t>16073063</t>
  </si>
  <si>
    <t>Oberhain</t>
  </si>
  <si>
    <t>16073065</t>
  </si>
  <si>
    <t>16073066</t>
  </si>
  <si>
    <t>Piesau</t>
  </si>
  <si>
    <t>16073067</t>
  </si>
  <si>
    <t>Probstzella</t>
  </si>
  <si>
    <t>16073068</t>
  </si>
  <si>
    <t>Reichmannsdorf</t>
  </si>
  <si>
    <t>16073074</t>
  </si>
  <si>
    <t>16073076</t>
  </si>
  <si>
    <t>Rudolstadt</t>
  </si>
  <si>
    <t>16073077</t>
  </si>
  <si>
    <t>16073079</t>
  </si>
  <si>
    <t>Schmiedefeld</t>
  </si>
  <si>
    <t>16073082</t>
  </si>
  <si>
    <t>Schwarzburg</t>
  </si>
  <si>
    <t>16073084</t>
  </si>
  <si>
    <t>Sitzendorf</t>
  </si>
  <si>
    <t>16073094</t>
  </si>
  <si>
    <t>Unterweißbach</t>
  </si>
  <si>
    <t>16073101</t>
  </si>
  <si>
    <t>Wittgendorf</t>
  </si>
  <si>
    <t>16073105</t>
  </si>
  <si>
    <t>Remda-Teichel</t>
  </si>
  <si>
    <t>16073106</t>
  </si>
  <si>
    <t>Leutenberg</t>
  </si>
  <si>
    <t>16073107</t>
  </si>
  <si>
    <t>Drognitz</t>
  </si>
  <si>
    <t>16073108</t>
  </si>
  <si>
    <t>Saalfelder Höhe</t>
  </si>
  <si>
    <t>16073109</t>
  </si>
  <si>
    <t>Uhlstädt-Kirchhasel</t>
  </si>
  <si>
    <t>16073111</t>
  </si>
  <si>
    <t>Unterwellenborn</t>
  </si>
  <si>
    <t>16073112</t>
  </si>
  <si>
    <t>Königsee-Rottenbach</t>
  </si>
  <si>
    <t>16074001</t>
  </si>
  <si>
    <t>16074002</t>
  </si>
  <si>
    <t>Altenberga</t>
  </si>
  <si>
    <t>16074003</t>
  </si>
  <si>
    <t>Bad Klosterlausnitz</t>
  </si>
  <si>
    <t>16074004</t>
  </si>
  <si>
    <t>Bibra</t>
  </si>
  <si>
    <t>16074005</t>
  </si>
  <si>
    <t>Bobeck</t>
  </si>
  <si>
    <t>16074006</t>
  </si>
  <si>
    <t>Bollberg</t>
  </si>
  <si>
    <t>16074007</t>
  </si>
  <si>
    <t>Bremsnitz</t>
  </si>
  <si>
    <t>16074008</t>
  </si>
  <si>
    <t>Bucha</t>
  </si>
  <si>
    <t>16074009</t>
  </si>
  <si>
    <t>Bürgel</t>
  </si>
  <si>
    <t>16074011</t>
  </si>
  <si>
    <t>Dornburg-Camburg</t>
  </si>
  <si>
    <t>16074012</t>
  </si>
  <si>
    <t>Crossen an der Elster</t>
  </si>
  <si>
    <t>16074016</t>
  </si>
  <si>
    <t>16074017</t>
  </si>
  <si>
    <t>Eineborn</t>
  </si>
  <si>
    <t>16074018</t>
  </si>
  <si>
    <t>16074019</t>
  </si>
  <si>
    <t>Frauenprießnitz</t>
  </si>
  <si>
    <t>16074021</t>
  </si>
  <si>
    <t>Freienorla</t>
  </si>
  <si>
    <t>16074022</t>
  </si>
  <si>
    <t>Geisenhain</t>
  </si>
  <si>
    <t>16074024</t>
  </si>
  <si>
    <t>Gneus</t>
  </si>
  <si>
    <t>16074025</t>
  </si>
  <si>
    <t>Gösen</t>
  </si>
  <si>
    <t>16074026</t>
  </si>
  <si>
    <t>Golmsdorf</t>
  </si>
  <si>
    <t>16074028</t>
  </si>
  <si>
    <t>Graitschen b. Bürgel</t>
  </si>
  <si>
    <t>16074029</t>
  </si>
  <si>
    <t>Großbockedra</t>
  </si>
  <si>
    <t>16074031</t>
  </si>
  <si>
    <t>Großeutersdorf</t>
  </si>
  <si>
    <t>16074032</t>
  </si>
  <si>
    <t>Großlöbichau</t>
  </si>
  <si>
    <t>16074033</t>
  </si>
  <si>
    <t>Großpürschütz</t>
  </si>
  <si>
    <t>16074034</t>
  </si>
  <si>
    <t>Gumperda</t>
  </si>
  <si>
    <t>16074036</t>
  </si>
  <si>
    <t>16074037</t>
  </si>
  <si>
    <t>Hainspitz</t>
  </si>
  <si>
    <t>16074038</t>
  </si>
  <si>
    <t>16074039</t>
  </si>
  <si>
    <t>16074041</t>
  </si>
  <si>
    <t>16074042</t>
  </si>
  <si>
    <t>Hummelshain</t>
  </si>
  <si>
    <t>16074043</t>
  </si>
  <si>
    <t>Jenalöbnitz</t>
  </si>
  <si>
    <t>16074044</t>
  </si>
  <si>
    <t>Kahla</t>
  </si>
  <si>
    <t>16074045</t>
  </si>
  <si>
    <t>Karlsdorf</t>
  </si>
  <si>
    <t>16074046</t>
  </si>
  <si>
    <t>Kleinbockedra</t>
  </si>
  <si>
    <t>16074047</t>
  </si>
  <si>
    <t>Kleinebersdorf</t>
  </si>
  <si>
    <t>16074048</t>
  </si>
  <si>
    <t>Kleineutersdorf</t>
  </si>
  <si>
    <t>16074049</t>
  </si>
  <si>
    <t>Laasdorf</t>
  </si>
  <si>
    <t>16074051</t>
  </si>
  <si>
    <t>16074052</t>
  </si>
  <si>
    <t>Lindig</t>
  </si>
  <si>
    <t>16074053</t>
  </si>
  <si>
    <t>Lippersdorf-Erdmannsdorf</t>
  </si>
  <si>
    <t>16074054</t>
  </si>
  <si>
    <t>Löberschütz</t>
  </si>
  <si>
    <t>16074055</t>
  </si>
  <si>
    <t>16074056</t>
  </si>
  <si>
    <t>Meusebach</t>
  </si>
  <si>
    <t>16074057</t>
  </si>
  <si>
    <t>Milda</t>
  </si>
  <si>
    <t>16074058</t>
  </si>
  <si>
    <t>16074059</t>
  </si>
  <si>
    <t>16074061</t>
  </si>
  <si>
    <t>Nausnitz</t>
  </si>
  <si>
    <t>16074063</t>
  </si>
  <si>
    <t>Neuengönna</t>
  </si>
  <si>
    <t>16074064</t>
  </si>
  <si>
    <t>Oberbodnitz</t>
  </si>
  <si>
    <t>16074065</t>
  </si>
  <si>
    <t>Orlamünde</t>
  </si>
  <si>
    <t>16074066</t>
  </si>
  <si>
    <t>16074067</t>
  </si>
  <si>
    <t>16074068</t>
  </si>
  <si>
    <t>16074069</t>
  </si>
  <si>
    <t>Quirla</t>
  </si>
  <si>
    <t>16074071</t>
  </si>
  <si>
    <t>16074072</t>
  </si>
  <si>
    <t>Rauda</t>
  </si>
  <si>
    <t>16074073</t>
  </si>
  <si>
    <t>Rauschwitz</t>
  </si>
  <si>
    <t>16074074</t>
  </si>
  <si>
    <t>16074075</t>
  </si>
  <si>
    <t>16074076</t>
  </si>
  <si>
    <t>Reinstädt</t>
  </si>
  <si>
    <t>16074077</t>
  </si>
  <si>
    <t>Renthendorf</t>
  </si>
  <si>
    <t>16074079</t>
  </si>
  <si>
    <t>Rothenstein</t>
  </si>
  <si>
    <t>16074081</t>
  </si>
  <si>
    <t>Ruttersdorf-Lotschen</t>
  </si>
  <si>
    <t>16074082</t>
  </si>
  <si>
    <t>Scheiditz</t>
  </si>
  <si>
    <t>16074084</t>
  </si>
  <si>
    <t>Schleifreisen</t>
  </si>
  <si>
    <t>16074085</t>
  </si>
  <si>
    <t>Schlöben</t>
  </si>
  <si>
    <t>16074086</t>
  </si>
  <si>
    <t>Schöngleina</t>
  </si>
  <si>
    <t>16074087</t>
  </si>
  <si>
    <t>Schöps</t>
  </si>
  <si>
    <t>16074089</t>
  </si>
  <si>
    <t>Seitenroda</t>
  </si>
  <si>
    <t>16074091</t>
  </si>
  <si>
    <t>Serba</t>
  </si>
  <si>
    <t>16074092</t>
  </si>
  <si>
    <t>Silbitz</t>
  </si>
  <si>
    <t>16074093</t>
  </si>
  <si>
    <t>St. Gangloff</t>
  </si>
  <si>
    <t>16074094</t>
  </si>
  <si>
    <t>Stadtroda</t>
  </si>
  <si>
    <t>16074095</t>
  </si>
  <si>
    <t>Sulza</t>
  </si>
  <si>
    <t>16074096</t>
  </si>
  <si>
    <t>Tautenburg</t>
  </si>
  <si>
    <t>16074097</t>
  </si>
  <si>
    <t>Tautendorf</t>
  </si>
  <si>
    <t>16074098</t>
  </si>
  <si>
    <t>Tautenhain</t>
  </si>
  <si>
    <t>16074099</t>
  </si>
  <si>
    <t>Thierschneck</t>
  </si>
  <si>
    <t>16074101</t>
  </si>
  <si>
    <t>Tissa</t>
  </si>
  <si>
    <t>16074102</t>
  </si>
  <si>
    <t>Trockenborn-Wolfersdorf</t>
  </si>
  <si>
    <t>16074103</t>
  </si>
  <si>
    <t>Tröbnitz</t>
  </si>
  <si>
    <t>16074104</t>
  </si>
  <si>
    <t>Unterbodnitz</t>
  </si>
  <si>
    <t>16074105</t>
  </si>
  <si>
    <t>16074106</t>
  </si>
  <si>
    <t>Walpernhain</t>
  </si>
  <si>
    <t>16074107</t>
  </si>
  <si>
    <t>Waltersdorf</t>
  </si>
  <si>
    <t>16074108</t>
  </si>
  <si>
    <t>16074109</t>
  </si>
  <si>
    <t>16074112</t>
  </si>
  <si>
    <t>Wichmar</t>
  </si>
  <si>
    <t>16074113</t>
  </si>
  <si>
    <t>Zimmern</t>
  </si>
  <si>
    <t>16074114</t>
  </si>
  <si>
    <t>Zöllnitz</t>
  </si>
  <si>
    <t>16074116</t>
  </si>
  <si>
    <t>Schkölen</t>
  </si>
  <si>
    <t>16075002</t>
  </si>
  <si>
    <t>Birkenhügel</t>
  </si>
  <si>
    <t>16075003</t>
  </si>
  <si>
    <t>16075004</t>
  </si>
  <si>
    <t>Blankenstein</t>
  </si>
  <si>
    <t>16075006</t>
  </si>
  <si>
    <t>Bodelwitz</t>
  </si>
  <si>
    <t>16075008</t>
  </si>
  <si>
    <t>16075009</t>
  </si>
  <si>
    <t>Burgk</t>
  </si>
  <si>
    <t>16075013</t>
  </si>
  <si>
    <t>Crispendorf</t>
  </si>
  <si>
    <t>16075014</t>
  </si>
  <si>
    <t>Dittersdorf</t>
  </si>
  <si>
    <t>16075016</t>
  </si>
  <si>
    <t>Döbritz</t>
  </si>
  <si>
    <t>16075018</t>
  </si>
  <si>
    <t>Dreba</t>
  </si>
  <si>
    <t>16075019</t>
  </si>
  <si>
    <t>Dreitzsch</t>
  </si>
  <si>
    <t>16075023</t>
  </si>
  <si>
    <t>Eßbach</t>
  </si>
  <si>
    <t>16075029</t>
  </si>
  <si>
    <t>16075031</t>
  </si>
  <si>
    <t>Gertewitz</t>
  </si>
  <si>
    <t>16075033</t>
  </si>
  <si>
    <t>Görkwitz</t>
  </si>
  <si>
    <t>16075034</t>
  </si>
  <si>
    <t>Göschitz</t>
  </si>
  <si>
    <t>16075035</t>
  </si>
  <si>
    <t>Gössitz</t>
  </si>
  <si>
    <t>16075039</t>
  </si>
  <si>
    <t>Grobengereuth</t>
  </si>
  <si>
    <t>16075042</t>
  </si>
  <si>
    <t>Harra</t>
  </si>
  <si>
    <t>16075046</t>
  </si>
  <si>
    <t>16075047</t>
  </si>
  <si>
    <t>Keila</t>
  </si>
  <si>
    <t>16075048</t>
  </si>
  <si>
    <t>Kirschkau</t>
  </si>
  <si>
    <t>16075049</t>
  </si>
  <si>
    <t>Knau</t>
  </si>
  <si>
    <t>16075051</t>
  </si>
  <si>
    <t>Kospoda</t>
  </si>
  <si>
    <t>16075054</t>
  </si>
  <si>
    <t>Langenorla</t>
  </si>
  <si>
    <t>16075056</t>
  </si>
  <si>
    <t>Lausnitz b. Neustadt an der Orla</t>
  </si>
  <si>
    <t>16075057</t>
  </si>
  <si>
    <t>Lemnitz</t>
  </si>
  <si>
    <t>16075061</t>
  </si>
  <si>
    <t>Linda b. Neustadt an der Orla</t>
  </si>
  <si>
    <t>16075062</t>
  </si>
  <si>
    <t>Bad Lobenstein</t>
  </si>
  <si>
    <t>16075063</t>
  </si>
  <si>
    <t>Löhma</t>
  </si>
  <si>
    <t>16075065</t>
  </si>
  <si>
    <t>Miesitz</t>
  </si>
  <si>
    <t>16075066</t>
  </si>
  <si>
    <t>Mittelpöllnitz</t>
  </si>
  <si>
    <t>16075068</t>
  </si>
  <si>
    <t>Moßbach</t>
  </si>
  <si>
    <t>16075069</t>
  </si>
  <si>
    <t>Moxa</t>
  </si>
  <si>
    <t>16075071</t>
  </si>
  <si>
    <t>Neundorf (bei Lobenstein)</t>
  </si>
  <si>
    <t>16075072</t>
  </si>
  <si>
    <t>Neundorf (bei Schleiz)</t>
  </si>
  <si>
    <t>16075073</t>
  </si>
  <si>
    <t>Neustadt an der Orla</t>
  </si>
  <si>
    <t>16075074</t>
  </si>
  <si>
    <t>Nimritz</t>
  </si>
  <si>
    <t>16075075</t>
  </si>
  <si>
    <t>Oberoppurg</t>
  </si>
  <si>
    <t>16075076</t>
  </si>
  <si>
    <t>Oettersdorf</t>
  </si>
  <si>
    <t>16075077</t>
  </si>
  <si>
    <t>Oppurg</t>
  </si>
  <si>
    <t>16075079</t>
  </si>
  <si>
    <t>Paska</t>
  </si>
  <si>
    <t>16075081</t>
  </si>
  <si>
    <t>Peuschen</t>
  </si>
  <si>
    <t>16075083</t>
  </si>
  <si>
    <t>Plothen</t>
  </si>
  <si>
    <t>16075084</t>
  </si>
  <si>
    <t>Pörmitz</t>
  </si>
  <si>
    <t>16075085</t>
  </si>
  <si>
    <t>Pößneck</t>
  </si>
  <si>
    <t>16075086</t>
  </si>
  <si>
    <t>Pottiga</t>
  </si>
  <si>
    <t>16075087</t>
  </si>
  <si>
    <t>Quaschwitz</t>
  </si>
  <si>
    <t>16075088</t>
  </si>
  <si>
    <t>Ranis</t>
  </si>
  <si>
    <t>16075093</t>
  </si>
  <si>
    <t>Rosendorf</t>
  </si>
  <si>
    <t>16075097</t>
  </si>
  <si>
    <t>Schlegel</t>
  </si>
  <si>
    <t>16075098</t>
  </si>
  <si>
    <t>Schleiz</t>
  </si>
  <si>
    <t>16075099</t>
  </si>
  <si>
    <t>Schmieritz</t>
  </si>
  <si>
    <t>16075101</t>
  </si>
  <si>
    <t>Schmorda</t>
  </si>
  <si>
    <t>16075102</t>
  </si>
  <si>
    <t>16075103</t>
  </si>
  <si>
    <t>Seisla</t>
  </si>
  <si>
    <t>16075105</t>
  </si>
  <si>
    <t>Solkwitz</t>
  </si>
  <si>
    <t>16075106</t>
  </si>
  <si>
    <t>Stanau</t>
  </si>
  <si>
    <t>16075109</t>
  </si>
  <si>
    <t>Tegau</t>
  </si>
  <si>
    <t>16075114</t>
  </si>
  <si>
    <t>Tömmelsdorf</t>
  </si>
  <si>
    <t>16075116</t>
  </si>
  <si>
    <t>Triptis</t>
  </si>
  <si>
    <t>16075119</t>
  </si>
  <si>
    <t>Volkmannsdorf</t>
  </si>
  <si>
    <t>16075121</t>
  </si>
  <si>
    <t>Weira</t>
  </si>
  <si>
    <t>16075124</t>
  </si>
  <si>
    <t>Wernburg</t>
  </si>
  <si>
    <t>16075125</t>
  </si>
  <si>
    <t>16075127</t>
  </si>
  <si>
    <t>Petershagen/Eggersdorf</t>
  </si>
  <si>
    <t>Glienicke/Nordbahn</t>
  </si>
  <si>
    <t>Wusterhausen/Dosse</t>
  </si>
  <si>
    <t>Rabenstein/Fläming</t>
  </si>
  <si>
    <t>Wiesenburg/Mark</t>
  </si>
  <si>
    <t>Legde/Quitzöbel</t>
  </si>
  <si>
    <t>Neuhausen/Spree</t>
  </si>
  <si>
    <t>Elmenhorst/Lichtenhagen</t>
  </si>
  <si>
    <t>Börnichen/Erzgeb.</t>
  </si>
  <si>
    <t>Breitenbrunn/Erzgeb.</t>
  </si>
  <si>
    <t>Gelenau/Erzgeb.</t>
  </si>
  <si>
    <t>Gornau/Erzgeb.</t>
  </si>
  <si>
    <t>Jahnsdorf/Erzgeb.</t>
  </si>
  <si>
    <t>Neukirchen/Erzgeb.</t>
  </si>
  <si>
    <t>Lichtenberg/Erzgeb.</t>
  </si>
  <si>
    <t>Mulda/Sa.</t>
  </si>
  <si>
    <t>Neuhausen/Erzgeb.</t>
  </si>
  <si>
    <t>Weißenborn/Erzgeb.</t>
  </si>
  <si>
    <t>Neustadt/Vogtl.</t>
  </si>
  <si>
    <t>Rosenbach/Vogtl.</t>
  </si>
  <si>
    <t>Triebel/Vogtl.</t>
  </si>
  <si>
    <t>Neukirchen/Pleiße</t>
  </si>
  <si>
    <t>Großpostwitz/O.L.</t>
  </si>
  <si>
    <t>Neukirch/Lausitz</t>
  </si>
  <si>
    <t>Boxberg/O.L.</t>
  </si>
  <si>
    <t>Hermsdorf/Erzgeb.</t>
  </si>
  <si>
    <t>Dietzenrode/Vatterode</t>
  </si>
  <si>
    <t>Hainrode/Hainleite</t>
  </si>
  <si>
    <t>Neustadt/Harz</t>
  </si>
  <si>
    <t>Diedorf/Rhön</t>
  </si>
  <si>
    <t>Zella/Rhön</t>
  </si>
  <si>
    <t>Breitungen/Werra</t>
  </si>
  <si>
    <t>Frankenheim/Rhön</t>
  </si>
  <si>
    <t>Georgenthal/Thür. Wald</t>
  </si>
  <si>
    <t>Tabarz/Thür. Wald</t>
  </si>
  <si>
    <t>Brünn/Thür.</t>
  </si>
  <si>
    <t>Neumühle/Elster</t>
  </si>
  <si>
    <t>Wünschendorf/Elster</t>
  </si>
  <si>
    <r>
      <t xml:space="preserve">NUR INTERN </t>
    </r>
    <r>
      <rPr>
        <sz val="10"/>
        <color indexed="12"/>
        <rFont val="Calibri"/>
        <family val="2"/>
      </rPr>
      <t>(dieses Blatt erscheint nicht)</t>
    </r>
  </si>
  <si>
    <t>Fördermittel aus anderem Programm</t>
  </si>
  <si>
    <t>Fördermittel aus EU-Programm</t>
  </si>
  <si>
    <t>Unentgeltliche Leistungen Dritter, soweit sie den Förderbedarf verringern (6.2 Satz 3 der Richtlinie)</t>
  </si>
  <si>
    <t>Unentgeltliche Leistungen Dritter</t>
  </si>
  <si>
    <t>Fördermaßnahme:</t>
  </si>
  <si>
    <t>Finanzierungslücke</t>
  </si>
  <si>
    <t>Gesamtfinanzierung</t>
  </si>
  <si>
    <t>weitere Jahre</t>
  </si>
  <si>
    <t>Pachterlöse (während der Pachtvertragsdauer)</t>
  </si>
  <si>
    <t>gesmte Dauer des Pachtvertrags in Jahren</t>
  </si>
  <si>
    <t>Anzahl der im Projektgebiet befindlichen Haushalte (Haushalte je Gebietskörperschaft innerhalb der weißen NGA-Flecken)</t>
  </si>
  <si>
    <t xml:space="preserve">Anteil von nicht mit mind. 50 Mbit/s versorgten Haushalten </t>
  </si>
  <si>
    <t>6.2,3</t>
  </si>
  <si>
    <t>7.1</t>
  </si>
  <si>
    <t>Wert wird von Überblick BM/WL abgerufen</t>
  </si>
  <si>
    <t>Wert wird aus Tabelle abgerufen</t>
  </si>
  <si>
    <t>Überfinanzierung I</t>
  </si>
  <si>
    <t>Überfinanzierung II</t>
  </si>
  <si>
    <t>Eigenmittelbeitrag</t>
  </si>
  <si>
    <t>Einnahmen</t>
  </si>
  <si>
    <t>umgelegte Investitionskosten / WL</t>
  </si>
  <si>
    <t>Zuwendungsfähige Ausgaben / WL</t>
  </si>
  <si>
    <t>Summe Finanzierung Wirtschaftlichkeitslücke</t>
  </si>
  <si>
    <t>Anzahl der Haushalte (geschätzt)</t>
  </si>
  <si>
    <t>Fördersatz:</t>
  </si>
  <si>
    <t>Investitionsvolumen</t>
  </si>
  <si>
    <t>Version</t>
  </si>
  <si>
    <t>Summe Finanzierung / WL</t>
  </si>
  <si>
    <t>AGSn</t>
  </si>
  <si>
    <t>Gem</t>
  </si>
  <si>
    <t>Ew.</t>
  </si>
  <si>
    <t>Stadt</t>
  </si>
  <si>
    <t>Lauenburg/Elbe</t>
  </si>
  <si>
    <t>Niendorf/Stecknitz</t>
  </si>
  <si>
    <t>Gemeindefreies Gebiet</t>
  </si>
  <si>
    <t>Fröndenberg/Ruhr</t>
  </si>
  <si>
    <t>Steinebach/Sieg</t>
  </si>
  <si>
    <t>Simmern/Hunsrück</t>
  </si>
  <si>
    <t>Neustadt/Westerwald</t>
  </si>
  <si>
    <t>Hirschhorn/Pfalz</t>
  </si>
  <si>
    <t>Quirnbach/Pfalz</t>
  </si>
  <si>
    <t>Herxheim bei Landau/Pfalz</t>
  </si>
  <si>
    <t>Eislingen/Fils</t>
  </si>
  <si>
    <t>Lahr/Schwarzwald</t>
  </si>
  <si>
    <t>Sulzbach/Saar</t>
  </si>
  <si>
    <t>Dillingen/Saar</t>
  </si>
  <si>
    <t>Falkenberg/Elster</t>
  </si>
  <si>
    <t>Mühlberg/Elbe</t>
  </si>
  <si>
    <t>Ketzin/Havel</t>
  </si>
  <si>
    <t>Fürstenberg/Havel</t>
  </si>
  <si>
    <t>Lübbenau/Spreewald</t>
  </si>
  <si>
    <t>Vetschau/Spreewald</t>
  </si>
  <si>
    <t>Fürstenwalde/Spree</t>
  </si>
  <si>
    <t>Wittstock/Dosse</t>
  </si>
  <si>
    <t>Baruth/Mark</t>
  </si>
  <si>
    <t>Dahme/Mark</t>
  </si>
  <si>
    <t>Schwedt/Oder</t>
  </si>
  <si>
    <t>Röbel/Müritz</t>
  </si>
  <si>
    <t>Garz/Rügen</t>
  </si>
  <si>
    <t>Boizenburg/Elbe</t>
  </si>
  <si>
    <t>Lugau/Erzgeb.</t>
  </si>
  <si>
    <t>Oelsnitz/Erzgeb.</t>
  </si>
  <si>
    <t>Schwarzenberg/Erzgeb.</t>
  </si>
  <si>
    <t>Seiffen/Erzgeb.</t>
  </si>
  <si>
    <t>Stollberg/Erzgeb.</t>
  </si>
  <si>
    <t>Thalheim/Erzgeb.</t>
  </si>
  <si>
    <t>Frankenberg/Sa.</t>
  </si>
  <si>
    <t>Adorf/Vogtl.</t>
  </si>
  <si>
    <t>Auerbach/Vogtl.</t>
  </si>
  <si>
    <t>Falkenstein/Vogtl.</t>
  </si>
  <si>
    <t>Oelsnitz/Vogtl.</t>
  </si>
  <si>
    <t>Schöneck/Vogtl.</t>
  </si>
  <si>
    <t>Lichtenstein/Sa.</t>
  </si>
  <si>
    <t>Reichenbach/O.L.</t>
  </si>
  <si>
    <t>Rothenburg/O.L.</t>
  </si>
  <si>
    <t>Weißwasser/O.L.</t>
  </si>
  <si>
    <t>Königstein/Sächs. Schw.</t>
  </si>
  <si>
    <t>Trebsen/Mulde</t>
  </si>
  <si>
    <t>Zerbst/Anhalt</t>
  </si>
  <si>
    <t>Falkenstein/Harz</t>
  </si>
  <si>
    <t>Heringen/Helme</t>
  </si>
  <si>
    <t>Berka/Werra</t>
  </si>
  <si>
    <t>Mühlhausen/Thüringen</t>
  </si>
  <si>
    <t>Artern/Unstrut</t>
  </si>
  <si>
    <t>Bad Frankenhausen/Kyffhäuser</t>
  </si>
  <si>
    <t>Tambach-Dietharz/Thür. Wald</t>
  </si>
  <si>
    <t>Oberweißbach/Thür. Wald</t>
  </si>
  <si>
    <t>Saalfeld/Saale</t>
  </si>
  <si>
    <t>Berga/Elster</t>
  </si>
  <si>
    <t>Verwaltungseinheit</t>
  </si>
  <si>
    <t>HH</t>
  </si>
  <si>
    <t>Verw.</t>
  </si>
  <si>
    <t>Folgende Amtliche Gemeindeschlüssel können im Blatt "Projektgebiet" verwendet werden:</t>
  </si>
  <si>
    <t>Amtlicher Gemeinde- Schlüssel (AGS)</t>
  </si>
  <si>
    <t>Wirtschaftlichkeitslücke (Zuwendungsfähige Ausg.)</t>
  </si>
  <si>
    <t>Fs-Tmp</t>
  </si>
  <si>
    <t>Abw-Tmp</t>
  </si>
  <si>
    <t>211.1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</si>
</sst>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0.00&quot; €&quot;"/>
    <numFmt numFmtId="165" formatCode="&quot;ja&quot;;&quot;&quot;;&quot;nein&quot;"/>
    <numFmt numFmtId="166" formatCode="#,##0.00&quot; €&quot;;\-#,##0.00&quot; €&quot;;&quot;&quot;"/>
    <numFmt numFmtId="167" formatCode="0.0000%"/>
    <numFmt numFmtId="168" formatCode="0.00000%"/>
    <numFmt numFmtId="169" formatCode="#,##0.0000000"/>
    <numFmt numFmtId="170" formatCode="&quot;*)&quot;;&quot;&quot;;&quot;&quot;"/>
    <numFmt numFmtId="171" formatCode="0.0%"/>
    <numFmt numFmtId="172" formatCode="#,##0.0"/>
  </numFmts>
  <fonts count="21" x14ac:knownFonts="1">
    <font>
      <sz val="10"/>
      <name val="Arial"/>
      <family val="2"/>
    </font>
    <font>
      <sz val="10"/>
      <name val="Arial"/>
      <family val="2"/>
    </font>
    <font>
      <sz val="11"/>
      <color indexed="8"/>
      <name val="Calibri"/>
      <family val="2"/>
    </font>
    <font>
      <sz val="10"/>
      <name val="Calibri"/>
      <family val="2"/>
    </font>
    <font>
      <b/>
      <sz val="24"/>
      <name val="Calibri"/>
      <family val="2"/>
    </font>
    <font>
      <sz val="10"/>
      <color indexed="12"/>
      <name val="Calibri"/>
      <family val="2"/>
    </font>
    <font>
      <sz val="10"/>
      <color indexed="10"/>
      <name val="Calibri"/>
      <family val="2"/>
    </font>
    <font>
      <b/>
      <sz val="10"/>
      <color indexed="10"/>
      <name val="Calibri"/>
      <family val="2"/>
    </font>
    <font>
      <sz val="12"/>
      <color indexed="63"/>
      <name val="Times New Roman"/>
      <family val="1"/>
    </font>
    <font>
      <sz val="11"/>
      <name val="Calibri"/>
      <family val="2"/>
    </font>
    <font>
      <b/>
      <sz val="12"/>
      <name val="Calibri"/>
      <family val="2"/>
    </font>
    <font>
      <b/>
      <sz val="11"/>
      <name val="Calibri"/>
      <family val="2"/>
    </font>
    <font>
      <sz val="8"/>
      <name val="Calibri"/>
      <family val="2"/>
    </font>
    <font>
      <b/>
      <sz val="10"/>
      <name val="Calibri"/>
      <family val="2"/>
    </font>
    <font>
      <sz val="9"/>
      <name val="Calibri"/>
      <family val="2"/>
    </font>
    <font>
      <sz val="12"/>
      <name val="Calibri"/>
      <family val="2"/>
    </font>
    <font>
      <sz val="10"/>
      <color indexed="8"/>
      <name val="Calibri"/>
      <family val="2"/>
    </font>
    <font>
      <sz val="9"/>
      <color indexed="8"/>
      <name val="Calibri"/>
      <family val="2"/>
    </font>
    <font>
      <sz val="9"/>
      <color indexed="9"/>
      <name val="Calibri"/>
      <family val="2"/>
    </font>
    <font>
      <b/>
      <sz val="16"/>
      <name val="Calibri"/>
      <family val="2"/>
    </font>
    <font>
      <sz val="11"/>
      <color theme="1"/>
      <name val="Calibri"/>
      <family val="2"/>
      <scheme val="minor"/>
    </font>
  </fonts>
  <fills count="26">
    <fill>
      <patternFill patternType="none"/>
    </fill>
    <fill>
      <patternFill patternType="gray125"/>
    </fill>
    <fill>
      <patternFill patternType="solid">
        <fgColor indexed="27"/>
        <bgColor indexed="41"/>
      </patternFill>
    </fill>
    <fill>
      <patternFill patternType="solid">
        <fgColor indexed="22"/>
        <bgColor indexed="31"/>
      </patternFill>
    </fill>
    <fill>
      <patternFill patternType="solid">
        <fgColor indexed="22"/>
        <bgColor indexed="64"/>
      </patternFill>
    </fill>
    <fill>
      <patternFill patternType="solid">
        <fgColor indexed="55"/>
        <bgColor indexed="23"/>
      </patternFill>
    </fill>
    <fill>
      <patternFill patternType="solid">
        <fgColor indexed="52"/>
        <bgColor indexed="51"/>
      </patternFill>
    </fill>
    <fill>
      <patternFill patternType="solid">
        <fgColor indexed="17"/>
        <bgColor indexed="21"/>
      </patternFill>
    </fill>
    <fill>
      <patternFill patternType="solid">
        <fgColor indexed="9"/>
        <bgColor indexed="26"/>
      </patternFill>
    </fill>
    <fill>
      <patternFill patternType="solid">
        <fgColor indexed="44"/>
        <bgColor indexed="41"/>
      </patternFill>
    </fill>
    <fill>
      <patternFill patternType="solid">
        <fgColor indexed="44"/>
        <bgColor indexed="31"/>
      </patternFill>
    </fill>
    <fill>
      <patternFill patternType="solid">
        <fgColor indexed="9"/>
        <bgColor indexed="64"/>
      </patternFill>
    </fill>
    <fill>
      <patternFill patternType="solid">
        <fgColor indexed="9"/>
        <bgColor indexed="31"/>
      </patternFill>
    </fill>
    <fill>
      <patternFill patternType="solid">
        <fgColor indexed="22"/>
        <bgColor indexed="23"/>
      </patternFill>
    </fill>
    <fill>
      <patternFill patternType="solid">
        <fgColor indexed="41"/>
        <bgColor indexed="26"/>
      </patternFill>
    </fill>
    <fill>
      <patternFill patternType="solid">
        <fgColor indexed="41"/>
        <bgColor indexed="64"/>
      </patternFill>
    </fill>
    <fill>
      <patternFill patternType="solid">
        <fgColor indexed="41"/>
        <bgColor indexed="13"/>
      </patternFill>
    </fill>
    <fill>
      <patternFill patternType="solid">
        <fgColor indexed="43"/>
        <bgColor indexed="64"/>
      </patternFill>
    </fill>
    <fill>
      <patternFill patternType="solid">
        <fgColor indexed="41"/>
        <bgColor indexed="49"/>
      </patternFill>
    </fill>
    <fill>
      <patternFill patternType="solid">
        <fgColor indexed="22"/>
        <bgColor indexed="26"/>
      </patternFill>
    </fill>
    <fill>
      <patternFill patternType="solid">
        <fgColor indexed="43"/>
        <bgColor indexed="26"/>
      </patternFill>
    </fill>
    <fill>
      <patternFill patternType="solid">
        <fgColor theme="0" tint="-0.14999847407452621"/>
        <bgColor indexed="26"/>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tint="-4.9989318521683403E-2"/>
        <bgColor indexed="26"/>
      </patternFill>
    </fill>
    <fill>
      <patternFill patternType="solid">
        <fgColor rgb="FF92D050"/>
        <bgColor indexed="64"/>
      </patternFill>
    </fill>
  </fills>
  <borders count="19">
    <border>
      <left/>
      <right/>
      <top/>
      <bottom/>
      <diagonal/>
    </border>
    <border>
      <left style="thin">
        <color indexed="8"/>
      </left>
      <right style="thin">
        <color indexed="8"/>
      </right>
      <top style="thin">
        <color indexed="8"/>
      </top>
      <bottom style="thin">
        <color indexed="8"/>
      </bottom>
      <diagonal/>
    </border>
    <border>
      <left style="medium">
        <color indexed="8"/>
      </left>
      <right style="medium">
        <color indexed="8"/>
      </right>
      <top style="medium">
        <color indexed="8"/>
      </top>
      <bottom style="medium">
        <color indexed="8"/>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s>
  <cellStyleXfs count="5">
    <xf numFmtId="0" fontId="0" fillId="0" borderId="0"/>
    <xf numFmtId="0" fontId="1" fillId="0" borderId="0"/>
    <xf numFmtId="0" fontId="1" fillId="0" borderId="0"/>
    <xf numFmtId="0" fontId="2" fillId="0" borderId="0"/>
    <xf numFmtId="0" fontId="20" fillId="0" borderId="0"/>
  </cellStyleXfs>
  <cellXfs count="295">
    <xf numFmtId="0" fontId="0" fillId="0" borderId="0" xfId="0"/>
    <xf numFmtId="0" fontId="3" fillId="0" borderId="0" xfId="0" applyFont="1" applyAlignment="1">
      <alignment horizontal="center"/>
    </xf>
    <xf numFmtId="0" fontId="3" fillId="0" borderId="0" xfId="0" applyFont="1"/>
    <xf numFmtId="0" fontId="6" fillId="0" borderId="0" xfId="0" applyFont="1" applyBorder="1" applyAlignment="1">
      <alignment wrapText="1"/>
    </xf>
    <xf numFmtId="10" fontId="3" fillId="0" borderId="0" xfId="0" applyNumberFormat="1" applyFont="1" applyFill="1"/>
    <xf numFmtId="10" fontId="0" fillId="0" borderId="0" xfId="0" applyNumberFormat="1"/>
    <xf numFmtId="3" fontId="3" fillId="0" borderId="0" xfId="0" applyNumberFormat="1" applyFont="1" applyFill="1"/>
    <xf numFmtId="9" fontId="3" fillId="0" borderId="0" xfId="0" applyNumberFormat="1" applyFont="1"/>
    <xf numFmtId="3" fontId="3" fillId="0" borderId="0" xfId="0" applyNumberFormat="1" applyFont="1"/>
    <xf numFmtId="4" fontId="3" fillId="0" borderId="0" xfId="0" applyNumberFormat="1" applyFont="1"/>
    <xf numFmtId="0" fontId="3" fillId="0" borderId="0" xfId="0" quotePrefix="1" applyFont="1"/>
    <xf numFmtId="16" fontId="3" fillId="0" borderId="0" xfId="0" applyNumberFormat="1" applyFont="1" applyAlignment="1">
      <alignment horizontal="center"/>
    </xf>
    <xf numFmtId="0" fontId="3" fillId="0" borderId="1" xfId="0" applyFont="1" applyBorder="1" applyAlignment="1">
      <alignment wrapText="1"/>
    </xf>
    <xf numFmtId="4" fontId="3" fillId="2" borderId="1" xfId="0" applyNumberFormat="1" applyFont="1" applyFill="1" applyBorder="1"/>
    <xf numFmtId="0" fontId="3" fillId="0" borderId="1" xfId="0" applyFont="1" applyBorder="1"/>
    <xf numFmtId="4" fontId="3" fillId="0" borderId="1" xfId="0" applyNumberFormat="1" applyFont="1" applyFill="1" applyBorder="1"/>
    <xf numFmtId="4" fontId="3" fillId="3" borderId="1" xfId="0" applyNumberFormat="1" applyFont="1" applyFill="1" applyBorder="1"/>
    <xf numFmtId="4" fontId="3" fillId="0" borderId="1" xfId="0" applyNumberFormat="1" applyFont="1" applyBorder="1"/>
    <xf numFmtId="3" fontId="3" fillId="0" borderId="1" xfId="0" applyNumberFormat="1" applyFont="1" applyBorder="1"/>
    <xf numFmtId="0" fontId="0" fillId="0" borderId="0" xfId="0" applyFont="1"/>
    <xf numFmtId="0" fontId="3" fillId="4" borderId="1" xfId="0" applyFont="1" applyFill="1" applyBorder="1"/>
    <xf numFmtId="4" fontId="3" fillId="4" borderId="1" xfId="0" applyNumberFormat="1" applyFont="1" applyFill="1" applyBorder="1"/>
    <xf numFmtId="3" fontId="3" fillId="4" borderId="0" xfId="0" applyNumberFormat="1" applyFont="1" applyFill="1"/>
    <xf numFmtId="0" fontId="3" fillId="4" borderId="0" xfId="0" applyFont="1" applyFill="1"/>
    <xf numFmtId="168" fontId="3" fillId="2" borderId="1" xfId="0" applyNumberFormat="1" applyFont="1" applyFill="1" applyBorder="1"/>
    <xf numFmtId="3" fontId="7" fillId="5" borderId="0" xfId="0" applyNumberFormat="1" applyFont="1" applyFill="1"/>
    <xf numFmtId="4" fontId="3" fillId="2" borderId="2" xfId="0" applyNumberFormat="1" applyFont="1" applyFill="1" applyBorder="1"/>
    <xf numFmtId="10" fontId="3" fillId="6" borderId="1" xfId="0" applyNumberFormat="1" applyFont="1" applyFill="1" applyBorder="1"/>
    <xf numFmtId="0" fontId="3" fillId="7" borderId="0" xfId="0" applyFont="1" applyFill="1" applyAlignment="1">
      <alignment vertical="top"/>
    </xf>
    <xf numFmtId="0" fontId="3" fillId="0" borderId="0" xfId="0" applyFont="1" applyAlignment="1"/>
    <xf numFmtId="0" fontId="0" fillId="0" borderId="0" xfId="0" applyAlignment="1"/>
    <xf numFmtId="0" fontId="8" fillId="0" borderId="0" xfId="0" applyFont="1" applyBorder="1" applyAlignment="1">
      <alignment wrapText="1"/>
    </xf>
    <xf numFmtId="0" fontId="9" fillId="8" borderId="0" xfId="0" applyFont="1" applyFill="1" applyAlignment="1" applyProtection="1">
      <alignment wrapText="1"/>
      <protection hidden="1"/>
    </xf>
    <xf numFmtId="0" fontId="0" fillId="8" borderId="0" xfId="0" applyFill="1" applyProtection="1">
      <protection hidden="1"/>
    </xf>
    <xf numFmtId="0" fontId="3" fillId="8" borderId="0" xfId="0" applyFont="1" applyFill="1" applyBorder="1" applyAlignment="1" applyProtection="1">
      <alignment horizontal="left"/>
      <protection hidden="1"/>
    </xf>
    <xf numFmtId="0" fontId="3" fillId="8" borderId="0" xfId="0" applyFont="1" applyFill="1" applyBorder="1" applyProtection="1">
      <protection hidden="1"/>
    </xf>
    <xf numFmtId="0" fontId="3" fillId="8" borderId="0" xfId="0" applyFont="1" applyFill="1" applyProtection="1">
      <protection hidden="1"/>
    </xf>
    <xf numFmtId="0" fontId="9" fillId="8" borderId="0" xfId="0" applyFont="1" applyFill="1" applyProtection="1">
      <protection hidden="1"/>
    </xf>
    <xf numFmtId="0" fontId="11" fillId="3" borderId="0" xfId="0" applyFont="1" applyFill="1" applyAlignment="1" applyProtection="1">
      <alignment vertical="center"/>
      <protection hidden="1"/>
    </xf>
    <xf numFmtId="0" fontId="9" fillId="3" borderId="0" xfId="0" applyFont="1" applyFill="1" applyAlignment="1" applyProtection="1">
      <alignment vertical="center"/>
      <protection hidden="1"/>
    </xf>
    <xf numFmtId="0" fontId="12" fillId="3" borderId="0" xfId="0" applyFont="1" applyFill="1" applyProtection="1">
      <protection hidden="1"/>
    </xf>
    <xf numFmtId="0" fontId="13" fillId="8" borderId="0" xfId="0" applyFont="1" applyFill="1" applyProtection="1">
      <protection hidden="1"/>
    </xf>
    <xf numFmtId="164" fontId="3" fillId="8" borderId="0" xfId="0" applyNumberFormat="1" applyFont="1" applyFill="1" applyProtection="1">
      <protection hidden="1"/>
    </xf>
    <xf numFmtId="165" fontId="3" fillId="8" borderId="0" xfId="0" applyNumberFormat="1" applyFont="1" applyFill="1" applyAlignment="1" applyProtection="1">
      <alignment horizontal="left"/>
      <protection hidden="1"/>
    </xf>
    <xf numFmtId="0" fontId="3" fillId="8" borderId="0" xfId="0" applyFont="1" applyFill="1" applyAlignment="1" applyProtection="1">
      <alignment horizontal="left" vertical="center" wrapText="1"/>
      <protection hidden="1"/>
    </xf>
    <xf numFmtId="0" fontId="13" fillId="8" borderId="0" xfId="0" applyFont="1" applyFill="1" applyAlignment="1" applyProtection="1">
      <alignment horizontal="left" vertical="center" wrapText="1"/>
      <protection hidden="1"/>
    </xf>
    <xf numFmtId="164" fontId="3" fillId="8" borderId="3" xfId="0" applyNumberFormat="1" applyFont="1" applyFill="1" applyBorder="1" applyProtection="1">
      <protection hidden="1"/>
    </xf>
    <xf numFmtId="3" fontId="3" fillId="8" borderId="0" xfId="0" applyNumberFormat="1" applyFont="1" applyFill="1" applyProtection="1">
      <protection hidden="1"/>
    </xf>
    <xf numFmtId="9" fontId="3" fillId="8" borderId="0" xfId="0" applyNumberFormat="1" applyFont="1" applyFill="1" applyAlignment="1" applyProtection="1">
      <alignment horizontal="left"/>
      <protection hidden="1"/>
    </xf>
    <xf numFmtId="0" fontId="14" fillId="8" borderId="0" xfId="0" applyFont="1" applyFill="1" applyProtection="1">
      <protection hidden="1"/>
    </xf>
    <xf numFmtId="166" fontId="3" fillId="8" borderId="0" xfId="0" applyNumberFormat="1" applyFont="1" applyFill="1" applyProtection="1">
      <protection hidden="1"/>
    </xf>
    <xf numFmtId="4" fontId="15" fillId="8" borderId="0" xfId="0" applyNumberFormat="1" applyFont="1" applyFill="1" applyAlignment="1" applyProtection="1">
      <alignment horizontal="center" wrapText="1"/>
      <protection hidden="1"/>
    </xf>
    <xf numFmtId="0" fontId="9" fillId="8" borderId="0" xfId="0" applyNumberFormat="1" applyFont="1" applyFill="1" applyAlignment="1" applyProtection="1">
      <alignment horizontal="left" wrapText="1"/>
      <protection hidden="1"/>
    </xf>
    <xf numFmtId="0" fontId="3" fillId="8" borderId="0" xfId="0" applyFont="1" applyFill="1" applyAlignment="1" applyProtection="1">
      <alignment horizontal="left"/>
      <protection hidden="1"/>
    </xf>
    <xf numFmtId="3" fontId="3" fillId="8" borderId="0" xfId="0" applyNumberFormat="1" applyFont="1" applyFill="1" applyBorder="1" applyAlignment="1" applyProtection="1">
      <alignment horizontal="right"/>
      <protection hidden="1"/>
    </xf>
    <xf numFmtId="4" fontId="3" fillId="8" borderId="0" xfId="0" applyNumberFormat="1" applyFont="1" applyFill="1" applyBorder="1" applyProtection="1">
      <protection hidden="1"/>
    </xf>
    <xf numFmtId="4" fontId="3" fillId="8" borderId="0" xfId="0" applyNumberFormat="1" applyFont="1" applyFill="1" applyBorder="1" applyAlignment="1" applyProtection="1">
      <alignment horizontal="center"/>
      <protection hidden="1"/>
    </xf>
    <xf numFmtId="0" fontId="3" fillId="8" borderId="0" xfId="0" applyNumberFormat="1" applyFont="1" applyFill="1" applyBorder="1" applyAlignment="1" applyProtection="1">
      <alignment horizontal="center"/>
      <protection hidden="1"/>
    </xf>
    <xf numFmtId="0" fontId="10" fillId="8" borderId="0" xfId="0" applyFont="1" applyFill="1" applyAlignment="1" applyProtection="1">
      <alignment horizontal="left"/>
      <protection hidden="1"/>
    </xf>
    <xf numFmtId="3" fontId="10" fillId="8" borderId="0" xfId="0" applyNumberFormat="1" applyFont="1" applyFill="1" applyAlignment="1" applyProtection="1">
      <alignment horizontal="right"/>
      <protection hidden="1"/>
    </xf>
    <xf numFmtId="4" fontId="10" fillId="8" borderId="0" xfId="0" applyNumberFormat="1" applyFont="1" applyFill="1" applyAlignment="1" applyProtection="1">
      <alignment horizontal="left"/>
      <protection hidden="1"/>
    </xf>
    <xf numFmtId="4" fontId="10" fillId="8" borderId="0" xfId="0" applyNumberFormat="1" applyFont="1" applyFill="1" applyAlignment="1" applyProtection="1">
      <alignment horizontal="center"/>
      <protection hidden="1"/>
    </xf>
    <xf numFmtId="0" fontId="10" fillId="8" borderId="0" xfId="0" applyNumberFormat="1" applyFont="1" applyFill="1" applyAlignment="1" applyProtection="1">
      <alignment horizontal="left"/>
      <protection hidden="1"/>
    </xf>
    <xf numFmtId="0" fontId="3" fillId="8" borderId="0" xfId="0" applyFont="1" applyFill="1" applyAlignment="1" applyProtection="1">
      <alignment horizontal="center"/>
      <protection hidden="1"/>
    </xf>
    <xf numFmtId="3" fontId="3" fillId="8" borderId="0" xfId="0" applyNumberFormat="1" applyFont="1" applyFill="1" applyAlignment="1" applyProtection="1">
      <alignment horizontal="right"/>
      <protection hidden="1"/>
    </xf>
    <xf numFmtId="4" fontId="3" fillId="8" borderId="0" xfId="0" applyNumberFormat="1" applyFont="1" applyFill="1" applyProtection="1">
      <protection hidden="1"/>
    </xf>
    <xf numFmtId="4" fontId="3" fillId="8" borderId="0" xfId="0" applyNumberFormat="1" applyFont="1" applyFill="1" applyAlignment="1" applyProtection="1">
      <alignment horizontal="center"/>
      <protection hidden="1"/>
    </xf>
    <xf numFmtId="0" fontId="3" fillId="8" borderId="0" xfId="0" applyNumberFormat="1" applyFont="1" applyFill="1" applyAlignment="1" applyProtection="1">
      <alignment horizontal="center"/>
      <protection hidden="1"/>
    </xf>
    <xf numFmtId="0" fontId="3" fillId="8" borderId="0" xfId="0" applyFont="1" applyFill="1" applyBorder="1" applyAlignment="1" applyProtection="1">
      <alignment horizontal="center" vertical="top"/>
      <protection hidden="1"/>
    </xf>
    <xf numFmtId="0" fontId="3" fillId="3" borderId="1" xfId="0" applyFont="1" applyFill="1" applyBorder="1" applyAlignment="1" applyProtection="1">
      <alignment horizontal="center"/>
      <protection hidden="1"/>
    </xf>
    <xf numFmtId="0" fontId="14" fillId="3" borderId="1" xfId="0" applyFont="1" applyFill="1" applyBorder="1" applyAlignment="1" applyProtection="1">
      <alignment horizontal="center" wrapText="1"/>
      <protection hidden="1"/>
    </xf>
    <xf numFmtId="3" fontId="14" fillId="3" borderId="1" xfId="0" applyNumberFormat="1" applyFont="1" applyFill="1" applyBorder="1" applyAlignment="1" applyProtection="1">
      <alignment horizontal="center" wrapText="1"/>
      <protection hidden="1"/>
    </xf>
    <xf numFmtId="0" fontId="3" fillId="3" borderId="1" xfId="0" applyFont="1" applyFill="1" applyBorder="1" applyProtection="1">
      <protection hidden="1"/>
    </xf>
    <xf numFmtId="4" fontId="3" fillId="3" borderId="1" xfId="0" applyNumberFormat="1" applyFont="1" applyFill="1" applyBorder="1" applyAlignment="1" applyProtection="1">
      <alignment horizontal="center"/>
      <protection hidden="1"/>
    </xf>
    <xf numFmtId="0" fontId="14" fillId="3" borderId="1" xfId="0" applyNumberFormat="1" applyFont="1" applyFill="1" applyBorder="1" applyAlignment="1" applyProtection="1">
      <alignment horizontal="center" wrapText="1"/>
      <protection hidden="1"/>
    </xf>
    <xf numFmtId="0" fontId="3" fillId="3" borderId="1" xfId="0" applyFont="1" applyFill="1" applyBorder="1" applyAlignment="1" applyProtection="1">
      <alignment horizontal="center" vertical="center"/>
      <protection hidden="1"/>
    </xf>
    <xf numFmtId="49" fontId="16" fillId="8" borderId="4" xfId="3" applyNumberFormat="1" applyFont="1" applyFill="1" applyBorder="1" applyAlignment="1" applyProtection="1">
      <alignment horizontal="center"/>
      <protection locked="0"/>
    </xf>
    <xf numFmtId="3" fontId="3" fillId="8" borderId="1" xfId="0" applyNumberFormat="1" applyFont="1" applyFill="1" applyBorder="1" applyAlignment="1" applyProtection="1">
      <alignment horizontal="right" vertical="center"/>
      <protection locked="0"/>
    </xf>
    <xf numFmtId="0" fontId="17" fillId="3" borderId="1" xfId="0" applyFont="1" applyFill="1" applyBorder="1" applyAlignment="1" applyProtection="1">
      <alignment vertical="center" wrapText="1"/>
      <protection hidden="1"/>
    </xf>
    <xf numFmtId="3" fontId="17" fillId="3" borderId="1" xfId="0" applyNumberFormat="1" applyFont="1" applyFill="1" applyBorder="1" applyAlignment="1" applyProtection="1">
      <alignment vertical="center" wrapText="1"/>
      <protection hidden="1"/>
    </xf>
    <xf numFmtId="169" fontId="17" fillId="3" borderId="1" xfId="0" applyNumberFormat="1" applyFont="1" applyFill="1" applyBorder="1" applyAlignment="1" applyProtection="1">
      <alignment horizontal="center" vertical="center" wrapText="1"/>
      <protection hidden="1"/>
    </xf>
    <xf numFmtId="0" fontId="3" fillId="3" borderId="1" xfId="0" applyNumberFormat="1" applyFont="1" applyFill="1" applyBorder="1" applyAlignment="1" applyProtection="1">
      <alignment horizontal="center" vertical="center"/>
      <protection hidden="1"/>
    </xf>
    <xf numFmtId="170" fontId="6" fillId="8" borderId="0" xfId="0" applyNumberFormat="1" applyFont="1" applyFill="1" applyAlignment="1" applyProtection="1">
      <alignment horizontal="center"/>
      <protection hidden="1"/>
    </xf>
    <xf numFmtId="170" fontId="6" fillId="8" borderId="0" xfId="0" applyNumberFormat="1" applyFont="1" applyFill="1" applyAlignment="1" applyProtection="1">
      <alignment horizontal="left"/>
      <protection hidden="1"/>
    </xf>
    <xf numFmtId="49" fontId="3" fillId="8" borderId="1" xfId="0" applyNumberFormat="1" applyFont="1" applyFill="1" applyBorder="1" applyAlignment="1" applyProtection="1">
      <alignment horizontal="center" vertical="center"/>
      <protection locked="0"/>
    </xf>
    <xf numFmtId="0" fontId="3" fillId="3" borderId="5" xfId="0" applyNumberFormat="1" applyFont="1" applyFill="1" applyBorder="1" applyAlignment="1" applyProtection="1">
      <alignment horizontal="center" vertical="center"/>
      <protection hidden="1"/>
    </xf>
    <xf numFmtId="49" fontId="16" fillId="8" borderId="4" xfId="3" applyNumberFormat="1" applyFont="1" applyFill="1" applyBorder="1" applyProtection="1">
      <protection locked="0"/>
    </xf>
    <xf numFmtId="0" fontId="3" fillId="9" borderId="6" xfId="0" applyFont="1" applyFill="1" applyBorder="1" applyAlignment="1" applyProtection="1">
      <alignment horizontal="center"/>
      <protection hidden="1"/>
    </xf>
    <xf numFmtId="3" fontId="3" fillId="9" borderId="1" xfId="0" applyNumberFormat="1" applyFont="1" applyFill="1" applyBorder="1" applyAlignment="1" applyProtection="1">
      <alignment horizontal="right"/>
      <protection hidden="1"/>
    </xf>
    <xf numFmtId="0" fontId="3" fillId="3" borderId="0" xfId="0" applyFont="1" applyFill="1" applyProtection="1">
      <protection hidden="1"/>
    </xf>
    <xf numFmtId="3" fontId="14" fillId="3" borderId="1" xfId="0" applyNumberFormat="1" applyFont="1" applyFill="1" applyBorder="1" applyAlignment="1" applyProtection="1">
      <alignment horizontal="right"/>
      <protection hidden="1"/>
    </xf>
    <xf numFmtId="0" fontId="3" fillId="8" borderId="0" xfId="0" applyNumberFormat="1" applyFont="1" applyFill="1" applyProtection="1">
      <protection hidden="1"/>
    </xf>
    <xf numFmtId="0" fontId="3" fillId="3" borderId="6" xfId="0" applyFont="1" applyFill="1" applyBorder="1" applyProtection="1">
      <protection hidden="1"/>
    </xf>
    <xf numFmtId="0" fontId="3" fillId="3" borderId="7" xfId="0" applyFont="1" applyFill="1" applyBorder="1" applyProtection="1">
      <protection hidden="1"/>
    </xf>
    <xf numFmtId="169" fontId="14" fillId="9" borderId="1" xfId="0" applyNumberFormat="1" applyFont="1" applyFill="1" applyBorder="1" applyAlignment="1" applyProtection="1">
      <alignment horizontal="center"/>
      <protection hidden="1"/>
    </xf>
    <xf numFmtId="3" fontId="3" fillId="9" borderId="7" xfId="0" applyNumberFormat="1" applyFont="1" applyFill="1" applyBorder="1" applyAlignment="1" applyProtection="1">
      <alignment horizontal="center"/>
      <protection hidden="1"/>
    </xf>
    <xf numFmtId="0" fontId="3" fillId="8" borderId="0" xfId="0" applyFont="1" applyFill="1" applyBorder="1" applyAlignment="1" applyProtection="1">
      <alignment horizontal="center"/>
      <protection hidden="1"/>
    </xf>
    <xf numFmtId="0" fontId="3" fillId="8" borderId="0" xfId="0" applyFont="1" applyFill="1" applyAlignment="1" applyProtection="1">
      <protection hidden="1"/>
    </xf>
    <xf numFmtId="49" fontId="16" fillId="3" borderId="4" xfId="3" applyNumberFormat="1" applyFont="1" applyFill="1" applyBorder="1" applyProtection="1"/>
    <xf numFmtId="49" fontId="16" fillId="8" borderId="0" xfId="3" applyNumberFormat="1" applyFont="1" applyFill="1" applyProtection="1"/>
    <xf numFmtId="49" fontId="16" fillId="8" borderId="0" xfId="3" applyNumberFormat="1" applyFont="1" applyFill="1" applyAlignment="1" applyProtection="1">
      <alignment horizontal="center"/>
    </xf>
    <xf numFmtId="3" fontId="15" fillId="8" borderId="0" xfId="0" applyNumberFormat="1" applyFont="1" applyFill="1" applyBorder="1" applyAlignment="1">
      <alignment wrapText="1"/>
    </xf>
    <xf numFmtId="3" fontId="15" fillId="8" borderId="0" xfId="0" applyNumberFormat="1" applyFont="1" applyFill="1" applyAlignment="1">
      <alignment wrapText="1"/>
    </xf>
    <xf numFmtId="4" fontId="3" fillId="8" borderId="0" xfId="0" applyNumberFormat="1" applyFont="1" applyFill="1"/>
    <xf numFmtId="0" fontId="3" fillId="8" borderId="0" xfId="0" applyFont="1" applyFill="1"/>
    <xf numFmtId="0" fontId="0" fillId="8" borderId="0" xfId="0" applyFill="1"/>
    <xf numFmtId="3" fontId="3" fillId="8" borderId="0" xfId="0" applyNumberFormat="1" applyFont="1" applyFill="1" applyBorder="1" applyAlignment="1">
      <alignment horizontal="left"/>
    </xf>
    <xf numFmtId="4" fontId="3" fillId="8" borderId="0" xfId="0" applyNumberFormat="1" applyFont="1" applyFill="1" applyBorder="1"/>
    <xf numFmtId="0" fontId="3" fillId="8" borderId="0" xfId="0" applyFont="1" applyFill="1" applyBorder="1"/>
    <xf numFmtId="3" fontId="10" fillId="8" borderId="0" xfId="0" applyNumberFormat="1" applyFont="1" applyFill="1" applyBorder="1" applyAlignment="1">
      <alignment horizontal="left"/>
    </xf>
    <xf numFmtId="3" fontId="3" fillId="8" borderId="0" xfId="0" applyNumberFormat="1" applyFont="1" applyFill="1" applyBorder="1" applyAlignment="1">
      <alignment horizontal="left" wrapText="1"/>
    </xf>
    <xf numFmtId="4" fontId="3" fillId="8" borderId="0" xfId="0" applyNumberFormat="1" applyFont="1" applyFill="1" applyBorder="1" applyAlignment="1">
      <alignment wrapText="1"/>
    </xf>
    <xf numFmtId="1" fontId="3" fillId="8" borderId="0" xfId="0" applyNumberFormat="1" applyFont="1" applyFill="1" applyBorder="1" applyAlignment="1">
      <alignment horizontal="left" wrapText="1"/>
    </xf>
    <xf numFmtId="0" fontId="3" fillId="8" borderId="0" xfId="0" applyFont="1" applyFill="1" applyBorder="1" applyAlignment="1">
      <alignment wrapText="1"/>
    </xf>
    <xf numFmtId="1" fontId="3" fillId="8" borderId="0" xfId="0" applyNumberFormat="1" applyFont="1" applyFill="1" applyBorder="1" applyAlignment="1">
      <alignment horizontal="center" vertical="center"/>
    </xf>
    <xf numFmtId="1" fontId="3" fillId="3" borderId="1" xfId="0" applyNumberFormat="1" applyFont="1" applyFill="1" applyBorder="1" applyAlignment="1">
      <alignment horizontal="left" vertical="center"/>
    </xf>
    <xf numFmtId="0" fontId="3" fillId="3" borderId="1" xfId="0" applyFont="1" applyFill="1" applyBorder="1" applyAlignment="1">
      <alignment horizontal="center" vertical="center" wrapText="1"/>
    </xf>
    <xf numFmtId="0" fontId="3" fillId="3" borderId="1" xfId="0" applyFont="1" applyFill="1" applyBorder="1" applyAlignment="1">
      <alignment wrapText="1"/>
    </xf>
    <xf numFmtId="0" fontId="3" fillId="3" borderId="0" xfId="0" applyFont="1" applyFill="1" applyBorder="1"/>
    <xf numFmtId="0" fontId="3" fillId="3" borderId="1" xfId="0" applyFont="1" applyFill="1" applyBorder="1"/>
    <xf numFmtId="4" fontId="3" fillId="8" borderId="1" xfId="0" applyNumberFormat="1" applyFont="1" applyFill="1" applyBorder="1" applyProtection="1">
      <protection locked="0"/>
    </xf>
    <xf numFmtId="0" fontId="3" fillId="8" borderId="1" xfId="0" applyFont="1" applyFill="1" applyBorder="1"/>
    <xf numFmtId="0" fontId="3" fillId="8" borderId="1" xfId="0" applyFont="1" applyFill="1" applyBorder="1" applyProtection="1">
      <protection locked="0"/>
    </xf>
    <xf numFmtId="0" fontId="3" fillId="3" borderId="6" xfId="0" applyFont="1" applyFill="1" applyBorder="1"/>
    <xf numFmtId="4" fontId="3" fillId="8" borderId="7" xfId="0" applyNumberFormat="1" applyFont="1" applyFill="1" applyBorder="1" applyProtection="1">
      <protection locked="0"/>
    </xf>
    <xf numFmtId="4" fontId="3" fillId="10" borderId="7" xfId="0" applyNumberFormat="1" applyFont="1" applyFill="1" applyBorder="1"/>
    <xf numFmtId="0" fontId="3" fillId="3" borderId="1" xfId="0" applyFont="1" applyFill="1" applyBorder="1" applyAlignment="1">
      <alignment horizontal="center" vertical="center"/>
    </xf>
    <xf numFmtId="0" fontId="3" fillId="8" borderId="0" xfId="0" applyFont="1" applyFill="1" applyBorder="1" applyAlignment="1">
      <alignment horizontal="center" vertical="center"/>
    </xf>
    <xf numFmtId="4" fontId="3" fillId="3" borderId="1" xfId="0" applyNumberFormat="1" applyFont="1" applyFill="1" applyBorder="1" applyAlignment="1">
      <alignment wrapText="1"/>
    </xf>
    <xf numFmtId="4" fontId="3" fillId="5" borderId="1" xfId="0" applyNumberFormat="1" applyFont="1" applyFill="1" applyBorder="1"/>
    <xf numFmtId="0" fontId="3" fillId="3" borderId="1" xfId="0" applyFont="1" applyFill="1" applyBorder="1" applyAlignment="1">
      <alignment vertical="top" wrapText="1"/>
    </xf>
    <xf numFmtId="4" fontId="3" fillId="10" borderId="1" xfId="0" applyNumberFormat="1" applyFont="1" applyFill="1" applyBorder="1"/>
    <xf numFmtId="0" fontId="3" fillId="8" borderId="0" xfId="0" applyFont="1" applyFill="1" applyBorder="1" applyProtection="1">
      <protection locked="0"/>
    </xf>
    <xf numFmtId="0" fontId="3" fillId="8" borderId="0" xfId="0" applyFont="1" applyFill="1" applyBorder="1" applyProtection="1"/>
    <xf numFmtId="167" fontId="3" fillId="8" borderId="1" xfId="0" applyNumberFormat="1" applyFont="1" applyFill="1" applyBorder="1" applyProtection="1">
      <protection locked="0"/>
    </xf>
    <xf numFmtId="1" fontId="3" fillId="8" borderId="0" xfId="0" applyNumberFormat="1" applyFont="1" applyFill="1" applyBorder="1" applyAlignment="1" applyProtection="1">
      <alignment horizontal="center" vertical="center"/>
      <protection hidden="1"/>
    </xf>
    <xf numFmtId="4" fontId="3" fillId="10" borderId="1" xfId="0" applyNumberFormat="1" applyFont="1" applyFill="1" applyBorder="1" applyProtection="1">
      <protection hidden="1"/>
    </xf>
    <xf numFmtId="0" fontId="1" fillId="8" borderId="0" xfId="0" applyFont="1" applyFill="1"/>
    <xf numFmtId="4" fontId="3" fillId="8" borderId="0" xfId="2" applyNumberFormat="1" applyFont="1" applyFill="1"/>
    <xf numFmtId="4" fontId="3" fillId="8" borderId="0" xfId="2" applyNumberFormat="1" applyFont="1" applyFill="1" applyBorder="1"/>
    <xf numFmtId="0" fontId="1" fillId="8" borderId="0" xfId="2" applyFill="1"/>
    <xf numFmtId="1" fontId="3" fillId="8" borderId="0" xfId="2" applyNumberFormat="1" applyFont="1" applyFill="1" applyBorder="1" applyAlignment="1">
      <alignment horizontal="left"/>
    </xf>
    <xf numFmtId="3" fontId="10" fillId="8" borderId="0" xfId="2" applyNumberFormat="1" applyFont="1" applyFill="1" applyBorder="1" applyAlignment="1">
      <alignment horizontal="left"/>
    </xf>
    <xf numFmtId="1" fontId="3" fillId="8" borderId="0" xfId="2" applyNumberFormat="1" applyFont="1" applyFill="1" applyBorder="1" applyAlignment="1">
      <alignment horizontal="left" wrapText="1"/>
    </xf>
    <xf numFmtId="0" fontId="3" fillId="8" borderId="0" xfId="2" applyFont="1" applyFill="1" applyBorder="1" applyAlignment="1">
      <alignment wrapText="1"/>
    </xf>
    <xf numFmtId="0" fontId="3" fillId="8" borderId="0" xfId="2" applyFont="1" applyFill="1" applyBorder="1"/>
    <xf numFmtId="1" fontId="3" fillId="8" borderId="0" xfId="2" applyNumberFormat="1" applyFont="1" applyFill="1" applyBorder="1" applyAlignment="1">
      <alignment horizontal="center" vertical="center"/>
    </xf>
    <xf numFmtId="1" fontId="3" fillId="3" borderId="1" xfId="2" applyNumberFormat="1" applyFont="1" applyFill="1" applyBorder="1" applyAlignment="1">
      <alignment horizontal="left" vertical="center"/>
    </xf>
    <xf numFmtId="0" fontId="3" fillId="3" borderId="1" xfId="2" applyFont="1" applyFill="1" applyBorder="1" applyAlignment="1">
      <alignment horizontal="center" vertical="center" wrapText="1"/>
    </xf>
    <xf numFmtId="0" fontId="3" fillId="3" borderId="1" xfId="2" applyFont="1" applyFill="1" applyBorder="1"/>
    <xf numFmtId="0" fontId="3" fillId="3" borderId="0" xfId="2" applyFont="1" applyFill="1" applyBorder="1"/>
    <xf numFmtId="4" fontId="3" fillId="8" borderId="1" xfId="2" applyNumberFormat="1" applyFont="1" applyFill="1" applyBorder="1" applyProtection="1">
      <protection locked="0"/>
    </xf>
    <xf numFmtId="0" fontId="3" fillId="3" borderId="1" xfId="2" applyFont="1" applyFill="1" applyBorder="1" applyAlignment="1">
      <alignment wrapText="1"/>
    </xf>
    <xf numFmtId="0" fontId="3" fillId="3" borderId="6" xfId="2" applyFont="1" applyFill="1" applyBorder="1"/>
    <xf numFmtId="4" fontId="3" fillId="3" borderId="1" xfId="2" applyNumberFormat="1" applyFont="1" applyFill="1" applyBorder="1"/>
    <xf numFmtId="4" fontId="3" fillId="8" borderId="7" xfId="2" applyNumberFormat="1" applyFont="1" applyFill="1" applyBorder="1" applyProtection="1">
      <protection locked="0"/>
    </xf>
    <xf numFmtId="4" fontId="3" fillId="10" borderId="7" xfId="2" applyNumberFormat="1" applyFont="1" applyFill="1" applyBorder="1"/>
    <xf numFmtId="4" fontId="3" fillId="3" borderId="7" xfId="2" applyNumberFormat="1" applyFont="1" applyFill="1" applyBorder="1"/>
    <xf numFmtId="4" fontId="3" fillId="3" borderId="0" xfId="2" applyNumberFormat="1" applyFont="1" applyFill="1" applyBorder="1"/>
    <xf numFmtId="0" fontId="3" fillId="8" borderId="0" xfId="2" applyFont="1" applyFill="1" applyBorder="1" applyAlignment="1">
      <alignment horizontal="center" vertical="center"/>
    </xf>
    <xf numFmtId="4" fontId="6" fillId="8" borderId="0" xfId="2" applyNumberFormat="1" applyFont="1" applyFill="1" applyBorder="1"/>
    <xf numFmtId="0" fontId="3" fillId="3" borderId="1" xfId="2" applyFont="1" applyFill="1" applyBorder="1" applyAlignment="1">
      <alignment horizontal="center" vertical="center"/>
    </xf>
    <xf numFmtId="4" fontId="3" fillId="3" borderId="6" xfId="2" applyNumberFormat="1" applyFont="1" applyFill="1" applyBorder="1"/>
    <xf numFmtId="167" fontId="3" fillId="8" borderId="1" xfId="2" applyNumberFormat="1" applyFont="1" applyFill="1" applyBorder="1" applyProtection="1">
      <protection locked="0"/>
    </xf>
    <xf numFmtId="1" fontId="3" fillId="8" borderId="0" xfId="2" applyNumberFormat="1" applyFont="1" applyFill="1" applyBorder="1" applyAlignment="1" applyProtection="1">
      <alignment horizontal="center" vertical="center"/>
      <protection hidden="1"/>
    </xf>
    <xf numFmtId="0" fontId="3" fillId="3" borderId="1" xfId="2" applyFont="1" applyFill="1" applyBorder="1" applyProtection="1">
      <protection hidden="1"/>
    </xf>
    <xf numFmtId="10" fontId="3" fillId="3" borderId="1" xfId="2" applyNumberFormat="1" applyFont="1" applyFill="1" applyBorder="1" applyProtection="1">
      <protection hidden="1"/>
    </xf>
    <xf numFmtId="0" fontId="3" fillId="8" borderId="0" xfId="2" applyFont="1" applyFill="1" applyBorder="1" applyProtection="1">
      <protection hidden="1"/>
    </xf>
    <xf numFmtId="0" fontId="1" fillId="8" borderId="0" xfId="2" applyFill="1" applyProtection="1">
      <protection hidden="1"/>
    </xf>
    <xf numFmtId="0" fontId="3" fillId="3" borderId="6" xfId="2" applyFont="1" applyFill="1" applyBorder="1" applyProtection="1">
      <protection hidden="1"/>
    </xf>
    <xf numFmtId="4" fontId="3" fillId="9" borderId="1" xfId="2" applyNumberFormat="1" applyFont="1" applyFill="1" applyBorder="1" applyProtection="1">
      <protection hidden="1"/>
    </xf>
    <xf numFmtId="4" fontId="3" fillId="3" borderId="1" xfId="2" applyNumberFormat="1" applyFont="1" applyFill="1" applyBorder="1" applyProtection="1">
      <protection hidden="1"/>
    </xf>
    <xf numFmtId="4" fontId="3" fillId="3" borderId="6" xfId="2" applyNumberFormat="1" applyFont="1" applyFill="1" applyBorder="1" applyProtection="1">
      <protection hidden="1"/>
    </xf>
    <xf numFmtId="0" fontId="3" fillId="3" borderId="1" xfId="2" applyFont="1" applyFill="1" applyBorder="1" applyAlignment="1">
      <alignment horizontal="left" wrapText="1"/>
    </xf>
    <xf numFmtId="4" fontId="3" fillId="10" borderId="1" xfId="2" applyNumberFormat="1" applyFont="1" applyFill="1" applyBorder="1"/>
    <xf numFmtId="4" fontId="3" fillId="8" borderId="0" xfId="2" applyNumberFormat="1" applyFont="1" applyFill="1" applyBorder="1" applyProtection="1">
      <protection hidden="1"/>
    </xf>
    <xf numFmtId="1" fontId="3" fillId="3" borderId="6" xfId="2" applyNumberFormat="1" applyFont="1" applyFill="1" applyBorder="1" applyAlignment="1">
      <alignment horizontal="left" vertical="center"/>
    </xf>
    <xf numFmtId="4" fontId="3" fillId="9" borderId="1" xfId="2" applyNumberFormat="1" applyFont="1" applyFill="1" applyBorder="1" applyAlignment="1">
      <alignment vertical="center"/>
    </xf>
    <xf numFmtId="1" fontId="3" fillId="3" borderId="3" xfId="2" applyNumberFormat="1" applyFont="1" applyFill="1" applyBorder="1" applyAlignment="1">
      <alignment horizontal="left" vertical="center"/>
    </xf>
    <xf numFmtId="4" fontId="3" fillId="8" borderId="0" xfId="2" applyNumberFormat="1" applyFont="1" applyFill="1" applyBorder="1" applyAlignment="1">
      <alignment vertical="center"/>
    </xf>
    <xf numFmtId="0" fontId="3" fillId="8" borderId="0" xfId="0" applyFont="1" applyFill="1" applyBorder="1" applyAlignment="1">
      <alignment horizontal="center" vertical="top"/>
    </xf>
    <xf numFmtId="0" fontId="3" fillId="3" borderId="4" xfId="0" applyFont="1" applyFill="1" applyBorder="1" applyAlignment="1">
      <alignment horizontal="left"/>
    </xf>
    <xf numFmtId="0" fontId="3" fillId="3" borderId="7" xfId="0" applyFont="1" applyFill="1" applyBorder="1" applyAlignment="1">
      <alignment horizontal="center"/>
    </xf>
    <xf numFmtId="0" fontId="3" fillId="3" borderId="1" xfId="0" applyFont="1" applyFill="1" applyBorder="1" applyAlignment="1">
      <alignment horizontal="center"/>
    </xf>
    <xf numFmtId="0" fontId="3" fillId="3" borderId="8" xfId="0" applyFont="1" applyFill="1" applyBorder="1" applyAlignment="1">
      <alignment vertical="top" wrapText="1"/>
    </xf>
    <xf numFmtId="0" fontId="3" fillId="8" borderId="0" xfId="0" applyFont="1" applyFill="1" applyBorder="1" applyAlignment="1">
      <alignment horizontal="left"/>
    </xf>
    <xf numFmtId="0" fontId="3" fillId="8" borderId="0" xfId="0" applyFont="1" applyFill="1" applyBorder="1" applyAlignment="1">
      <alignment horizontal="left" wrapText="1"/>
    </xf>
    <xf numFmtId="0" fontId="1" fillId="8" borderId="0" xfId="2" applyFill="1" applyProtection="1"/>
    <xf numFmtId="0" fontId="0" fillId="11" borderId="0" xfId="0" applyFill="1"/>
    <xf numFmtId="3" fontId="3" fillId="8" borderId="0" xfId="2" applyNumberFormat="1" applyFont="1" applyFill="1" applyBorder="1" applyAlignment="1">
      <alignment horizontal="left"/>
    </xf>
    <xf numFmtId="1" fontId="3" fillId="8" borderId="0" xfId="2" applyNumberFormat="1" applyFont="1" applyFill="1" applyBorder="1" applyAlignment="1" applyProtection="1">
      <alignment horizontal="center" vertical="center"/>
    </xf>
    <xf numFmtId="0" fontId="3" fillId="3" borderId="1" xfId="2" applyFont="1" applyFill="1" applyBorder="1" applyAlignment="1" applyProtection="1">
      <alignment vertical="top" wrapText="1"/>
    </xf>
    <xf numFmtId="0" fontId="3" fillId="12" borderId="1" xfId="2" applyFont="1" applyFill="1" applyBorder="1" applyAlignment="1" applyProtection="1">
      <alignment vertical="top" wrapText="1"/>
    </xf>
    <xf numFmtId="0" fontId="3" fillId="3" borderId="1" xfId="2" applyFont="1" applyFill="1" applyBorder="1" applyAlignment="1" applyProtection="1">
      <alignment horizontal="center" vertical="center" wrapText="1"/>
    </xf>
    <xf numFmtId="0" fontId="3" fillId="3" borderId="1" xfId="2" applyFont="1" applyFill="1" applyBorder="1" applyAlignment="1" applyProtection="1">
      <alignment horizontal="center" vertical="center"/>
    </xf>
    <xf numFmtId="0" fontId="3" fillId="3" borderId="1" xfId="2" applyFont="1" applyFill="1" applyBorder="1" applyAlignment="1" applyProtection="1">
      <alignment vertical="top"/>
    </xf>
    <xf numFmtId="0" fontId="3" fillId="8" borderId="1" xfId="2" applyFont="1" applyFill="1" applyBorder="1" applyAlignment="1" applyProtection="1">
      <alignment vertical="top"/>
    </xf>
    <xf numFmtId="3" fontId="3" fillId="8" borderId="1" xfId="2" applyNumberFormat="1" applyFont="1" applyFill="1" applyBorder="1" applyProtection="1">
      <protection locked="0"/>
    </xf>
    <xf numFmtId="171" fontId="3" fillId="13" borderId="1" xfId="2" applyNumberFormat="1" applyFont="1" applyFill="1" applyBorder="1" applyProtection="1"/>
    <xf numFmtId="0" fontId="1" fillId="0" borderId="0" xfId="2" applyFill="1" applyProtection="1"/>
    <xf numFmtId="0" fontId="3" fillId="8" borderId="1" xfId="2" applyFont="1" applyFill="1" applyBorder="1" applyAlignment="1" applyProtection="1">
      <alignment vertical="top" wrapText="1"/>
    </xf>
    <xf numFmtId="3" fontId="3" fillId="13" borderId="1" xfId="2" applyNumberFormat="1" applyFont="1" applyFill="1" applyBorder="1" applyProtection="1"/>
    <xf numFmtId="3" fontId="3" fillId="5" borderId="1" xfId="2" applyNumberFormat="1" applyFont="1" applyFill="1" applyBorder="1" applyProtection="1"/>
    <xf numFmtId="4" fontId="3" fillId="3" borderId="1" xfId="2" applyNumberFormat="1" applyFont="1" applyFill="1" applyBorder="1" applyAlignment="1" applyProtection="1">
      <alignment vertical="top" wrapText="1"/>
    </xf>
    <xf numFmtId="0" fontId="13" fillId="8" borderId="0" xfId="0" applyFont="1" applyFill="1"/>
    <xf numFmtId="0" fontId="14" fillId="8" borderId="0" xfId="0" applyFont="1" applyFill="1"/>
    <xf numFmtId="0" fontId="3" fillId="8" borderId="0" xfId="0" applyFont="1" applyFill="1" applyAlignment="1">
      <alignment wrapText="1"/>
    </xf>
    <xf numFmtId="0" fontId="3" fillId="14" borderId="0" xfId="0" applyFont="1" applyFill="1" applyAlignment="1" applyProtection="1">
      <alignment horizontal="center" vertical="center"/>
      <protection locked="0"/>
    </xf>
    <xf numFmtId="0" fontId="18" fillId="8" borderId="0" xfId="0" applyFont="1" applyFill="1"/>
    <xf numFmtId="0" fontId="18" fillId="8" borderId="0" xfId="0" quotePrefix="1" applyFont="1" applyFill="1"/>
    <xf numFmtId="3" fontId="7" fillId="13" borderId="0" xfId="0" applyNumberFormat="1" applyFont="1" applyFill="1"/>
    <xf numFmtId="0" fontId="3" fillId="0" borderId="0" xfId="0" applyFont="1" applyFill="1"/>
    <xf numFmtId="4" fontId="3" fillId="15" borderId="4" xfId="0" applyNumberFormat="1" applyFont="1" applyFill="1" applyBorder="1"/>
    <xf numFmtId="4" fontId="0" fillId="16" borderId="0" xfId="0" applyNumberFormat="1" applyFill="1"/>
    <xf numFmtId="4" fontId="3" fillId="15" borderId="1" xfId="0" applyNumberFormat="1" applyFont="1" applyFill="1" applyBorder="1"/>
    <xf numFmtId="9" fontId="3" fillId="8" borderId="0" xfId="0" applyNumberFormat="1" applyFont="1" applyFill="1" applyProtection="1">
      <protection hidden="1"/>
    </xf>
    <xf numFmtId="0" fontId="6" fillId="4" borderId="0" xfId="0" applyFont="1" applyFill="1"/>
    <xf numFmtId="0" fontId="3" fillId="17" borderId="1" xfId="0" applyFont="1" applyFill="1" applyBorder="1" applyAlignment="1">
      <alignment wrapText="1"/>
    </xf>
    <xf numFmtId="0" fontId="3" fillId="17" borderId="1" xfId="0" applyFont="1" applyFill="1" applyBorder="1"/>
    <xf numFmtId="4" fontId="3" fillId="15" borderId="9" xfId="0" applyNumberFormat="1" applyFont="1" applyFill="1" applyBorder="1"/>
    <xf numFmtId="0" fontId="3" fillId="17" borderId="4" xfId="0" applyFont="1" applyFill="1" applyBorder="1"/>
    <xf numFmtId="0" fontId="3" fillId="17" borderId="4" xfId="0" quotePrefix="1" applyFont="1" applyFill="1" applyBorder="1"/>
    <xf numFmtId="0" fontId="3" fillId="17" borderId="4" xfId="0" applyFont="1" applyFill="1" applyBorder="1" applyAlignment="1">
      <alignment horizontal="left" vertical="top"/>
    </xf>
    <xf numFmtId="10" fontId="3" fillId="2" borderId="4" xfId="0" applyNumberFormat="1" applyFont="1" applyFill="1" applyBorder="1"/>
    <xf numFmtId="0" fontId="3" fillId="0" borderId="1" xfId="0" applyFont="1" applyFill="1" applyBorder="1"/>
    <xf numFmtId="10" fontId="3" fillId="6" borderId="7" xfId="0" applyNumberFormat="1" applyFont="1" applyFill="1" applyBorder="1"/>
    <xf numFmtId="10" fontId="3" fillId="18" borderId="1" xfId="0" applyNumberFormat="1" applyFont="1" applyFill="1" applyBorder="1"/>
    <xf numFmtId="4" fontId="3" fillId="0" borderId="5" xfId="0" applyNumberFormat="1" applyFont="1" applyFill="1" applyBorder="1"/>
    <xf numFmtId="4" fontId="3" fillId="2" borderId="8" xfId="0" applyNumberFormat="1" applyFont="1" applyFill="1" applyBorder="1"/>
    <xf numFmtId="0" fontId="1" fillId="8" borderId="0" xfId="2" applyFont="1" applyFill="1" applyProtection="1"/>
    <xf numFmtId="16" fontId="3" fillId="0" borderId="0" xfId="0" quotePrefix="1" applyNumberFormat="1" applyFont="1" applyAlignment="1">
      <alignment horizontal="center"/>
    </xf>
    <xf numFmtId="4" fontId="3" fillId="3" borderId="5" xfId="0" applyNumberFormat="1" applyFont="1" applyFill="1" applyBorder="1" applyAlignment="1" applyProtection="1">
      <alignment horizontal="center"/>
      <protection hidden="1"/>
    </xf>
    <xf numFmtId="3" fontId="3" fillId="19" borderId="4" xfId="0" applyNumberFormat="1" applyFont="1" applyFill="1" applyBorder="1" applyProtection="1">
      <protection hidden="1"/>
    </xf>
    <xf numFmtId="3" fontId="14" fillId="3" borderId="5" xfId="0" applyNumberFormat="1" applyFont="1" applyFill="1" applyBorder="1" applyAlignment="1" applyProtection="1">
      <alignment horizontal="right"/>
      <protection hidden="1"/>
    </xf>
    <xf numFmtId="3" fontId="3" fillId="9" borderId="4" xfId="0" applyNumberFormat="1" applyFont="1" applyFill="1" applyBorder="1" applyAlignment="1" applyProtection="1">
      <alignment horizontal="center"/>
      <protection hidden="1"/>
    </xf>
    <xf numFmtId="0" fontId="3" fillId="2" borderId="4" xfId="0" applyFont="1" applyFill="1" applyBorder="1"/>
    <xf numFmtId="0" fontId="3" fillId="20" borderId="4" xfId="0" applyFont="1" applyFill="1" applyBorder="1"/>
    <xf numFmtId="0" fontId="3" fillId="0" borderId="5" xfId="0" applyFont="1" applyBorder="1"/>
    <xf numFmtId="0" fontId="3" fillId="8" borderId="4" xfId="0" applyFont="1" applyFill="1" applyBorder="1" applyProtection="1">
      <protection hidden="1"/>
    </xf>
    <xf numFmtId="0" fontId="3" fillId="11" borderId="10" xfId="0" applyFont="1" applyFill="1" applyBorder="1"/>
    <xf numFmtId="0" fontId="3" fillId="11" borderId="11" xfId="0" applyFont="1" applyFill="1" applyBorder="1"/>
    <xf numFmtId="0" fontId="3" fillId="11" borderId="12" xfId="0" applyFont="1" applyFill="1" applyBorder="1"/>
    <xf numFmtId="4" fontId="3" fillId="11" borderId="0" xfId="0" applyNumberFormat="1" applyFont="1" applyFill="1" applyBorder="1"/>
    <xf numFmtId="0" fontId="3" fillId="11" borderId="0" xfId="0" applyFont="1" applyFill="1" applyBorder="1"/>
    <xf numFmtId="0" fontId="3" fillId="11" borderId="13" xfId="0" applyFont="1" applyFill="1" applyBorder="1"/>
    <xf numFmtId="10" fontId="3" fillId="11" borderId="0" xfId="0" applyNumberFormat="1" applyFont="1" applyFill="1" applyBorder="1"/>
    <xf numFmtId="0" fontId="3" fillId="0" borderId="14" xfId="0" applyFont="1" applyBorder="1"/>
    <xf numFmtId="0" fontId="3" fillId="0" borderId="15" xfId="0" applyFont="1" applyBorder="1"/>
    <xf numFmtId="4" fontId="3" fillId="11" borderId="16" xfId="0" applyNumberFormat="1" applyFont="1" applyFill="1" applyBorder="1"/>
    <xf numFmtId="0" fontId="3" fillId="11" borderId="17" xfId="0" applyFont="1" applyFill="1" applyBorder="1"/>
    <xf numFmtId="10" fontId="3" fillId="11" borderId="0" xfId="0" applyNumberFormat="1" applyFont="1" applyFill="1" applyBorder="1" applyAlignment="1">
      <alignment horizontal="left"/>
    </xf>
    <xf numFmtId="0" fontId="3" fillId="11" borderId="0" xfId="0" applyFont="1" applyFill="1" applyBorder="1" applyAlignment="1">
      <alignment horizontal="left"/>
    </xf>
    <xf numFmtId="168" fontId="3" fillId="11" borderId="0" xfId="0" applyNumberFormat="1" applyFont="1" applyFill="1" applyBorder="1" applyAlignment="1">
      <alignment horizontal="left"/>
    </xf>
    <xf numFmtId="10" fontId="3" fillId="11" borderId="13" xfId="0" applyNumberFormat="1" applyFont="1" applyFill="1" applyBorder="1" applyAlignment="1">
      <alignment horizontal="left"/>
    </xf>
    <xf numFmtId="0" fontId="3" fillId="11" borderId="13" xfId="0" applyFont="1" applyFill="1" applyBorder="1" applyAlignment="1">
      <alignment horizontal="left"/>
    </xf>
    <xf numFmtId="168" fontId="3" fillId="11" borderId="13" xfId="0" applyNumberFormat="1" applyFont="1" applyFill="1" applyBorder="1" applyAlignment="1">
      <alignment horizontal="left"/>
    </xf>
    <xf numFmtId="0" fontId="13" fillId="11" borderId="12" xfId="0" applyFont="1" applyFill="1" applyBorder="1"/>
    <xf numFmtId="0" fontId="13" fillId="11" borderId="18" xfId="0" applyFont="1" applyFill="1" applyBorder="1"/>
    <xf numFmtId="0" fontId="3" fillId="3" borderId="3" xfId="0" applyFont="1" applyFill="1" applyBorder="1" applyProtection="1">
      <protection hidden="1"/>
    </xf>
    <xf numFmtId="4" fontId="3" fillId="21" borderId="0" xfId="0" applyNumberFormat="1" applyFont="1" applyFill="1" applyAlignment="1" applyProtection="1">
      <alignment horizontal="center"/>
      <protection hidden="1"/>
    </xf>
    <xf numFmtId="3" fontId="3" fillId="21" borderId="0" xfId="0" applyNumberFormat="1" applyFont="1" applyFill="1" applyAlignment="1" applyProtection="1">
      <alignment horizontal="center"/>
      <protection hidden="1"/>
    </xf>
    <xf numFmtId="49" fontId="16" fillId="8" borderId="0" xfId="3" applyNumberFormat="1" applyFont="1" applyFill="1" applyAlignment="1" applyProtection="1">
      <alignment horizontal="left"/>
    </xf>
    <xf numFmtId="0" fontId="3" fillId="0" borderId="4" xfId="0" applyFont="1" applyBorder="1" applyAlignment="1"/>
    <xf numFmtId="0" fontId="3" fillId="3" borderId="4" xfId="0" applyFont="1" applyFill="1" applyBorder="1" applyAlignment="1"/>
    <xf numFmtId="3" fontId="19" fillId="15" borderId="4" xfId="0" applyNumberFormat="1" applyFont="1" applyFill="1" applyBorder="1" applyAlignment="1">
      <alignment horizontal="center"/>
    </xf>
    <xf numFmtId="0" fontId="12" fillId="8" borderId="0" xfId="0" applyFont="1" applyFill="1" applyAlignment="1" applyProtection="1">
      <alignment horizontal="left" vertical="top" textRotation="90"/>
      <protection hidden="1"/>
    </xf>
    <xf numFmtId="3" fontId="14" fillId="8" borderId="0" xfId="0" applyNumberFormat="1" applyFont="1" applyFill="1" applyAlignment="1" applyProtection="1">
      <alignment horizontal="left" vertical="top" textRotation="90"/>
      <protection hidden="1"/>
    </xf>
    <xf numFmtId="0" fontId="20" fillId="0" borderId="0" xfId="4" applyFill="1"/>
    <xf numFmtId="2" fontId="20" fillId="0" borderId="0" xfId="4" applyNumberFormat="1" applyFill="1"/>
    <xf numFmtId="3" fontId="20" fillId="0" borderId="0" xfId="4" applyNumberFormat="1" applyFill="1"/>
    <xf numFmtId="172" fontId="20" fillId="0" borderId="0" xfId="4" applyNumberFormat="1" applyFill="1"/>
    <xf numFmtId="0" fontId="20" fillId="22" borderId="4" xfId="4" applyFont="1" applyFill="1" applyBorder="1"/>
    <xf numFmtId="0" fontId="20" fillId="23" borderId="4" xfId="4" applyFont="1" applyFill="1" applyBorder="1"/>
    <xf numFmtId="0" fontId="20" fillId="22" borderId="4" xfId="4" applyFill="1" applyBorder="1"/>
    <xf numFmtId="49" fontId="14" fillId="3" borderId="1" xfId="0" applyNumberFormat="1" applyFont="1" applyFill="1" applyBorder="1" applyAlignment="1" applyProtection="1">
      <alignment horizontal="center" wrapText="1"/>
      <protection hidden="1"/>
    </xf>
    <xf numFmtId="49" fontId="16" fillId="24" borderId="4" xfId="3" applyNumberFormat="1" applyFont="1" applyFill="1" applyBorder="1" applyProtection="1">
      <protection locked="0"/>
    </xf>
    <xf numFmtId="49" fontId="16" fillId="24" borderId="4" xfId="3" applyNumberFormat="1" applyFont="1" applyFill="1" applyBorder="1" applyProtection="1"/>
    <xf numFmtId="0" fontId="3" fillId="25" borderId="4" xfId="0" applyFont="1" applyFill="1" applyBorder="1"/>
    <xf numFmtId="0" fontId="2" fillId="4" borderId="4" xfId="4" applyFont="1" applyFill="1" applyBorder="1"/>
    <xf numFmtId="0" fontId="3" fillId="2" borderId="0" xfId="0" applyFont="1" applyFill="1" applyBorder="1" applyAlignment="1">
      <alignment vertical="top" wrapText="1"/>
    </xf>
    <xf numFmtId="0" fontId="4" fillId="0" borderId="0" xfId="0" applyFont="1" applyAlignment="1">
      <alignment horizontal="center" vertical="center"/>
    </xf>
    <xf numFmtId="0" fontId="9" fillId="8" borderId="0" xfId="0" applyFont="1" applyFill="1" applyBorder="1" applyAlignment="1" applyProtection="1">
      <alignment wrapText="1"/>
      <protection hidden="1"/>
    </xf>
    <xf numFmtId="0" fontId="10" fillId="8" borderId="0" xfId="0" applyFont="1" applyFill="1" applyBorder="1" applyAlignment="1" applyProtection="1">
      <alignment horizontal="left"/>
      <protection hidden="1"/>
    </xf>
    <xf numFmtId="0" fontId="3" fillId="8" borderId="0" xfId="0" applyFont="1" applyFill="1" applyBorder="1" applyAlignment="1" applyProtection="1">
      <alignment horizontal="left" vertical="center" wrapText="1"/>
      <protection hidden="1"/>
    </xf>
    <xf numFmtId="0" fontId="3" fillId="8" borderId="0" xfId="0" applyFont="1" applyFill="1" applyBorder="1" applyAlignment="1" applyProtection="1">
      <alignment vertical="top" wrapText="1"/>
      <protection hidden="1"/>
    </xf>
    <xf numFmtId="3" fontId="15" fillId="8" borderId="0" xfId="0" applyNumberFormat="1" applyFont="1" applyFill="1" applyBorder="1" applyAlignment="1">
      <alignment wrapText="1"/>
    </xf>
    <xf numFmtId="3" fontId="3" fillId="8" borderId="0" xfId="0" applyNumberFormat="1" applyFont="1" applyFill="1" applyBorder="1" applyAlignment="1">
      <alignment horizontal="left" wrapText="1"/>
    </xf>
    <xf numFmtId="3" fontId="3" fillId="8" borderId="0" xfId="2" applyNumberFormat="1" applyFont="1" applyFill="1" applyBorder="1" applyAlignment="1">
      <alignment horizontal="left" wrapText="1"/>
    </xf>
    <xf numFmtId="3" fontId="15" fillId="8" borderId="0" xfId="2" applyNumberFormat="1" applyFont="1" applyFill="1" applyBorder="1" applyAlignment="1">
      <alignment wrapText="1"/>
    </xf>
    <xf numFmtId="0" fontId="6" fillId="8" borderId="0" xfId="0" applyFont="1" applyFill="1" applyBorder="1" applyAlignment="1" applyProtection="1">
      <alignment wrapText="1"/>
      <protection hidden="1"/>
    </xf>
    <xf numFmtId="3" fontId="15" fillId="8" borderId="0" xfId="0" applyNumberFormat="1" applyFont="1" applyFill="1" applyBorder="1" applyAlignment="1" applyProtection="1">
      <alignment wrapText="1"/>
      <protection hidden="1"/>
    </xf>
    <xf numFmtId="0" fontId="6" fillId="8" borderId="0" xfId="0" applyFont="1" applyFill="1" applyBorder="1" applyAlignment="1" applyProtection="1">
      <alignment vertical="top" wrapText="1"/>
      <protection hidden="1"/>
    </xf>
    <xf numFmtId="0" fontId="9" fillId="8" borderId="0" xfId="0" applyFont="1" applyFill="1" applyBorder="1" applyAlignment="1">
      <alignment wrapText="1"/>
    </xf>
    <xf numFmtId="0" fontId="10" fillId="8" borderId="0" xfId="0" applyFont="1" applyFill="1" applyBorder="1" applyAlignment="1">
      <alignment horizontal="left"/>
    </xf>
    <xf numFmtId="0" fontId="3" fillId="8" borderId="0" xfId="0" applyFont="1" applyFill="1" applyBorder="1" applyAlignment="1">
      <alignment horizontal="left" wrapText="1"/>
    </xf>
  </cellXfs>
  <cellStyles count="5">
    <cellStyle name="Standard" xfId="0" builtinId="0"/>
    <cellStyle name="Standard 2" xfId="1"/>
    <cellStyle name="Standard 2_Finanzplan-XX-151121-1500-174" xfId="2"/>
    <cellStyle name="Standard 3" xfId="3"/>
    <cellStyle name="Standard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Tabelle4"/>
      <sheetName val="Grundlagen"/>
      <sheetName val="Projektgebiet"/>
      <sheetName val="intern"/>
      <sheetName val="Eigenmittel"/>
      <sheetName val="Kofinanzierung"/>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G112"/>
  <sheetViews>
    <sheetView zoomScale="80" zoomScaleNormal="80" workbookViewId="0">
      <selection activeCell="E4" sqref="E4"/>
    </sheetView>
  </sheetViews>
  <sheetFormatPr baseColWidth="10" defaultRowHeight="12.75" x14ac:dyDescent="0.2"/>
  <cols>
    <col min="1" max="1" width="5.7109375" customWidth="1"/>
    <col min="2" max="2" width="40.7109375" customWidth="1"/>
    <col min="3" max="3" width="23" customWidth="1"/>
    <col min="4" max="4" width="15.7109375" customWidth="1"/>
    <col min="6" max="6" width="23" customWidth="1"/>
    <col min="7" max="7" width="15.7109375" customWidth="1"/>
    <col min="8" max="13" width="17.7109375" customWidth="1"/>
  </cols>
  <sheetData>
    <row r="1" spans="1:7" x14ac:dyDescent="0.2">
      <c r="A1" s="1"/>
      <c r="B1" s="235" t="s">
        <v>22258</v>
      </c>
      <c r="C1" s="280" t="s">
        <v>2444</v>
      </c>
      <c r="D1" s="2"/>
      <c r="E1" s="2"/>
      <c r="F1" s="280" t="s">
        <v>2445</v>
      </c>
      <c r="G1" s="2"/>
    </row>
    <row r="2" spans="1:7" x14ac:dyDescent="0.2">
      <c r="A2" s="1"/>
      <c r="B2" s="236" t="s">
        <v>22259</v>
      </c>
      <c r="C2" s="280"/>
      <c r="D2" s="2"/>
      <c r="E2" s="2"/>
      <c r="F2" s="280"/>
      <c r="G2" s="2"/>
    </row>
    <row r="3" spans="1:7" x14ac:dyDescent="0.2">
      <c r="A3" s="1"/>
      <c r="B3" s="2"/>
      <c r="C3" s="2"/>
      <c r="D3" s="2"/>
      <c r="E3" s="2"/>
      <c r="F3" s="2"/>
      <c r="G3" s="2"/>
    </row>
    <row r="4" spans="1:7" ht="21" x14ac:dyDescent="0.35">
      <c r="A4" s="1"/>
      <c r="B4" s="277" t="s">
        <v>22270</v>
      </c>
      <c r="C4" s="2"/>
      <c r="D4" s="2"/>
      <c r="E4" s="264" t="s">
        <v>22341</v>
      </c>
      <c r="F4" s="2"/>
      <c r="G4" s="2"/>
    </row>
    <row r="5" spans="1:7" ht="12.75" customHeight="1" x14ac:dyDescent="0.2">
      <c r="A5" s="1"/>
      <c r="B5" s="3" t="s">
        <v>22243</v>
      </c>
      <c r="C5" s="3"/>
      <c r="D5" s="3"/>
      <c r="E5" s="2"/>
      <c r="F5" s="3"/>
      <c r="G5" s="3"/>
    </row>
    <row r="6" spans="1:7" ht="13.5" customHeight="1" x14ac:dyDescent="0.2">
      <c r="A6" s="1"/>
      <c r="B6" s="2"/>
      <c r="C6" s="2"/>
      <c r="D6" s="2"/>
      <c r="E6" s="2"/>
      <c r="F6" s="2"/>
      <c r="G6" s="2"/>
    </row>
    <row r="7" spans="1:7" x14ac:dyDescent="0.2">
      <c r="A7" s="1"/>
      <c r="B7" s="2" t="s">
        <v>2447</v>
      </c>
      <c r="C7" s="211" t="s">
        <v>2448</v>
      </c>
      <c r="D7" s="2"/>
      <c r="E7" s="2"/>
      <c r="F7" s="211" t="s">
        <v>2449</v>
      </c>
      <c r="G7" s="2"/>
    </row>
    <row r="8" spans="1:7" x14ac:dyDescent="0.2">
      <c r="A8" s="1"/>
      <c r="B8" s="222" t="s">
        <v>2450</v>
      </c>
      <c r="C8" s="4">
        <f>Projektgebiet!I252/100</f>
        <v>0</v>
      </c>
      <c r="D8" s="2"/>
      <c r="E8" s="2"/>
      <c r="F8" s="4">
        <f>Projektgebiet!I252/100</f>
        <v>0</v>
      </c>
      <c r="G8" s="2"/>
    </row>
    <row r="9" spans="1:7" x14ac:dyDescent="0.2">
      <c r="A9" s="1"/>
      <c r="B9" s="2" t="s">
        <v>1229</v>
      </c>
      <c r="C9" s="223">
        <f>C8</f>
        <v>0</v>
      </c>
      <c r="D9" s="5"/>
      <c r="E9" s="2"/>
      <c r="F9" s="223">
        <f>F8</f>
        <v>0</v>
      </c>
      <c r="G9" s="5"/>
    </row>
    <row r="10" spans="1:7" x14ac:dyDescent="0.2">
      <c r="A10" s="1"/>
      <c r="B10" s="2" t="s">
        <v>2451</v>
      </c>
      <c r="C10" s="6">
        <f>IF(C9=0,0,INT(100000/C9))</f>
        <v>0</v>
      </c>
      <c r="D10" s="7"/>
      <c r="E10" s="8"/>
      <c r="F10" s="6">
        <f>IF(F9=0,0,INT(100000/F9))</f>
        <v>0</v>
      </c>
      <c r="G10" s="7"/>
    </row>
    <row r="11" spans="1:7" x14ac:dyDescent="0.2">
      <c r="A11" s="1"/>
      <c r="B11" s="2"/>
      <c r="C11" s="9"/>
      <c r="D11" s="2"/>
      <c r="E11" s="8"/>
      <c r="F11" s="9"/>
      <c r="G11" s="2"/>
    </row>
    <row r="12" spans="1:7" x14ac:dyDescent="0.2">
      <c r="A12" s="1"/>
      <c r="B12" s="220" t="s">
        <v>2452</v>
      </c>
      <c r="C12" s="212">
        <f>BM!C36</f>
        <v>0</v>
      </c>
      <c r="D12" s="2"/>
      <c r="E12" s="2"/>
      <c r="F12" s="212">
        <f>WL!C27</f>
        <v>0</v>
      </c>
      <c r="G12" s="2"/>
    </row>
    <row r="13" spans="1:7" x14ac:dyDescent="0.2">
      <c r="A13" s="1"/>
      <c r="B13" s="221" t="s">
        <v>2453</v>
      </c>
      <c r="C13" s="219">
        <f>BM!C36-BM!D40</f>
        <v>0</v>
      </c>
      <c r="D13" s="2"/>
      <c r="E13" s="2"/>
      <c r="F13" s="212">
        <f>WL!C27-WL!E47</f>
        <v>0</v>
      </c>
      <c r="G13" s="2"/>
    </row>
    <row r="14" spans="1:7" x14ac:dyDescent="0.2">
      <c r="A14" s="1"/>
      <c r="B14" s="10" t="s">
        <v>2454</v>
      </c>
      <c r="C14" s="9">
        <f>C12-C13</f>
        <v>0</v>
      </c>
      <c r="D14" s="2"/>
      <c r="E14" s="2"/>
      <c r="F14" s="9">
        <f>F12-F13</f>
        <v>0</v>
      </c>
      <c r="G14" s="2"/>
    </row>
    <row r="15" spans="1:7" x14ac:dyDescent="0.2">
      <c r="A15" s="1"/>
      <c r="B15" s="2"/>
      <c r="C15" s="2"/>
      <c r="D15" s="2"/>
      <c r="E15" s="2"/>
      <c r="F15" s="2"/>
      <c r="G15" s="2"/>
    </row>
    <row r="16" spans="1:7" ht="29.25" customHeight="1" x14ac:dyDescent="0.2">
      <c r="A16" s="11" t="s">
        <v>2455</v>
      </c>
      <c r="B16" s="217" t="s">
        <v>2456</v>
      </c>
      <c r="C16" s="9"/>
      <c r="D16" s="2"/>
      <c r="E16" s="2"/>
      <c r="F16" s="13">
        <f>WL!C52</f>
        <v>0</v>
      </c>
      <c r="G16" s="2"/>
    </row>
    <row r="17" spans="1:7" x14ac:dyDescent="0.2">
      <c r="A17" s="1"/>
      <c r="B17" s="218" t="s">
        <v>2457</v>
      </c>
      <c r="C17" s="9"/>
      <c r="D17" s="2"/>
      <c r="E17" s="2"/>
      <c r="F17" s="13">
        <f>WL!C39</f>
        <v>0</v>
      </c>
      <c r="G17" s="2"/>
    </row>
    <row r="18" spans="1:7" x14ac:dyDescent="0.2">
      <c r="A18" s="1"/>
      <c r="B18" s="14" t="s">
        <v>2449</v>
      </c>
      <c r="C18" s="9"/>
      <c r="D18" s="2"/>
      <c r="E18" s="2"/>
      <c r="F18" s="15">
        <f>F16-F17</f>
        <v>0</v>
      </c>
      <c r="G18" s="2"/>
    </row>
    <row r="19" spans="1:7" x14ac:dyDescent="0.2">
      <c r="A19" s="1"/>
      <c r="B19" s="2"/>
      <c r="C19" s="2"/>
      <c r="D19" s="2"/>
      <c r="E19" s="2"/>
      <c r="F19" s="2"/>
      <c r="G19" s="2"/>
    </row>
    <row r="20" spans="1:7" x14ac:dyDescent="0.2">
      <c r="A20" s="11" t="s">
        <v>2458</v>
      </c>
      <c r="B20" s="218" t="s">
        <v>2459</v>
      </c>
      <c r="C20" s="13">
        <f>BM!C46</f>
        <v>0</v>
      </c>
      <c r="D20" s="2"/>
      <c r="E20" s="2"/>
      <c r="F20" s="2"/>
      <c r="G20" s="2"/>
    </row>
    <row r="21" spans="1:7" x14ac:dyDescent="0.2">
      <c r="A21" s="11" t="s">
        <v>2460</v>
      </c>
      <c r="B21" s="218" t="s">
        <v>2461</v>
      </c>
      <c r="C21" s="16">
        <f>BM!C54</f>
        <v>0</v>
      </c>
      <c r="D21" s="2"/>
      <c r="E21" s="2"/>
      <c r="F21" s="2"/>
      <c r="G21" s="2"/>
    </row>
    <row r="22" spans="1:7" x14ac:dyDescent="0.2">
      <c r="A22" s="11" t="s">
        <v>2460</v>
      </c>
      <c r="B22" s="14" t="s">
        <v>2462</v>
      </c>
      <c r="C22" s="213">
        <f>C21</f>
        <v>0</v>
      </c>
      <c r="E22" s="2"/>
      <c r="F22" s="2"/>
    </row>
    <row r="23" spans="1:7" ht="14.25" customHeight="1" x14ac:dyDescent="0.2">
      <c r="A23" s="1" t="s">
        <v>2463</v>
      </c>
      <c r="B23" s="12" t="s">
        <v>2464</v>
      </c>
      <c r="C23" s="17">
        <f>C20-C22</f>
        <v>0</v>
      </c>
      <c r="D23" s="2"/>
      <c r="E23" s="2"/>
      <c r="F23" s="2"/>
      <c r="G23" s="2"/>
    </row>
    <row r="24" spans="1:7" x14ac:dyDescent="0.2">
      <c r="A24" s="1"/>
      <c r="B24" s="2"/>
      <c r="C24" s="2"/>
      <c r="D24" s="2"/>
      <c r="E24" s="2"/>
      <c r="F24" s="2"/>
      <c r="G24" s="2"/>
    </row>
    <row r="25" spans="1:7" x14ac:dyDescent="0.2">
      <c r="A25" s="1" t="s">
        <v>2465</v>
      </c>
      <c r="B25" s="14" t="s">
        <v>2466</v>
      </c>
      <c r="C25" s="13">
        <f>C23</f>
        <v>0</v>
      </c>
      <c r="D25" s="2"/>
      <c r="E25" s="2"/>
      <c r="F25" s="13">
        <f>F18</f>
        <v>0</v>
      </c>
      <c r="G25" s="2"/>
    </row>
    <row r="26" spans="1:7" x14ac:dyDescent="0.2">
      <c r="A26" s="1"/>
      <c r="B26" s="2"/>
      <c r="C26" s="2"/>
      <c r="D26" s="2"/>
      <c r="E26" s="2"/>
      <c r="F26" s="2"/>
      <c r="G26" s="2"/>
    </row>
    <row r="27" spans="1:7" x14ac:dyDescent="0.2">
      <c r="A27" s="1" t="s">
        <v>2467</v>
      </c>
      <c r="B27" s="14" t="s">
        <v>2468</v>
      </c>
      <c r="C27" s="18"/>
      <c r="D27" s="14" t="s">
        <v>2469</v>
      </c>
      <c r="E27" s="2"/>
      <c r="F27" s="18"/>
      <c r="G27" s="14" t="s">
        <v>2469</v>
      </c>
    </row>
    <row r="28" spans="1:7" x14ac:dyDescent="0.2">
      <c r="A28" s="1"/>
      <c r="B28" s="14" t="s">
        <v>2470</v>
      </c>
      <c r="C28" s="17">
        <f>C25</f>
        <v>0</v>
      </c>
      <c r="D28" s="18"/>
      <c r="E28" s="2"/>
      <c r="F28" s="17">
        <f>F25</f>
        <v>0</v>
      </c>
      <c r="G28" s="18"/>
    </row>
    <row r="29" spans="1:7" x14ac:dyDescent="0.2">
      <c r="A29" s="1"/>
      <c r="B29" s="14" t="s">
        <v>1230</v>
      </c>
      <c r="C29" s="4">
        <f>C9</f>
        <v>0</v>
      </c>
      <c r="D29" s="18"/>
      <c r="E29" s="2"/>
      <c r="F29" s="4">
        <f>F9</f>
        <v>0</v>
      </c>
      <c r="G29" s="18"/>
    </row>
    <row r="30" spans="1:7" x14ac:dyDescent="0.2">
      <c r="A30" s="1"/>
      <c r="B30" s="14" t="s">
        <v>2471</v>
      </c>
      <c r="C30" s="17">
        <f>IF(C29=0,0,MIN(C28,10000000/C29))</f>
        <v>0</v>
      </c>
      <c r="D30" s="17">
        <f>ROUND(+C30*C29,2)</f>
        <v>0</v>
      </c>
      <c r="E30" s="2"/>
      <c r="F30" s="17">
        <f>IF(F29=0,0,MIN(F28,10000000/F29))</f>
        <v>0</v>
      </c>
      <c r="G30" s="17">
        <f>ROUND(+F30*F29,2)</f>
        <v>0</v>
      </c>
    </row>
    <row r="31" spans="1:7" x14ac:dyDescent="0.2">
      <c r="A31" s="1"/>
      <c r="B31" s="14" t="s">
        <v>2472</v>
      </c>
      <c r="C31" s="17">
        <f>MAX(0,+C28-C30)</f>
        <v>0</v>
      </c>
      <c r="D31" s="18"/>
      <c r="E31" s="2"/>
      <c r="F31" s="17">
        <f>MAX(0,+F28-F30)</f>
        <v>0</v>
      </c>
      <c r="G31" s="18"/>
    </row>
    <row r="32" spans="1:7" x14ac:dyDescent="0.2">
      <c r="A32" s="1"/>
      <c r="B32" s="14" t="s">
        <v>2473</v>
      </c>
      <c r="C32" s="17">
        <f>MIN(10000000,C31)</f>
        <v>0</v>
      </c>
      <c r="D32" s="17">
        <f>ROUND(+C32*0.5,2)</f>
        <v>0</v>
      </c>
      <c r="E32" s="2"/>
      <c r="F32" s="17">
        <f>MIN(10000000,F31)</f>
        <v>0</v>
      </c>
      <c r="G32" s="17">
        <f>ROUND(+F32*0.5,2)</f>
        <v>0</v>
      </c>
    </row>
    <row r="33" spans="1:7" x14ac:dyDescent="0.2">
      <c r="A33" s="1"/>
      <c r="B33" s="14" t="s">
        <v>2474</v>
      </c>
      <c r="C33" s="13">
        <f>D33</f>
        <v>0</v>
      </c>
      <c r="D33" s="17">
        <f>SUM(D28:D32)</f>
        <v>0</v>
      </c>
      <c r="E33" s="19"/>
      <c r="F33" s="13">
        <f>G33</f>
        <v>0</v>
      </c>
      <c r="G33" s="17">
        <f>SUM(G28:G32)</f>
        <v>0</v>
      </c>
    </row>
    <row r="34" spans="1:7" x14ac:dyDescent="0.2">
      <c r="A34" s="1"/>
      <c r="B34" s="2"/>
      <c r="C34" s="2"/>
      <c r="D34" s="8"/>
      <c r="E34" s="2"/>
      <c r="F34" s="2"/>
      <c r="G34" s="8"/>
    </row>
    <row r="35" spans="1:7" x14ac:dyDescent="0.2">
      <c r="A35" s="1" t="s">
        <v>2475</v>
      </c>
      <c r="B35" s="218" t="s">
        <v>2476</v>
      </c>
      <c r="C35" s="15">
        <f>Eigenmittel!C12</f>
        <v>0</v>
      </c>
      <c r="D35" s="8"/>
      <c r="E35" s="2"/>
      <c r="F35" s="15">
        <f>Eigenmittel!C12</f>
        <v>0</v>
      </c>
      <c r="G35" s="8"/>
    </row>
    <row r="36" spans="1:7" x14ac:dyDescent="0.2">
      <c r="A36" s="1"/>
      <c r="B36" s="14" t="s">
        <v>2477</v>
      </c>
      <c r="C36" s="15">
        <f>ROUND(C25*0.1,2)</f>
        <v>0</v>
      </c>
      <c r="D36" s="8"/>
      <c r="E36" s="2"/>
      <c r="F36" s="15">
        <f>ROUND(F25*0.1,2)</f>
        <v>0</v>
      </c>
      <c r="G36" s="8"/>
    </row>
    <row r="37" spans="1:7" x14ac:dyDescent="0.2">
      <c r="A37" s="1"/>
      <c r="B37" s="218" t="s">
        <v>2478</v>
      </c>
      <c r="C37" s="214">
        <f>Kofinanzierung!C14</f>
        <v>0</v>
      </c>
      <c r="D37" s="8"/>
      <c r="E37" s="2"/>
      <c r="F37" s="214">
        <f>Kofinanzierung!C14</f>
        <v>0</v>
      </c>
      <c r="G37" s="8"/>
    </row>
    <row r="38" spans="1:7" x14ac:dyDescent="0.2">
      <c r="A38" s="1"/>
      <c r="B38" s="20" t="s">
        <v>2479</v>
      </c>
      <c r="C38" s="21">
        <f>C33+C35+C37</f>
        <v>0</v>
      </c>
      <c r="D38" s="22"/>
      <c r="E38" s="23"/>
      <c r="F38" s="21">
        <f>F33+F35+F37</f>
        <v>0</v>
      </c>
      <c r="G38" s="8"/>
    </row>
    <row r="39" spans="1:7" x14ac:dyDescent="0.2">
      <c r="A39" s="1"/>
      <c r="B39" s="14" t="s">
        <v>22264</v>
      </c>
      <c r="C39" s="17">
        <f>C14</f>
        <v>0</v>
      </c>
      <c r="D39" s="8"/>
      <c r="E39" s="2"/>
      <c r="F39" s="17">
        <f>F18</f>
        <v>0</v>
      </c>
      <c r="G39" s="8"/>
    </row>
    <row r="40" spans="1:7" x14ac:dyDescent="0.2">
      <c r="A40" s="11" t="s">
        <v>2480</v>
      </c>
      <c r="B40" s="14" t="s">
        <v>22260</v>
      </c>
      <c r="C40" s="17">
        <f>IF(C38&gt;C39,C38-C39,0)</f>
        <v>0</v>
      </c>
      <c r="D40" s="8"/>
      <c r="E40" s="2"/>
      <c r="F40" s="17">
        <f>IF(F38&gt;F39,F38-F39,0)</f>
        <v>0</v>
      </c>
      <c r="G40" s="8"/>
    </row>
    <row r="41" spans="1:7" x14ac:dyDescent="0.2">
      <c r="A41" s="11"/>
      <c r="B41" s="14" t="s">
        <v>2481</v>
      </c>
      <c r="C41" s="17">
        <f>IF(C40&lt;=0,0,MIN(C40,C35))</f>
        <v>0</v>
      </c>
      <c r="D41" s="8"/>
      <c r="E41" s="2"/>
      <c r="F41" s="17">
        <f>IF(F40&lt;=0,0,MIN(F40,F35))</f>
        <v>0</v>
      </c>
      <c r="G41" s="8"/>
    </row>
    <row r="42" spans="1:7" x14ac:dyDescent="0.2">
      <c r="A42" s="11" t="s">
        <v>2480</v>
      </c>
      <c r="B42" s="14" t="s">
        <v>2482</v>
      </c>
      <c r="C42" s="13">
        <f>IF(C40&lt;=0,C35,MAX(C36,C35-C41))</f>
        <v>0</v>
      </c>
      <c r="D42" s="2"/>
      <c r="E42" s="2"/>
      <c r="F42" s="13">
        <f>IF(F40&lt;=0,F35,MAX(F36,F35-F41))</f>
        <v>0</v>
      </c>
      <c r="G42" s="2"/>
    </row>
    <row r="43" spans="1:7" x14ac:dyDescent="0.2">
      <c r="A43" s="11"/>
      <c r="B43" s="14" t="s">
        <v>2483</v>
      </c>
      <c r="C43" s="24">
        <f>ROUND(IF(C25=0,1,C42/C25),7)</f>
        <v>1</v>
      </c>
      <c r="D43" s="210" t="str">
        <f>IF(C43&lt;0.1,"Mind. 10%!","")</f>
        <v/>
      </c>
      <c r="E43" s="2"/>
      <c r="F43" s="24">
        <f>ROUND(IF(F25=0,1,F42/F25),7)</f>
        <v>1</v>
      </c>
      <c r="G43" s="25" t="str">
        <f>IF(F43&lt;0.1,"Mind. 10%!","")</f>
        <v/>
      </c>
    </row>
    <row r="44" spans="1:7" x14ac:dyDescent="0.2">
      <c r="A44" s="1"/>
      <c r="B44" s="20" t="s">
        <v>2484</v>
      </c>
      <c r="C44" s="21">
        <f>C33+C37+C42</f>
        <v>0</v>
      </c>
      <c r="D44" s="22"/>
      <c r="E44" s="23"/>
      <c r="F44" s="21">
        <f>F33+F37+F42</f>
        <v>0</v>
      </c>
      <c r="G44" s="8"/>
    </row>
    <row r="45" spans="1:7" x14ac:dyDescent="0.2">
      <c r="A45" s="1"/>
      <c r="B45" s="14" t="s">
        <v>22264</v>
      </c>
      <c r="C45" s="17">
        <f>C14</f>
        <v>0</v>
      </c>
      <c r="D45" s="8"/>
      <c r="E45" s="2"/>
      <c r="F45" s="17">
        <f>F18</f>
        <v>0</v>
      </c>
      <c r="G45" s="8"/>
    </row>
    <row r="46" spans="1:7" x14ac:dyDescent="0.2">
      <c r="A46" s="11" t="s">
        <v>2480</v>
      </c>
      <c r="B46" s="14" t="s">
        <v>22261</v>
      </c>
      <c r="C46" s="17">
        <f>IF(C44&gt;C45,C44-C45,0)</f>
        <v>0</v>
      </c>
      <c r="D46" s="8"/>
      <c r="E46" s="2"/>
      <c r="F46" s="17">
        <f>IF(F44&gt;F45,F44-F45,0)</f>
        <v>0</v>
      </c>
      <c r="G46" s="8"/>
    </row>
    <row r="47" spans="1:7" x14ac:dyDescent="0.2">
      <c r="A47" s="1"/>
      <c r="B47" s="2"/>
      <c r="C47" s="2"/>
      <c r="D47" s="2"/>
      <c r="E47" s="2"/>
      <c r="F47" s="2"/>
      <c r="G47" s="2"/>
    </row>
    <row r="48" spans="1:7" x14ac:dyDescent="0.2">
      <c r="A48" s="11" t="s">
        <v>2480</v>
      </c>
      <c r="B48" s="14" t="s">
        <v>2485</v>
      </c>
      <c r="C48" s="227">
        <f>IF(OR(C33&lt;=0,C46&lt;=0),0,MIN(C33,C46))</f>
        <v>0</v>
      </c>
      <c r="D48" s="2"/>
      <c r="E48" s="2"/>
      <c r="F48" s="227">
        <f>IF(OR(F33&lt;=0,F46&lt;=0),0,MIN(F33,F46))</f>
        <v>0</v>
      </c>
      <c r="G48" s="2"/>
    </row>
    <row r="49" spans="1:7" x14ac:dyDescent="0.2">
      <c r="A49" s="11" t="s">
        <v>22256</v>
      </c>
      <c r="B49" s="220" t="s">
        <v>22247</v>
      </c>
      <c r="C49" s="212">
        <f>Kofinanzierung!C16</f>
        <v>0</v>
      </c>
      <c r="D49" s="2"/>
      <c r="E49" s="2"/>
      <c r="F49" s="212">
        <f>Kofinanzierung!C16</f>
        <v>0</v>
      </c>
      <c r="G49" s="2"/>
    </row>
    <row r="50" spans="1:7" x14ac:dyDescent="0.2">
      <c r="A50" s="1"/>
      <c r="B50" s="14" t="s">
        <v>2486</v>
      </c>
      <c r="C50" s="228">
        <f>MAX(0,C33-C48-C49)</f>
        <v>0</v>
      </c>
      <c r="D50" s="216" t="str">
        <f>IF(C50&lt;100000,"Bagatellgrenze","")</f>
        <v>Bagatellgrenze</v>
      </c>
      <c r="E50" s="2"/>
      <c r="F50" s="228">
        <f>MAX(0,F33-F48-F49)</f>
        <v>0</v>
      </c>
      <c r="G50" s="216" t="str">
        <f>IF(F50&lt;100000,"Bagatellgrenze","")</f>
        <v>Bagatellgrenze</v>
      </c>
    </row>
    <row r="51" spans="1:7" x14ac:dyDescent="0.2">
      <c r="A51" s="1"/>
      <c r="B51" s="237" t="s">
        <v>2487</v>
      </c>
      <c r="C51" s="226">
        <f>IF(C25=0,0,ROUND(C50/C25,4))</f>
        <v>0</v>
      </c>
      <c r="D51" s="2"/>
      <c r="E51" s="2"/>
      <c r="F51" s="226">
        <f>IF(F25=0,0,ROUND(F50/F25,4))</f>
        <v>0</v>
      </c>
      <c r="G51" s="2"/>
    </row>
    <row r="52" spans="1:7" x14ac:dyDescent="0.2">
      <c r="A52" s="1"/>
      <c r="B52" s="2"/>
      <c r="C52" s="2"/>
      <c r="D52" s="2"/>
      <c r="E52" s="2"/>
      <c r="F52" s="2"/>
      <c r="G52" s="2"/>
    </row>
    <row r="53" spans="1:7" x14ac:dyDescent="0.2">
      <c r="A53" s="1"/>
      <c r="B53" s="14" t="s">
        <v>22264</v>
      </c>
      <c r="C53" s="9">
        <f>C14</f>
        <v>0</v>
      </c>
      <c r="D53" s="2"/>
      <c r="E53" s="2"/>
      <c r="F53" s="9">
        <f>F18</f>
        <v>0</v>
      </c>
      <c r="G53" s="2"/>
    </row>
    <row r="54" spans="1:7" x14ac:dyDescent="0.2">
      <c r="A54" s="1"/>
      <c r="B54" s="238" t="s">
        <v>22262</v>
      </c>
      <c r="C54" s="9">
        <f>C42</f>
        <v>0</v>
      </c>
      <c r="D54" s="2"/>
      <c r="E54" s="2"/>
      <c r="F54" s="9">
        <f>F42</f>
        <v>0</v>
      </c>
      <c r="G54" s="9"/>
    </row>
    <row r="55" spans="1:7" x14ac:dyDescent="0.2">
      <c r="A55" s="1"/>
      <c r="B55" s="238" t="s">
        <v>2512</v>
      </c>
      <c r="C55" s="9">
        <f>C50</f>
        <v>0</v>
      </c>
      <c r="D55" s="2"/>
      <c r="E55" s="2"/>
      <c r="F55" s="9">
        <f>F50</f>
        <v>0</v>
      </c>
      <c r="G55" s="2"/>
    </row>
    <row r="56" spans="1:7" x14ac:dyDescent="0.2">
      <c r="A56" s="1"/>
      <c r="B56" s="238" t="s">
        <v>2513</v>
      </c>
      <c r="C56" s="9">
        <f>C37+C49</f>
        <v>0</v>
      </c>
      <c r="D56" s="2"/>
      <c r="E56" s="2"/>
      <c r="F56" s="9">
        <f>F37+F49</f>
        <v>0</v>
      </c>
      <c r="G56" s="2"/>
    </row>
    <row r="57" spans="1:7" x14ac:dyDescent="0.2">
      <c r="A57" s="1"/>
      <c r="B57" s="238" t="s">
        <v>2514</v>
      </c>
      <c r="C57" s="15">
        <f>+C53-C54-C55-C56</f>
        <v>0</v>
      </c>
      <c r="D57" s="6"/>
      <c r="E57" s="211"/>
      <c r="F57" s="15">
        <f>+F53-F54-F55-F56</f>
        <v>0</v>
      </c>
      <c r="G57" s="8"/>
    </row>
    <row r="58" spans="1:7" x14ac:dyDescent="0.2">
      <c r="A58" s="230" t="s">
        <v>22257</v>
      </c>
      <c r="B58" s="224" t="s">
        <v>22249</v>
      </c>
      <c r="C58" s="13">
        <f>IF(C57&gt;0,C57,0)</f>
        <v>0</v>
      </c>
      <c r="D58" s="2"/>
      <c r="E58" s="2"/>
      <c r="F58" s="13">
        <f>IF(F57&gt;0,F57,0)</f>
        <v>0</v>
      </c>
      <c r="G58" s="2"/>
    </row>
    <row r="59" spans="1:7" ht="13.5" thickBot="1" x14ac:dyDescent="0.25">
      <c r="A59" s="1"/>
      <c r="B59" s="2"/>
      <c r="C59" s="2"/>
      <c r="D59" s="2"/>
      <c r="E59" s="2"/>
      <c r="F59" s="2"/>
      <c r="G59" s="2"/>
    </row>
    <row r="60" spans="1:7" ht="13.5" thickBot="1" x14ac:dyDescent="0.25">
      <c r="A60" s="1"/>
      <c r="B60" s="2" t="s">
        <v>2488</v>
      </c>
      <c r="C60" s="26">
        <f>IF(OR(C43&lt;0.1,C50&lt;100000,C58&gt;0),0,C50)</f>
        <v>0</v>
      </c>
      <c r="D60" s="2"/>
      <c r="E60" s="2"/>
      <c r="F60" s="26">
        <f>IF(OR(F43&lt;0.1,F50&lt;100000,F58&gt;0),0,F50)</f>
        <v>0</v>
      </c>
      <c r="G60" s="2"/>
    </row>
    <row r="61" spans="1:7" x14ac:dyDescent="0.2">
      <c r="A61" s="1"/>
      <c r="B61" s="2"/>
      <c r="C61" s="2"/>
      <c r="D61" s="2"/>
      <c r="E61" s="2"/>
      <c r="F61" s="2"/>
      <c r="G61" s="2"/>
    </row>
    <row r="62" spans="1:7" x14ac:dyDescent="0.2">
      <c r="A62" s="1"/>
      <c r="B62" s="220" t="s">
        <v>2489</v>
      </c>
      <c r="C62" s="225">
        <f>BM!C52</f>
        <v>1.21E-2</v>
      </c>
      <c r="D62" s="2"/>
      <c r="E62" s="2"/>
      <c r="F62" s="27">
        <f>WL!E37</f>
        <v>1.21E-2</v>
      </c>
      <c r="G62" s="2"/>
    </row>
    <row r="63" spans="1:7" x14ac:dyDescent="0.2">
      <c r="A63" s="1"/>
      <c r="B63" s="2"/>
      <c r="C63" s="2"/>
      <c r="D63" s="2"/>
      <c r="E63" s="2"/>
      <c r="F63" s="2"/>
      <c r="G63" s="2"/>
    </row>
    <row r="64" spans="1:7" x14ac:dyDescent="0.2">
      <c r="A64" s="1"/>
      <c r="B64" s="2"/>
      <c r="C64" s="2"/>
      <c r="D64" s="2"/>
      <c r="E64" s="2"/>
      <c r="F64" s="2"/>
      <c r="G64" s="2"/>
    </row>
    <row r="65" spans="1:7" ht="13.5" thickBot="1" x14ac:dyDescent="0.25">
      <c r="A65" s="1"/>
      <c r="B65" s="2"/>
      <c r="C65" s="2"/>
      <c r="D65" s="2"/>
      <c r="E65" s="2"/>
      <c r="F65" s="2"/>
      <c r="G65" s="2"/>
    </row>
    <row r="66" spans="1:7" x14ac:dyDescent="0.2">
      <c r="A66" s="1"/>
      <c r="B66" s="257" t="s">
        <v>2500</v>
      </c>
      <c r="C66" s="239"/>
      <c r="D66" s="239"/>
      <c r="E66" s="239"/>
      <c r="F66" s="239"/>
      <c r="G66" s="240"/>
    </row>
    <row r="67" spans="1:7" x14ac:dyDescent="0.2">
      <c r="A67" s="1"/>
      <c r="B67" s="241" t="s">
        <v>2501</v>
      </c>
      <c r="C67" s="242">
        <f>C14</f>
        <v>0</v>
      </c>
      <c r="D67" s="243"/>
      <c r="E67" s="243"/>
      <c r="F67" s="242">
        <f>F14</f>
        <v>0</v>
      </c>
      <c r="G67" s="244"/>
    </row>
    <row r="68" spans="1:7" x14ac:dyDescent="0.2">
      <c r="A68" s="1"/>
      <c r="B68" s="241" t="s">
        <v>2502</v>
      </c>
      <c r="C68" s="243">
        <f>C15</f>
        <v>0</v>
      </c>
      <c r="D68" s="243"/>
      <c r="E68" s="243"/>
      <c r="F68" s="243">
        <f>F15</f>
        <v>0</v>
      </c>
      <c r="G68" s="244"/>
    </row>
    <row r="69" spans="1:7" x14ac:dyDescent="0.2">
      <c r="A69" s="1"/>
      <c r="B69" s="241" t="s">
        <v>2503</v>
      </c>
      <c r="C69" s="248">
        <f>C67-C68</f>
        <v>0</v>
      </c>
      <c r="D69" s="243"/>
      <c r="E69" s="243"/>
      <c r="F69" s="248">
        <f>F67-F68</f>
        <v>0</v>
      </c>
      <c r="G69" s="244"/>
    </row>
    <row r="70" spans="1:7" x14ac:dyDescent="0.2">
      <c r="A70" s="1"/>
      <c r="B70" s="241"/>
      <c r="C70" s="243"/>
      <c r="D70" s="243"/>
      <c r="E70" s="243"/>
      <c r="F70" s="243"/>
      <c r="G70" s="244"/>
    </row>
    <row r="71" spans="1:7" x14ac:dyDescent="0.2">
      <c r="A71" s="1"/>
      <c r="B71" s="256" t="s">
        <v>2504</v>
      </c>
      <c r="C71" s="245">
        <f>C9</f>
        <v>0</v>
      </c>
      <c r="D71" s="243"/>
      <c r="E71" s="243"/>
      <c r="F71" s="245">
        <f>F9</f>
        <v>0</v>
      </c>
      <c r="G71" s="244"/>
    </row>
    <row r="72" spans="1:7" x14ac:dyDescent="0.2">
      <c r="A72" s="1"/>
      <c r="B72" s="241"/>
      <c r="C72" s="243"/>
      <c r="D72" s="243"/>
      <c r="E72" s="243"/>
      <c r="F72" s="243"/>
      <c r="G72" s="244"/>
    </row>
    <row r="73" spans="1:7" x14ac:dyDescent="0.2">
      <c r="A73" s="1"/>
      <c r="B73" s="256" t="s">
        <v>2505</v>
      </c>
      <c r="C73" s="243"/>
      <c r="D73" s="243"/>
      <c r="E73" s="243"/>
      <c r="F73" s="243"/>
      <c r="G73" s="244"/>
    </row>
    <row r="74" spans="1:7" x14ac:dyDescent="0.2">
      <c r="A74" s="1"/>
      <c r="B74" s="241" t="s">
        <v>2506</v>
      </c>
      <c r="C74" s="242">
        <f>C20</f>
        <v>0</v>
      </c>
      <c r="D74" s="243"/>
      <c r="E74" s="243"/>
      <c r="F74" s="242">
        <f>F16</f>
        <v>0</v>
      </c>
      <c r="G74" s="244"/>
    </row>
    <row r="75" spans="1:7" x14ac:dyDescent="0.2">
      <c r="A75" s="1"/>
      <c r="B75" s="241" t="s">
        <v>22263</v>
      </c>
      <c r="C75" s="242">
        <f>C22</f>
        <v>0</v>
      </c>
      <c r="D75" s="243"/>
      <c r="E75" s="243"/>
      <c r="F75" s="242">
        <f>F17</f>
        <v>0</v>
      </c>
      <c r="G75" s="244"/>
    </row>
    <row r="76" spans="1:7" x14ac:dyDescent="0.2">
      <c r="A76" s="1"/>
      <c r="B76" s="241" t="s">
        <v>22265</v>
      </c>
      <c r="C76" s="242">
        <f>+C74-C75</f>
        <v>0</v>
      </c>
      <c r="D76" s="243"/>
      <c r="E76" s="243"/>
      <c r="F76" s="242">
        <f>+F74-F75</f>
        <v>0</v>
      </c>
      <c r="G76" s="244"/>
    </row>
    <row r="77" spans="1:7" x14ac:dyDescent="0.2">
      <c r="A77" s="1"/>
      <c r="B77" s="241" t="s">
        <v>2509</v>
      </c>
      <c r="C77" s="248">
        <f>C50</f>
        <v>0</v>
      </c>
      <c r="D77" s="250">
        <f>C51</f>
        <v>0</v>
      </c>
      <c r="E77" s="243"/>
      <c r="F77" s="248">
        <f>F50</f>
        <v>0</v>
      </c>
      <c r="G77" s="253">
        <f>F51</f>
        <v>0</v>
      </c>
    </row>
    <row r="78" spans="1:7" x14ac:dyDescent="0.2">
      <c r="A78" s="1"/>
      <c r="B78" s="241"/>
      <c r="C78" s="243"/>
      <c r="D78" s="251"/>
      <c r="E78" s="243"/>
      <c r="F78" s="243"/>
      <c r="G78" s="254"/>
    </row>
    <row r="79" spans="1:7" x14ac:dyDescent="0.2">
      <c r="A79" s="1"/>
      <c r="B79" s="256" t="s">
        <v>2510</v>
      </c>
      <c r="C79" s="243"/>
      <c r="D79" s="251"/>
      <c r="E79" s="243"/>
      <c r="F79" s="243"/>
      <c r="G79" s="254"/>
    </row>
    <row r="80" spans="1:7" x14ac:dyDescent="0.2">
      <c r="A80" s="1"/>
      <c r="B80" s="241" t="s">
        <v>2511</v>
      </c>
      <c r="C80" s="242">
        <f>C42</f>
        <v>0</v>
      </c>
      <c r="D80" s="252">
        <f>C43</f>
        <v>1</v>
      </c>
      <c r="E80" s="243"/>
      <c r="F80" s="242">
        <f>F42</f>
        <v>0</v>
      </c>
      <c r="G80" s="255">
        <f>F43</f>
        <v>1</v>
      </c>
    </row>
    <row r="81" spans="1:7" x14ac:dyDescent="0.2">
      <c r="A81" s="1"/>
      <c r="B81" s="241" t="s">
        <v>2512</v>
      </c>
      <c r="C81" s="242">
        <f>C50</f>
        <v>0</v>
      </c>
      <c r="D81" s="243"/>
      <c r="E81" s="243"/>
      <c r="F81" s="242">
        <f>F50</f>
        <v>0</v>
      </c>
      <c r="G81" s="244"/>
    </row>
    <row r="82" spans="1:7" x14ac:dyDescent="0.2">
      <c r="A82" s="1"/>
      <c r="B82" s="241" t="s">
        <v>2513</v>
      </c>
      <c r="C82" s="242">
        <f>C37+C49</f>
        <v>0</v>
      </c>
      <c r="D82" s="243"/>
      <c r="E82" s="243"/>
      <c r="F82" s="242">
        <f>F37+F49</f>
        <v>0</v>
      </c>
      <c r="G82" s="244"/>
    </row>
    <row r="83" spans="1:7" x14ac:dyDescent="0.2">
      <c r="A83" s="1"/>
      <c r="B83" s="241" t="s">
        <v>2514</v>
      </c>
      <c r="C83" s="242">
        <f>C58</f>
        <v>0</v>
      </c>
      <c r="D83" s="243"/>
      <c r="E83" s="243"/>
      <c r="F83" s="242">
        <f>F58</f>
        <v>0</v>
      </c>
      <c r="G83" s="244"/>
    </row>
    <row r="84" spans="1:7" x14ac:dyDescent="0.2">
      <c r="A84" s="1"/>
      <c r="B84" s="241" t="s">
        <v>22271</v>
      </c>
      <c r="C84" s="248">
        <f>SUM(C80:C83)</f>
        <v>0</v>
      </c>
      <c r="D84" s="243"/>
      <c r="E84" s="243"/>
      <c r="F84" s="248">
        <f>SUM(F80:F83)</f>
        <v>0</v>
      </c>
      <c r="G84" s="244"/>
    </row>
    <row r="85" spans="1:7" ht="13.5" thickBot="1" x14ac:dyDescent="0.25">
      <c r="A85" s="1"/>
      <c r="B85" s="246"/>
      <c r="C85" s="249"/>
      <c r="D85" s="249"/>
      <c r="E85" s="249"/>
      <c r="F85" s="249"/>
      <c r="G85" s="247"/>
    </row>
    <row r="86" spans="1:7" x14ac:dyDescent="0.2">
      <c r="A86" s="1"/>
      <c r="B86" s="2"/>
      <c r="C86" s="2"/>
      <c r="D86" s="2"/>
      <c r="E86" s="2"/>
      <c r="F86" s="2"/>
      <c r="G86" s="2"/>
    </row>
    <row r="87" spans="1:7" x14ac:dyDescent="0.2">
      <c r="A87" s="1"/>
      <c r="B87" s="2"/>
      <c r="C87" s="2"/>
      <c r="D87" s="2"/>
      <c r="E87" s="2"/>
      <c r="F87" s="2"/>
      <c r="G87" s="2"/>
    </row>
    <row r="88" spans="1:7" x14ac:dyDescent="0.2">
      <c r="A88" s="1"/>
      <c r="B88" s="2"/>
      <c r="C88" s="2"/>
      <c r="D88" s="2"/>
      <c r="E88" s="2"/>
      <c r="F88" s="2"/>
      <c r="G88" s="2"/>
    </row>
    <row r="89" spans="1:7" x14ac:dyDescent="0.2">
      <c r="A89" s="1"/>
      <c r="B89" s="2"/>
      <c r="C89" s="2"/>
      <c r="D89" s="2"/>
      <c r="E89" s="2"/>
      <c r="F89" s="2"/>
      <c r="G89" s="2"/>
    </row>
    <row r="90" spans="1:7" x14ac:dyDescent="0.2">
      <c r="A90" s="1"/>
      <c r="B90" s="2"/>
      <c r="C90" s="2"/>
      <c r="D90" s="2"/>
      <c r="E90" s="2"/>
      <c r="F90" s="2"/>
      <c r="G90" s="2"/>
    </row>
    <row r="91" spans="1:7" x14ac:dyDescent="0.2">
      <c r="A91" s="1"/>
      <c r="B91" s="2"/>
      <c r="C91" s="2"/>
      <c r="D91" s="2"/>
      <c r="E91" s="2"/>
      <c r="F91" s="2"/>
      <c r="G91" s="2"/>
    </row>
    <row r="92" spans="1:7" x14ac:dyDescent="0.2">
      <c r="A92" s="1"/>
      <c r="B92" s="2"/>
      <c r="C92" s="2"/>
      <c r="D92" s="2"/>
      <c r="E92" s="2"/>
      <c r="F92" s="2"/>
      <c r="G92" s="2"/>
    </row>
    <row r="93" spans="1:7" x14ac:dyDescent="0.2">
      <c r="A93" s="1"/>
      <c r="B93" s="2"/>
      <c r="C93" s="2"/>
      <c r="D93" s="2"/>
      <c r="E93" s="2"/>
      <c r="F93" s="2"/>
      <c r="G93" s="2"/>
    </row>
    <row r="94" spans="1:7" x14ac:dyDescent="0.2">
      <c r="A94" s="1"/>
      <c r="B94" s="2"/>
      <c r="C94" s="2"/>
      <c r="D94" s="2"/>
      <c r="E94" s="2"/>
      <c r="F94" s="2"/>
      <c r="G94" s="2"/>
    </row>
    <row r="95" spans="1:7" x14ac:dyDescent="0.2">
      <c r="A95" s="1"/>
      <c r="B95" s="2"/>
      <c r="C95" s="2"/>
      <c r="D95" s="2"/>
      <c r="E95" s="2"/>
      <c r="F95" s="2"/>
      <c r="G95" s="2"/>
    </row>
    <row r="96" spans="1:7" x14ac:dyDescent="0.2">
      <c r="A96" s="1"/>
      <c r="B96" s="2"/>
      <c r="C96" s="2"/>
      <c r="D96" s="2"/>
      <c r="E96" s="2"/>
      <c r="F96" s="2"/>
      <c r="G96" s="2"/>
    </row>
    <row r="97" spans="1:7" x14ac:dyDescent="0.2">
      <c r="A97" s="1"/>
      <c r="B97" s="2"/>
      <c r="C97" s="2"/>
      <c r="D97" s="2"/>
      <c r="E97" s="2"/>
      <c r="F97" s="2"/>
      <c r="G97" s="2"/>
    </row>
    <row r="98" spans="1:7" ht="333" customHeight="1" x14ac:dyDescent="0.2">
      <c r="A98" s="1"/>
      <c r="B98" s="28" t="s">
        <v>2490</v>
      </c>
      <c r="C98" s="279" t="str">
        <f>"Die Berechnung ist unverbindlich; maßgeblich ist der Zuwendungsbescheid. "&amp;IF(D99=1,C99&amp;" ","")&amp;IF(D100=1,C100&amp;" ","")&amp;IF(D101=1,C101&amp;" ","")&amp;IF(D102=1,C102&amp;" ","")&amp;IF(D103=1,C103&amp;" ","")&amp;IF(D104=1,C104&amp;" ","")&amp;IF(D105=1,C105&amp;" ","")</f>
        <v xml:space="preserve">Die Berechnung ist unverbindlich; maßgeblich ist der Zuwendungsbescheid. </v>
      </c>
      <c r="D98" s="279"/>
      <c r="E98" s="2"/>
      <c r="F98" s="279" t="str">
        <f>"Die Berechnung ist unverbindlich; maßgeblich ist der Zuwendungsbescheid. "&amp;IF(G99=1,F99&amp;" ","")&amp;IF(G100=1,F100&amp;" ","")&amp;IF(G101=1,F101&amp;" ","")&amp;IF(G102=1,F102&amp;" ","")&amp;IF(G103=1,F103&amp;" ","")&amp;IF(G104=1,F104&amp;" ","")&amp;IF(G105=1,F105&amp;" ","")</f>
        <v xml:space="preserve">Die Berechnung ist unverbindlich; maßgeblich ist der Zuwendungsbescheid. </v>
      </c>
      <c r="G98" s="279"/>
    </row>
    <row r="99" spans="1:7" s="30" customFormat="1" x14ac:dyDescent="0.2">
      <c r="A99" s="1"/>
      <c r="B99" s="262" t="s">
        <v>2491</v>
      </c>
      <c r="C99" s="263" t="str">
        <f>IF(C43&gt;=0.1,"","Der Eigenmittelbeitrag des Zuwendungsempfängers i.H.v. mindestens 10% der zuwendungsfähigen Ausgaben ist zu gewährleisten (6.5 der Richtlinie). Der Eigenmittelbeitrag beträgt jedoch nur "&amp;TEXT(C43*100,"#0,00000;-#0,00000;0")&amp;" %.")</f>
        <v/>
      </c>
      <c r="D99" s="263">
        <f t="shared" ref="D99:D105" si="0">IF(C99="",0,1)</f>
        <v>0</v>
      </c>
      <c r="E99" s="29"/>
      <c r="F99" s="263" t="str">
        <f>IF(F43&gt;=0.1,"","Der Eigenmittelbeitrag des Zuwendungsempfängers i.H.v. mindestens 10% der zuwendungsfähigen Ausgaben ist zu gewährleisten (6.5 der Richtlinie). Der Eigenmittelbeitrag beträgt jedoch nur "&amp;TEXT(F43*100,"#0,00000;-#0,00000;0")&amp;" %.")</f>
        <v/>
      </c>
      <c r="G99" s="263">
        <f>IF(F99="",0,1)</f>
        <v>0</v>
      </c>
    </row>
    <row r="100" spans="1:7" s="30" customFormat="1" x14ac:dyDescent="0.2">
      <c r="A100" s="1"/>
      <c r="B100" s="262" t="s">
        <v>22250</v>
      </c>
      <c r="C100" s="263" t="str">
        <f>IF(C58&lt;=0,"","Zuwendungen dürfen nur gewährt werden, wenn die Gesamtfinanzierung des Vorhabens gesichert ist (7.1 der Richtlinie). Es verbleibt jedoch ein Finanzierungsbedarf von "&amp;TEXT(C58,"##.###.##0,00;-##.###.##0,00;0")&amp;" Euro. ")</f>
        <v/>
      </c>
      <c r="D100" s="263">
        <f t="shared" si="0"/>
        <v>0</v>
      </c>
      <c r="E100" s="29"/>
      <c r="F100" s="263" t="str">
        <f>IF(F58&lt;=0,"","Zuwendungen dürfen nur gewährt werden, wenn die Gesamtfinanzierung des Vorhabens gesichert ist (7.1 der Richtlinie). Es verbleibt jedoch ein Finanzierungsbedarf von "&amp;TEXT(F58,"##.###.##0,00;-##.###.##0,00;0")&amp;" Euro. ")</f>
        <v/>
      </c>
      <c r="G100" s="263">
        <f>IF(F100="",0,1)</f>
        <v>0</v>
      </c>
    </row>
    <row r="101" spans="1:7" s="30" customFormat="1" x14ac:dyDescent="0.2">
      <c r="A101" s="1"/>
      <c r="B101" s="262" t="s">
        <v>2486</v>
      </c>
      <c r="C101" s="263" t="str">
        <f>IF(C48&lt;=0,"","Die Fördersumme wurde im Zusammenhang mit der Kofinanzierung um einen Überförderungsbetrag in Höhe von "&amp;TEXT(C48,"###.###.##0,00")&amp;" Euro bereinigt (6.6 der Richtlinie). Der anzuwendende (effektive) Fördersatz reduziert sich entsprechend auf "&amp;TEXT(C51*100,"#0,00")&amp;" %.")</f>
        <v/>
      </c>
      <c r="D101" s="263">
        <f t="shared" si="0"/>
        <v>0</v>
      </c>
      <c r="E101" s="29"/>
      <c r="F101" s="263" t="str">
        <f>IF(F48&lt;=0,"","Die Fördersumme wurde im Zusammenhang mit der Kofinanzierung um einen Überförderungsbetrag in Höhe von "&amp;TEXT(F48,"###.###.##0,00")&amp;" Euro bereinigt (6.6 der Richtlinie). Der anzuwendende (effektive) Fördersatz reduziert sich entsprechend auf "&amp;TEXT(F51*100,"#0,00")&amp;" %.")</f>
        <v/>
      </c>
      <c r="G101" s="263">
        <f>IF(F101="",0,1)</f>
        <v>0</v>
      </c>
    </row>
    <row r="102" spans="1:7" s="30" customFormat="1" x14ac:dyDescent="0.2">
      <c r="A102" s="1"/>
      <c r="B102" s="262" t="s">
        <v>2492</v>
      </c>
      <c r="C102" s="263" t="str">
        <f>IF(OR(C50&lt;=0,C50&gt;=100000),"","Vorhaben mit einer Fördersumme unter 100.000 Euro werden nicht gefördert (Bagatellgrenze) (6.3 der Richtlinie).")</f>
        <v/>
      </c>
      <c r="D102" s="263">
        <f t="shared" si="0"/>
        <v>0</v>
      </c>
      <c r="E102" s="29"/>
      <c r="F102" s="263" t="str">
        <f>IF(OR(F50&lt;=0,F50&gt;=100000),"","Vorhaben mit einer Fördersumme unter 100.000 Euro werden nicht gefördert (Bagatellgrenze) (6.3 der Richtlinie).")</f>
        <v/>
      </c>
      <c r="G102" s="263">
        <f>IF(F102="",0,1)</f>
        <v>0</v>
      </c>
    </row>
    <row r="103" spans="1:7" s="30" customFormat="1" ht="13.5" customHeight="1" x14ac:dyDescent="0.2">
      <c r="A103" s="1"/>
      <c r="B103" s="220" t="s">
        <v>2493</v>
      </c>
      <c r="C103" s="263" t="str">
        <f>MID(Projektgebiet!B255,4,1000)</f>
        <v/>
      </c>
      <c r="D103" s="263">
        <f t="shared" si="0"/>
        <v>0</v>
      </c>
      <c r="E103" s="29"/>
      <c r="F103" s="263" t="str">
        <f>C103</f>
        <v/>
      </c>
      <c r="G103" s="263">
        <f>IF(C103="",0,1)</f>
        <v>0</v>
      </c>
    </row>
    <row r="104" spans="1:7" s="30" customFormat="1" ht="13.5" customHeight="1" x14ac:dyDescent="0.2">
      <c r="A104" s="1"/>
      <c r="B104" s="220" t="s">
        <v>2493</v>
      </c>
      <c r="C104" s="263" t="str">
        <f>MID(Projektgebiet!B253,4,1000)</f>
        <v/>
      </c>
      <c r="D104" s="263">
        <f t="shared" si="0"/>
        <v>0</v>
      </c>
      <c r="E104" s="29"/>
      <c r="F104" s="263" t="str">
        <f>C104</f>
        <v/>
      </c>
      <c r="G104" s="263">
        <f>IF(C104="",0,1)</f>
        <v>0</v>
      </c>
    </row>
    <row r="105" spans="1:7" s="30" customFormat="1" ht="13.5" customHeight="1" x14ac:dyDescent="0.2">
      <c r="A105" s="1"/>
      <c r="B105" s="220" t="s">
        <v>2493</v>
      </c>
      <c r="C105" s="263" t="str">
        <f>MID(Projektgebiet!B254,4,1000)</f>
        <v/>
      </c>
      <c r="D105" s="263">
        <f t="shared" si="0"/>
        <v>0</v>
      </c>
      <c r="E105" s="29"/>
      <c r="F105" s="263" t="str">
        <f>C105</f>
        <v/>
      </c>
      <c r="G105" s="263">
        <f>IF(C105="",0,1)</f>
        <v>0</v>
      </c>
    </row>
    <row r="106" spans="1:7" x14ac:dyDescent="0.2">
      <c r="A106" s="1"/>
      <c r="B106" s="2"/>
      <c r="D106" s="2"/>
      <c r="E106" s="2"/>
      <c r="G106" s="2"/>
    </row>
    <row r="107" spans="1:7" x14ac:dyDescent="0.2">
      <c r="A107" s="1"/>
      <c r="D107" s="2"/>
      <c r="E107" s="2"/>
      <c r="G107" s="2"/>
    </row>
    <row r="108" spans="1:7" x14ac:dyDescent="0.2">
      <c r="A108" s="1"/>
      <c r="B108" s="2"/>
      <c r="C108" s="2"/>
      <c r="D108" s="2"/>
      <c r="E108" s="2"/>
      <c r="F108" s="2"/>
      <c r="G108" s="2"/>
    </row>
    <row r="109" spans="1:7" x14ac:dyDescent="0.2">
      <c r="A109" s="1"/>
      <c r="B109" s="2"/>
      <c r="C109" s="2"/>
      <c r="D109" s="2"/>
      <c r="E109" s="2"/>
      <c r="F109" s="2"/>
      <c r="G109" s="2"/>
    </row>
    <row r="110" spans="1:7" x14ac:dyDescent="0.2">
      <c r="A110" s="1"/>
      <c r="B110" s="2"/>
      <c r="C110" s="2"/>
      <c r="D110" s="2"/>
      <c r="E110" s="2"/>
      <c r="F110" s="2"/>
      <c r="G110" s="2"/>
    </row>
    <row r="111" spans="1:7" x14ac:dyDescent="0.2">
      <c r="A111" s="1"/>
      <c r="B111" s="2"/>
      <c r="C111" s="2"/>
      <c r="D111" s="2"/>
      <c r="E111" s="2"/>
      <c r="F111" s="2"/>
      <c r="G111" s="2"/>
    </row>
    <row r="112" spans="1:7" ht="15" customHeight="1" x14ac:dyDescent="0.25">
      <c r="A112" s="1"/>
      <c r="B112" s="31"/>
      <c r="C112" s="31"/>
      <c r="D112" s="31"/>
      <c r="E112" s="31"/>
      <c r="F112" s="31"/>
      <c r="G112" s="31"/>
    </row>
  </sheetData>
  <mergeCells count="4">
    <mergeCell ref="F98:G98"/>
    <mergeCell ref="C98:D98"/>
    <mergeCell ref="C1:C2"/>
    <mergeCell ref="F1:F2"/>
  </mergeCells>
  <pageMargins left="0.78749999999999998" right="0.78749999999999998" top="0.98402777777777772" bottom="0.98402777777777772" header="0.51180555555555551" footer="0.51180555555555551"/>
  <pageSetup paperSize="9"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E34"/>
  <sheetViews>
    <sheetView zoomScale="90" zoomScaleNormal="90" workbookViewId="0">
      <selection sqref="A1:D1"/>
    </sheetView>
  </sheetViews>
  <sheetFormatPr baseColWidth="10" defaultRowHeight="12.75" x14ac:dyDescent="0.2"/>
  <cols>
    <col min="1" max="1" width="5.7109375" style="36" customWidth="1"/>
    <col min="2" max="2" width="46.5703125" style="36" customWidth="1"/>
    <col min="3" max="3" width="22" style="36" customWidth="1"/>
    <col min="4" max="4" width="12.7109375" style="36" customWidth="1"/>
    <col min="5" max="16384" width="11.42578125" style="36"/>
  </cols>
  <sheetData>
    <row r="1" spans="1:5" ht="33.75" customHeight="1" x14ac:dyDescent="0.25">
      <c r="A1" s="281" t="s">
        <v>2494</v>
      </c>
      <c r="B1" s="281"/>
      <c r="C1" s="281"/>
      <c r="D1" s="281"/>
      <c r="E1" s="32"/>
    </row>
    <row r="2" spans="1:5" x14ac:dyDescent="0.2">
      <c r="A2" s="34"/>
      <c r="B2" s="35"/>
      <c r="C2" s="35"/>
      <c r="D2" s="35"/>
      <c r="E2" s="35"/>
    </row>
    <row r="3" spans="1:5" ht="15.75" x14ac:dyDescent="0.25">
      <c r="A3" s="282" t="s">
        <v>2495</v>
      </c>
      <c r="B3" s="282"/>
      <c r="C3" s="282"/>
      <c r="D3" s="35"/>
      <c r="E3" s="35"/>
    </row>
    <row r="4" spans="1:5" ht="15" x14ac:dyDescent="0.25">
      <c r="B4" s="37"/>
      <c r="C4" s="37"/>
      <c r="D4" s="37"/>
    </row>
    <row r="5" spans="1:5" ht="15" x14ac:dyDescent="0.2">
      <c r="B5" s="38" t="s">
        <v>2496</v>
      </c>
      <c r="C5" s="39"/>
      <c r="D5" s="40"/>
    </row>
    <row r="6" spans="1:5" ht="9" customHeight="1" x14ac:dyDescent="0.2"/>
    <row r="7" spans="1:5" x14ac:dyDescent="0.2">
      <c r="B7" s="41" t="s">
        <v>2497</v>
      </c>
      <c r="C7" s="42">
        <f>intern!C60</f>
        <v>0</v>
      </c>
    </row>
    <row r="8" spans="1:5" x14ac:dyDescent="0.2">
      <c r="B8" s="41"/>
    </row>
    <row r="9" spans="1:5" ht="15" x14ac:dyDescent="0.2">
      <c r="B9" s="38" t="s">
        <v>2498</v>
      </c>
      <c r="C9" s="39"/>
      <c r="D9" s="39"/>
    </row>
    <row r="11" spans="1:5" x14ac:dyDescent="0.2">
      <c r="B11" s="41" t="s">
        <v>2499</v>
      </c>
      <c r="C11" s="43" t="str">
        <f>IF(Eigenerklärung!C7="","Bitte Eigenerklärung ausfüllen",Eigenerklärung!C7)</f>
        <v>Bitte Eigenerklärung ausfüllen</v>
      </c>
    </row>
    <row r="12" spans="1:5" s="44" customFormat="1" ht="38.25" customHeight="1" x14ac:dyDescent="0.2">
      <c r="B12" s="45" t="s">
        <v>2446</v>
      </c>
      <c r="C12" s="283" t="s">
        <v>2448</v>
      </c>
      <c r="D12" s="283"/>
    </row>
    <row r="13" spans="1:5" x14ac:dyDescent="0.2">
      <c r="B13" s="41" t="s">
        <v>2500</v>
      </c>
    </row>
    <row r="14" spans="1:5" x14ac:dyDescent="0.2">
      <c r="B14" s="36" t="s">
        <v>2501</v>
      </c>
      <c r="C14" s="42">
        <f>intern!C12</f>
        <v>0</v>
      </c>
    </row>
    <row r="15" spans="1:5" ht="12.75" customHeight="1" x14ac:dyDescent="0.2">
      <c r="B15" s="36" t="s">
        <v>2502</v>
      </c>
      <c r="C15" s="42">
        <f>intern!C13</f>
        <v>0</v>
      </c>
    </row>
    <row r="16" spans="1:5" x14ac:dyDescent="0.2">
      <c r="B16" s="36" t="s">
        <v>2503</v>
      </c>
      <c r="C16" s="46">
        <f>C14-C15</f>
        <v>0</v>
      </c>
    </row>
    <row r="17" spans="1:5" ht="12" customHeight="1" x14ac:dyDescent="0.2">
      <c r="C17" s="42"/>
    </row>
    <row r="18" spans="1:5" x14ac:dyDescent="0.2">
      <c r="B18" s="41" t="s">
        <v>2504</v>
      </c>
      <c r="C18" s="215">
        <f>intern!C9</f>
        <v>0</v>
      </c>
    </row>
    <row r="19" spans="1:5" ht="12" customHeight="1" x14ac:dyDescent="0.2">
      <c r="C19" s="42"/>
    </row>
    <row r="20" spans="1:5" ht="12" customHeight="1" x14ac:dyDescent="0.2">
      <c r="B20" s="41" t="s">
        <v>2505</v>
      </c>
      <c r="C20" s="42"/>
    </row>
    <row r="21" spans="1:5" x14ac:dyDescent="0.2">
      <c r="B21" s="36" t="s">
        <v>2506</v>
      </c>
      <c r="C21" s="42">
        <f>intern!C14</f>
        <v>0</v>
      </c>
    </row>
    <row r="22" spans="1:5" x14ac:dyDescent="0.2">
      <c r="B22" s="36" t="s">
        <v>2507</v>
      </c>
      <c r="C22" s="42">
        <f>intern!C22</f>
        <v>0</v>
      </c>
    </row>
    <row r="23" spans="1:5" x14ac:dyDescent="0.2">
      <c r="B23" s="36" t="s">
        <v>2508</v>
      </c>
      <c r="C23" s="42">
        <f>C21-C22</f>
        <v>0</v>
      </c>
      <c r="D23" s="47"/>
    </row>
    <row r="24" spans="1:5" x14ac:dyDescent="0.2">
      <c r="B24" s="36" t="s">
        <v>2509</v>
      </c>
      <c r="C24" s="46">
        <f>intern!C50</f>
        <v>0</v>
      </c>
      <c r="D24" s="36" t="str">
        <f>"    ( "&amp;TEXT(intern!C51*100,"#0,00;-#0,00;0")&amp;" %)"</f>
        <v xml:space="preserve">    ( 0 %)</v>
      </c>
    </row>
    <row r="25" spans="1:5" ht="12" customHeight="1" x14ac:dyDescent="0.2"/>
    <row r="26" spans="1:5" x14ac:dyDescent="0.2">
      <c r="B26" s="41" t="s">
        <v>2510</v>
      </c>
      <c r="C26" s="42"/>
    </row>
    <row r="27" spans="1:5" x14ac:dyDescent="0.2">
      <c r="B27" s="36" t="s">
        <v>2511</v>
      </c>
      <c r="C27" s="42">
        <f>intern!C42</f>
        <v>0</v>
      </c>
      <c r="D27" s="48" t="str">
        <f>"    ( "&amp;TEXT(intern!C43*100,"#0,0000;-#00000;0")&amp;" %)"</f>
        <v xml:space="preserve">    ( 100,0000 %)</v>
      </c>
    </row>
    <row r="28" spans="1:5" x14ac:dyDescent="0.2">
      <c r="B28" s="36" t="s">
        <v>2512</v>
      </c>
      <c r="C28" s="42">
        <f>C24</f>
        <v>0</v>
      </c>
      <c r="D28" s="48"/>
    </row>
    <row r="29" spans="1:5" x14ac:dyDescent="0.2">
      <c r="B29" s="36" t="s">
        <v>2513</v>
      </c>
      <c r="C29" s="42">
        <f>intern!C37+intern!C49</f>
        <v>0</v>
      </c>
    </row>
    <row r="30" spans="1:5" x14ac:dyDescent="0.2">
      <c r="A30" s="49"/>
      <c r="B30" s="36" t="s">
        <v>2514</v>
      </c>
      <c r="C30" s="50">
        <f>intern!C58</f>
        <v>0</v>
      </c>
      <c r="D30" s="49"/>
      <c r="E30" s="49"/>
    </row>
    <row r="31" spans="1:5" x14ac:dyDescent="0.2">
      <c r="B31" s="36" t="s">
        <v>2515</v>
      </c>
      <c r="C31" s="46">
        <f>SUM(C27:C30)</f>
        <v>0</v>
      </c>
    </row>
    <row r="32" spans="1:5" ht="12" customHeight="1" x14ac:dyDescent="0.2"/>
    <row r="33" spans="1:4" ht="12.75" customHeight="1" x14ac:dyDescent="0.2">
      <c r="A33" s="265"/>
      <c r="B33" s="41" t="s">
        <v>2516</v>
      </c>
    </row>
    <row r="34" spans="1:4" ht="162" customHeight="1" x14ac:dyDescent="0.2">
      <c r="A34" s="266" t="str">
        <f>"BFP."&amp;intern!E4</f>
        <v>BFP.211.1</v>
      </c>
      <c r="B34" s="284" t="str">
        <f>intern!C98</f>
        <v xml:space="preserve">Die Berechnung ist unverbindlich; maßgeblich ist der Zuwendungsbescheid. </v>
      </c>
      <c r="C34" s="284"/>
      <c r="D34" s="284"/>
    </row>
  </sheetData>
  <mergeCells count="4">
    <mergeCell ref="A1:D1"/>
    <mergeCell ref="A3:C3"/>
    <mergeCell ref="C12:D12"/>
    <mergeCell ref="B34:D34"/>
  </mergeCells>
  <pageMargins left="0.25" right="0.25" top="0.75" bottom="0.75" header="0.51180555555555551" footer="0.51180555555555551"/>
  <pageSetup paperSize="9"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D57"/>
  <sheetViews>
    <sheetView zoomScale="90" zoomScaleNormal="90" workbookViewId="0">
      <selection sqref="A1:D1"/>
    </sheetView>
  </sheetViews>
  <sheetFormatPr baseColWidth="10" defaultRowHeight="12.75" x14ac:dyDescent="0.2"/>
  <cols>
    <col min="1" max="1" width="5.7109375" style="105" customWidth="1"/>
    <col min="2" max="2" width="50.5703125" style="105" customWidth="1"/>
    <col min="3" max="12" width="12.7109375" style="105" customWidth="1"/>
    <col min="13" max="53" width="11.42578125" style="105"/>
    <col min="54" max="54" width="12.28515625" style="105" customWidth="1"/>
    <col min="55" max="55" width="12.7109375" style="105" customWidth="1"/>
    <col min="56" max="16384" width="11.42578125" style="105"/>
  </cols>
  <sheetData>
    <row r="1" spans="1:13" ht="36" customHeight="1" x14ac:dyDescent="0.25">
      <c r="A1" s="285" t="s">
        <v>2494</v>
      </c>
      <c r="B1" s="285"/>
      <c r="C1" s="285"/>
      <c r="D1" s="285"/>
      <c r="E1" s="102"/>
      <c r="F1" s="103"/>
      <c r="G1" s="103"/>
      <c r="H1" s="102"/>
      <c r="I1" s="103"/>
      <c r="J1" s="103"/>
      <c r="K1" s="103"/>
      <c r="L1" s="103"/>
      <c r="M1" s="104"/>
    </row>
    <row r="2" spans="1:13" x14ac:dyDescent="0.2">
      <c r="A2" s="106"/>
      <c r="B2" s="107"/>
      <c r="C2" s="107"/>
      <c r="D2" s="107"/>
      <c r="E2" s="107"/>
      <c r="F2" s="107"/>
      <c r="G2" s="107"/>
      <c r="H2" s="107"/>
      <c r="I2" s="107"/>
      <c r="J2" s="107"/>
      <c r="K2" s="107"/>
      <c r="L2" s="107"/>
      <c r="M2" s="108"/>
    </row>
    <row r="3" spans="1:13" ht="15.75" x14ac:dyDescent="0.25">
      <c r="A3" s="109" t="s">
        <v>2448</v>
      </c>
      <c r="B3" s="109"/>
      <c r="C3" s="109"/>
      <c r="D3" s="107"/>
      <c r="E3" s="107"/>
      <c r="F3" s="107"/>
      <c r="G3" s="107"/>
      <c r="H3" s="107"/>
      <c r="I3" s="107"/>
      <c r="J3" s="107"/>
      <c r="K3" s="107"/>
      <c r="L3" s="107"/>
      <c r="M3" s="108"/>
    </row>
    <row r="4" spans="1:13" x14ac:dyDescent="0.2">
      <c r="A4" s="106"/>
      <c r="B4" s="107"/>
      <c r="C4" s="107"/>
      <c r="D4" s="107"/>
      <c r="E4" s="107"/>
      <c r="F4" s="107"/>
      <c r="G4" s="107"/>
      <c r="H4" s="107"/>
      <c r="I4" s="107"/>
      <c r="J4" s="107"/>
      <c r="K4" s="107"/>
      <c r="L4" s="107"/>
      <c r="M4" s="108"/>
    </row>
    <row r="5" spans="1:13" ht="27.75" customHeight="1" x14ac:dyDescent="0.2">
      <c r="A5" s="286" t="s">
        <v>20015</v>
      </c>
      <c r="B5" s="286"/>
      <c r="C5" s="286"/>
      <c r="D5" s="286"/>
      <c r="E5" s="107"/>
      <c r="F5" s="107"/>
      <c r="G5" s="107"/>
      <c r="H5" s="107"/>
      <c r="I5" s="107"/>
      <c r="J5" s="107"/>
      <c r="K5" s="107"/>
      <c r="L5" s="107"/>
      <c r="M5" s="108"/>
    </row>
    <row r="6" spans="1:13" ht="12" customHeight="1" x14ac:dyDescent="0.2">
      <c r="A6" s="110"/>
      <c r="B6" s="110"/>
      <c r="C6" s="111"/>
      <c r="D6" s="107"/>
      <c r="E6" s="107"/>
      <c r="F6" s="107"/>
      <c r="G6" s="107"/>
      <c r="H6" s="107"/>
      <c r="I6" s="107"/>
      <c r="J6" s="107"/>
      <c r="K6" s="107"/>
      <c r="L6" s="107"/>
      <c r="M6" s="108"/>
    </row>
    <row r="7" spans="1:13" x14ac:dyDescent="0.2">
      <c r="A7" s="112" t="s">
        <v>20016</v>
      </c>
      <c r="B7" s="113"/>
      <c r="C7" s="113"/>
      <c r="D7" s="108"/>
      <c r="E7" s="108"/>
      <c r="F7" s="108"/>
      <c r="G7" s="108"/>
      <c r="H7" s="108"/>
      <c r="I7" s="108"/>
      <c r="J7" s="108"/>
      <c r="K7" s="108"/>
      <c r="L7" s="108"/>
    </row>
    <row r="8" spans="1:13" ht="38.25" x14ac:dyDescent="0.2">
      <c r="A8" s="114">
        <v>1</v>
      </c>
      <c r="B8" s="115" t="s">
        <v>20017</v>
      </c>
      <c r="C8" s="116" t="s">
        <v>20018</v>
      </c>
      <c r="D8" s="116" t="s">
        <v>20019</v>
      </c>
      <c r="E8" s="107"/>
      <c r="F8" s="107"/>
      <c r="G8" s="107"/>
      <c r="H8" s="107"/>
      <c r="I8" s="107"/>
      <c r="J8" s="107"/>
      <c r="K8" s="107"/>
      <c r="L8" s="107"/>
    </row>
    <row r="9" spans="1:13" ht="25.5" customHeight="1" x14ac:dyDescent="0.2">
      <c r="A9" s="114">
        <f t="shared" ref="A9:A54" si="0">1+A8</f>
        <v>2</v>
      </c>
      <c r="B9" s="117" t="s">
        <v>20020</v>
      </c>
      <c r="C9" s="118"/>
      <c r="D9" s="118"/>
      <c r="E9" s="107"/>
      <c r="F9" s="107"/>
      <c r="G9" s="107"/>
      <c r="H9" s="107"/>
      <c r="I9" s="107"/>
      <c r="J9" s="107"/>
      <c r="K9" s="107"/>
      <c r="L9" s="107"/>
    </row>
    <row r="10" spans="1:13" x14ac:dyDescent="0.2">
      <c r="A10" s="114">
        <f t="shared" si="0"/>
        <v>3</v>
      </c>
      <c r="B10" s="119" t="s">
        <v>20021</v>
      </c>
      <c r="C10" s="120"/>
      <c r="D10" s="120"/>
      <c r="E10" s="107"/>
      <c r="F10" s="107"/>
      <c r="G10" s="107"/>
      <c r="H10" s="107"/>
      <c r="I10" s="107"/>
      <c r="J10" s="107"/>
      <c r="K10" s="107"/>
      <c r="L10" s="107"/>
    </row>
    <row r="11" spans="1:13" x14ac:dyDescent="0.2">
      <c r="A11" s="114">
        <f t="shared" si="0"/>
        <v>4</v>
      </c>
      <c r="B11" s="119" t="s">
        <v>20022</v>
      </c>
      <c r="C11" s="120"/>
      <c r="D11" s="120"/>
      <c r="E11" s="107"/>
      <c r="F11" s="107"/>
      <c r="G11" s="107"/>
      <c r="H11" s="107"/>
      <c r="I11" s="107"/>
      <c r="J11" s="107"/>
      <c r="K11" s="107"/>
      <c r="L11" s="107"/>
    </row>
    <row r="12" spans="1:13" x14ac:dyDescent="0.2">
      <c r="A12" s="114">
        <f t="shared" si="0"/>
        <v>5</v>
      </c>
      <c r="B12" s="119"/>
      <c r="C12" s="120"/>
      <c r="D12" s="120"/>
      <c r="E12" s="107"/>
      <c r="F12" s="107"/>
      <c r="G12" s="107"/>
      <c r="H12" s="107"/>
      <c r="I12" s="107"/>
      <c r="J12" s="107"/>
      <c r="K12" s="107"/>
      <c r="L12" s="107"/>
    </row>
    <row r="13" spans="1:13" x14ac:dyDescent="0.2">
      <c r="A13" s="114">
        <f t="shared" si="0"/>
        <v>6</v>
      </c>
      <c r="B13" s="119" t="s">
        <v>20023</v>
      </c>
      <c r="C13" s="118"/>
      <c r="D13" s="118"/>
      <c r="E13" s="107"/>
      <c r="F13" s="107"/>
      <c r="G13" s="107"/>
      <c r="H13" s="107"/>
      <c r="I13" s="107"/>
      <c r="J13" s="107"/>
      <c r="K13" s="107"/>
      <c r="L13" s="107"/>
    </row>
    <row r="14" spans="1:13" x14ac:dyDescent="0.2">
      <c r="A14" s="114">
        <f t="shared" si="0"/>
        <v>7</v>
      </c>
      <c r="B14" s="121" t="s">
        <v>20024</v>
      </c>
      <c r="C14" s="120"/>
      <c r="D14" s="120"/>
      <c r="E14" s="107"/>
      <c r="F14" s="107"/>
      <c r="G14" s="107"/>
      <c r="H14" s="107"/>
      <c r="I14" s="107"/>
      <c r="J14" s="107"/>
      <c r="K14" s="107"/>
      <c r="L14" s="107"/>
    </row>
    <row r="15" spans="1:13" x14ac:dyDescent="0.2">
      <c r="A15" s="114">
        <f t="shared" si="0"/>
        <v>8</v>
      </c>
      <c r="B15" s="121" t="s">
        <v>20025</v>
      </c>
      <c r="C15" s="120"/>
      <c r="D15" s="120"/>
      <c r="E15" s="107"/>
      <c r="F15" s="107"/>
      <c r="G15" s="107"/>
      <c r="H15" s="107"/>
      <c r="I15" s="107"/>
      <c r="J15" s="107"/>
      <c r="K15" s="107"/>
      <c r="L15" s="107"/>
    </row>
    <row r="16" spans="1:13" x14ac:dyDescent="0.2">
      <c r="A16" s="114">
        <f t="shared" si="0"/>
        <v>9</v>
      </c>
      <c r="B16" s="121" t="s">
        <v>20026</v>
      </c>
      <c r="C16" s="120"/>
      <c r="D16" s="120"/>
      <c r="E16" s="107"/>
      <c r="F16" s="107"/>
      <c r="G16" s="107"/>
      <c r="H16" s="107"/>
      <c r="I16" s="107"/>
      <c r="J16" s="107"/>
      <c r="K16" s="107"/>
      <c r="L16" s="107"/>
    </row>
    <row r="17" spans="1:12" x14ac:dyDescent="0.2">
      <c r="A17" s="114">
        <f t="shared" si="0"/>
        <v>10</v>
      </c>
      <c r="B17" s="122"/>
      <c r="C17" s="120"/>
      <c r="D17" s="120"/>
      <c r="E17" s="107"/>
      <c r="F17" s="107"/>
      <c r="G17" s="107"/>
      <c r="H17" s="107"/>
      <c r="I17" s="107"/>
      <c r="J17" s="107"/>
      <c r="K17" s="107"/>
      <c r="L17" s="107"/>
    </row>
    <row r="18" spans="1:12" ht="25.5" x14ac:dyDescent="0.2">
      <c r="A18" s="114">
        <f t="shared" si="0"/>
        <v>11</v>
      </c>
      <c r="B18" s="117" t="s">
        <v>20027</v>
      </c>
      <c r="C18" s="118"/>
      <c r="D18" s="118"/>
      <c r="E18" s="107"/>
      <c r="F18" s="107"/>
      <c r="G18" s="107"/>
      <c r="H18" s="107"/>
      <c r="I18" s="107"/>
      <c r="J18" s="107"/>
      <c r="K18" s="107"/>
      <c r="L18" s="107"/>
    </row>
    <row r="19" spans="1:12" x14ac:dyDescent="0.2">
      <c r="A19" s="114">
        <f t="shared" si="0"/>
        <v>12</v>
      </c>
      <c r="B19" s="121" t="s">
        <v>20028</v>
      </c>
      <c r="C19" s="120"/>
      <c r="D19" s="120"/>
      <c r="E19" s="107"/>
      <c r="F19" s="107"/>
      <c r="G19" s="107"/>
      <c r="H19" s="107"/>
      <c r="I19" s="107"/>
      <c r="J19" s="107"/>
      <c r="K19" s="107"/>
      <c r="L19" s="107"/>
    </row>
    <row r="20" spans="1:12" x14ac:dyDescent="0.2">
      <c r="A20" s="114">
        <f t="shared" si="0"/>
        <v>13</v>
      </c>
      <c r="B20" s="121" t="s">
        <v>20029</v>
      </c>
      <c r="C20" s="120"/>
      <c r="D20" s="120"/>
      <c r="E20" s="107"/>
      <c r="F20" s="107"/>
      <c r="G20" s="107"/>
      <c r="H20" s="107"/>
      <c r="I20" s="107"/>
      <c r="J20" s="107"/>
      <c r="K20" s="107"/>
      <c r="L20" s="107"/>
    </row>
    <row r="21" spans="1:12" x14ac:dyDescent="0.2">
      <c r="A21" s="114">
        <f t="shared" si="0"/>
        <v>14</v>
      </c>
      <c r="B21" s="121" t="s">
        <v>20030</v>
      </c>
      <c r="C21" s="120"/>
      <c r="D21" s="120"/>
      <c r="E21" s="107"/>
      <c r="F21" s="107"/>
      <c r="G21" s="107"/>
      <c r="H21" s="107"/>
      <c r="I21" s="107"/>
      <c r="J21" s="107"/>
      <c r="K21" s="107"/>
      <c r="L21" s="107"/>
    </row>
    <row r="22" spans="1:12" x14ac:dyDescent="0.2">
      <c r="A22" s="114">
        <f t="shared" si="0"/>
        <v>15</v>
      </c>
      <c r="B22" s="121" t="s">
        <v>20031</v>
      </c>
      <c r="C22" s="120"/>
      <c r="D22" s="120"/>
      <c r="E22" s="107"/>
      <c r="F22" s="107"/>
      <c r="G22" s="107"/>
      <c r="H22" s="107"/>
      <c r="I22" s="107"/>
      <c r="J22" s="107"/>
      <c r="K22" s="107"/>
      <c r="L22" s="107"/>
    </row>
    <row r="23" spans="1:12" x14ac:dyDescent="0.2">
      <c r="A23" s="114">
        <f t="shared" si="0"/>
        <v>16</v>
      </c>
      <c r="B23" s="121" t="s">
        <v>20032</v>
      </c>
      <c r="C23" s="120"/>
      <c r="D23" s="120"/>
      <c r="E23" s="107"/>
      <c r="F23" s="107"/>
      <c r="G23" s="107"/>
      <c r="H23" s="107"/>
      <c r="I23" s="107"/>
      <c r="J23" s="107"/>
      <c r="K23" s="107"/>
      <c r="L23" s="107"/>
    </row>
    <row r="24" spans="1:12" x14ac:dyDescent="0.2">
      <c r="A24" s="114">
        <f t="shared" si="0"/>
        <v>17</v>
      </c>
      <c r="B24" s="122"/>
      <c r="C24" s="120"/>
      <c r="D24" s="120"/>
      <c r="E24" s="107"/>
      <c r="F24" s="107"/>
      <c r="G24" s="107"/>
      <c r="H24" s="107"/>
      <c r="I24" s="107"/>
      <c r="J24" s="107"/>
      <c r="K24" s="107"/>
      <c r="L24" s="107"/>
    </row>
    <row r="25" spans="1:12" ht="64.5" customHeight="1" x14ac:dyDescent="0.2">
      <c r="A25" s="114">
        <f t="shared" si="0"/>
        <v>18</v>
      </c>
      <c r="B25" s="117" t="str">
        <f>"Maßnahmen, durch die möglichst innerhalb eines Jahres, spätestens bis zur Verfügbarkeit geeigneter Frequenzen ein leistungsfähiges Netz entsteht, sofern dies durch einen Geschäftsplan "&amp;"objektiv nachvollzogen und in ein NGA-Gesamtprojekt eingebunden werden kann"</f>
        <v>Maßnahmen, durch die möglichst innerhalb eines Jahres, spätestens bis zur Verfügbarkeit geeigneter Frequenzen ein leistungsfähiges Netz entsteht, sofern dies durch einen Geschäftsplan objektiv nachvollzogen und in ein NGA-Gesamtprojekt eingebunden werden kann</v>
      </c>
      <c r="C25" s="118"/>
      <c r="D25" s="118"/>
      <c r="E25" s="107"/>
      <c r="F25" s="107"/>
      <c r="G25" s="107"/>
      <c r="H25" s="107"/>
      <c r="I25" s="107"/>
      <c r="J25" s="107"/>
      <c r="K25" s="107"/>
      <c r="L25" s="107"/>
    </row>
    <row r="26" spans="1:12" x14ac:dyDescent="0.2">
      <c r="A26" s="114">
        <f t="shared" si="0"/>
        <v>19</v>
      </c>
      <c r="B26" s="121" t="s">
        <v>20033</v>
      </c>
      <c r="C26" s="120"/>
      <c r="D26" s="120"/>
      <c r="E26" s="107"/>
      <c r="F26" s="107"/>
      <c r="G26" s="107"/>
      <c r="H26" s="107"/>
      <c r="I26" s="107"/>
      <c r="J26" s="107"/>
      <c r="K26" s="107"/>
      <c r="L26" s="107"/>
    </row>
    <row r="27" spans="1:12" x14ac:dyDescent="0.2">
      <c r="A27" s="114">
        <f t="shared" si="0"/>
        <v>20</v>
      </c>
      <c r="B27" s="121" t="s">
        <v>20034</v>
      </c>
      <c r="C27" s="120"/>
      <c r="D27" s="120"/>
      <c r="E27" s="107"/>
      <c r="F27" s="107"/>
      <c r="G27" s="107"/>
      <c r="H27" s="107"/>
      <c r="I27" s="107"/>
      <c r="J27" s="107"/>
      <c r="K27" s="107"/>
      <c r="L27" s="107"/>
    </row>
    <row r="28" spans="1:12" x14ac:dyDescent="0.2">
      <c r="A28" s="114">
        <f t="shared" si="0"/>
        <v>21</v>
      </c>
      <c r="B28" s="122"/>
      <c r="C28" s="120"/>
      <c r="D28" s="120"/>
      <c r="E28" s="107"/>
      <c r="F28" s="107"/>
      <c r="G28" s="107"/>
      <c r="H28" s="107"/>
      <c r="I28" s="107"/>
      <c r="J28" s="107"/>
      <c r="K28" s="107"/>
      <c r="L28" s="107"/>
    </row>
    <row r="29" spans="1:12" ht="25.5" customHeight="1" x14ac:dyDescent="0.2">
      <c r="A29" s="114">
        <f t="shared" si="0"/>
        <v>22</v>
      </c>
      <c r="B29" s="117" t="s">
        <v>20035</v>
      </c>
      <c r="C29" s="118"/>
      <c r="D29" s="118"/>
      <c r="E29" s="107"/>
      <c r="F29" s="107"/>
      <c r="G29" s="107"/>
      <c r="H29" s="107"/>
      <c r="I29" s="107"/>
      <c r="J29" s="107"/>
      <c r="K29" s="107"/>
      <c r="L29" s="107"/>
    </row>
    <row r="30" spans="1:12" x14ac:dyDescent="0.2">
      <c r="A30" s="114">
        <f t="shared" si="0"/>
        <v>23</v>
      </c>
      <c r="B30" s="121" t="s">
        <v>20028</v>
      </c>
      <c r="C30" s="120"/>
      <c r="D30" s="120"/>
      <c r="E30" s="107"/>
      <c r="F30" s="107"/>
      <c r="G30" s="107"/>
      <c r="H30" s="107"/>
      <c r="I30" s="107"/>
      <c r="J30" s="107"/>
      <c r="K30" s="107"/>
      <c r="L30" s="107"/>
    </row>
    <row r="31" spans="1:12" x14ac:dyDescent="0.2">
      <c r="A31" s="114">
        <f t="shared" si="0"/>
        <v>24</v>
      </c>
      <c r="B31" s="121" t="s">
        <v>20021</v>
      </c>
      <c r="C31" s="120"/>
      <c r="D31" s="120"/>
      <c r="E31" s="107"/>
      <c r="F31" s="107"/>
      <c r="G31" s="107"/>
      <c r="H31" s="107"/>
      <c r="I31" s="107"/>
      <c r="J31" s="107"/>
      <c r="K31" s="107"/>
      <c r="L31" s="107"/>
    </row>
    <row r="32" spans="1:12" x14ac:dyDescent="0.2">
      <c r="A32" s="114">
        <f t="shared" si="0"/>
        <v>25</v>
      </c>
      <c r="B32" s="121" t="s">
        <v>20036</v>
      </c>
      <c r="C32" s="120"/>
      <c r="D32" s="120"/>
      <c r="E32" s="107"/>
      <c r="F32" s="107"/>
      <c r="G32" s="107"/>
      <c r="H32" s="107"/>
      <c r="I32" s="107"/>
      <c r="J32" s="107"/>
      <c r="K32" s="107"/>
      <c r="L32" s="107"/>
    </row>
    <row r="33" spans="1:56" x14ac:dyDescent="0.2">
      <c r="A33" s="114">
        <f t="shared" si="0"/>
        <v>26</v>
      </c>
      <c r="B33" s="122"/>
      <c r="C33" s="120"/>
      <c r="D33" s="120"/>
      <c r="E33" s="107"/>
      <c r="F33" s="107"/>
      <c r="G33" s="107"/>
      <c r="H33" s="107"/>
      <c r="I33" s="107"/>
      <c r="J33" s="107"/>
      <c r="K33" s="107"/>
      <c r="L33" s="107"/>
    </row>
    <row r="34" spans="1:56" x14ac:dyDescent="0.2">
      <c r="A34" s="114">
        <f t="shared" si="0"/>
        <v>27</v>
      </c>
      <c r="B34" s="123" t="s">
        <v>20037</v>
      </c>
      <c r="C34" s="16">
        <f>SUM(C9:C33)</f>
        <v>0</v>
      </c>
      <c r="D34" s="107"/>
      <c r="E34" s="107"/>
      <c r="F34" s="107"/>
      <c r="G34" s="107"/>
      <c r="H34" s="107"/>
      <c r="I34" s="107"/>
      <c r="J34" s="107"/>
      <c r="K34" s="107"/>
      <c r="L34" s="107"/>
    </row>
    <row r="35" spans="1:56" ht="78.75" customHeight="1" x14ac:dyDescent="0.2">
      <c r="A35" s="114">
        <f t="shared" si="0"/>
        <v>28</v>
      </c>
      <c r="B35" s="117" t="str">
        <f>"darin enthaltene Investitionskosten für die Errichtung der Infrastruktur durch einen Dritten mit anschließender entgeltlicher Nutzungsüberlassung an den Netzbetreiber, "&amp;"soweit die Kosten der Nutzungsüberlassung als Ausgaben des Zuwendungsempfängers berücksichtigt werden"</f>
        <v>darin enthaltene Investitionskosten für die Errichtung der Infrastruktur durch einen Dritten mit anschließender entgeltlicher Nutzungsüberlassung an den Netzbetreiber, soweit die Kosten der Nutzungsüberlassung als Ausgaben des Zuwendungsempfängers berücksichtigt werden</v>
      </c>
      <c r="C35" s="124"/>
      <c r="D35" s="107"/>
      <c r="E35" s="107"/>
      <c r="F35" s="107"/>
      <c r="G35" s="107"/>
      <c r="H35" s="107"/>
      <c r="I35" s="107"/>
      <c r="J35" s="107"/>
      <c r="K35" s="107"/>
      <c r="L35" s="107"/>
    </row>
    <row r="36" spans="1:56" x14ac:dyDescent="0.2">
      <c r="A36" s="114">
        <f t="shared" si="0"/>
        <v>29</v>
      </c>
      <c r="B36" s="119" t="s">
        <v>20038</v>
      </c>
      <c r="C36" s="125">
        <f>+C34-C35</f>
        <v>0</v>
      </c>
      <c r="D36" s="107"/>
      <c r="E36" s="107"/>
      <c r="F36" s="107"/>
      <c r="G36" s="107"/>
      <c r="H36" s="107"/>
      <c r="I36" s="107"/>
      <c r="J36" s="107"/>
      <c r="K36" s="107"/>
      <c r="L36" s="107"/>
    </row>
    <row r="37" spans="1:56" x14ac:dyDescent="0.2">
      <c r="A37" s="114">
        <f t="shared" si="0"/>
        <v>30</v>
      </c>
      <c r="B37" s="123" t="s">
        <v>20039</v>
      </c>
      <c r="C37" s="120">
        <f>C36</f>
        <v>0</v>
      </c>
      <c r="D37" s="107"/>
      <c r="E37" s="107"/>
      <c r="F37" s="107"/>
      <c r="G37" s="107"/>
      <c r="H37" s="107"/>
      <c r="I37" s="107"/>
      <c r="J37" s="107"/>
      <c r="K37" s="107"/>
      <c r="L37" s="107"/>
    </row>
    <row r="38" spans="1:56" x14ac:dyDescent="0.2">
      <c r="A38" s="114">
        <f t="shared" si="0"/>
        <v>31</v>
      </c>
      <c r="B38" s="108"/>
      <c r="C38" s="107"/>
      <c r="D38" s="107"/>
      <c r="E38" s="107"/>
      <c r="F38" s="107"/>
      <c r="G38" s="107"/>
      <c r="H38" s="107"/>
      <c r="I38" s="107"/>
      <c r="J38" s="107"/>
      <c r="K38" s="107"/>
      <c r="L38" s="107"/>
    </row>
    <row r="39" spans="1:56" ht="26.25" customHeight="1" x14ac:dyDescent="0.2">
      <c r="A39" s="114">
        <f t="shared" si="0"/>
        <v>32</v>
      </c>
      <c r="B39" s="117" t="s">
        <v>20040</v>
      </c>
      <c r="C39" s="126" t="s">
        <v>20041</v>
      </c>
      <c r="D39" s="116" t="s">
        <v>20018</v>
      </c>
      <c r="E39" s="126" t="s">
        <v>20042</v>
      </c>
      <c r="F39" s="126" t="s">
        <v>20043</v>
      </c>
      <c r="G39" s="126" t="s">
        <v>20044</v>
      </c>
      <c r="H39" s="126" t="s">
        <v>20045</v>
      </c>
      <c r="I39" s="126" t="s">
        <v>20046</v>
      </c>
      <c r="J39" s="126" t="s">
        <v>20047</v>
      </c>
      <c r="K39" s="126" t="s">
        <v>20048</v>
      </c>
      <c r="L39" s="126" t="s">
        <v>20049</v>
      </c>
      <c r="M39" s="126" t="s">
        <v>20050</v>
      </c>
      <c r="N39" s="126" t="s">
        <v>20051</v>
      </c>
      <c r="O39" s="126" t="s">
        <v>20052</v>
      </c>
      <c r="P39" s="126" t="s">
        <v>20053</v>
      </c>
      <c r="Q39" s="126" t="s">
        <v>20054</v>
      </c>
      <c r="R39" s="126" t="s">
        <v>20055</v>
      </c>
      <c r="S39" s="126" t="s">
        <v>20056</v>
      </c>
      <c r="T39" s="126" t="s">
        <v>20057</v>
      </c>
      <c r="U39" s="126" t="s">
        <v>20058</v>
      </c>
      <c r="V39" s="126" t="s">
        <v>20059</v>
      </c>
      <c r="W39" s="126" t="s">
        <v>20060</v>
      </c>
      <c r="X39" s="126" t="s">
        <v>20061</v>
      </c>
      <c r="Y39" s="126" t="s">
        <v>20062</v>
      </c>
      <c r="Z39" s="126" t="s">
        <v>20063</v>
      </c>
      <c r="AA39" s="126" t="s">
        <v>20064</v>
      </c>
      <c r="AB39" s="126" t="s">
        <v>20065</v>
      </c>
      <c r="AC39" s="126" t="s">
        <v>20066</v>
      </c>
      <c r="AD39" s="126" t="s">
        <v>20067</v>
      </c>
      <c r="AE39" s="126" t="s">
        <v>20068</v>
      </c>
      <c r="AF39" s="126" t="s">
        <v>20069</v>
      </c>
      <c r="AG39" s="126" t="s">
        <v>20070</v>
      </c>
      <c r="AH39" s="126" t="s">
        <v>20071</v>
      </c>
      <c r="AI39" s="126" t="s">
        <v>20072</v>
      </c>
      <c r="AJ39" s="126" t="s">
        <v>20073</v>
      </c>
      <c r="AK39" s="126" t="s">
        <v>20074</v>
      </c>
      <c r="AL39" s="126" t="s">
        <v>20075</v>
      </c>
      <c r="AM39" s="126" t="s">
        <v>20076</v>
      </c>
      <c r="AN39" s="126" t="s">
        <v>20077</v>
      </c>
      <c r="AO39" s="126" t="s">
        <v>20078</v>
      </c>
      <c r="AP39" s="126" t="s">
        <v>20079</v>
      </c>
      <c r="AQ39" s="126" t="s">
        <v>20080</v>
      </c>
      <c r="AR39" s="126" t="s">
        <v>20081</v>
      </c>
      <c r="AS39" s="126" t="s">
        <v>20082</v>
      </c>
      <c r="AT39" s="126" t="s">
        <v>20083</v>
      </c>
      <c r="AU39" s="126" t="s">
        <v>20084</v>
      </c>
      <c r="AV39" s="126" t="s">
        <v>20085</v>
      </c>
      <c r="AW39" s="126" t="s">
        <v>20086</v>
      </c>
      <c r="AX39" s="126" t="s">
        <v>20087</v>
      </c>
      <c r="AY39" s="126" t="s">
        <v>20088</v>
      </c>
      <c r="AZ39" s="126" t="s">
        <v>20089</v>
      </c>
      <c r="BA39" s="126" t="s">
        <v>20090</v>
      </c>
      <c r="BB39" s="126" t="s">
        <v>20091</v>
      </c>
      <c r="BC39" s="126" t="s">
        <v>20041</v>
      </c>
      <c r="BD39" s="127"/>
    </row>
    <row r="40" spans="1:56" ht="18.75" customHeight="1" x14ac:dyDescent="0.2">
      <c r="A40" s="114">
        <f t="shared" si="0"/>
        <v>33</v>
      </c>
      <c r="B40" s="117" t="s">
        <v>20092</v>
      </c>
      <c r="C40" s="128">
        <f t="shared" ref="C40:C46" si="1">BC40</f>
        <v>0</v>
      </c>
      <c r="D40" s="16">
        <f>MIN(C36,C37)</f>
        <v>0</v>
      </c>
      <c r="E40" s="129"/>
      <c r="F40" s="129"/>
      <c r="G40" s="129"/>
      <c r="H40" s="129"/>
      <c r="I40" s="129"/>
      <c r="J40" s="129"/>
      <c r="K40" s="129"/>
      <c r="L40" s="129"/>
      <c r="M40" s="129"/>
      <c r="N40" s="129"/>
      <c r="O40" s="129"/>
      <c r="P40" s="129"/>
      <c r="Q40" s="129"/>
      <c r="R40" s="129"/>
      <c r="S40" s="129"/>
      <c r="T40" s="129"/>
      <c r="U40" s="129"/>
      <c r="V40" s="129"/>
      <c r="W40" s="129"/>
      <c r="X40" s="129"/>
      <c r="Y40" s="129"/>
      <c r="Z40" s="129"/>
      <c r="AA40" s="129"/>
      <c r="AB40" s="129"/>
      <c r="AC40" s="129"/>
      <c r="AD40" s="129"/>
      <c r="AE40" s="129"/>
      <c r="AF40" s="129"/>
      <c r="AG40" s="129"/>
      <c r="AH40" s="129"/>
      <c r="AI40" s="129"/>
      <c r="AJ40" s="129"/>
      <c r="AK40" s="129"/>
      <c r="AL40" s="129"/>
      <c r="AM40" s="129"/>
      <c r="AN40" s="129"/>
      <c r="AO40" s="129"/>
      <c r="AP40" s="129"/>
      <c r="AQ40" s="129"/>
      <c r="AR40" s="129"/>
      <c r="AS40" s="129"/>
      <c r="AT40" s="129"/>
      <c r="AU40" s="129"/>
      <c r="AV40" s="129"/>
      <c r="AW40" s="129"/>
      <c r="AX40" s="129"/>
      <c r="AY40" s="129"/>
      <c r="AZ40" s="129"/>
      <c r="BA40" s="129"/>
      <c r="BB40" s="129"/>
      <c r="BC40" s="16">
        <f t="shared" ref="BC40:BC46" si="2">SUM(D40:BB40)</f>
        <v>0</v>
      </c>
      <c r="BD40" s="107"/>
    </row>
    <row r="41" spans="1:56" ht="28.5" customHeight="1" x14ac:dyDescent="0.2">
      <c r="A41" s="114">
        <f t="shared" si="0"/>
        <v>34</v>
      </c>
      <c r="B41" s="130" t="s">
        <v>20020</v>
      </c>
      <c r="C41" s="128">
        <f t="shared" si="1"/>
        <v>0</v>
      </c>
      <c r="D41" s="120"/>
      <c r="E41" s="120"/>
      <c r="F41" s="120"/>
      <c r="G41" s="120"/>
      <c r="H41" s="120"/>
      <c r="I41" s="120"/>
      <c r="J41" s="120"/>
      <c r="K41" s="120"/>
      <c r="L41" s="120"/>
      <c r="M41" s="120"/>
      <c r="N41" s="120"/>
      <c r="O41" s="120"/>
      <c r="P41" s="120"/>
      <c r="Q41" s="120"/>
      <c r="R41" s="120"/>
      <c r="S41" s="120"/>
      <c r="T41" s="120"/>
      <c r="U41" s="120"/>
      <c r="V41" s="120"/>
      <c r="W41" s="120"/>
      <c r="X41" s="120"/>
      <c r="Y41" s="120"/>
      <c r="Z41" s="120"/>
      <c r="AA41" s="120"/>
      <c r="AB41" s="120"/>
      <c r="AC41" s="120"/>
      <c r="AD41" s="120"/>
      <c r="AE41" s="120"/>
      <c r="AF41" s="120"/>
      <c r="AG41" s="120"/>
      <c r="AH41" s="120"/>
      <c r="AI41" s="120"/>
      <c r="AJ41" s="120"/>
      <c r="AK41" s="120"/>
      <c r="AL41" s="120"/>
      <c r="AM41" s="120"/>
      <c r="AN41" s="120"/>
      <c r="AO41" s="120"/>
      <c r="AP41" s="120"/>
      <c r="AQ41" s="120"/>
      <c r="AR41" s="120"/>
      <c r="AS41" s="120"/>
      <c r="AT41" s="120"/>
      <c r="AU41" s="120"/>
      <c r="AV41" s="120"/>
      <c r="AW41" s="120"/>
      <c r="AX41" s="120"/>
      <c r="AY41" s="120"/>
      <c r="AZ41" s="120"/>
      <c r="BA41" s="120"/>
      <c r="BB41" s="120"/>
      <c r="BC41" s="16">
        <f t="shared" si="2"/>
        <v>0</v>
      </c>
      <c r="BD41" s="107"/>
    </row>
    <row r="42" spans="1:56" ht="141" customHeight="1" x14ac:dyDescent="0.2">
      <c r="A42" s="114">
        <f t="shared" si="0"/>
        <v>35</v>
      </c>
      <c r="B42" s="130" t="str">
        <f>"Ausführung von Tiefbauleistungen mit oder ohne Verlegung von Leerrohren sowie die Bereitstellung von Schächten, Verzweigern und Abschlusseinrichtungen einschließlich Maßnahmen, "&amp;"durch die möglichst innerhalb eines Jahres, spätestens jedoch bis zur Verfügbarkeit geeigneter Frequenzen ein leistungsfähiges Netz entsteht "&amp;"(etwa bei Glasfaseranbindung eines Mobilfunksendemastes), sofern dies durch einen Geschäftsplan objektiv nachvollzogen und in ein NGA-Gesamtprojekt eingebunden werden kann"</f>
        <v>Ausführung von Tiefbauleistungen mit oder ohne Verlegung von Leerrohren sowie die Bereitstellung von Schächten, Verzweigern und Abschlusseinrichtungen einschließlich Maßnahmen, durch die möglichst innerhalb eines Jahres, spätestens jedoch bis zur Verfügbarkeit geeigneter Frequenzen ein leistungsfähiges Netz entsteht (etwa bei Glasfaseranbindung eines Mobilfunksendemastes), sofern dies durch einen Geschäftsplan objektiv nachvollzogen und in ein NGA-Gesamtprojekt eingebunden werden kann</v>
      </c>
      <c r="C42" s="128">
        <f t="shared" si="1"/>
        <v>0</v>
      </c>
      <c r="D42" s="120"/>
      <c r="E42" s="120"/>
      <c r="F42" s="120"/>
      <c r="G42" s="120"/>
      <c r="H42" s="120"/>
      <c r="I42" s="120"/>
      <c r="J42" s="120"/>
      <c r="K42" s="120"/>
      <c r="L42" s="120"/>
      <c r="M42" s="120"/>
      <c r="N42" s="120"/>
      <c r="O42" s="120"/>
      <c r="P42" s="120"/>
      <c r="Q42" s="120"/>
      <c r="R42" s="120"/>
      <c r="S42" s="120"/>
      <c r="T42" s="120"/>
      <c r="U42" s="120"/>
      <c r="V42" s="120"/>
      <c r="W42" s="120"/>
      <c r="X42" s="120"/>
      <c r="Y42" s="120"/>
      <c r="Z42" s="120"/>
      <c r="AA42" s="120"/>
      <c r="AB42" s="120"/>
      <c r="AC42" s="120"/>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6">
        <f t="shared" si="2"/>
        <v>0</v>
      </c>
      <c r="BD42" s="107"/>
    </row>
    <row r="43" spans="1:56" ht="28.5" customHeight="1" x14ac:dyDescent="0.2">
      <c r="A43" s="114">
        <f t="shared" si="0"/>
        <v>36</v>
      </c>
      <c r="B43" s="130" t="s">
        <v>20035</v>
      </c>
      <c r="C43" s="128">
        <f t="shared" si="1"/>
        <v>0</v>
      </c>
      <c r="D43" s="120"/>
      <c r="E43" s="120"/>
      <c r="F43" s="120"/>
      <c r="G43" s="120"/>
      <c r="H43" s="120"/>
      <c r="I43" s="120"/>
      <c r="J43" s="120"/>
      <c r="K43" s="120"/>
      <c r="L43" s="120"/>
      <c r="M43" s="120"/>
      <c r="N43" s="120"/>
      <c r="O43" s="120"/>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6">
        <f t="shared" si="2"/>
        <v>0</v>
      </c>
      <c r="BD43" s="107"/>
    </row>
    <row r="44" spans="1:56" x14ac:dyDescent="0.2">
      <c r="A44" s="114">
        <f t="shared" si="0"/>
        <v>37</v>
      </c>
      <c r="B44" s="123" t="s">
        <v>20093</v>
      </c>
      <c r="C44" s="128">
        <f t="shared" si="1"/>
        <v>0</v>
      </c>
      <c r="D44" s="16">
        <f t="shared" ref="D44:AI44" si="3">SUM(D40:D43)</f>
        <v>0</v>
      </c>
      <c r="E44" s="16">
        <f t="shared" si="3"/>
        <v>0</v>
      </c>
      <c r="F44" s="16">
        <f t="shared" si="3"/>
        <v>0</v>
      </c>
      <c r="G44" s="16">
        <f t="shared" si="3"/>
        <v>0</v>
      </c>
      <c r="H44" s="16">
        <f t="shared" si="3"/>
        <v>0</v>
      </c>
      <c r="I44" s="16">
        <f t="shared" si="3"/>
        <v>0</v>
      </c>
      <c r="J44" s="16">
        <f t="shared" si="3"/>
        <v>0</v>
      </c>
      <c r="K44" s="16">
        <f t="shared" si="3"/>
        <v>0</v>
      </c>
      <c r="L44" s="16">
        <f t="shared" si="3"/>
        <v>0</v>
      </c>
      <c r="M44" s="16">
        <f t="shared" si="3"/>
        <v>0</v>
      </c>
      <c r="N44" s="16">
        <f t="shared" si="3"/>
        <v>0</v>
      </c>
      <c r="O44" s="16">
        <f t="shared" si="3"/>
        <v>0</v>
      </c>
      <c r="P44" s="16">
        <f t="shared" si="3"/>
        <v>0</v>
      </c>
      <c r="Q44" s="16">
        <f t="shared" si="3"/>
        <v>0</v>
      </c>
      <c r="R44" s="16">
        <f t="shared" si="3"/>
        <v>0</v>
      </c>
      <c r="S44" s="16">
        <f t="shared" si="3"/>
        <v>0</v>
      </c>
      <c r="T44" s="16">
        <f t="shared" si="3"/>
        <v>0</v>
      </c>
      <c r="U44" s="16">
        <f t="shared" si="3"/>
        <v>0</v>
      </c>
      <c r="V44" s="16">
        <f t="shared" si="3"/>
        <v>0</v>
      </c>
      <c r="W44" s="16">
        <f t="shared" si="3"/>
        <v>0</v>
      </c>
      <c r="X44" s="16">
        <f t="shared" si="3"/>
        <v>0</v>
      </c>
      <c r="Y44" s="16">
        <f t="shared" si="3"/>
        <v>0</v>
      </c>
      <c r="Z44" s="16">
        <f t="shared" si="3"/>
        <v>0</v>
      </c>
      <c r="AA44" s="16">
        <f t="shared" si="3"/>
        <v>0</v>
      </c>
      <c r="AB44" s="16">
        <f t="shared" si="3"/>
        <v>0</v>
      </c>
      <c r="AC44" s="16">
        <f t="shared" si="3"/>
        <v>0</v>
      </c>
      <c r="AD44" s="16">
        <f t="shared" si="3"/>
        <v>0</v>
      </c>
      <c r="AE44" s="16">
        <f t="shared" si="3"/>
        <v>0</v>
      </c>
      <c r="AF44" s="16">
        <f t="shared" si="3"/>
        <v>0</v>
      </c>
      <c r="AG44" s="16">
        <f t="shared" si="3"/>
        <v>0</v>
      </c>
      <c r="AH44" s="16">
        <f t="shared" si="3"/>
        <v>0</v>
      </c>
      <c r="AI44" s="16">
        <f t="shared" si="3"/>
        <v>0</v>
      </c>
      <c r="AJ44" s="16">
        <f t="shared" ref="AJ44:BB44" si="4">SUM(AJ40:AJ43)</f>
        <v>0</v>
      </c>
      <c r="AK44" s="16">
        <f t="shared" si="4"/>
        <v>0</v>
      </c>
      <c r="AL44" s="16">
        <f t="shared" si="4"/>
        <v>0</v>
      </c>
      <c r="AM44" s="16">
        <f t="shared" si="4"/>
        <v>0</v>
      </c>
      <c r="AN44" s="16">
        <f t="shared" si="4"/>
        <v>0</v>
      </c>
      <c r="AO44" s="16">
        <f t="shared" si="4"/>
        <v>0</v>
      </c>
      <c r="AP44" s="16">
        <f t="shared" si="4"/>
        <v>0</v>
      </c>
      <c r="AQ44" s="16">
        <f t="shared" si="4"/>
        <v>0</v>
      </c>
      <c r="AR44" s="16">
        <f t="shared" si="4"/>
        <v>0</v>
      </c>
      <c r="AS44" s="16">
        <f t="shared" si="4"/>
        <v>0</v>
      </c>
      <c r="AT44" s="16">
        <f t="shared" si="4"/>
        <v>0</v>
      </c>
      <c r="AU44" s="16">
        <f t="shared" si="4"/>
        <v>0</v>
      </c>
      <c r="AV44" s="16">
        <f t="shared" si="4"/>
        <v>0</v>
      </c>
      <c r="AW44" s="16">
        <f t="shared" si="4"/>
        <v>0</v>
      </c>
      <c r="AX44" s="16">
        <f t="shared" si="4"/>
        <v>0</v>
      </c>
      <c r="AY44" s="16">
        <f t="shared" si="4"/>
        <v>0</v>
      </c>
      <c r="AZ44" s="16">
        <f t="shared" si="4"/>
        <v>0</v>
      </c>
      <c r="BA44" s="16">
        <f t="shared" si="4"/>
        <v>0</v>
      </c>
      <c r="BB44" s="16">
        <f t="shared" si="4"/>
        <v>0</v>
      </c>
      <c r="BC44" s="16">
        <f t="shared" si="2"/>
        <v>0</v>
      </c>
      <c r="BD44" s="107"/>
    </row>
    <row r="45" spans="1:56" ht="40.5" customHeight="1" x14ac:dyDescent="0.2">
      <c r="A45" s="114">
        <f t="shared" si="0"/>
        <v>38</v>
      </c>
      <c r="B45" s="130" t="s">
        <v>20094</v>
      </c>
      <c r="C45" s="128">
        <f t="shared" si="1"/>
        <v>0</v>
      </c>
      <c r="D45" s="120">
        <v>0</v>
      </c>
      <c r="E45" s="120">
        <v>0</v>
      </c>
      <c r="F45" s="120">
        <v>0</v>
      </c>
      <c r="G45" s="120">
        <v>0</v>
      </c>
      <c r="H45" s="120">
        <v>0</v>
      </c>
      <c r="I45" s="120">
        <v>0</v>
      </c>
      <c r="J45" s="120">
        <v>0</v>
      </c>
      <c r="K45" s="120">
        <v>0</v>
      </c>
      <c r="L45" s="120"/>
      <c r="M45" s="120"/>
      <c r="N45" s="120"/>
      <c r="O45" s="120"/>
      <c r="P45" s="120"/>
      <c r="Q45" s="120"/>
      <c r="R45" s="120"/>
      <c r="S45" s="120"/>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6">
        <f t="shared" si="2"/>
        <v>0</v>
      </c>
      <c r="BD45" s="107"/>
    </row>
    <row r="46" spans="1:56" x14ac:dyDescent="0.2">
      <c r="A46" s="114">
        <f t="shared" si="0"/>
        <v>39</v>
      </c>
      <c r="B46" s="123" t="s">
        <v>20095</v>
      </c>
      <c r="C46" s="131">
        <f t="shared" si="1"/>
        <v>0</v>
      </c>
      <c r="D46" s="16">
        <f t="shared" ref="D46:AI46" si="5">D44-D45</f>
        <v>0</v>
      </c>
      <c r="E46" s="16">
        <f t="shared" si="5"/>
        <v>0</v>
      </c>
      <c r="F46" s="16">
        <f t="shared" si="5"/>
        <v>0</v>
      </c>
      <c r="G46" s="16">
        <f t="shared" si="5"/>
        <v>0</v>
      </c>
      <c r="H46" s="16">
        <f t="shared" si="5"/>
        <v>0</v>
      </c>
      <c r="I46" s="16">
        <f t="shared" si="5"/>
        <v>0</v>
      </c>
      <c r="J46" s="16">
        <f t="shared" si="5"/>
        <v>0</v>
      </c>
      <c r="K46" s="16">
        <f t="shared" si="5"/>
        <v>0</v>
      </c>
      <c r="L46" s="16">
        <f t="shared" si="5"/>
        <v>0</v>
      </c>
      <c r="M46" s="16">
        <f t="shared" si="5"/>
        <v>0</v>
      </c>
      <c r="N46" s="16">
        <f t="shared" si="5"/>
        <v>0</v>
      </c>
      <c r="O46" s="16">
        <f t="shared" si="5"/>
        <v>0</v>
      </c>
      <c r="P46" s="16">
        <f t="shared" si="5"/>
        <v>0</v>
      </c>
      <c r="Q46" s="16">
        <f t="shared" si="5"/>
        <v>0</v>
      </c>
      <c r="R46" s="16">
        <f t="shared" si="5"/>
        <v>0</v>
      </c>
      <c r="S46" s="16">
        <f t="shared" si="5"/>
        <v>0</v>
      </c>
      <c r="T46" s="16">
        <f t="shared" si="5"/>
        <v>0</v>
      </c>
      <c r="U46" s="16">
        <f t="shared" si="5"/>
        <v>0</v>
      </c>
      <c r="V46" s="16">
        <f t="shared" si="5"/>
        <v>0</v>
      </c>
      <c r="W46" s="16">
        <f t="shared" si="5"/>
        <v>0</v>
      </c>
      <c r="X46" s="16">
        <f t="shared" si="5"/>
        <v>0</v>
      </c>
      <c r="Y46" s="16">
        <f t="shared" si="5"/>
        <v>0</v>
      </c>
      <c r="Z46" s="16">
        <f t="shared" si="5"/>
        <v>0</v>
      </c>
      <c r="AA46" s="16">
        <f t="shared" si="5"/>
        <v>0</v>
      </c>
      <c r="AB46" s="16">
        <f t="shared" si="5"/>
        <v>0</v>
      </c>
      <c r="AC46" s="16">
        <f t="shared" si="5"/>
        <v>0</v>
      </c>
      <c r="AD46" s="16">
        <f t="shared" si="5"/>
        <v>0</v>
      </c>
      <c r="AE46" s="16">
        <f t="shared" si="5"/>
        <v>0</v>
      </c>
      <c r="AF46" s="16">
        <f t="shared" si="5"/>
        <v>0</v>
      </c>
      <c r="AG46" s="16">
        <f t="shared" si="5"/>
        <v>0</v>
      </c>
      <c r="AH46" s="16">
        <f t="shared" si="5"/>
        <v>0</v>
      </c>
      <c r="AI46" s="16">
        <f t="shared" si="5"/>
        <v>0</v>
      </c>
      <c r="AJ46" s="16">
        <f t="shared" ref="AJ46:BB46" si="6">AJ44-AJ45</f>
        <v>0</v>
      </c>
      <c r="AK46" s="16">
        <f t="shared" si="6"/>
        <v>0</v>
      </c>
      <c r="AL46" s="16">
        <f t="shared" si="6"/>
        <v>0</v>
      </c>
      <c r="AM46" s="16">
        <f t="shared" si="6"/>
        <v>0</v>
      </c>
      <c r="AN46" s="16">
        <f t="shared" si="6"/>
        <v>0</v>
      </c>
      <c r="AO46" s="16">
        <f t="shared" si="6"/>
        <v>0</v>
      </c>
      <c r="AP46" s="16">
        <f t="shared" si="6"/>
        <v>0</v>
      </c>
      <c r="AQ46" s="16">
        <f t="shared" si="6"/>
        <v>0</v>
      </c>
      <c r="AR46" s="16">
        <f t="shared" si="6"/>
        <v>0</v>
      </c>
      <c r="AS46" s="16">
        <f t="shared" si="6"/>
        <v>0</v>
      </c>
      <c r="AT46" s="16">
        <f t="shared" si="6"/>
        <v>0</v>
      </c>
      <c r="AU46" s="16">
        <f t="shared" si="6"/>
        <v>0</v>
      </c>
      <c r="AV46" s="16">
        <f t="shared" si="6"/>
        <v>0</v>
      </c>
      <c r="AW46" s="16">
        <f t="shared" si="6"/>
        <v>0</v>
      </c>
      <c r="AX46" s="16">
        <f t="shared" si="6"/>
        <v>0</v>
      </c>
      <c r="AY46" s="16">
        <f t="shared" si="6"/>
        <v>0</v>
      </c>
      <c r="AZ46" s="16">
        <f t="shared" si="6"/>
        <v>0</v>
      </c>
      <c r="BA46" s="16">
        <f t="shared" si="6"/>
        <v>0</v>
      </c>
      <c r="BB46" s="16">
        <f t="shared" si="6"/>
        <v>0</v>
      </c>
      <c r="BC46" s="16">
        <f t="shared" si="2"/>
        <v>0</v>
      </c>
      <c r="BD46" s="107"/>
    </row>
    <row r="47" spans="1:56" x14ac:dyDescent="0.2">
      <c r="A47" s="114">
        <f t="shared" si="0"/>
        <v>40</v>
      </c>
      <c r="B47" s="108"/>
      <c r="C47" s="108"/>
      <c r="D47" s="108"/>
      <c r="E47" s="108"/>
      <c r="F47" s="108"/>
      <c r="G47" s="108"/>
      <c r="H47" s="108"/>
      <c r="I47" s="108"/>
      <c r="J47" s="108"/>
      <c r="K47" s="108"/>
      <c r="L47" s="108"/>
      <c r="M47" s="108"/>
      <c r="N47" s="108"/>
      <c r="O47" s="108"/>
      <c r="P47" s="108"/>
      <c r="Q47" s="108"/>
      <c r="R47" s="108"/>
      <c r="S47" s="108"/>
      <c r="T47" s="108"/>
      <c r="U47" s="108"/>
      <c r="V47" s="108"/>
      <c r="W47" s="108"/>
      <c r="X47" s="108"/>
      <c r="Y47" s="108"/>
      <c r="Z47" s="108"/>
      <c r="AA47" s="108"/>
      <c r="AB47" s="108"/>
      <c r="AC47" s="108"/>
      <c r="AD47" s="108"/>
      <c r="AE47" s="108"/>
      <c r="AF47" s="108"/>
      <c r="AG47" s="108"/>
      <c r="AH47" s="108"/>
      <c r="AI47" s="108"/>
      <c r="AJ47" s="108"/>
      <c r="AK47" s="108"/>
      <c r="AL47" s="108"/>
      <c r="AM47" s="108"/>
      <c r="AN47" s="108"/>
      <c r="AO47" s="108"/>
      <c r="AP47" s="108"/>
      <c r="AQ47" s="108"/>
      <c r="AR47" s="108"/>
      <c r="AS47" s="108"/>
      <c r="AT47" s="108"/>
      <c r="AU47" s="108"/>
      <c r="AV47" s="108"/>
      <c r="AW47" s="108"/>
      <c r="AX47" s="108"/>
      <c r="AY47" s="108"/>
      <c r="AZ47" s="108"/>
      <c r="BA47" s="108"/>
      <c r="BB47" s="108"/>
      <c r="BC47" s="108"/>
    </row>
    <row r="48" spans="1:56" ht="40.5" customHeight="1" x14ac:dyDescent="0.2">
      <c r="A48" s="114">
        <f t="shared" si="0"/>
        <v>41</v>
      </c>
      <c r="B48" s="117" t="s">
        <v>20096</v>
      </c>
      <c r="C48" s="126" t="s">
        <v>20041</v>
      </c>
      <c r="D48" s="108"/>
      <c r="E48" s="108"/>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108"/>
      <c r="AI48" s="108"/>
      <c r="AJ48" s="108"/>
      <c r="AK48" s="108"/>
      <c r="AL48" s="108"/>
      <c r="AM48" s="108"/>
      <c r="AN48" s="108"/>
      <c r="AO48" s="108"/>
      <c r="AP48" s="108"/>
      <c r="AQ48" s="108"/>
      <c r="AR48" s="108"/>
      <c r="AS48" s="108"/>
      <c r="AT48" s="108"/>
      <c r="AU48" s="108"/>
      <c r="AV48" s="108"/>
      <c r="AW48" s="108"/>
      <c r="AX48" s="108"/>
      <c r="AY48" s="108"/>
      <c r="AZ48" s="108"/>
      <c r="BA48" s="108"/>
      <c r="BB48" s="108"/>
      <c r="BC48" s="108"/>
      <c r="BD48" s="127"/>
    </row>
    <row r="49" spans="1:56" x14ac:dyDescent="0.2">
      <c r="A49" s="114">
        <f t="shared" si="0"/>
        <v>42</v>
      </c>
      <c r="B49" s="119" t="s">
        <v>22253</v>
      </c>
      <c r="C49" s="120"/>
      <c r="D49" s="133"/>
      <c r="E49" s="133"/>
      <c r="F49" s="133"/>
      <c r="G49" s="133"/>
      <c r="H49" s="133"/>
      <c r="I49" s="133"/>
      <c r="J49" s="133"/>
      <c r="K49" s="133"/>
      <c r="L49" s="133"/>
      <c r="M49" s="133"/>
      <c r="N49" s="133"/>
      <c r="O49" s="133"/>
      <c r="P49" s="133"/>
      <c r="Q49" s="133"/>
      <c r="R49" s="133"/>
      <c r="S49" s="133"/>
      <c r="T49" s="133"/>
      <c r="U49" s="133"/>
      <c r="V49" s="133"/>
      <c r="W49" s="133"/>
      <c r="X49" s="133"/>
      <c r="Y49" s="133"/>
      <c r="Z49" s="133"/>
      <c r="AA49" s="133"/>
      <c r="AB49" s="133"/>
      <c r="AC49" s="133"/>
      <c r="AD49" s="133"/>
      <c r="AE49" s="133"/>
      <c r="AF49" s="133"/>
      <c r="AG49" s="133"/>
      <c r="AH49" s="133"/>
      <c r="AI49" s="133"/>
      <c r="AJ49" s="133"/>
      <c r="AK49" s="133"/>
      <c r="AL49" s="133"/>
      <c r="AM49" s="133"/>
      <c r="AN49" s="133"/>
      <c r="AO49" s="133"/>
      <c r="AP49" s="133"/>
      <c r="AQ49" s="133"/>
      <c r="AR49" s="133"/>
      <c r="AS49" s="133"/>
      <c r="AT49" s="133"/>
      <c r="AU49" s="133"/>
      <c r="AV49" s="133"/>
      <c r="AW49" s="133"/>
      <c r="AX49" s="133"/>
      <c r="AY49" s="133"/>
      <c r="AZ49" s="133"/>
      <c r="BA49" s="133"/>
      <c r="BB49" s="133"/>
      <c r="BC49" s="133"/>
    </row>
    <row r="50" spans="1:56" ht="13.5" customHeight="1" x14ac:dyDescent="0.2">
      <c r="A50" s="114">
        <f t="shared" si="0"/>
        <v>43</v>
      </c>
      <c r="B50" s="117" t="s">
        <v>22252</v>
      </c>
      <c r="C50" s="120"/>
      <c r="D50" s="132"/>
      <c r="E50" s="132"/>
      <c r="F50" s="132"/>
      <c r="G50" s="132"/>
      <c r="H50" s="132"/>
      <c r="I50" s="132"/>
      <c r="J50" s="132"/>
      <c r="K50" s="132"/>
      <c r="L50" s="132"/>
      <c r="M50" s="132"/>
      <c r="N50" s="132"/>
      <c r="O50" s="132"/>
      <c r="P50" s="132"/>
      <c r="Q50" s="132"/>
      <c r="R50" s="132"/>
      <c r="S50" s="132"/>
      <c r="T50" s="132"/>
      <c r="U50" s="132"/>
      <c r="V50" s="132"/>
      <c r="W50" s="132"/>
      <c r="X50" s="132"/>
      <c r="Y50" s="132"/>
      <c r="Z50" s="132"/>
      <c r="AA50" s="132"/>
      <c r="AB50" s="132"/>
      <c r="AC50" s="132"/>
      <c r="AD50" s="132"/>
      <c r="AE50" s="132"/>
      <c r="AF50" s="132"/>
      <c r="AG50" s="132"/>
      <c r="AH50" s="132"/>
      <c r="AI50" s="132"/>
      <c r="AJ50" s="132"/>
      <c r="AK50" s="132"/>
      <c r="AL50" s="132"/>
      <c r="AM50" s="132"/>
      <c r="AN50" s="132"/>
      <c r="AO50" s="132"/>
      <c r="AP50" s="132"/>
      <c r="AQ50" s="132"/>
      <c r="AR50" s="132"/>
      <c r="AS50" s="132"/>
      <c r="AT50" s="132"/>
      <c r="AU50" s="132"/>
      <c r="AV50" s="132"/>
      <c r="AW50" s="132"/>
      <c r="AX50" s="132"/>
      <c r="AY50" s="132"/>
      <c r="AZ50" s="132"/>
      <c r="BA50" s="132"/>
      <c r="BB50" s="132"/>
      <c r="BC50" s="132"/>
      <c r="BD50" s="107"/>
    </row>
    <row r="51" spans="1:56" x14ac:dyDescent="0.2">
      <c r="A51" s="114">
        <f t="shared" si="0"/>
        <v>44</v>
      </c>
      <c r="B51" s="123" t="s">
        <v>20097</v>
      </c>
      <c r="C51" s="128">
        <f>+C50</f>
        <v>0</v>
      </c>
      <c r="D51" s="132"/>
      <c r="E51" s="132"/>
      <c r="F51" s="132"/>
      <c r="G51" s="132"/>
      <c r="H51" s="132"/>
      <c r="I51" s="132"/>
      <c r="J51" s="132"/>
      <c r="K51" s="132"/>
      <c r="L51" s="132"/>
      <c r="M51" s="132"/>
      <c r="N51" s="132"/>
      <c r="O51" s="132"/>
      <c r="P51" s="132"/>
      <c r="Q51" s="132"/>
      <c r="R51" s="132"/>
      <c r="S51" s="132"/>
      <c r="T51" s="132"/>
      <c r="U51" s="132"/>
      <c r="V51" s="132"/>
      <c r="W51" s="132"/>
      <c r="X51" s="132"/>
      <c r="Y51" s="132"/>
      <c r="Z51" s="132"/>
      <c r="AA51" s="132"/>
      <c r="AB51" s="132"/>
      <c r="AC51" s="132"/>
      <c r="AD51" s="132"/>
      <c r="AE51" s="132"/>
      <c r="AF51" s="132"/>
      <c r="AG51" s="132"/>
      <c r="AH51" s="132"/>
      <c r="AI51" s="132"/>
      <c r="AJ51" s="132"/>
      <c r="AK51" s="132"/>
      <c r="AL51" s="132"/>
      <c r="AM51" s="132"/>
      <c r="AN51" s="132"/>
      <c r="AO51" s="132"/>
      <c r="AP51" s="132"/>
      <c r="AQ51" s="132"/>
      <c r="AR51" s="132"/>
      <c r="AS51" s="132"/>
      <c r="AT51" s="132"/>
      <c r="AU51" s="132"/>
      <c r="AV51" s="132"/>
      <c r="AW51" s="132"/>
      <c r="AX51" s="132"/>
      <c r="AY51" s="132"/>
      <c r="AZ51" s="132"/>
      <c r="BA51" s="132"/>
      <c r="BB51" s="132"/>
      <c r="BC51" s="132"/>
      <c r="BD51" s="107"/>
    </row>
    <row r="52" spans="1:56" x14ac:dyDescent="0.2">
      <c r="A52" s="114">
        <f t="shared" si="0"/>
        <v>45</v>
      </c>
      <c r="B52" s="119" t="s">
        <v>20098</v>
      </c>
      <c r="C52" s="134">
        <v>1.21E-2</v>
      </c>
      <c r="D52" s="108"/>
      <c r="E52" s="108"/>
      <c r="F52" s="108"/>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8"/>
      <c r="AI52" s="108"/>
      <c r="AJ52" s="108"/>
      <c r="AK52" s="108"/>
      <c r="AL52" s="108"/>
      <c r="AM52" s="108"/>
      <c r="AN52" s="108"/>
      <c r="AO52" s="108"/>
      <c r="AP52" s="108"/>
      <c r="AQ52" s="108"/>
      <c r="AR52" s="108"/>
      <c r="AS52" s="108"/>
      <c r="AT52" s="108"/>
      <c r="AU52" s="108"/>
      <c r="AV52" s="108"/>
      <c r="AW52" s="108"/>
      <c r="AX52" s="108"/>
      <c r="AY52" s="108"/>
      <c r="AZ52" s="108"/>
      <c r="BA52" s="108"/>
      <c r="BB52" s="108"/>
      <c r="BC52" s="108"/>
      <c r="BD52" s="108"/>
    </row>
    <row r="53" spans="1:56" s="33" customFormat="1" x14ac:dyDescent="0.2">
      <c r="A53" s="114">
        <f t="shared" si="0"/>
        <v>46</v>
      </c>
      <c r="B53" s="72" t="s">
        <v>20099</v>
      </c>
      <c r="C53" s="72">
        <f>1/(1+C52)^C49</f>
        <v>1</v>
      </c>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108"/>
      <c r="AH53" s="108"/>
      <c r="AI53" s="108"/>
      <c r="AJ53" s="108"/>
      <c r="AK53" s="108"/>
      <c r="AL53" s="108"/>
      <c r="AM53" s="108"/>
      <c r="AN53" s="108"/>
      <c r="AO53" s="108"/>
      <c r="AP53" s="108"/>
      <c r="AQ53" s="108"/>
      <c r="AR53" s="108"/>
      <c r="AS53" s="108"/>
      <c r="AT53" s="108"/>
      <c r="AU53" s="108"/>
      <c r="AV53" s="108"/>
      <c r="AW53" s="108"/>
      <c r="AX53" s="108"/>
      <c r="AY53" s="108"/>
      <c r="AZ53" s="108"/>
      <c r="BA53" s="108"/>
      <c r="BB53" s="108"/>
      <c r="BC53" s="108"/>
      <c r="BD53" s="35"/>
    </row>
    <row r="54" spans="1:56" s="33" customFormat="1" x14ac:dyDescent="0.2">
      <c r="A54" s="135">
        <f t="shared" si="0"/>
        <v>47</v>
      </c>
      <c r="B54" s="92" t="s">
        <v>20100</v>
      </c>
      <c r="C54" s="136">
        <f>ROUND(C51*C53,2)</f>
        <v>0</v>
      </c>
      <c r="D54" s="108"/>
      <c r="E54" s="108"/>
      <c r="F54" s="108"/>
      <c r="G54" s="108"/>
      <c r="H54" s="108"/>
      <c r="I54" s="108"/>
      <c r="J54" s="108"/>
      <c r="K54" s="108"/>
      <c r="L54" s="108"/>
      <c r="M54" s="108"/>
      <c r="N54" s="108"/>
      <c r="O54" s="108"/>
      <c r="P54" s="108"/>
      <c r="Q54" s="108"/>
      <c r="R54" s="108"/>
      <c r="S54" s="108"/>
      <c r="T54" s="108"/>
      <c r="U54" s="108"/>
      <c r="V54" s="108"/>
      <c r="W54" s="108"/>
      <c r="X54" s="108"/>
      <c r="Y54" s="108"/>
      <c r="Z54" s="108"/>
      <c r="AA54" s="108"/>
      <c r="AB54" s="108"/>
      <c r="AC54" s="108"/>
      <c r="AD54" s="108"/>
      <c r="AE54" s="108"/>
      <c r="AF54" s="108"/>
      <c r="AG54" s="108"/>
      <c r="AH54" s="108"/>
      <c r="AI54" s="108"/>
      <c r="AJ54" s="108"/>
      <c r="AK54" s="108"/>
      <c r="AL54" s="108"/>
      <c r="AM54" s="108"/>
      <c r="AN54" s="108"/>
      <c r="AO54" s="108"/>
      <c r="AP54" s="108"/>
      <c r="AQ54" s="108"/>
      <c r="AR54" s="108"/>
      <c r="AS54" s="108"/>
      <c r="AT54" s="108"/>
      <c r="AU54" s="108"/>
      <c r="AV54" s="108"/>
      <c r="AW54" s="108"/>
      <c r="AX54" s="108"/>
      <c r="AY54" s="108"/>
      <c r="AZ54" s="108"/>
      <c r="BA54" s="108"/>
      <c r="BB54" s="108"/>
      <c r="BC54" s="108"/>
    </row>
    <row r="55" spans="1:56" x14ac:dyDescent="0.2">
      <c r="A55" s="114"/>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108"/>
      <c r="AH55" s="108"/>
      <c r="AI55" s="108"/>
      <c r="AJ55" s="108"/>
      <c r="AK55" s="108"/>
      <c r="AL55" s="108"/>
      <c r="AM55" s="108"/>
      <c r="AN55" s="108"/>
      <c r="AO55" s="108"/>
      <c r="AP55" s="108"/>
      <c r="AQ55" s="108"/>
      <c r="AR55" s="108"/>
      <c r="AS55" s="108"/>
      <c r="AT55" s="108"/>
      <c r="AU55" s="108"/>
      <c r="AV55" s="108"/>
      <c r="AW55" s="108"/>
      <c r="AX55" s="108"/>
      <c r="AY55" s="108"/>
      <c r="AZ55" s="108"/>
      <c r="BA55" s="108"/>
      <c r="BB55" s="108"/>
      <c r="BC55" s="108"/>
    </row>
    <row r="56" spans="1:56" x14ac:dyDescent="0.2">
      <c r="A56" s="114"/>
      <c r="B56" s="108"/>
      <c r="C56" s="107"/>
      <c r="D56" s="107"/>
      <c r="E56" s="107"/>
      <c r="F56" s="107"/>
      <c r="G56" s="107"/>
      <c r="H56" s="107"/>
      <c r="I56" s="107"/>
      <c r="J56" s="107"/>
      <c r="K56" s="107"/>
      <c r="L56" s="107"/>
    </row>
    <row r="57" spans="1:56" x14ac:dyDescent="0.2">
      <c r="B57" s="137"/>
    </row>
  </sheetData>
  <mergeCells count="2">
    <mergeCell ref="A1:D1"/>
    <mergeCell ref="A5:D5"/>
  </mergeCells>
  <pageMargins left="0.78749999999999998" right="0.78749999999999998" top="0.98402777777777772" bottom="0.98402777777777772" header="0.51180555555555551" footer="0.51180555555555551"/>
  <pageSetup paperSize="9" scale="50" firstPageNumber="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E34"/>
  <sheetViews>
    <sheetView tabSelected="1" zoomScale="90" zoomScaleNormal="90" workbookViewId="0">
      <selection activeCell="C15" sqref="C15"/>
    </sheetView>
  </sheetViews>
  <sheetFormatPr baseColWidth="10" defaultRowHeight="12.75" x14ac:dyDescent="0.2"/>
  <cols>
    <col min="1" max="1" width="5.7109375" style="36" customWidth="1"/>
    <col min="2" max="2" width="46.5703125" style="36" customWidth="1"/>
    <col min="3" max="3" width="22" style="36" customWidth="1"/>
    <col min="4" max="4" width="12.7109375" style="36" customWidth="1"/>
    <col min="5" max="16384" width="11.42578125" style="36"/>
  </cols>
  <sheetData>
    <row r="1" spans="1:5" ht="33.75" customHeight="1" x14ac:dyDescent="0.25">
      <c r="A1" s="281" t="s">
        <v>2494</v>
      </c>
      <c r="B1" s="281"/>
      <c r="C1" s="281"/>
      <c r="D1" s="281"/>
      <c r="E1" s="32"/>
    </row>
    <row r="2" spans="1:5" x14ac:dyDescent="0.2">
      <c r="A2" s="34"/>
      <c r="B2" s="35"/>
      <c r="C2" s="35"/>
      <c r="D2" s="35"/>
      <c r="E2" s="35"/>
    </row>
    <row r="3" spans="1:5" ht="15.75" x14ac:dyDescent="0.25">
      <c r="A3" s="282" t="s">
        <v>2495</v>
      </c>
      <c r="B3" s="282"/>
      <c r="C3" s="282"/>
      <c r="D3" s="35"/>
      <c r="E3" s="35"/>
    </row>
    <row r="4" spans="1:5" ht="15" x14ac:dyDescent="0.25">
      <c r="B4" s="37"/>
      <c r="C4" s="37"/>
      <c r="D4" s="37"/>
    </row>
    <row r="5" spans="1:5" ht="15" x14ac:dyDescent="0.2">
      <c r="B5" s="38" t="s">
        <v>2496</v>
      </c>
      <c r="C5" s="39"/>
      <c r="D5" s="40"/>
    </row>
    <row r="6" spans="1:5" ht="9" customHeight="1" x14ac:dyDescent="0.2"/>
    <row r="7" spans="1:5" x14ac:dyDescent="0.2">
      <c r="B7" s="41" t="s">
        <v>2497</v>
      </c>
      <c r="C7" s="42">
        <f>intern!F60</f>
        <v>0</v>
      </c>
    </row>
    <row r="8" spans="1:5" x14ac:dyDescent="0.2">
      <c r="B8" s="41"/>
    </row>
    <row r="9" spans="1:5" ht="15" x14ac:dyDescent="0.2">
      <c r="B9" s="38" t="s">
        <v>2498</v>
      </c>
      <c r="C9" s="39"/>
      <c r="D9" s="39"/>
    </row>
    <row r="11" spans="1:5" x14ac:dyDescent="0.2">
      <c r="B11" s="41" t="s">
        <v>2499</v>
      </c>
      <c r="C11" s="43" t="str">
        <f>IF(Eigenerklärung!C7="","Bitte Eigenerklärung ausfüllen",Eigenerklärung!C7)</f>
        <v>Bitte Eigenerklärung ausfüllen</v>
      </c>
    </row>
    <row r="12" spans="1:5" s="44" customFormat="1" ht="38.25" customHeight="1" x14ac:dyDescent="0.2">
      <c r="B12" s="45" t="s">
        <v>2446</v>
      </c>
      <c r="C12" s="283" t="s">
        <v>2449</v>
      </c>
      <c r="D12" s="283"/>
    </row>
    <row r="13" spans="1:5" x14ac:dyDescent="0.2">
      <c r="B13" s="41" t="s">
        <v>2500</v>
      </c>
    </row>
    <row r="14" spans="1:5" x14ac:dyDescent="0.2">
      <c r="B14" s="36" t="s">
        <v>2501</v>
      </c>
      <c r="C14" s="42">
        <f>intern!F12</f>
        <v>0</v>
      </c>
    </row>
    <row r="15" spans="1:5" x14ac:dyDescent="0.2">
      <c r="B15" s="36" t="s">
        <v>2502</v>
      </c>
      <c r="C15" s="42">
        <f>intern!F13</f>
        <v>0</v>
      </c>
    </row>
    <row r="16" spans="1:5" x14ac:dyDescent="0.2">
      <c r="B16" s="36" t="s">
        <v>22269</v>
      </c>
      <c r="C16" s="46">
        <f>C14-C15</f>
        <v>0</v>
      </c>
    </row>
    <row r="17" spans="1:5" x14ac:dyDescent="0.2">
      <c r="C17" s="42"/>
    </row>
    <row r="18" spans="1:5" x14ac:dyDescent="0.2">
      <c r="B18" s="41" t="s">
        <v>2504</v>
      </c>
      <c r="C18" s="215">
        <f>intern!F9</f>
        <v>0</v>
      </c>
    </row>
    <row r="19" spans="1:5" ht="12" customHeight="1" x14ac:dyDescent="0.2">
      <c r="C19" s="42"/>
    </row>
    <row r="20" spans="1:5" x14ac:dyDescent="0.2">
      <c r="B20" s="41" t="s">
        <v>2505</v>
      </c>
      <c r="C20" s="42"/>
    </row>
    <row r="21" spans="1:5" ht="12.75" customHeight="1" x14ac:dyDescent="0.2">
      <c r="B21" s="36" t="s">
        <v>2517</v>
      </c>
      <c r="C21" s="42">
        <f>intern!F16</f>
        <v>0</v>
      </c>
    </row>
    <row r="22" spans="1:5" x14ac:dyDescent="0.2">
      <c r="B22" s="36" t="s">
        <v>2518</v>
      </c>
      <c r="C22" s="42">
        <f>intern!F17</f>
        <v>0</v>
      </c>
    </row>
    <row r="23" spans="1:5" x14ac:dyDescent="0.2">
      <c r="B23" s="36" t="s">
        <v>22338</v>
      </c>
      <c r="C23" s="42">
        <f>C21-C22</f>
        <v>0</v>
      </c>
      <c r="D23" s="47"/>
    </row>
    <row r="24" spans="1:5" x14ac:dyDescent="0.2">
      <c r="B24" s="36" t="s">
        <v>2509</v>
      </c>
      <c r="C24" s="46">
        <f>intern!F50</f>
        <v>0</v>
      </c>
      <c r="D24" s="36" t="str">
        <f>IF(C23=0,"","    ( "&amp;TEXT(intern!F51*100,"#0,00;-#0,00;0")&amp;" %)")</f>
        <v/>
      </c>
    </row>
    <row r="26" spans="1:5" x14ac:dyDescent="0.2">
      <c r="B26" s="41" t="s">
        <v>2510</v>
      </c>
      <c r="C26" s="42"/>
      <c r="E26" s="49"/>
    </row>
    <row r="27" spans="1:5" x14ac:dyDescent="0.2">
      <c r="B27" s="36" t="s">
        <v>2511</v>
      </c>
      <c r="C27" s="42">
        <f>intern!F35</f>
        <v>0</v>
      </c>
      <c r="D27" s="48" t="str">
        <f>"    ( "&amp;TEXT(intern!F43*100,"#0,0000;-#0,0000;")&amp;" %)"</f>
        <v xml:space="preserve">    ( 100,0000 %)</v>
      </c>
    </row>
    <row r="28" spans="1:5" x14ac:dyDescent="0.2">
      <c r="B28" s="36" t="s">
        <v>2512</v>
      </c>
      <c r="C28" s="42">
        <f>C24</f>
        <v>0</v>
      </c>
      <c r="D28" s="48"/>
    </row>
    <row r="29" spans="1:5" x14ac:dyDescent="0.2">
      <c r="B29" s="36" t="s">
        <v>2513</v>
      </c>
      <c r="C29" s="42">
        <f>intern!F37+intern!F49</f>
        <v>0</v>
      </c>
    </row>
    <row r="30" spans="1:5" x14ac:dyDescent="0.2">
      <c r="A30" s="49"/>
      <c r="B30" s="36" t="s">
        <v>2514</v>
      </c>
      <c r="C30" s="50">
        <f>intern!F58</f>
        <v>0</v>
      </c>
      <c r="D30" s="49"/>
    </row>
    <row r="31" spans="1:5" ht="12.75" customHeight="1" x14ac:dyDescent="0.2">
      <c r="B31" s="36" t="s">
        <v>22266</v>
      </c>
      <c r="C31" s="46">
        <f>SUM(C27:C30)</f>
        <v>0</v>
      </c>
    </row>
    <row r="32" spans="1:5" ht="12.75" customHeight="1" x14ac:dyDescent="0.2"/>
    <row r="33" spans="1:4" x14ac:dyDescent="0.2">
      <c r="B33" s="41" t="s">
        <v>2516</v>
      </c>
    </row>
    <row r="34" spans="1:4" ht="162" customHeight="1" x14ac:dyDescent="0.2">
      <c r="A34" s="266" t="str">
        <f>"BFP."&amp;intern!E4</f>
        <v>BFP.211.1</v>
      </c>
      <c r="B34" s="284" t="str">
        <f>intern!F98</f>
        <v xml:space="preserve">Die Berechnung ist unverbindlich; maßgeblich ist der Zuwendungsbescheid. </v>
      </c>
      <c r="C34" s="284"/>
      <c r="D34" s="284"/>
    </row>
  </sheetData>
  <mergeCells count="4">
    <mergeCell ref="B34:D34"/>
    <mergeCell ref="A1:D1"/>
    <mergeCell ref="A3:C3"/>
    <mergeCell ref="C12:D12"/>
  </mergeCells>
  <pageMargins left="0.25" right="0.25" top="0.75" bottom="0.75" header="0.51180555555555551" footer="0.51180555555555551"/>
  <pageSetup paperSize="9" firstPageNumber="0"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1"/>
  <dimension ref="A1:BD55"/>
  <sheetViews>
    <sheetView topLeftCell="A28" zoomScale="90" zoomScaleNormal="90" workbookViewId="0">
      <selection sqref="A1:E1"/>
    </sheetView>
  </sheetViews>
  <sheetFormatPr baseColWidth="10" defaultRowHeight="12.75" x14ac:dyDescent="0.2"/>
  <cols>
    <col min="1" max="1" width="5.7109375" style="140" customWidth="1"/>
    <col min="2" max="2" width="50.7109375" style="140" customWidth="1"/>
    <col min="3" max="3" width="12.7109375" style="140" customWidth="1"/>
    <col min="4" max="4" width="0" style="140" hidden="1" customWidth="1"/>
    <col min="5" max="54" width="12.7109375" style="140" customWidth="1"/>
    <col min="55" max="55" width="13.7109375" style="140" customWidth="1"/>
    <col min="56" max="16384" width="11.42578125" style="140"/>
  </cols>
  <sheetData>
    <row r="1" spans="1:55" ht="36" customHeight="1" x14ac:dyDescent="0.25">
      <c r="A1" s="288" t="s">
        <v>2494</v>
      </c>
      <c r="B1" s="288"/>
      <c r="C1" s="288"/>
      <c r="D1" s="288"/>
      <c r="E1" s="28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9"/>
    </row>
    <row r="2" spans="1:55" x14ac:dyDescent="0.2">
      <c r="A2" s="141"/>
      <c r="B2" s="139"/>
      <c r="C2" s="139"/>
      <c r="D2" s="139"/>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row>
    <row r="3" spans="1:55" ht="15.75" x14ac:dyDescent="0.25">
      <c r="A3" s="142" t="s">
        <v>2449</v>
      </c>
      <c r="B3" s="142"/>
      <c r="C3" s="142"/>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39"/>
      <c r="AQ3" s="139"/>
      <c r="AR3" s="139"/>
      <c r="AS3" s="139"/>
      <c r="AT3" s="139"/>
      <c r="AU3" s="139"/>
      <c r="AV3" s="139"/>
      <c r="AW3" s="139"/>
      <c r="AX3" s="139"/>
      <c r="AY3" s="139"/>
      <c r="AZ3" s="139"/>
      <c r="BA3" s="139"/>
      <c r="BB3" s="139"/>
      <c r="BC3" s="139"/>
    </row>
    <row r="4" spans="1:55" x14ac:dyDescent="0.2">
      <c r="A4" s="141"/>
      <c r="B4" s="139"/>
      <c r="C4" s="139"/>
      <c r="D4" s="139"/>
      <c r="E4" s="139"/>
      <c r="F4" s="139"/>
      <c r="G4" s="139"/>
      <c r="H4" s="139"/>
      <c r="I4" s="139"/>
      <c r="J4" s="139"/>
      <c r="K4" s="139"/>
      <c r="L4" s="139"/>
      <c r="M4" s="139"/>
      <c r="N4" s="139"/>
      <c r="O4" s="139"/>
      <c r="P4" s="139"/>
      <c r="Q4" s="139"/>
      <c r="R4" s="139"/>
      <c r="S4" s="139"/>
      <c r="T4" s="139"/>
      <c r="U4" s="139"/>
      <c r="V4" s="139"/>
      <c r="W4" s="139"/>
      <c r="X4" s="139"/>
      <c r="Y4" s="139"/>
      <c r="Z4" s="139"/>
      <c r="AA4" s="139"/>
      <c r="AB4" s="139"/>
      <c r="AC4" s="139"/>
      <c r="AD4" s="139"/>
      <c r="AE4" s="139"/>
      <c r="AF4" s="139"/>
      <c r="AG4" s="139"/>
      <c r="AH4" s="139"/>
      <c r="AI4" s="139"/>
      <c r="AJ4" s="139"/>
      <c r="AK4" s="139"/>
      <c r="AL4" s="139"/>
      <c r="AM4" s="139"/>
      <c r="AN4" s="139"/>
      <c r="AO4" s="139"/>
      <c r="AP4" s="139"/>
      <c r="AQ4" s="139"/>
      <c r="AR4" s="139"/>
      <c r="AS4" s="139"/>
      <c r="AT4" s="139"/>
      <c r="AU4" s="139"/>
      <c r="AV4" s="139"/>
      <c r="AW4" s="139"/>
      <c r="AX4" s="139"/>
      <c r="AY4" s="139"/>
      <c r="AZ4" s="139"/>
      <c r="BA4" s="139"/>
      <c r="BB4" s="139"/>
      <c r="BC4" s="139"/>
    </row>
    <row r="5" spans="1:55" ht="27" customHeight="1" x14ac:dyDescent="0.2">
      <c r="A5" s="287" t="s">
        <v>20015</v>
      </c>
      <c r="B5" s="287"/>
      <c r="C5" s="287"/>
      <c r="D5" s="287"/>
      <c r="E5" s="139"/>
      <c r="F5" s="139"/>
      <c r="G5" s="139"/>
      <c r="H5" s="139"/>
      <c r="I5" s="139"/>
      <c r="J5" s="139"/>
      <c r="K5" s="139"/>
      <c r="L5" s="139"/>
      <c r="M5" s="139"/>
      <c r="N5" s="139"/>
      <c r="O5" s="139"/>
      <c r="P5" s="139"/>
      <c r="Q5" s="139"/>
      <c r="R5" s="139"/>
      <c r="S5" s="139"/>
      <c r="T5" s="139"/>
      <c r="U5" s="139"/>
      <c r="V5" s="139"/>
      <c r="W5" s="139"/>
      <c r="X5" s="139"/>
      <c r="Y5" s="139"/>
      <c r="Z5" s="139"/>
      <c r="AA5" s="139"/>
      <c r="AB5" s="139"/>
      <c r="AC5" s="139"/>
      <c r="AD5" s="139"/>
      <c r="AE5" s="139"/>
      <c r="AF5" s="139"/>
      <c r="AG5" s="139"/>
      <c r="AH5" s="139"/>
      <c r="AI5" s="139"/>
      <c r="AJ5" s="139"/>
      <c r="AK5" s="139"/>
      <c r="AL5" s="139"/>
      <c r="AM5" s="139"/>
      <c r="AN5" s="139"/>
      <c r="AO5" s="139"/>
      <c r="AP5" s="139"/>
      <c r="AQ5" s="139"/>
      <c r="AR5" s="139"/>
      <c r="AS5" s="139"/>
      <c r="AT5" s="139"/>
      <c r="AU5" s="139"/>
      <c r="AV5" s="139"/>
      <c r="AW5" s="139"/>
      <c r="AX5" s="139"/>
      <c r="AY5" s="139"/>
      <c r="AZ5" s="139"/>
      <c r="BA5" s="139"/>
      <c r="BB5" s="139"/>
      <c r="BC5" s="139"/>
    </row>
    <row r="6" spans="1:55" x14ac:dyDescent="0.2">
      <c r="A6" s="143"/>
      <c r="B6" s="144"/>
      <c r="C6" s="144"/>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P6" s="145"/>
      <c r="AQ6" s="145"/>
      <c r="AR6" s="145"/>
      <c r="AS6" s="145"/>
      <c r="AT6" s="145"/>
      <c r="AU6" s="145"/>
      <c r="AV6" s="145"/>
      <c r="AW6" s="145"/>
      <c r="AX6" s="145"/>
      <c r="AY6" s="145"/>
      <c r="AZ6" s="145"/>
      <c r="BA6" s="145"/>
      <c r="BB6" s="145"/>
      <c r="BC6" s="145"/>
    </row>
    <row r="7" spans="1:55" x14ac:dyDescent="0.2">
      <c r="A7" s="143" t="s">
        <v>20016</v>
      </c>
      <c r="B7" s="144"/>
      <c r="C7" s="144"/>
      <c r="D7" s="145"/>
      <c r="E7" s="145"/>
      <c r="F7" s="145"/>
      <c r="G7" s="145"/>
      <c r="H7" s="145"/>
      <c r="I7" s="14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5"/>
      <c r="AU7" s="145"/>
      <c r="AV7" s="145"/>
      <c r="AW7" s="145"/>
      <c r="AX7" s="145"/>
      <c r="AY7" s="145"/>
      <c r="AZ7" s="145"/>
      <c r="BA7" s="145"/>
      <c r="BB7" s="145"/>
      <c r="BC7" s="145"/>
    </row>
    <row r="8" spans="1:55" ht="38.25" x14ac:dyDescent="0.2">
      <c r="A8" s="146">
        <v>1</v>
      </c>
      <c r="B8" s="147" t="s">
        <v>20101</v>
      </c>
      <c r="C8" s="148" t="s">
        <v>20102</v>
      </c>
      <c r="E8" s="148" t="s">
        <v>20019</v>
      </c>
      <c r="F8" s="139"/>
      <c r="G8" s="139"/>
      <c r="H8" s="139"/>
      <c r="I8" s="139"/>
      <c r="J8" s="139"/>
      <c r="K8" s="139"/>
      <c r="L8" s="139"/>
      <c r="M8" s="139"/>
      <c r="N8" s="139"/>
      <c r="O8" s="139"/>
      <c r="P8" s="139"/>
      <c r="Q8" s="139"/>
      <c r="R8" s="139"/>
      <c r="S8" s="139"/>
      <c r="T8" s="139"/>
      <c r="U8" s="139"/>
      <c r="V8" s="139"/>
      <c r="W8" s="139"/>
      <c r="X8" s="139"/>
      <c r="Y8" s="139"/>
      <c r="Z8" s="139"/>
      <c r="AA8" s="139"/>
      <c r="AB8" s="139"/>
      <c r="AC8" s="139"/>
      <c r="AD8" s="139"/>
      <c r="AE8" s="139"/>
      <c r="AF8" s="139"/>
      <c r="AG8" s="139"/>
      <c r="AH8" s="139"/>
      <c r="AI8" s="139"/>
      <c r="AJ8" s="139"/>
      <c r="AK8" s="139"/>
      <c r="AL8" s="139"/>
      <c r="AM8" s="139"/>
      <c r="AN8" s="139"/>
      <c r="AO8" s="139"/>
      <c r="AP8" s="139"/>
      <c r="AQ8" s="139"/>
      <c r="AR8" s="139"/>
      <c r="AS8" s="139"/>
      <c r="AT8" s="139"/>
      <c r="AU8" s="139"/>
      <c r="AV8" s="139"/>
      <c r="AW8" s="139"/>
      <c r="AX8" s="139"/>
      <c r="AY8" s="139"/>
      <c r="AZ8" s="139"/>
      <c r="BA8" s="139"/>
      <c r="BB8" s="139"/>
      <c r="BC8" s="139"/>
    </row>
    <row r="9" spans="1:55" x14ac:dyDescent="0.2">
      <c r="A9" s="146">
        <f t="shared" ref="A9:A54" si="0">1+A8</f>
        <v>2</v>
      </c>
      <c r="B9" s="149" t="s">
        <v>20103</v>
      </c>
      <c r="C9" s="150"/>
      <c r="E9" s="150"/>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39"/>
      <c r="AH9" s="139"/>
      <c r="AI9" s="139"/>
      <c r="AJ9" s="139"/>
      <c r="AK9" s="139"/>
      <c r="AL9" s="139"/>
      <c r="AM9" s="139"/>
      <c r="AN9" s="139"/>
      <c r="AO9" s="139"/>
      <c r="AP9" s="139"/>
      <c r="AQ9" s="139"/>
      <c r="AR9" s="139"/>
      <c r="AS9" s="139"/>
      <c r="AT9" s="139"/>
      <c r="AU9" s="139"/>
      <c r="AV9" s="139"/>
      <c r="AW9" s="139"/>
      <c r="AX9" s="139"/>
      <c r="AY9" s="139"/>
      <c r="AZ9" s="139"/>
      <c r="BA9" s="139"/>
      <c r="BB9" s="139"/>
      <c r="BC9" s="139"/>
    </row>
    <row r="10" spans="1:55" x14ac:dyDescent="0.2">
      <c r="A10" s="146">
        <f t="shared" si="0"/>
        <v>3</v>
      </c>
      <c r="B10" s="149" t="s">
        <v>20024</v>
      </c>
      <c r="C10" s="151"/>
      <c r="E10" s="151"/>
      <c r="F10" s="139"/>
      <c r="G10" s="139"/>
      <c r="H10" s="139"/>
      <c r="I10" s="139"/>
      <c r="J10" s="139"/>
      <c r="K10" s="139"/>
      <c r="L10" s="139"/>
      <c r="M10" s="139"/>
      <c r="N10" s="139"/>
      <c r="O10" s="139"/>
      <c r="P10" s="139"/>
      <c r="Q10" s="139"/>
      <c r="R10" s="139"/>
      <c r="S10" s="139"/>
      <c r="T10" s="139"/>
      <c r="U10" s="139"/>
      <c r="V10" s="139"/>
      <c r="W10" s="139"/>
      <c r="X10" s="139"/>
      <c r="Y10" s="139"/>
      <c r="Z10" s="139"/>
      <c r="AA10" s="139"/>
      <c r="AB10" s="139"/>
      <c r="AC10" s="139"/>
      <c r="AD10" s="139"/>
      <c r="AE10" s="139"/>
      <c r="AF10" s="139"/>
      <c r="AG10" s="139"/>
      <c r="AH10" s="139"/>
      <c r="AI10" s="139"/>
      <c r="AJ10" s="139"/>
      <c r="AK10" s="139"/>
      <c r="AL10" s="139"/>
      <c r="AM10" s="139"/>
      <c r="AN10" s="139"/>
      <c r="AO10" s="139"/>
      <c r="AP10" s="139"/>
      <c r="AQ10" s="139"/>
      <c r="AR10" s="139"/>
      <c r="AS10" s="139"/>
      <c r="AT10" s="139"/>
      <c r="AU10" s="139"/>
      <c r="AV10" s="139"/>
      <c r="AW10" s="139"/>
      <c r="AX10" s="139"/>
      <c r="AY10" s="139"/>
      <c r="AZ10" s="139"/>
      <c r="BA10" s="139"/>
      <c r="BB10" s="139"/>
      <c r="BC10" s="139"/>
    </row>
    <row r="11" spans="1:55" x14ac:dyDescent="0.2">
      <c r="A11" s="146">
        <f t="shared" si="0"/>
        <v>4</v>
      </c>
      <c r="B11" s="149" t="s">
        <v>20025</v>
      </c>
      <c r="C11" s="151"/>
      <c r="E11" s="151"/>
      <c r="F11" s="139"/>
      <c r="G11" s="139"/>
      <c r="H11" s="139"/>
      <c r="I11" s="139"/>
      <c r="J11" s="139"/>
      <c r="K11" s="139"/>
      <c r="L11" s="139"/>
      <c r="M11" s="139"/>
      <c r="N11" s="139"/>
      <c r="O11" s="139"/>
      <c r="P11" s="139"/>
      <c r="Q11" s="139"/>
      <c r="R11" s="139"/>
      <c r="S11" s="139"/>
      <c r="T11" s="139"/>
      <c r="U11" s="139"/>
      <c r="V11" s="139"/>
      <c r="W11" s="139"/>
      <c r="X11" s="139"/>
      <c r="Y11" s="139"/>
      <c r="Z11" s="139"/>
      <c r="AA11" s="139"/>
      <c r="AB11" s="139"/>
      <c r="AC11" s="139"/>
      <c r="AD11" s="139"/>
      <c r="AE11" s="139"/>
      <c r="AF11" s="139"/>
      <c r="AG11" s="139"/>
      <c r="AH11" s="139"/>
      <c r="AI11" s="139"/>
      <c r="AJ11" s="139"/>
      <c r="AK11" s="139"/>
      <c r="AL11" s="139"/>
      <c r="AM11" s="139"/>
      <c r="AN11" s="139"/>
      <c r="AO11" s="139"/>
      <c r="AP11" s="139"/>
      <c r="AQ11" s="139"/>
      <c r="AR11" s="139"/>
      <c r="AS11" s="139"/>
      <c r="AT11" s="139"/>
      <c r="AU11" s="139"/>
      <c r="AV11" s="139"/>
      <c r="AW11" s="139"/>
      <c r="AX11" s="139"/>
      <c r="AY11" s="139"/>
      <c r="AZ11" s="139"/>
      <c r="BA11" s="139"/>
      <c r="BB11" s="139"/>
      <c r="BC11" s="139"/>
    </row>
    <row r="12" spans="1:55" x14ac:dyDescent="0.2">
      <c r="A12" s="146">
        <f t="shared" si="0"/>
        <v>5</v>
      </c>
      <c r="B12" s="149" t="s">
        <v>20026</v>
      </c>
      <c r="C12" s="151"/>
      <c r="E12" s="151"/>
      <c r="F12" s="139"/>
      <c r="G12" s="139"/>
      <c r="H12" s="139"/>
      <c r="I12" s="139"/>
      <c r="J12" s="139"/>
      <c r="K12" s="139"/>
      <c r="L12" s="139"/>
      <c r="M12" s="139"/>
      <c r="N12" s="139"/>
      <c r="O12" s="139"/>
      <c r="P12" s="139"/>
      <c r="Q12" s="139"/>
      <c r="R12" s="139"/>
      <c r="S12" s="139"/>
      <c r="T12" s="139"/>
      <c r="U12" s="139"/>
      <c r="V12" s="139"/>
      <c r="W12" s="139"/>
      <c r="X12" s="139"/>
      <c r="Y12" s="139"/>
      <c r="Z12" s="139"/>
      <c r="AA12" s="139"/>
      <c r="AB12" s="139"/>
      <c r="AC12" s="139"/>
      <c r="AD12" s="139"/>
      <c r="AE12" s="139"/>
      <c r="AF12" s="139"/>
      <c r="AG12" s="139"/>
      <c r="AH12" s="139"/>
      <c r="AI12" s="139"/>
      <c r="AJ12" s="139"/>
      <c r="AK12" s="139"/>
      <c r="AL12" s="139"/>
      <c r="AM12" s="139"/>
      <c r="AN12" s="139"/>
      <c r="AO12" s="139"/>
      <c r="AP12" s="139"/>
      <c r="AQ12" s="139"/>
      <c r="AR12" s="139"/>
      <c r="AS12" s="139"/>
      <c r="AT12" s="139"/>
      <c r="AU12" s="139"/>
      <c r="AV12" s="139"/>
      <c r="AW12" s="139"/>
      <c r="AX12" s="139"/>
      <c r="AY12" s="139"/>
      <c r="AZ12" s="139"/>
      <c r="BA12" s="139"/>
      <c r="BB12" s="139"/>
      <c r="BC12" s="139"/>
    </row>
    <row r="13" spans="1:55" x14ac:dyDescent="0.2">
      <c r="A13" s="146">
        <f t="shared" si="0"/>
        <v>6</v>
      </c>
      <c r="B13" s="149" t="s">
        <v>20104</v>
      </c>
      <c r="C13" s="150"/>
      <c r="E13" s="150"/>
      <c r="F13" s="139"/>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c r="AG13" s="139"/>
      <c r="AH13" s="139"/>
      <c r="AI13" s="139"/>
      <c r="AJ13" s="139"/>
      <c r="AK13" s="139"/>
      <c r="AL13" s="139"/>
      <c r="AM13" s="139"/>
      <c r="AN13" s="139"/>
      <c r="AO13" s="139"/>
      <c r="AP13" s="139"/>
      <c r="AQ13" s="139"/>
      <c r="AR13" s="139"/>
      <c r="AS13" s="139"/>
      <c r="AT13" s="139"/>
      <c r="AU13" s="139"/>
      <c r="AV13" s="139"/>
      <c r="AW13" s="139"/>
      <c r="AX13" s="139"/>
      <c r="AY13" s="139"/>
      <c r="AZ13" s="139"/>
      <c r="BA13" s="139"/>
      <c r="BB13" s="139"/>
      <c r="BC13" s="139"/>
    </row>
    <row r="14" spans="1:55" x14ac:dyDescent="0.2">
      <c r="A14" s="146">
        <f t="shared" si="0"/>
        <v>7</v>
      </c>
      <c r="B14" s="149" t="s">
        <v>20105</v>
      </c>
      <c r="C14" s="151"/>
      <c r="E14" s="151"/>
      <c r="F14" s="139"/>
      <c r="G14" s="139"/>
      <c r="H14" s="139"/>
      <c r="I14" s="139"/>
      <c r="J14" s="139"/>
      <c r="K14" s="139"/>
      <c r="L14" s="139"/>
      <c r="M14" s="139"/>
      <c r="N14" s="139"/>
      <c r="O14" s="139"/>
      <c r="P14" s="139"/>
      <c r="Q14" s="139"/>
      <c r="R14" s="139"/>
      <c r="S14" s="139"/>
      <c r="T14" s="139"/>
      <c r="U14" s="139"/>
      <c r="V14" s="139"/>
      <c r="W14" s="139"/>
      <c r="X14" s="139"/>
      <c r="Y14" s="139"/>
      <c r="Z14" s="139"/>
      <c r="AA14" s="139"/>
      <c r="AB14" s="139"/>
      <c r="AC14" s="139"/>
      <c r="AD14" s="139"/>
      <c r="AE14" s="139"/>
      <c r="AF14" s="139"/>
      <c r="AG14" s="139"/>
      <c r="AH14" s="139"/>
      <c r="AI14" s="139"/>
      <c r="AJ14" s="139"/>
      <c r="AK14" s="139"/>
      <c r="AL14" s="139"/>
      <c r="AM14" s="139"/>
      <c r="AN14" s="139"/>
      <c r="AO14" s="139"/>
      <c r="AP14" s="139"/>
      <c r="AQ14" s="139"/>
      <c r="AR14" s="139"/>
      <c r="AS14" s="139"/>
      <c r="AT14" s="139"/>
      <c r="AU14" s="139"/>
      <c r="AV14" s="139"/>
      <c r="AW14" s="139"/>
      <c r="AX14" s="139"/>
      <c r="AY14" s="139"/>
      <c r="AZ14" s="139"/>
      <c r="BA14" s="139"/>
      <c r="BB14" s="139"/>
      <c r="BC14" s="139"/>
    </row>
    <row r="15" spans="1:55" x14ac:dyDescent="0.2">
      <c r="A15" s="146">
        <f t="shared" si="0"/>
        <v>8</v>
      </c>
      <c r="B15" s="149" t="s">
        <v>20106</v>
      </c>
      <c r="C15" s="151"/>
      <c r="E15" s="151"/>
      <c r="F15" s="139"/>
      <c r="G15" s="139"/>
      <c r="H15" s="139"/>
      <c r="I15" s="139"/>
      <c r="J15" s="139"/>
      <c r="K15" s="139"/>
      <c r="L15" s="139"/>
      <c r="M15" s="139"/>
      <c r="N15" s="139"/>
      <c r="O15" s="139"/>
      <c r="P15" s="139"/>
      <c r="Q15" s="139"/>
      <c r="R15" s="139"/>
      <c r="S15" s="139"/>
      <c r="T15" s="139"/>
      <c r="U15" s="139"/>
      <c r="V15" s="139"/>
      <c r="W15" s="139"/>
      <c r="X15" s="139"/>
      <c r="Y15" s="139"/>
      <c r="Z15" s="139"/>
      <c r="AA15" s="139"/>
      <c r="AB15" s="139"/>
      <c r="AC15" s="139"/>
      <c r="AD15" s="139"/>
      <c r="AE15" s="139"/>
      <c r="AF15" s="139"/>
      <c r="AG15" s="139"/>
      <c r="AH15" s="139"/>
      <c r="AI15" s="139"/>
      <c r="AJ15" s="139"/>
      <c r="AK15" s="139"/>
      <c r="AL15" s="139"/>
      <c r="AM15" s="139"/>
      <c r="AN15" s="139"/>
      <c r="AO15" s="139"/>
      <c r="AP15" s="139"/>
      <c r="AQ15" s="139"/>
      <c r="AR15" s="139"/>
      <c r="AS15" s="139"/>
      <c r="AT15" s="139"/>
      <c r="AU15" s="139"/>
      <c r="AV15" s="139"/>
      <c r="AW15" s="139"/>
      <c r="AX15" s="139"/>
      <c r="AY15" s="139"/>
      <c r="AZ15" s="139"/>
      <c r="BA15" s="139"/>
      <c r="BB15" s="139"/>
      <c r="BC15" s="139"/>
    </row>
    <row r="16" spans="1:55" x14ac:dyDescent="0.2">
      <c r="A16" s="146">
        <f t="shared" si="0"/>
        <v>9</v>
      </c>
      <c r="B16" s="149" t="s">
        <v>20107</v>
      </c>
      <c r="C16" s="151"/>
      <c r="E16" s="151"/>
      <c r="F16" s="139"/>
      <c r="G16" s="139"/>
      <c r="H16" s="139"/>
      <c r="I16" s="139"/>
      <c r="J16" s="139"/>
      <c r="K16" s="139"/>
      <c r="L16" s="139"/>
      <c r="M16" s="139"/>
      <c r="N16" s="139"/>
      <c r="O16" s="139"/>
      <c r="P16" s="139"/>
      <c r="Q16" s="139"/>
      <c r="R16" s="139"/>
      <c r="S16" s="139"/>
      <c r="T16" s="139"/>
      <c r="U16" s="139"/>
      <c r="V16" s="139"/>
      <c r="W16" s="139"/>
      <c r="X16" s="139"/>
      <c r="Y16" s="139"/>
      <c r="Z16" s="139"/>
      <c r="AA16" s="139"/>
      <c r="AB16" s="139"/>
      <c r="AC16" s="139"/>
      <c r="AD16" s="139"/>
      <c r="AE16" s="139"/>
      <c r="AF16" s="139"/>
      <c r="AG16" s="139"/>
      <c r="AH16" s="139"/>
      <c r="AI16" s="139"/>
      <c r="AJ16" s="139"/>
      <c r="AK16" s="139"/>
      <c r="AL16" s="139"/>
      <c r="AM16" s="139"/>
      <c r="AN16" s="139"/>
      <c r="AO16" s="139"/>
      <c r="AP16" s="139"/>
      <c r="AQ16" s="139"/>
      <c r="AR16" s="139"/>
      <c r="AS16" s="139"/>
      <c r="AT16" s="139"/>
      <c r="AU16" s="139"/>
      <c r="AV16" s="139"/>
      <c r="AW16" s="139"/>
      <c r="AX16" s="139"/>
      <c r="AY16" s="139"/>
      <c r="AZ16" s="139"/>
      <c r="BA16" s="139"/>
      <c r="BB16" s="139"/>
      <c r="BC16" s="139"/>
    </row>
    <row r="17" spans="1:56" x14ac:dyDescent="0.2">
      <c r="A17" s="146">
        <f t="shared" si="0"/>
        <v>10</v>
      </c>
      <c r="B17" s="149" t="s">
        <v>20108</v>
      </c>
      <c r="C17" s="151"/>
      <c r="E17" s="151"/>
      <c r="F17" s="139"/>
      <c r="G17" s="139"/>
      <c r="H17" s="139"/>
      <c r="I17" s="139"/>
      <c r="J17" s="139"/>
      <c r="K17" s="139"/>
      <c r="L17" s="139"/>
      <c r="M17" s="139"/>
      <c r="N17" s="139"/>
      <c r="O17" s="139"/>
      <c r="P17" s="139"/>
      <c r="Q17" s="139"/>
      <c r="R17" s="139"/>
      <c r="S17" s="139"/>
      <c r="T17" s="139"/>
      <c r="U17" s="139"/>
      <c r="V17" s="139"/>
      <c r="W17" s="139"/>
      <c r="X17" s="139"/>
      <c r="Y17" s="139"/>
      <c r="Z17" s="139"/>
      <c r="AA17" s="139"/>
      <c r="AB17" s="139"/>
      <c r="AC17" s="139"/>
      <c r="AD17" s="139"/>
      <c r="AE17" s="139"/>
      <c r="AF17" s="139"/>
      <c r="AG17" s="139"/>
      <c r="AH17" s="139"/>
      <c r="AI17" s="139"/>
      <c r="AJ17" s="139"/>
      <c r="AK17" s="139"/>
      <c r="AL17" s="139"/>
      <c r="AM17" s="139"/>
      <c r="AN17" s="139"/>
      <c r="AO17" s="139"/>
      <c r="AP17" s="139"/>
      <c r="AQ17" s="139"/>
      <c r="AR17" s="139"/>
      <c r="AS17" s="139"/>
      <c r="AT17" s="139"/>
      <c r="AU17" s="139"/>
      <c r="AV17" s="139"/>
      <c r="AW17" s="139"/>
      <c r="AX17" s="139"/>
      <c r="AY17" s="139"/>
      <c r="AZ17" s="139"/>
      <c r="BA17" s="139"/>
      <c r="BB17" s="139"/>
      <c r="BC17" s="139"/>
    </row>
    <row r="18" spans="1:56" ht="30.75" customHeight="1" x14ac:dyDescent="0.2">
      <c r="A18" s="146">
        <f t="shared" si="0"/>
        <v>11</v>
      </c>
      <c r="B18" s="152" t="s">
        <v>20109</v>
      </c>
      <c r="C18" s="151"/>
      <c r="E18" s="151"/>
      <c r="F18" s="139"/>
      <c r="G18" s="139"/>
      <c r="H18" s="139"/>
      <c r="I18" s="139"/>
      <c r="J18" s="139"/>
      <c r="K18" s="139"/>
      <c r="L18" s="139"/>
      <c r="M18" s="139"/>
      <c r="N18" s="139"/>
      <c r="O18" s="139"/>
      <c r="P18" s="139"/>
      <c r="Q18" s="139"/>
      <c r="R18" s="139"/>
      <c r="S18" s="139"/>
      <c r="T18" s="139"/>
      <c r="U18" s="139"/>
      <c r="V18" s="139"/>
      <c r="W18" s="139"/>
      <c r="X18" s="139"/>
      <c r="Y18" s="139"/>
      <c r="Z18" s="139"/>
      <c r="AA18" s="139"/>
      <c r="AB18" s="139"/>
      <c r="AC18" s="139"/>
      <c r="AD18" s="139"/>
      <c r="AE18" s="139"/>
      <c r="AF18" s="139"/>
      <c r="AG18" s="139"/>
      <c r="AH18" s="139"/>
      <c r="AI18" s="139"/>
      <c r="AJ18" s="139"/>
      <c r="AK18" s="139"/>
      <c r="AL18" s="139"/>
      <c r="AM18" s="139"/>
      <c r="AN18" s="139"/>
      <c r="AO18" s="139"/>
      <c r="AP18" s="139"/>
      <c r="AQ18" s="139"/>
      <c r="AR18" s="139"/>
      <c r="AS18" s="139"/>
      <c r="AT18" s="139"/>
      <c r="AU18" s="139"/>
      <c r="AV18" s="139"/>
      <c r="AW18" s="139"/>
      <c r="AX18" s="139"/>
      <c r="AY18" s="139"/>
      <c r="AZ18" s="139"/>
      <c r="BA18" s="139"/>
      <c r="BB18" s="139"/>
      <c r="BC18" s="139"/>
    </row>
    <row r="19" spans="1:56" x14ac:dyDescent="0.2">
      <c r="A19" s="146">
        <f t="shared" si="0"/>
        <v>12</v>
      </c>
      <c r="B19" s="149" t="s">
        <v>20110</v>
      </c>
      <c r="C19" s="151"/>
      <c r="E19" s="151"/>
      <c r="F19" s="139"/>
      <c r="G19" s="139"/>
      <c r="H19" s="139"/>
      <c r="I19" s="139"/>
      <c r="J19" s="139"/>
      <c r="K19" s="139"/>
      <c r="L19" s="139"/>
      <c r="M19" s="139"/>
      <c r="N19" s="139"/>
      <c r="O19" s="139"/>
      <c r="P19" s="139"/>
      <c r="Q19" s="139"/>
      <c r="R19" s="139"/>
      <c r="S19" s="139"/>
      <c r="T19" s="139"/>
      <c r="U19" s="139"/>
      <c r="V19" s="139"/>
      <c r="W19" s="139"/>
      <c r="X19" s="139"/>
      <c r="Y19" s="139"/>
      <c r="Z19" s="139"/>
      <c r="AA19" s="139"/>
      <c r="AB19" s="139"/>
      <c r="AC19" s="139"/>
      <c r="AD19" s="139"/>
      <c r="AE19" s="139"/>
      <c r="AF19" s="139"/>
      <c r="AG19" s="139"/>
      <c r="AH19" s="139"/>
      <c r="AI19" s="139"/>
      <c r="AJ19" s="139"/>
      <c r="AK19" s="139"/>
      <c r="AL19" s="139"/>
      <c r="AM19" s="139"/>
      <c r="AN19" s="139"/>
      <c r="AO19" s="139"/>
      <c r="AP19" s="139"/>
      <c r="AQ19" s="139"/>
      <c r="AR19" s="139"/>
      <c r="AS19" s="139"/>
      <c r="AT19" s="139"/>
      <c r="AU19" s="139"/>
      <c r="AV19" s="139"/>
      <c r="AW19" s="139"/>
      <c r="AX19" s="139"/>
      <c r="AY19" s="139"/>
      <c r="AZ19" s="139"/>
      <c r="BA19" s="139"/>
      <c r="BB19" s="139"/>
      <c r="BC19" s="139"/>
    </row>
    <row r="20" spans="1:56" x14ac:dyDescent="0.2">
      <c r="A20" s="146">
        <f t="shared" si="0"/>
        <v>13</v>
      </c>
      <c r="B20" s="149" t="s">
        <v>20111</v>
      </c>
      <c r="C20" s="150"/>
      <c r="E20" s="150"/>
      <c r="F20" s="139"/>
      <c r="G20" s="139"/>
      <c r="H20" s="139"/>
      <c r="I20" s="139"/>
      <c r="J20" s="139"/>
      <c r="K20" s="139"/>
      <c r="L20" s="139"/>
      <c r="M20" s="139"/>
      <c r="N20" s="139"/>
      <c r="O20" s="139"/>
      <c r="P20" s="139"/>
      <c r="Q20" s="139"/>
      <c r="R20" s="139"/>
      <c r="S20" s="139"/>
      <c r="T20" s="139"/>
      <c r="U20" s="139"/>
      <c r="V20" s="139"/>
      <c r="W20" s="139"/>
      <c r="X20" s="139"/>
      <c r="Y20" s="139"/>
      <c r="Z20" s="139"/>
      <c r="AA20" s="139"/>
      <c r="AB20" s="139"/>
      <c r="AC20" s="139"/>
      <c r="AD20" s="139"/>
      <c r="AE20" s="139"/>
      <c r="AF20" s="139"/>
      <c r="AG20" s="139"/>
      <c r="AH20" s="139"/>
      <c r="AI20" s="139"/>
      <c r="AJ20" s="139"/>
      <c r="AK20" s="139"/>
      <c r="AL20" s="139"/>
      <c r="AM20" s="139"/>
      <c r="AN20" s="139"/>
      <c r="AO20" s="139"/>
      <c r="AP20" s="139"/>
      <c r="AQ20" s="139"/>
      <c r="AR20" s="139"/>
      <c r="AS20" s="139"/>
      <c r="AT20" s="139"/>
      <c r="AU20" s="139"/>
      <c r="AV20" s="139"/>
      <c r="AW20" s="139"/>
      <c r="AX20" s="139"/>
      <c r="AY20" s="139"/>
      <c r="AZ20" s="139"/>
      <c r="BA20" s="139"/>
      <c r="BB20" s="139"/>
      <c r="BC20" s="139"/>
    </row>
    <row r="21" spans="1:56" x14ac:dyDescent="0.2">
      <c r="A21" s="146">
        <f t="shared" si="0"/>
        <v>14</v>
      </c>
      <c r="B21" s="149" t="s">
        <v>20112</v>
      </c>
      <c r="C21" s="151"/>
      <c r="E21" s="151"/>
      <c r="F21" s="139"/>
      <c r="G21" s="139"/>
      <c r="H21" s="139"/>
      <c r="I21" s="139"/>
      <c r="J21" s="139"/>
      <c r="K21" s="139"/>
      <c r="L21" s="139"/>
      <c r="M21" s="139"/>
      <c r="N21" s="139"/>
      <c r="O21" s="139"/>
      <c r="P21" s="139"/>
      <c r="Q21" s="139"/>
      <c r="R21" s="139"/>
      <c r="S21" s="139"/>
      <c r="T21" s="139"/>
      <c r="U21" s="139"/>
      <c r="V21" s="139"/>
      <c r="W21" s="139"/>
      <c r="X21" s="139"/>
      <c r="Y21" s="139"/>
      <c r="Z21" s="139"/>
      <c r="AA21" s="139"/>
      <c r="AB21" s="139"/>
      <c r="AC21" s="139"/>
      <c r="AD21" s="139"/>
      <c r="AE21" s="139"/>
      <c r="AF21" s="139"/>
      <c r="AG21" s="139"/>
      <c r="AH21" s="139"/>
      <c r="AI21" s="139"/>
      <c r="AJ21" s="139"/>
      <c r="AK21" s="139"/>
      <c r="AL21" s="139"/>
      <c r="AM21" s="139"/>
      <c r="AN21" s="139"/>
      <c r="AO21" s="139"/>
      <c r="AP21" s="139"/>
      <c r="AQ21" s="139"/>
      <c r="AR21" s="139"/>
      <c r="AS21" s="139"/>
      <c r="AT21" s="139"/>
      <c r="AU21" s="139"/>
      <c r="AV21" s="139"/>
      <c r="AW21" s="139"/>
      <c r="AX21" s="139"/>
      <c r="AY21" s="139"/>
      <c r="AZ21" s="139"/>
      <c r="BA21" s="139"/>
      <c r="BB21" s="139"/>
      <c r="BC21" s="139"/>
    </row>
    <row r="22" spans="1:56" x14ac:dyDescent="0.2">
      <c r="A22" s="146">
        <f t="shared" si="0"/>
        <v>15</v>
      </c>
      <c r="B22" s="149" t="s">
        <v>20113</v>
      </c>
      <c r="C22" s="151"/>
      <c r="E22" s="151"/>
      <c r="F22" s="139"/>
      <c r="G22" s="139"/>
      <c r="H22" s="139"/>
      <c r="I22" s="139"/>
      <c r="J22" s="139"/>
      <c r="K22" s="139"/>
      <c r="L22" s="139"/>
      <c r="M22" s="139"/>
      <c r="N22" s="139"/>
      <c r="O22" s="139"/>
      <c r="P22" s="139"/>
      <c r="Q22" s="139"/>
      <c r="R22" s="139"/>
      <c r="S22" s="139"/>
      <c r="T22" s="139"/>
      <c r="U22" s="139"/>
      <c r="V22" s="139"/>
      <c r="W22" s="139"/>
      <c r="X22" s="139"/>
      <c r="Y22" s="139"/>
      <c r="Z22" s="139"/>
      <c r="AA22" s="139"/>
      <c r="AB22" s="139"/>
      <c r="AC22" s="139"/>
      <c r="AD22" s="139"/>
      <c r="AE22" s="139"/>
      <c r="AF22" s="139"/>
      <c r="AG22" s="139"/>
      <c r="AH22" s="139"/>
      <c r="AI22" s="139"/>
      <c r="AJ22" s="139"/>
      <c r="AK22" s="139"/>
      <c r="AL22" s="139"/>
      <c r="AM22" s="139"/>
      <c r="AN22" s="139"/>
      <c r="AO22" s="139"/>
      <c r="AP22" s="139"/>
      <c r="AQ22" s="139"/>
      <c r="AR22" s="139"/>
      <c r="AS22" s="139"/>
      <c r="AT22" s="139"/>
      <c r="AU22" s="139"/>
      <c r="AV22" s="139"/>
      <c r="AW22" s="139"/>
      <c r="AX22" s="139"/>
      <c r="AY22" s="139"/>
      <c r="AZ22" s="139"/>
      <c r="BA22" s="139"/>
      <c r="BB22" s="139"/>
      <c r="BC22" s="139"/>
    </row>
    <row r="23" spans="1:56" x14ac:dyDescent="0.2">
      <c r="A23" s="146">
        <f t="shared" si="0"/>
        <v>16</v>
      </c>
      <c r="B23" s="149" t="s">
        <v>20114</v>
      </c>
      <c r="C23" s="151"/>
      <c r="E23" s="151"/>
      <c r="F23" s="139"/>
      <c r="G23" s="139"/>
      <c r="H23" s="139"/>
      <c r="I23" s="139"/>
      <c r="J23" s="139"/>
      <c r="K23" s="139"/>
      <c r="L23" s="139"/>
      <c r="M23" s="139"/>
      <c r="N23" s="139"/>
      <c r="O23" s="139"/>
      <c r="P23" s="139"/>
      <c r="Q23" s="139"/>
      <c r="R23" s="139"/>
      <c r="S23" s="139"/>
      <c r="T23" s="139"/>
      <c r="U23" s="139"/>
      <c r="V23" s="139"/>
      <c r="W23" s="139"/>
      <c r="X23" s="139"/>
      <c r="Y23" s="139"/>
      <c r="Z23" s="139"/>
      <c r="AA23" s="139"/>
      <c r="AB23" s="139"/>
      <c r="AC23" s="139"/>
      <c r="AD23" s="139"/>
      <c r="AE23" s="139"/>
      <c r="AF23" s="139"/>
      <c r="AG23" s="139"/>
      <c r="AH23" s="139"/>
      <c r="AI23" s="139"/>
      <c r="AJ23" s="139"/>
      <c r="AK23" s="139"/>
      <c r="AL23" s="139"/>
      <c r="AM23" s="139"/>
      <c r="AN23" s="139"/>
      <c r="AO23" s="139"/>
      <c r="AP23" s="139"/>
      <c r="AQ23" s="139"/>
      <c r="AR23" s="139"/>
      <c r="AS23" s="139"/>
      <c r="AT23" s="139"/>
      <c r="AU23" s="139"/>
      <c r="AV23" s="139"/>
      <c r="AW23" s="139"/>
      <c r="AX23" s="139"/>
      <c r="AY23" s="139"/>
      <c r="AZ23" s="139"/>
      <c r="BA23" s="139"/>
      <c r="BB23" s="139"/>
      <c r="BC23" s="139"/>
    </row>
    <row r="24" spans="1:56" x14ac:dyDescent="0.2">
      <c r="A24" s="146">
        <f t="shared" si="0"/>
        <v>17</v>
      </c>
      <c r="B24" s="149" t="s">
        <v>20115</v>
      </c>
      <c r="C24" s="151"/>
      <c r="E24" s="151"/>
      <c r="F24" s="139"/>
      <c r="G24" s="139"/>
      <c r="H24" s="139"/>
      <c r="I24" s="139"/>
      <c r="J24" s="139"/>
      <c r="K24" s="139"/>
      <c r="L24" s="139"/>
      <c r="M24" s="139"/>
      <c r="N24" s="139"/>
      <c r="O24" s="139"/>
      <c r="P24" s="139"/>
      <c r="Q24" s="139"/>
      <c r="R24" s="139"/>
      <c r="S24" s="139"/>
      <c r="T24" s="139"/>
      <c r="U24" s="139"/>
      <c r="V24" s="139"/>
      <c r="W24" s="139"/>
      <c r="X24" s="139"/>
      <c r="Y24" s="139"/>
      <c r="Z24" s="139"/>
      <c r="AA24" s="139"/>
      <c r="AB24" s="139"/>
      <c r="AC24" s="139"/>
      <c r="AD24" s="139"/>
      <c r="AE24" s="139"/>
      <c r="AF24" s="139"/>
      <c r="AG24" s="139"/>
      <c r="AH24" s="139"/>
      <c r="AI24" s="139"/>
      <c r="AJ24" s="139"/>
      <c r="AK24" s="139"/>
      <c r="AL24" s="139"/>
      <c r="AM24" s="139"/>
      <c r="AN24" s="139"/>
      <c r="AO24" s="139"/>
      <c r="AP24" s="139"/>
      <c r="AQ24" s="139"/>
      <c r="AR24" s="139"/>
      <c r="AS24" s="139"/>
      <c r="AT24" s="139"/>
      <c r="AU24" s="139"/>
      <c r="AV24" s="139"/>
      <c r="AW24" s="139"/>
      <c r="AX24" s="139"/>
      <c r="AY24" s="139"/>
      <c r="AZ24" s="139"/>
      <c r="BA24" s="139"/>
      <c r="BB24" s="139"/>
      <c r="BC24" s="139"/>
    </row>
    <row r="25" spans="1:56" x14ac:dyDescent="0.2">
      <c r="A25" s="146">
        <f t="shared" si="0"/>
        <v>18</v>
      </c>
      <c r="B25" s="153" t="s">
        <v>20116</v>
      </c>
      <c r="C25" s="154">
        <f>SUM(C9:C24)</f>
        <v>0</v>
      </c>
      <c r="D25" s="139"/>
      <c r="E25" s="139"/>
      <c r="F25" s="139"/>
      <c r="G25" s="139"/>
      <c r="H25" s="139"/>
      <c r="I25" s="139"/>
      <c r="J25" s="139"/>
      <c r="K25" s="139"/>
      <c r="L25" s="139"/>
      <c r="M25" s="139"/>
      <c r="N25" s="139"/>
      <c r="O25" s="139"/>
      <c r="P25" s="139"/>
      <c r="Q25" s="139"/>
      <c r="R25" s="139"/>
      <c r="S25" s="139"/>
      <c r="T25" s="139"/>
      <c r="U25" s="139"/>
      <c r="V25" s="139"/>
      <c r="W25" s="139"/>
      <c r="X25" s="139"/>
      <c r="Y25" s="139"/>
      <c r="Z25" s="139"/>
      <c r="AA25" s="139"/>
      <c r="AB25" s="139"/>
      <c r="AC25" s="139"/>
      <c r="AD25" s="139"/>
      <c r="AE25" s="139"/>
      <c r="AF25" s="139"/>
      <c r="AG25" s="139"/>
      <c r="AH25" s="139"/>
      <c r="AI25" s="139"/>
      <c r="AJ25" s="139"/>
      <c r="AK25" s="139"/>
      <c r="AL25" s="139"/>
      <c r="AM25" s="139"/>
      <c r="AN25" s="139"/>
      <c r="AO25" s="139"/>
      <c r="AP25" s="139"/>
      <c r="AQ25" s="139"/>
      <c r="AR25" s="139"/>
      <c r="AS25" s="139"/>
      <c r="AT25" s="139"/>
      <c r="AU25" s="139"/>
      <c r="AV25" s="139"/>
      <c r="AW25" s="139"/>
      <c r="AX25" s="139"/>
      <c r="AY25" s="139"/>
      <c r="AZ25" s="139"/>
      <c r="BA25" s="139"/>
      <c r="BB25" s="139"/>
      <c r="BC25" s="139"/>
    </row>
    <row r="26" spans="1:56" ht="40.5" customHeight="1" x14ac:dyDescent="0.2">
      <c r="A26" s="146">
        <f t="shared" si="0"/>
        <v>19</v>
      </c>
      <c r="B26" s="152" t="s">
        <v>20117</v>
      </c>
      <c r="C26" s="155"/>
      <c r="D26" s="139"/>
      <c r="E26" s="139"/>
      <c r="F26" s="139"/>
      <c r="G26" s="139"/>
      <c r="H26" s="139"/>
      <c r="I26" s="139"/>
      <c r="J26" s="139"/>
      <c r="K26" s="139"/>
      <c r="L26" s="139"/>
      <c r="M26" s="139"/>
      <c r="N26" s="139"/>
      <c r="O26" s="139"/>
      <c r="P26" s="139"/>
      <c r="Q26" s="139"/>
      <c r="R26" s="139"/>
      <c r="S26" s="139"/>
      <c r="T26" s="139"/>
      <c r="U26" s="139"/>
      <c r="V26" s="139"/>
      <c r="W26" s="139"/>
      <c r="X26" s="139"/>
      <c r="Y26" s="139"/>
      <c r="Z26" s="139"/>
      <c r="AA26" s="139"/>
      <c r="AB26" s="139"/>
      <c r="AC26" s="139"/>
      <c r="AD26" s="139"/>
      <c r="AE26" s="139"/>
      <c r="AF26" s="139"/>
      <c r="AG26" s="139"/>
      <c r="AH26" s="139"/>
      <c r="AI26" s="139"/>
      <c r="AJ26" s="139"/>
      <c r="AK26" s="139"/>
      <c r="AL26" s="139"/>
      <c r="AM26" s="139"/>
      <c r="AN26" s="139"/>
      <c r="AO26" s="139"/>
      <c r="AP26" s="139"/>
      <c r="AQ26" s="139"/>
      <c r="AR26" s="139"/>
      <c r="AS26" s="139"/>
      <c r="AT26" s="139"/>
      <c r="AU26" s="139"/>
      <c r="AV26" s="139"/>
      <c r="AW26" s="139"/>
      <c r="AX26" s="139"/>
      <c r="AY26" s="139"/>
      <c r="AZ26" s="139"/>
      <c r="BA26" s="139"/>
      <c r="BB26" s="139"/>
      <c r="BC26" s="139"/>
    </row>
    <row r="27" spans="1:56" x14ac:dyDescent="0.2">
      <c r="A27" s="146">
        <f t="shared" si="0"/>
        <v>20</v>
      </c>
      <c r="B27" s="149" t="s">
        <v>20038</v>
      </c>
      <c r="C27" s="156">
        <f>+C25-C26</f>
        <v>0</v>
      </c>
      <c r="D27" s="157"/>
      <c r="E27" s="139"/>
      <c r="F27" s="139"/>
      <c r="G27" s="139"/>
      <c r="H27" s="139"/>
      <c r="I27" s="139"/>
      <c r="J27" s="139"/>
      <c r="K27" s="139"/>
      <c r="L27" s="139"/>
      <c r="M27" s="139"/>
      <c r="N27" s="139"/>
      <c r="O27" s="139"/>
      <c r="P27" s="139"/>
      <c r="Q27" s="139"/>
      <c r="R27" s="139"/>
      <c r="S27" s="139"/>
      <c r="T27" s="139"/>
      <c r="U27" s="139"/>
      <c r="V27" s="139"/>
      <c r="W27" s="139"/>
      <c r="X27" s="139"/>
      <c r="Y27" s="139"/>
      <c r="Z27" s="139"/>
      <c r="AA27" s="139"/>
      <c r="AB27" s="139"/>
      <c r="AC27" s="139"/>
      <c r="AD27" s="139"/>
      <c r="AE27" s="139"/>
      <c r="AF27" s="139"/>
      <c r="AG27" s="139"/>
      <c r="AH27" s="139"/>
      <c r="AI27" s="139"/>
      <c r="AJ27" s="139"/>
      <c r="AK27" s="139"/>
      <c r="AL27" s="139"/>
      <c r="AM27" s="139"/>
      <c r="AN27" s="139"/>
      <c r="AO27" s="139"/>
      <c r="AP27" s="139"/>
      <c r="AQ27" s="139"/>
      <c r="AR27" s="139"/>
      <c r="AS27" s="139"/>
      <c r="AT27" s="139"/>
      <c r="AU27" s="139"/>
      <c r="AV27" s="139"/>
      <c r="AW27" s="139"/>
      <c r="AX27" s="139"/>
      <c r="AY27" s="139"/>
      <c r="AZ27" s="139"/>
      <c r="BA27" s="139"/>
      <c r="BB27" s="139"/>
      <c r="BC27" s="139"/>
      <c r="BD27" s="139"/>
    </row>
    <row r="28" spans="1:56" x14ac:dyDescent="0.2">
      <c r="A28" s="146">
        <f t="shared" si="0"/>
        <v>21</v>
      </c>
      <c r="B28" s="153" t="s">
        <v>20118</v>
      </c>
      <c r="C28" s="151">
        <f>+C27</f>
        <v>0</v>
      </c>
      <c r="D28" s="158"/>
      <c r="E28" s="139"/>
      <c r="F28" s="139"/>
      <c r="G28" s="139"/>
      <c r="H28" s="139"/>
      <c r="I28" s="139"/>
      <c r="J28" s="139"/>
      <c r="K28" s="139"/>
      <c r="L28" s="139"/>
      <c r="M28" s="139"/>
      <c r="N28" s="139"/>
      <c r="O28" s="139"/>
      <c r="P28" s="139"/>
      <c r="Q28" s="139"/>
      <c r="R28" s="139"/>
      <c r="S28" s="139"/>
      <c r="T28" s="139"/>
      <c r="U28" s="139"/>
      <c r="V28" s="139"/>
      <c r="W28" s="139"/>
      <c r="X28" s="139"/>
      <c r="Y28" s="139"/>
      <c r="Z28" s="139"/>
      <c r="AA28" s="139"/>
      <c r="AB28" s="139"/>
      <c r="AC28" s="139"/>
      <c r="AD28" s="139"/>
      <c r="AE28" s="139"/>
      <c r="AF28" s="139"/>
      <c r="AG28" s="139"/>
      <c r="AH28" s="139"/>
      <c r="AI28" s="139"/>
      <c r="AJ28" s="139"/>
      <c r="AK28" s="139"/>
      <c r="AL28" s="139"/>
      <c r="AM28" s="139"/>
      <c r="AN28" s="139"/>
      <c r="AO28" s="139"/>
      <c r="AP28" s="139"/>
      <c r="AQ28" s="139"/>
      <c r="AR28" s="139"/>
      <c r="AS28" s="139"/>
      <c r="AT28" s="139"/>
      <c r="AU28" s="139"/>
      <c r="AV28" s="139"/>
      <c r="AW28" s="139"/>
      <c r="AX28" s="139"/>
      <c r="AY28" s="139"/>
      <c r="AZ28" s="139"/>
      <c r="BA28" s="139"/>
      <c r="BB28" s="139"/>
      <c r="BC28" s="139"/>
      <c r="BD28" s="159"/>
    </row>
    <row r="29" spans="1:56" x14ac:dyDescent="0.2">
      <c r="A29" s="146">
        <f t="shared" si="0"/>
        <v>22</v>
      </c>
      <c r="B29" s="145"/>
      <c r="C29" s="139"/>
      <c r="D29" s="139"/>
      <c r="E29" s="160"/>
      <c r="F29" s="160"/>
      <c r="G29" s="160"/>
      <c r="H29" s="160"/>
      <c r="I29" s="160"/>
      <c r="J29" s="160"/>
      <c r="K29" s="160"/>
      <c r="L29" s="160"/>
      <c r="M29" s="160"/>
      <c r="N29" s="160"/>
      <c r="O29" s="160"/>
      <c r="P29" s="160"/>
      <c r="Q29" s="160"/>
      <c r="R29" s="160"/>
      <c r="S29" s="160"/>
      <c r="T29" s="160"/>
      <c r="U29" s="160"/>
      <c r="V29" s="160"/>
      <c r="W29" s="160"/>
      <c r="X29" s="160"/>
      <c r="Y29" s="160"/>
      <c r="Z29" s="160"/>
      <c r="AA29" s="160"/>
      <c r="AB29" s="160"/>
      <c r="AC29" s="160"/>
      <c r="AD29" s="160"/>
      <c r="AE29" s="160"/>
      <c r="AF29" s="160"/>
      <c r="AG29" s="160"/>
      <c r="AH29" s="160"/>
      <c r="AI29" s="160"/>
      <c r="AJ29" s="160"/>
      <c r="AK29" s="160"/>
      <c r="AL29" s="160"/>
      <c r="AM29" s="160"/>
      <c r="AN29" s="160"/>
      <c r="AO29" s="160"/>
      <c r="AP29" s="160"/>
      <c r="AQ29" s="160"/>
      <c r="AR29" s="160"/>
      <c r="AS29" s="160"/>
      <c r="AT29" s="160"/>
      <c r="AU29" s="160"/>
      <c r="AV29" s="160"/>
      <c r="AW29" s="160"/>
      <c r="AX29" s="160"/>
      <c r="AY29" s="160"/>
      <c r="AZ29" s="160"/>
      <c r="BA29" s="160"/>
      <c r="BB29" s="139"/>
      <c r="BC29" s="139"/>
    </row>
    <row r="30" spans="1:56" ht="26.25" customHeight="1" x14ac:dyDescent="0.2">
      <c r="A30" s="146">
        <f t="shared" si="0"/>
        <v>23</v>
      </c>
      <c r="B30" s="152" t="s">
        <v>20119</v>
      </c>
      <c r="C30" s="161" t="s">
        <v>20041</v>
      </c>
      <c r="D30" s="161"/>
      <c r="E30" s="161" t="s">
        <v>20042</v>
      </c>
      <c r="F30" s="161" t="s">
        <v>20043</v>
      </c>
      <c r="G30" s="161" t="s">
        <v>20044</v>
      </c>
      <c r="H30" s="161" t="s">
        <v>20045</v>
      </c>
      <c r="I30" s="161" t="s">
        <v>20046</v>
      </c>
      <c r="J30" s="161" t="s">
        <v>20047</v>
      </c>
      <c r="K30" s="161" t="s">
        <v>20048</v>
      </c>
      <c r="L30" s="161" t="s">
        <v>20049</v>
      </c>
      <c r="M30" s="161" t="s">
        <v>20050</v>
      </c>
      <c r="N30" s="161" t="s">
        <v>20051</v>
      </c>
      <c r="O30" s="161" t="s">
        <v>20052</v>
      </c>
      <c r="P30" s="161" t="s">
        <v>20053</v>
      </c>
      <c r="Q30" s="161" t="s">
        <v>20054</v>
      </c>
      <c r="R30" s="161" t="s">
        <v>20055</v>
      </c>
      <c r="S30" s="161" t="s">
        <v>20056</v>
      </c>
      <c r="T30" s="161" t="s">
        <v>20057</v>
      </c>
      <c r="U30" s="161" t="s">
        <v>20058</v>
      </c>
      <c r="V30" s="161" t="s">
        <v>20059</v>
      </c>
      <c r="W30" s="161" t="s">
        <v>20060</v>
      </c>
      <c r="X30" s="161" t="s">
        <v>20061</v>
      </c>
      <c r="Y30" s="161" t="s">
        <v>20062</v>
      </c>
      <c r="Z30" s="161" t="s">
        <v>20063</v>
      </c>
      <c r="AA30" s="161" t="s">
        <v>20064</v>
      </c>
      <c r="AB30" s="161" t="s">
        <v>20065</v>
      </c>
      <c r="AC30" s="161" t="s">
        <v>20066</v>
      </c>
      <c r="AD30" s="161" t="s">
        <v>20067</v>
      </c>
      <c r="AE30" s="161" t="s">
        <v>20068</v>
      </c>
      <c r="AF30" s="161" t="s">
        <v>20069</v>
      </c>
      <c r="AG30" s="161" t="s">
        <v>20070</v>
      </c>
      <c r="AH30" s="161" t="s">
        <v>20071</v>
      </c>
      <c r="AI30" s="161" t="s">
        <v>20072</v>
      </c>
      <c r="AJ30" s="161" t="s">
        <v>20073</v>
      </c>
      <c r="AK30" s="161" t="s">
        <v>20074</v>
      </c>
      <c r="AL30" s="161" t="s">
        <v>20075</v>
      </c>
      <c r="AM30" s="161" t="s">
        <v>20076</v>
      </c>
      <c r="AN30" s="161" t="s">
        <v>20077</v>
      </c>
      <c r="AO30" s="161" t="s">
        <v>20078</v>
      </c>
      <c r="AP30" s="161" t="s">
        <v>20079</v>
      </c>
      <c r="AQ30" s="161" t="s">
        <v>20080</v>
      </c>
      <c r="AR30" s="161" t="s">
        <v>20081</v>
      </c>
      <c r="AS30" s="161" t="s">
        <v>20082</v>
      </c>
      <c r="AT30" s="161" t="s">
        <v>20083</v>
      </c>
      <c r="AU30" s="161" t="s">
        <v>20084</v>
      </c>
      <c r="AV30" s="161" t="s">
        <v>20085</v>
      </c>
      <c r="AW30" s="161" t="s">
        <v>20086</v>
      </c>
      <c r="AX30" s="161" t="s">
        <v>20087</v>
      </c>
      <c r="AY30" s="161" t="s">
        <v>20088</v>
      </c>
      <c r="AZ30" s="161" t="s">
        <v>20089</v>
      </c>
      <c r="BA30" s="161" t="s">
        <v>20090</v>
      </c>
      <c r="BB30" s="161" t="s">
        <v>20091</v>
      </c>
      <c r="BC30" s="161" t="s">
        <v>20041</v>
      </c>
      <c r="BD30" s="159"/>
    </row>
    <row r="31" spans="1:56" ht="13.5" customHeight="1" x14ac:dyDescent="0.2">
      <c r="A31" s="146">
        <f t="shared" si="0"/>
        <v>24</v>
      </c>
      <c r="B31" s="152" t="s">
        <v>20120</v>
      </c>
      <c r="C31" s="154">
        <f t="shared" ref="C31:C36" si="1">BC31</f>
        <v>0</v>
      </c>
      <c r="D31" s="154"/>
      <c r="E31" s="151"/>
      <c r="F31" s="151"/>
      <c r="G31" s="151"/>
      <c r="H31" s="151"/>
      <c r="I31" s="151"/>
      <c r="J31" s="151"/>
      <c r="K31" s="151"/>
      <c r="L31" s="151"/>
      <c r="M31" s="151"/>
      <c r="N31" s="151"/>
      <c r="O31" s="151"/>
      <c r="P31" s="151"/>
      <c r="Q31" s="151"/>
      <c r="R31" s="151"/>
      <c r="S31" s="151"/>
      <c r="T31" s="151"/>
      <c r="U31" s="151"/>
      <c r="V31" s="151"/>
      <c r="W31" s="151"/>
      <c r="X31" s="151"/>
      <c r="Y31" s="151"/>
      <c r="Z31" s="151"/>
      <c r="AA31" s="151"/>
      <c r="AB31" s="151"/>
      <c r="AC31" s="151"/>
      <c r="AD31" s="151"/>
      <c r="AE31" s="151"/>
      <c r="AF31" s="151"/>
      <c r="AG31" s="151"/>
      <c r="AH31" s="151"/>
      <c r="AI31" s="151"/>
      <c r="AJ31" s="151"/>
      <c r="AK31" s="151"/>
      <c r="AL31" s="151"/>
      <c r="AM31" s="151"/>
      <c r="AN31" s="151"/>
      <c r="AO31" s="151"/>
      <c r="AP31" s="151"/>
      <c r="AQ31" s="151"/>
      <c r="AR31" s="151"/>
      <c r="AS31" s="151"/>
      <c r="AT31" s="151"/>
      <c r="AU31" s="151"/>
      <c r="AV31" s="151"/>
      <c r="AW31" s="151"/>
      <c r="AX31" s="151"/>
      <c r="AY31" s="151"/>
      <c r="AZ31" s="151"/>
      <c r="BA31" s="151"/>
      <c r="BB31" s="151"/>
      <c r="BC31" s="154">
        <f t="shared" ref="BC31:BC36" si="2">SUM(E31:BB31)</f>
        <v>0</v>
      </c>
      <c r="BD31" s="139"/>
    </row>
    <row r="32" spans="1:56" ht="16.5" customHeight="1" x14ac:dyDescent="0.2">
      <c r="A32" s="146">
        <f t="shared" si="0"/>
        <v>25</v>
      </c>
      <c r="B32" s="152" t="s">
        <v>20121</v>
      </c>
      <c r="C32" s="154">
        <f t="shared" si="1"/>
        <v>0</v>
      </c>
      <c r="D32" s="154"/>
      <c r="E32" s="151"/>
      <c r="F32" s="151"/>
      <c r="G32" s="151"/>
      <c r="H32" s="151"/>
      <c r="I32" s="151"/>
      <c r="J32" s="151"/>
      <c r="K32" s="151"/>
      <c r="L32" s="151"/>
      <c r="M32" s="151"/>
      <c r="N32" s="151"/>
      <c r="O32" s="151"/>
      <c r="P32" s="151"/>
      <c r="Q32" s="151"/>
      <c r="R32" s="151"/>
      <c r="S32" s="151"/>
      <c r="T32" s="151"/>
      <c r="U32" s="151"/>
      <c r="V32" s="151"/>
      <c r="W32" s="151"/>
      <c r="X32" s="151"/>
      <c r="Y32" s="151"/>
      <c r="Z32" s="151"/>
      <c r="AA32" s="151"/>
      <c r="AB32" s="151"/>
      <c r="AC32" s="151"/>
      <c r="AD32" s="151"/>
      <c r="AE32" s="151"/>
      <c r="AF32" s="151"/>
      <c r="AG32" s="151"/>
      <c r="AH32" s="151"/>
      <c r="AI32" s="151"/>
      <c r="AJ32" s="151"/>
      <c r="AK32" s="151"/>
      <c r="AL32" s="151"/>
      <c r="AM32" s="151"/>
      <c r="AN32" s="151"/>
      <c r="AO32" s="151"/>
      <c r="AP32" s="151"/>
      <c r="AQ32" s="151"/>
      <c r="AR32" s="151"/>
      <c r="AS32" s="151"/>
      <c r="AT32" s="151"/>
      <c r="AU32" s="151"/>
      <c r="AV32" s="151"/>
      <c r="AW32" s="151"/>
      <c r="AX32" s="151"/>
      <c r="AY32" s="151"/>
      <c r="AZ32" s="151"/>
      <c r="BA32" s="151"/>
      <c r="BB32" s="151"/>
      <c r="BC32" s="154">
        <f t="shared" si="2"/>
        <v>0</v>
      </c>
      <c r="BD32" s="139"/>
    </row>
    <row r="33" spans="1:56" ht="15" customHeight="1" x14ac:dyDescent="0.2">
      <c r="A33" s="146">
        <f t="shared" si="0"/>
        <v>26</v>
      </c>
      <c r="B33" s="152" t="s">
        <v>20122</v>
      </c>
      <c r="C33" s="154">
        <f t="shared" si="1"/>
        <v>0</v>
      </c>
      <c r="D33" s="154"/>
      <c r="E33" s="151"/>
      <c r="F33" s="151"/>
      <c r="G33" s="151"/>
      <c r="H33" s="151"/>
      <c r="I33" s="151"/>
      <c r="J33" s="151"/>
      <c r="K33" s="151"/>
      <c r="L33" s="151"/>
      <c r="M33" s="151"/>
      <c r="N33" s="151"/>
      <c r="O33" s="151"/>
      <c r="P33" s="151"/>
      <c r="Q33" s="151"/>
      <c r="R33" s="151"/>
      <c r="S33" s="151"/>
      <c r="T33" s="151"/>
      <c r="U33" s="151"/>
      <c r="V33" s="151"/>
      <c r="W33" s="151"/>
      <c r="X33" s="151"/>
      <c r="Y33" s="151"/>
      <c r="Z33" s="151"/>
      <c r="AA33" s="151"/>
      <c r="AB33" s="151"/>
      <c r="AC33" s="151"/>
      <c r="AD33" s="151"/>
      <c r="AE33" s="151"/>
      <c r="AF33" s="151"/>
      <c r="AG33" s="151"/>
      <c r="AH33" s="151"/>
      <c r="AI33" s="151"/>
      <c r="AJ33" s="151"/>
      <c r="AK33" s="151"/>
      <c r="AL33" s="151"/>
      <c r="AM33" s="151"/>
      <c r="AN33" s="151"/>
      <c r="AO33" s="151"/>
      <c r="AP33" s="151"/>
      <c r="AQ33" s="151"/>
      <c r="AR33" s="151"/>
      <c r="AS33" s="151"/>
      <c r="AT33" s="151"/>
      <c r="AU33" s="151"/>
      <c r="AV33" s="151"/>
      <c r="AW33" s="151"/>
      <c r="AX33" s="151"/>
      <c r="AY33" s="151"/>
      <c r="AZ33" s="151"/>
      <c r="BA33" s="151"/>
      <c r="BB33" s="151"/>
      <c r="BC33" s="154">
        <f t="shared" si="2"/>
        <v>0</v>
      </c>
      <c r="BD33" s="139"/>
    </row>
    <row r="34" spans="1:56" ht="25.5" customHeight="1" x14ac:dyDescent="0.2">
      <c r="A34" s="146">
        <f t="shared" si="0"/>
        <v>27</v>
      </c>
      <c r="B34" s="152" t="s">
        <v>20123</v>
      </c>
      <c r="C34" s="154">
        <f t="shared" si="1"/>
        <v>0</v>
      </c>
      <c r="D34" s="154"/>
      <c r="E34" s="151"/>
      <c r="F34" s="151"/>
      <c r="G34" s="151"/>
      <c r="H34" s="151"/>
      <c r="I34" s="151"/>
      <c r="J34" s="151"/>
      <c r="K34" s="151"/>
      <c r="L34" s="151"/>
      <c r="M34" s="151"/>
      <c r="N34" s="151"/>
      <c r="O34" s="151"/>
      <c r="P34" s="151"/>
      <c r="Q34" s="151"/>
      <c r="R34" s="151"/>
      <c r="S34" s="151"/>
      <c r="T34" s="151"/>
      <c r="U34" s="151"/>
      <c r="V34" s="151"/>
      <c r="W34" s="151"/>
      <c r="X34" s="151"/>
      <c r="Y34" s="151"/>
      <c r="Z34" s="151"/>
      <c r="AA34" s="151"/>
      <c r="AB34" s="151"/>
      <c r="AC34" s="151"/>
      <c r="AD34" s="151"/>
      <c r="AE34" s="151"/>
      <c r="AF34" s="151"/>
      <c r="AG34" s="151"/>
      <c r="AH34" s="151"/>
      <c r="AI34" s="151"/>
      <c r="AJ34" s="151"/>
      <c r="AK34" s="151"/>
      <c r="AL34" s="151"/>
      <c r="AM34" s="151"/>
      <c r="AN34" s="151"/>
      <c r="AO34" s="151"/>
      <c r="AP34" s="151"/>
      <c r="AQ34" s="151"/>
      <c r="AR34" s="151"/>
      <c r="AS34" s="151"/>
      <c r="AT34" s="151"/>
      <c r="AU34" s="151"/>
      <c r="AV34" s="151"/>
      <c r="AW34" s="151"/>
      <c r="AX34" s="151"/>
      <c r="AY34" s="151"/>
      <c r="AZ34" s="151"/>
      <c r="BA34" s="151"/>
      <c r="BB34" s="151"/>
      <c r="BC34" s="154">
        <f t="shared" si="2"/>
        <v>0</v>
      </c>
      <c r="BD34" s="139"/>
    </row>
    <row r="35" spans="1:56" ht="39.75" customHeight="1" x14ac:dyDescent="0.2">
      <c r="A35" s="146">
        <f t="shared" si="0"/>
        <v>28</v>
      </c>
      <c r="B35" s="152" t="s">
        <v>20124</v>
      </c>
      <c r="C35" s="154">
        <f t="shared" si="1"/>
        <v>0</v>
      </c>
      <c r="D35" s="154"/>
      <c r="E35" s="151"/>
      <c r="F35" s="151"/>
      <c r="G35" s="151"/>
      <c r="H35" s="151"/>
      <c r="I35" s="151"/>
      <c r="J35" s="151"/>
      <c r="K35" s="151"/>
      <c r="L35" s="151"/>
      <c r="M35" s="151"/>
      <c r="N35" s="151"/>
      <c r="O35" s="151"/>
      <c r="P35" s="151"/>
      <c r="Q35" s="151"/>
      <c r="R35" s="151"/>
      <c r="S35" s="151"/>
      <c r="T35" s="151"/>
      <c r="U35" s="151"/>
      <c r="V35" s="151"/>
      <c r="W35" s="151"/>
      <c r="X35" s="151"/>
      <c r="Y35" s="151"/>
      <c r="Z35" s="151"/>
      <c r="AA35" s="151"/>
      <c r="AB35" s="151"/>
      <c r="AC35" s="151"/>
      <c r="AD35" s="151"/>
      <c r="AE35" s="151"/>
      <c r="AF35" s="151"/>
      <c r="AG35" s="151"/>
      <c r="AH35" s="151"/>
      <c r="AI35" s="151"/>
      <c r="AJ35" s="151"/>
      <c r="AK35" s="151"/>
      <c r="AL35" s="151"/>
      <c r="AM35" s="151"/>
      <c r="AN35" s="151"/>
      <c r="AO35" s="151"/>
      <c r="AP35" s="151"/>
      <c r="AQ35" s="151"/>
      <c r="AR35" s="151"/>
      <c r="AS35" s="151"/>
      <c r="AT35" s="151"/>
      <c r="AU35" s="151"/>
      <c r="AV35" s="151"/>
      <c r="AW35" s="151"/>
      <c r="AX35" s="151"/>
      <c r="AY35" s="151"/>
      <c r="AZ35" s="151"/>
      <c r="BA35" s="151"/>
      <c r="BB35" s="151"/>
      <c r="BC35" s="154">
        <f t="shared" si="2"/>
        <v>0</v>
      </c>
      <c r="BD35" s="139"/>
    </row>
    <row r="36" spans="1:56" x14ac:dyDescent="0.2">
      <c r="A36" s="146">
        <f t="shared" si="0"/>
        <v>29</v>
      </c>
      <c r="B36" s="153" t="s">
        <v>20125</v>
      </c>
      <c r="C36" s="154">
        <f t="shared" si="1"/>
        <v>0</v>
      </c>
      <c r="D36" s="154"/>
      <c r="E36" s="154">
        <f t="shared" ref="E36:AJ36" si="3">SUM(E31:E35)</f>
        <v>0</v>
      </c>
      <c r="F36" s="154">
        <f t="shared" si="3"/>
        <v>0</v>
      </c>
      <c r="G36" s="154">
        <f t="shared" si="3"/>
        <v>0</v>
      </c>
      <c r="H36" s="154">
        <f t="shared" si="3"/>
        <v>0</v>
      </c>
      <c r="I36" s="154">
        <f t="shared" si="3"/>
        <v>0</v>
      </c>
      <c r="J36" s="154">
        <f t="shared" si="3"/>
        <v>0</v>
      </c>
      <c r="K36" s="154">
        <f t="shared" si="3"/>
        <v>0</v>
      </c>
      <c r="L36" s="154">
        <f t="shared" si="3"/>
        <v>0</v>
      </c>
      <c r="M36" s="154">
        <f t="shared" si="3"/>
        <v>0</v>
      </c>
      <c r="N36" s="154">
        <f t="shared" si="3"/>
        <v>0</v>
      </c>
      <c r="O36" s="154">
        <f t="shared" si="3"/>
        <v>0</v>
      </c>
      <c r="P36" s="154">
        <f t="shared" si="3"/>
        <v>0</v>
      </c>
      <c r="Q36" s="154">
        <f t="shared" si="3"/>
        <v>0</v>
      </c>
      <c r="R36" s="154">
        <f t="shared" si="3"/>
        <v>0</v>
      </c>
      <c r="S36" s="154">
        <f t="shared" si="3"/>
        <v>0</v>
      </c>
      <c r="T36" s="154">
        <f t="shared" si="3"/>
        <v>0</v>
      </c>
      <c r="U36" s="154">
        <f t="shared" si="3"/>
        <v>0</v>
      </c>
      <c r="V36" s="154">
        <f t="shared" si="3"/>
        <v>0</v>
      </c>
      <c r="W36" s="154">
        <f t="shared" si="3"/>
        <v>0</v>
      </c>
      <c r="X36" s="154">
        <f t="shared" si="3"/>
        <v>0</v>
      </c>
      <c r="Y36" s="154">
        <f t="shared" si="3"/>
        <v>0</v>
      </c>
      <c r="Z36" s="154">
        <f t="shared" si="3"/>
        <v>0</v>
      </c>
      <c r="AA36" s="154">
        <f t="shared" si="3"/>
        <v>0</v>
      </c>
      <c r="AB36" s="154">
        <f t="shared" si="3"/>
        <v>0</v>
      </c>
      <c r="AC36" s="154">
        <f t="shared" si="3"/>
        <v>0</v>
      </c>
      <c r="AD36" s="154">
        <f t="shared" si="3"/>
        <v>0</v>
      </c>
      <c r="AE36" s="154">
        <f t="shared" si="3"/>
        <v>0</v>
      </c>
      <c r="AF36" s="154">
        <f t="shared" si="3"/>
        <v>0</v>
      </c>
      <c r="AG36" s="154">
        <f t="shared" si="3"/>
        <v>0</v>
      </c>
      <c r="AH36" s="154">
        <f t="shared" si="3"/>
        <v>0</v>
      </c>
      <c r="AI36" s="154">
        <f t="shared" si="3"/>
        <v>0</v>
      </c>
      <c r="AJ36" s="154">
        <f t="shared" si="3"/>
        <v>0</v>
      </c>
      <c r="AK36" s="154">
        <f t="shared" ref="AK36:BB36" si="4">SUM(AK31:AK35)</f>
        <v>0</v>
      </c>
      <c r="AL36" s="154">
        <f t="shared" si="4"/>
        <v>0</v>
      </c>
      <c r="AM36" s="154">
        <f t="shared" si="4"/>
        <v>0</v>
      </c>
      <c r="AN36" s="154">
        <f t="shared" si="4"/>
        <v>0</v>
      </c>
      <c r="AO36" s="154">
        <f t="shared" si="4"/>
        <v>0</v>
      </c>
      <c r="AP36" s="154">
        <f t="shared" si="4"/>
        <v>0</v>
      </c>
      <c r="AQ36" s="154">
        <f t="shared" si="4"/>
        <v>0</v>
      </c>
      <c r="AR36" s="154">
        <f t="shared" si="4"/>
        <v>0</v>
      </c>
      <c r="AS36" s="154">
        <f t="shared" si="4"/>
        <v>0</v>
      </c>
      <c r="AT36" s="154">
        <f t="shared" si="4"/>
        <v>0</v>
      </c>
      <c r="AU36" s="154">
        <f t="shared" si="4"/>
        <v>0</v>
      </c>
      <c r="AV36" s="154">
        <f t="shared" si="4"/>
        <v>0</v>
      </c>
      <c r="AW36" s="154">
        <f t="shared" si="4"/>
        <v>0</v>
      </c>
      <c r="AX36" s="154">
        <f t="shared" si="4"/>
        <v>0</v>
      </c>
      <c r="AY36" s="154">
        <f t="shared" si="4"/>
        <v>0</v>
      </c>
      <c r="AZ36" s="154">
        <f t="shared" si="4"/>
        <v>0</v>
      </c>
      <c r="BA36" s="154">
        <f t="shared" si="4"/>
        <v>0</v>
      </c>
      <c r="BB36" s="154">
        <f t="shared" si="4"/>
        <v>0</v>
      </c>
      <c r="BC36" s="162">
        <f t="shared" si="2"/>
        <v>0</v>
      </c>
      <c r="BD36" s="139"/>
    </row>
    <row r="37" spans="1:56" x14ac:dyDescent="0.2">
      <c r="A37" s="146">
        <f t="shared" si="0"/>
        <v>30</v>
      </c>
      <c r="B37" s="149" t="s">
        <v>20098</v>
      </c>
      <c r="C37" s="150"/>
      <c r="D37" s="145"/>
      <c r="E37" s="163">
        <v>1.21E-2</v>
      </c>
      <c r="F37" s="163">
        <f t="shared" ref="F37:K37" si="5">+E37</f>
        <v>1.21E-2</v>
      </c>
      <c r="G37" s="163">
        <f t="shared" si="5"/>
        <v>1.21E-2</v>
      </c>
      <c r="H37" s="163">
        <f t="shared" si="5"/>
        <v>1.21E-2</v>
      </c>
      <c r="I37" s="163">
        <f t="shared" si="5"/>
        <v>1.21E-2</v>
      </c>
      <c r="J37" s="163">
        <f t="shared" si="5"/>
        <v>1.21E-2</v>
      </c>
      <c r="K37" s="163">
        <f t="shared" si="5"/>
        <v>1.21E-2</v>
      </c>
      <c r="L37" s="163">
        <f t="shared" ref="L37:BB37" si="6">+K37</f>
        <v>1.21E-2</v>
      </c>
      <c r="M37" s="163">
        <f t="shared" si="6"/>
        <v>1.21E-2</v>
      </c>
      <c r="N37" s="163">
        <f t="shared" si="6"/>
        <v>1.21E-2</v>
      </c>
      <c r="O37" s="163">
        <f t="shared" si="6"/>
        <v>1.21E-2</v>
      </c>
      <c r="P37" s="163">
        <f t="shared" si="6"/>
        <v>1.21E-2</v>
      </c>
      <c r="Q37" s="163">
        <f t="shared" si="6"/>
        <v>1.21E-2</v>
      </c>
      <c r="R37" s="163">
        <f t="shared" si="6"/>
        <v>1.21E-2</v>
      </c>
      <c r="S37" s="163">
        <f t="shared" si="6"/>
        <v>1.21E-2</v>
      </c>
      <c r="T37" s="163">
        <f t="shared" si="6"/>
        <v>1.21E-2</v>
      </c>
      <c r="U37" s="163">
        <f t="shared" si="6"/>
        <v>1.21E-2</v>
      </c>
      <c r="V37" s="163">
        <f t="shared" si="6"/>
        <v>1.21E-2</v>
      </c>
      <c r="W37" s="163">
        <f t="shared" si="6"/>
        <v>1.21E-2</v>
      </c>
      <c r="X37" s="163">
        <f t="shared" si="6"/>
        <v>1.21E-2</v>
      </c>
      <c r="Y37" s="163">
        <f t="shared" si="6"/>
        <v>1.21E-2</v>
      </c>
      <c r="Z37" s="163">
        <f t="shared" si="6"/>
        <v>1.21E-2</v>
      </c>
      <c r="AA37" s="163">
        <f t="shared" si="6"/>
        <v>1.21E-2</v>
      </c>
      <c r="AB37" s="163">
        <f t="shared" si="6"/>
        <v>1.21E-2</v>
      </c>
      <c r="AC37" s="163">
        <f t="shared" si="6"/>
        <v>1.21E-2</v>
      </c>
      <c r="AD37" s="163">
        <f t="shared" si="6"/>
        <v>1.21E-2</v>
      </c>
      <c r="AE37" s="163">
        <f t="shared" si="6"/>
        <v>1.21E-2</v>
      </c>
      <c r="AF37" s="163">
        <f t="shared" si="6"/>
        <v>1.21E-2</v>
      </c>
      <c r="AG37" s="163">
        <f t="shared" si="6"/>
        <v>1.21E-2</v>
      </c>
      <c r="AH37" s="163">
        <f t="shared" si="6"/>
        <v>1.21E-2</v>
      </c>
      <c r="AI37" s="163">
        <f t="shared" si="6"/>
        <v>1.21E-2</v>
      </c>
      <c r="AJ37" s="163">
        <f t="shared" si="6"/>
        <v>1.21E-2</v>
      </c>
      <c r="AK37" s="163">
        <f t="shared" si="6"/>
        <v>1.21E-2</v>
      </c>
      <c r="AL37" s="163">
        <f t="shared" si="6"/>
        <v>1.21E-2</v>
      </c>
      <c r="AM37" s="163">
        <f t="shared" si="6"/>
        <v>1.21E-2</v>
      </c>
      <c r="AN37" s="163">
        <f t="shared" si="6"/>
        <v>1.21E-2</v>
      </c>
      <c r="AO37" s="163">
        <f t="shared" si="6"/>
        <v>1.21E-2</v>
      </c>
      <c r="AP37" s="163">
        <f t="shared" si="6"/>
        <v>1.21E-2</v>
      </c>
      <c r="AQ37" s="163">
        <f t="shared" si="6"/>
        <v>1.21E-2</v>
      </c>
      <c r="AR37" s="163">
        <f t="shared" si="6"/>
        <v>1.21E-2</v>
      </c>
      <c r="AS37" s="163">
        <f t="shared" si="6"/>
        <v>1.21E-2</v>
      </c>
      <c r="AT37" s="163">
        <f t="shared" si="6"/>
        <v>1.21E-2</v>
      </c>
      <c r="AU37" s="163">
        <f t="shared" si="6"/>
        <v>1.21E-2</v>
      </c>
      <c r="AV37" s="163">
        <f t="shared" si="6"/>
        <v>1.21E-2</v>
      </c>
      <c r="AW37" s="163">
        <f t="shared" si="6"/>
        <v>1.21E-2</v>
      </c>
      <c r="AX37" s="163">
        <f t="shared" si="6"/>
        <v>1.21E-2</v>
      </c>
      <c r="AY37" s="163">
        <f t="shared" si="6"/>
        <v>1.21E-2</v>
      </c>
      <c r="AZ37" s="163">
        <f t="shared" si="6"/>
        <v>1.21E-2</v>
      </c>
      <c r="BA37" s="163">
        <f t="shared" si="6"/>
        <v>1.21E-2</v>
      </c>
      <c r="BB37" s="163">
        <f t="shared" si="6"/>
        <v>1.21E-2</v>
      </c>
      <c r="BC37" s="145"/>
      <c r="BD37" s="145"/>
    </row>
    <row r="38" spans="1:56" s="168" customFormat="1" ht="15.75" customHeight="1" x14ac:dyDescent="0.2">
      <c r="A38" s="164">
        <f t="shared" si="0"/>
        <v>31</v>
      </c>
      <c r="B38" s="165" t="s">
        <v>20099</v>
      </c>
      <c r="C38" s="166"/>
      <c r="D38" s="166"/>
      <c r="E38" s="165">
        <f>1/(1+E37)</f>
        <v>0.98804465961861476</v>
      </c>
      <c r="F38" s="165">
        <f t="shared" ref="F38:AK38" si="7">E38/(1+F37)</f>
        <v>0.97623224940086428</v>
      </c>
      <c r="G38" s="165">
        <f t="shared" si="7"/>
        <v>0.96456106056799162</v>
      </c>
      <c r="H38" s="165">
        <f t="shared" si="7"/>
        <v>0.95302940477027132</v>
      </c>
      <c r="I38" s="165">
        <f t="shared" si="7"/>
        <v>0.94163561384277372</v>
      </c>
      <c r="J38" s="165">
        <f t="shared" si="7"/>
        <v>0.93037803956404874</v>
      </c>
      <c r="K38" s="165">
        <f t="shared" si="7"/>
        <v>0.91925505341769465</v>
      </c>
      <c r="L38" s="165">
        <f t="shared" si="7"/>
        <v>0.90826504635677763</v>
      </c>
      <c r="M38" s="165">
        <f t="shared" si="7"/>
        <v>0.89740642857106767</v>
      </c>
      <c r="N38" s="165">
        <f t="shared" si="7"/>
        <v>0.88667762925705729</v>
      </c>
      <c r="O38" s="165">
        <f t="shared" si="7"/>
        <v>0.8760770963907295</v>
      </c>
      <c r="P38" s="165">
        <f t="shared" si="7"/>
        <v>0.86560329650304269</v>
      </c>
      <c r="Q38" s="165">
        <f t="shared" si="7"/>
        <v>0.85525471445809964</v>
      </c>
      <c r="R38" s="165">
        <f t="shared" si="7"/>
        <v>0.84502985323396862</v>
      </c>
      <c r="S38" s="165">
        <f t="shared" si="7"/>
        <v>0.83492723370612454</v>
      </c>
      <c r="T38" s="165">
        <f t="shared" si="7"/>
        <v>0.82494539443347947</v>
      </c>
      <c r="U38" s="165">
        <f t="shared" si="7"/>
        <v>0.8150828914469711</v>
      </c>
      <c r="V38" s="165">
        <f t="shared" si="7"/>
        <v>0.80533829804067891</v>
      </c>
      <c r="W38" s="165">
        <f t="shared" si="7"/>
        <v>0.79571020456543717</v>
      </c>
      <c r="X38" s="165">
        <f t="shared" si="7"/>
        <v>0.78619721822491573</v>
      </c>
      <c r="Y38" s="165">
        <f t="shared" si="7"/>
        <v>0.7767979628741386</v>
      </c>
      <c r="Z38" s="165">
        <f t="shared" si="7"/>
        <v>0.76751107882041159</v>
      </c>
      <c r="AA38" s="165">
        <f t="shared" si="7"/>
        <v>0.75833522262662933</v>
      </c>
      <c r="AB38" s="165">
        <f t="shared" si="7"/>
        <v>0.7492690669169344</v>
      </c>
      <c r="AC38" s="165">
        <f t="shared" si="7"/>
        <v>0.74031130018469948</v>
      </c>
      <c r="AD38" s="165">
        <f t="shared" si="7"/>
        <v>0.73146062660280553</v>
      </c>
      <c r="AE38" s="165">
        <f t="shared" si="7"/>
        <v>0.72271576583618768</v>
      </c>
      <c r="AF38" s="165">
        <f t="shared" si="7"/>
        <v>0.71407545285662255</v>
      </c>
      <c r="AG38" s="165">
        <f t="shared" si="7"/>
        <v>0.7055384377597298</v>
      </c>
      <c r="AH38" s="165">
        <f t="shared" si="7"/>
        <v>0.69710348558416146</v>
      </c>
      <c r="AI38" s="165">
        <f t="shared" si="7"/>
        <v>0.68876937613295275</v>
      </c>
      <c r="AJ38" s="165">
        <f t="shared" si="7"/>
        <v>0.68053490379700898</v>
      </c>
      <c r="AK38" s="165">
        <f t="shared" si="7"/>
        <v>0.67239887738070248</v>
      </c>
      <c r="AL38" s="165">
        <f t="shared" ref="AL38:BB38" si="8">AK38/(1+AL37)</f>
        <v>0.6643601199295549</v>
      </c>
      <c r="AM38" s="165">
        <f t="shared" si="8"/>
        <v>0.65641746855997918</v>
      </c>
      <c r="AN38" s="165">
        <f t="shared" si="8"/>
        <v>0.64856977429105733</v>
      </c>
      <c r="AO38" s="165">
        <f t="shared" si="8"/>
        <v>0.6408159018783296</v>
      </c>
      <c r="AP38" s="165">
        <f t="shared" si="8"/>
        <v>0.63315472964956976</v>
      </c>
      <c r="AQ38" s="165">
        <f t="shared" si="8"/>
        <v>0.62558514934252518</v>
      </c>
      <c r="AR38" s="165">
        <f t="shared" si="8"/>
        <v>0.61810606594459561</v>
      </c>
      <c r="AS38" s="165">
        <f t="shared" si="8"/>
        <v>0.61071639753442897</v>
      </c>
      <c r="AT38" s="165">
        <f t="shared" si="8"/>
        <v>0.60341507512541148</v>
      </c>
      <c r="AU38" s="165">
        <f t="shared" si="8"/>
        <v>0.59620104251102801</v>
      </c>
      <c r="AV38" s="165">
        <f t="shared" si="8"/>
        <v>0.58907325611207195</v>
      </c>
      <c r="AW38" s="165">
        <f t="shared" si="8"/>
        <v>0.58203068482568121</v>
      </c>
      <c r="AX38" s="165">
        <f t="shared" si="8"/>
        <v>0.57507230987617941</v>
      </c>
      <c r="AY38" s="165">
        <f t="shared" si="8"/>
        <v>0.56819712466770023</v>
      </c>
      <c r="AZ38" s="165">
        <f t="shared" si="8"/>
        <v>0.56140413463857353</v>
      </c>
      <c r="BA38" s="165">
        <f t="shared" si="8"/>
        <v>0.55469235711745235</v>
      </c>
      <c r="BB38" s="165">
        <f t="shared" si="8"/>
        <v>0.54806082118116028</v>
      </c>
      <c r="BC38" s="167"/>
      <c r="BD38" s="167"/>
    </row>
    <row r="39" spans="1:56" s="168" customFormat="1" ht="15.75" customHeight="1" x14ac:dyDescent="0.2">
      <c r="A39" s="164">
        <f t="shared" si="0"/>
        <v>32</v>
      </c>
      <c r="B39" s="169" t="s">
        <v>20126</v>
      </c>
      <c r="C39" s="170">
        <f>ROUND(SUM(E39:BB39),2)</f>
        <v>0</v>
      </c>
      <c r="D39" s="166"/>
      <c r="E39" s="171">
        <f t="shared" ref="E39:AJ39" si="9">ROUND(E36*E38,2)</f>
        <v>0</v>
      </c>
      <c r="F39" s="171">
        <f t="shared" si="9"/>
        <v>0</v>
      </c>
      <c r="G39" s="171">
        <f t="shared" si="9"/>
        <v>0</v>
      </c>
      <c r="H39" s="171">
        <f t="shared" si="9"/>
        <v>0</v>
      </c>
      <c r="I39" s="171">
        <f t="shared" si="9"/>
        <v>0</v>
      </c>
      <c r="J39" s="171">
        <f t="shared" si="9"/>
        <v>0</v>
      </c>
      <c r="K39" s="171">
        <f t="shared" si="9"/>
        <v>0</v>
      </c>
      <c r="L39" s="171">
        <f t="shared" si="9"/>
        <v>0</v>
      </c>
      <c r="M39" s="171">
        <f t="shared" si="9"/>
        <v>0</v>
      </c>
      <c r="N39" s="171">
        <f t="shared" si="9"/>
        <v>0</v>
      </c>
      <c r="O39" s="171">
        <f t="shared" si="9"/>
        <v>0</v>
      </c>
      <c r="P39" s="171">
        <f t="shared" si="9"/>
        <v>0</v>
      </c>
      <c r="Q39" s="171">
        <f t="shared" si="9"/>
        <v>0</v>
      </c>
      <c r="R39" s="171">
        <f t="shared" si="9"/>
        <v>0</v>
      </c>
      <c r="S39" s="171">
        <f t="shared" si="9"/>
        <v>0</v>
      </c>
      <c r="T39" s="171">
        <f t="shared" si="9"/>
        <v>0</v>
      </c>
      <c r="U39" s="171">
        <f t="shared" si="9"/>
        <v>0</v>
      </c>
      <c r="V39" s="171">
        <f t="shared" si="9"/>
        <v>0</v>
      </c>
      <c r="W39" s="171">
        <f t="shared" si="9"/>
        <v>0</v>
      </c>
      <c r="X39" s="171">
        <f t="shared" si="9"/>
        <v>0</v>
      </c>
      <c r="Y39" s="171">
        <f t="shared" si="9"/>
        <v>0</v>
      </c>
      <c r="Z39" s="171">
        <f t="shared" si="9"/>
        <v>0</v>
      </c>
      <c r="AA39" s="171">
        <f t="shared" si="9"/>
        <v>0</v>
      </c>
      <c r="AB39" s="171">
        <f t="shared" si="9"/>
        <v>0</v>
      </c>
      <c r="AC39" s="171">
        <f t="shared" si="9"/>
        <v>0</v>
      </c>
      <c r="AD39" s="171">
        <f t="shared" si="9"/>
        <v>0</v>
      </c>
      <c r="AE39" s="171">
        <f t="shared" si="9"/>
        <v>0</v>
      </c>
      <c r="AF39" s="171">
        <f t="shared" si="9"/>
        <v>0</v>
      </c>
      <c r="AG39" s="171">
        <f t="shared" si="9"/>
        <v>0</v>
      </c>
      <c r="AH39" s="171">
        <f t="shared" si="9"/>
        <v>0</v>
      </c>
      <c r="AI39" s="171">
        <f t="shared" si="9"/>
        <v>0</v>
      </c>
      <c r="AJ39" s="171">
        <f t="shared" si="9"/>
        <v>0</v>
      </c>
      <c r="AK39" s="171">
        <f t="shared" ref="AK39:BB39" si="10">ROUND(AK36*AK38,2)</f>
        <v>0</v>
      </c>
      <c r="AL39" s="171">
        <f t="shared" si="10"/>
        <v>0</v>
      </c>
      <c r="AM39" s="171">
        <f t="shared" si="10"/>
        <v>0</v>
      </c>
      <c r="AN39" s="171">
        <f t="shared" si="10"/>
        <v>0</v>
      </c>
      <c r="AO39" s="171">
        <f t="shared" si="10"/>
        <v>0</v>
      </c>
      <c r="AP39" s="171">
        <f t="shared" si="10"/>
        <v>0</v>
      </c>
      <c r="AQ39" s="171">
        <f t="shared" si="10"/>
        <v>0</v>
      </c>
      <c r="AR39" s="171">
        <f t="shared" si="10"/>
        <v>0</v>
      </c>
      <c r="AS39" s="171">
        <f t="shared" si="10"/>
        <v>0</v>
      </c>
      <c r="AT39" s="171">
        <f t="shared" si="10"/>
        <v>0</v>
      </c>
      <c r="AU39" s="171">
        <f t="shared" si="10"/>
        <v>0</v>
      </c>
      <c r="AV39" s="171">
        <f t="shared" si="10"/>
        <v>0</v>
      </c>
      <c r="AW39" s="171">
        <f t="shared" si="10"/>
        <v>0</v>
      </c>
      <c r="AX39" s="171">
        <f t="shared" si="10"/>
        <v>0</v>
      </c>
      <c r="AY39" s="171">
        <f t="shared" si="10"/>
        <v>0</v>
      </c>
      <c r="AZ39" s="171">
        <f t="shared" si="10"/>
        <v>0</v>
      </c>
      <c r="BA39" s="171">
        <f t="shared" si="10"/>
        <v>0</v>
      </c>
      <c r="BB39" s="171">
        <f t="shared" si="10"/>
        <v>0</v>
      </c>
      <c r="BC39" s="172">
        <f>SUM(E39:BB39)</f>
        <v>0</v>
      </c>
    </row>
    <row r="40" spans="1:56" x14ac:dyDescent="0.2">
      <c r="A40" s="146">
        <f t="shared" si="0"/>
        <v>33</v>
      </c>
      <c r="B40" s="145"/>
      <c r="C40" s="145"/>
      <c r="D40" s="145"/>
      <c r="E40" s="145"/>
      <c r="F40" s="145"/>
      <c r="G40" s="145"/>
      <c r="H40" s="145"/>
      <c r="I40" s="145"/>
      <c r="J40" s="145"/>
      <c r="K40" s="145"/>
      <c r="L40" s="145"/>
      <c r="M40" s="145"/>
      <c r="N40" s="145"/>
      <c r="O40" s="145"/>
      <c r="P40" s="145"/>
      <c r="Q40" s="145"/>
      <c r="R40" s="145"/>
      <c r="S40" s="145"/>
      <c r="T40" s="145"/>
      <c r="U40" s="145"/>
      <c r="V40" s="145"/>
      <c r="W40" s="145"/>
      <c r="X40" s="145"/>
      <c r="Y40" s="145"/>
      <c r="Z40" s="145"/>
      <c r="AA40" s="145"/>
      <c r="AB40" s="145"/>
      <c r="AC40" s="145"/>
      <c r="AD40" s="145"/>
      <c r="AE40" s="145"/>
      <c r="AF40" s="145"/>
      <c r="AG40" s="145"/>
      <c r="AH40" s="145"/>
      <c r="AI40" s="145"/>
      <c r="AJ40" s="145"/>
      <c r="AK40" s="145"/>
      <c r="AL40" s="145"/>
      <c r="AM40" s="145"/>
      <c r="AN40" s="145"/>
      <c r="AO40" s="145"/>
      <c r="AP40" s="145"/>
      <c r="AQ40" s="145"/>
      <c r="AR40" s="145"/>
      <c r="AS40" s="145"/>
      <c r="AT40" s="145"/>
      <c r="AU40" s="145"/>
      <c r="AV40" s="145"/>
      <c r="AW40" s="145"/>
      <c r="AX40" s="145"/>
      <c r="AY40" s="145"/>
      <c r="AZ40" s="145"/>
      <c r="BA40" s="145"/>
      <c r="BB40" s="145"/>
      <c r="BC40" s="145"/>
      <c r="BD40" s="145"/>
    </row>
    <row r="41" spans="1:56" x14ac:dyDescent="0.2">
      <c r="A41" s="146">
        <f t="shared" si="0"/>
        <v>34</v>
      </c>
      <c r="B41" s="149" t="s">
        <v>20127</v>
      </c>
      <c r="C41" s="161"/>
      <c r="D41" s="161"/>
      <c r="E41" s="161" t="s">
        <v>20042</v>
      </c>
      <c r="F41" s="161" t="s">
        <v>20043</v>
      </c>
      <c r="G41" s="161" t="s">
        <v>20044</v>
      </c>
      <c r="H41" s="161" t="s">
        <v>20045</v>
      </c>
      <c r="I41" s="161" t="s">
        <v>20046</v>
      </c>
      <c r="J41" s="161" t="s">
        <v>20047</v>
      </c>
      <c r="K41" s="161" t="s">
        <v>20048</v>
      </c>
      <c r="L41" s="161" t="s">
        <v>20049</v>
      </c>
      <c r="M41" s="161" t="s">
        <v>20050</v>
      </c>
      <c r="N41" s="161" t="s">
        <v>20051</v>
      </c>
      <c r="O41" s="161" t="s">
        <v>20052</v>
      </c>
      <c r="P41" s="161" t="s">
        <v>20053</v>
      </c>
      <c r="Q41" s="161" t="s">
        <v>20054</v>
      </c>
      <c r="R41" s="161" t="s">
        <v>20055</v>
      </c>
      <c r="S41" s="161" t="s">
        <v>20056</v>
      </c>
      <c r="T41" s="161" t="s">
        <v>20057</v>
      </c>
      <c r="U41" s="161" t="s">
        <v>20058</v>
      </c>
      <c r="V41" s="161" t="s">
        <v>20059</v>
      </c>
      <c r="W41" s="161" t="s">
        <v>20060</v>
      </c>
      <c r="X41" s="161" t="s">
        <v>20061</v>
      </c>
      <c r="Y41" s="161" t="s">
        <v>20062</v>
      </c>
      <c r="Z41" s="161" t="s">
        <v>20063</v>
      </c>
      <c r="AA41" s="161" t="s">
        <v>20064</v>
      </c>
      <c r="AB41" s="161" t="s">
        <v>20065</v>
      </c>
      <c r="AC41" s="161" t="s">
        <v>20066</v>
      </c>
      <c r="AD41" s="161" t="s">
        <v>20067</v>
      </c>
      <c r="AE41" s="161" t="s">
        <v>20068</v>
      </c>
      <c r="AF41" s="161" t="s">
        <v>20069</v>
      </c>
      <c r="AG41" s="161" t="s">
        <v>20070</v>
      </c>
      <c r="AH41" s="161" t="s">
        <v>20071</v>
      </c>
      <c r="AI41" s="161" t="s">
        <v>20072</v>
      </c>
      <c r="AJ41" s="161" t="s">
        <v>20073</v>
      </c>
      <c r="AK41" s="161" t="s">
        <v>20074</v>
      </c>
      <c r="AL41" s="161" t="s">
        <v>20075</v>
      </c>
      <c r="AM41" s="161" t="s">
        <v>20076</v>
      </c>
      <c r="AN41" s="161" t="s">
        <v>20077</v>
      </c>
      <c r="AO41" s="161" t="s">
        <v>20078</v>
      </c>
      <c r="AP41" s="161" t="s">
        <v>20079</v>
      </c>
      <c r="AQ41" s="161" t="s">
        <v>20080</v>
      </c>
      <c r="AR41" s="161" t="s">
        <v>20081</v>
      </c>
      <c r="AS41" s="161" t="s">
        <v>20082</v>
      </c>
      <c r="AT41" s="161" t="s">
        <v>20083</v>
      </c>
      <c r="AU41" s="161" t="s">
        <v>20084</v>
      </c>
      <c r="AV41" s="161" t="s">
        <v>20085</v>
      </c>
      <c r="AW41" s="161" t="s">
        <v>20086</v>
      </c>
      <c r="AX41" s="161" t="s">
        <v>20087</v>
      </c>
      <c r="AY41" s="161" t="s">
        <v>20088</v>
      </c>
      <c r="AZ41" s="161" t="s">
        <v>20089</v>
      </c>
      <c r="BA41" s="161" t="s">
        <v>20090</v>
      </c>
      <c r="BB41" s="161" t="s">
        <v>20091</v>
      </c>
      <c r="BC41" s="161" t="s">
        <v>20041</v>
      </c>
      <c r="BD41" s="159"/>
    </row>
    <row r="42" spans="1:56" ht="15" customHeight="1" x14ac:dyDescent="0.2">
      <c r="A42" s="146">
        <f t="shared" si="0"/>
        <v>35</v>
      </c>
      <c r="B42" s="149" t="s">
        <v>20128</v>
      </c>
      <c r="C42" s="154">
        <f>BC42</f>
        <v>0</v>
      </c>
      <c r="D42" s="154"/>
      <c r="E42" s="151"/>
      <c r="F42" s="151"/>
      <c r="G42" s="151"/>
      <c r="H42" s="151"/>
      <c r="I42" s="151"/>
      <c r="J42" s="151"/>
      <c r="K42" s="151"/>
      <c r="L42" s="151"/>
      <c r="M42" s="151"/>
      <c r="N42" s="151"/>
      <c r="O42" s="151"/>
      <c r="P42" s="151"/>
      <c r="Q42" s="151"/>
      <c r="R42" s="151"/>
      <c r="S42" s="151"/>
      <c r="T42" s="151"/>
      <c r="U42" s="151"/>
      <c r="V42" s="151"/>
      <c r="W42" s="151"/>
      <c r="X42" s="151"/>
      <c r="Y42" s="151"/>
      <c r="Z42" s="151"/>
      <c r="AA42" s="151"/>
      <c r="AB42" s="151"/>
      <c r="AC42" s="151"/>
      <c r="AD42" s="151"/>
      <c r="AE42" s="151"/>
      <c r="AF42" s="151"/>
      <c r="AG42" s="151"/>
      <c r="AH42" s="151"/>
      <c r="AI42" s="151"/>
      <c r="AJ42" s="151"/>
      <c r="AK42" s="151"/>
      <c r="AL42" s="151"/>
      <c r="AM42" s="151"/>
      <c r="AN42" s="151"/>
      <c r="AO42" s="151"/>
      <c r="AP42" s="151"/>
      <c r="AQ42" s="151"/>
      <c r="AR42" s="151"/>
      <c r="AS42" s="151"/>
      <c r="AT42" s="151"/>
      <c r="AU42" s="151"/>
      <c r="AV42" s="151"/>
      <c r="AW42" s="151"/>
      <c r="AX42" s="151"/>
      <c r="AY42" s="151"/>
      <c r="AZ42" s="151"/>
      <c r="BA42" s="151"/>
      <c r="BB42" s="151"/>
      <c r="BC42" s="154">
        <f>SUM(E42:BB42)</f>
        <v>0</v>
      </c>
      <c r="BD42" s="139"/>
    </row>
    <row r="43" spans="1:56" ht="15" customHeight="1" x14ac:dyDescent="0.2">
      <c r="A43" s="146">
        <f t="shared" si="0"/>
        <v>36</v>
      </c>
      <c r="B43" s="173" t="s">
        <v>20129</v>
      </c>
      <c r="C43" s="154">
        <f>BC43</f>
        <v>0</v>
      </c>
      <c r="D43" s="154"/>
      <c r="E43" s="151"/>
      <c r="F43" s="151"/>
      <c r="G43" s="151"/>
      <c r="H43" s="151"/>
      <c r="I43" s="151"/>
      <c r="J43" s="151"/>
      <c r="K43" s="151"/>
      <c r="L43" s="151"/>
      <c r="M43" s="151"/>
      <c r="N43" s="151"/>
      <c r="O43" s="151"/>
      <c r="P43" s="151"/>
      <c r="Q43" s="151"/>
      <c r="R43" s="151"/>
      <c r="S43" s="151"/>
      <c r="T43" s="151"/>
      <c r="U43" s="151"/>
      <c r="V43" s="151"/>
      <c r="W43" s="151"/>
      <c r="X43" s="151"/>
      <c r="Y43" s="151"/>
      <c r="Z43" s="151"/>
      <c r="AA43" s="151"/>
      <c r="AB43" s="151"/>
      <c r="AC43" s="151"/>
      <c r="AD43" s="151"/>
      <c r="AE43" s="151"/>
      <c r="AF43" s="151"/>
      <c r="AG43" s="151"/>
      <c r="AH43" s="151"/>
      <c r="AI43" s="151"/>
      <c r="AJ43" s="151"/>
      <c r="AK43" s="151"/>
      <c r="AL43" s="151"/>
      <c r="AM43" s="151"/>
      <c r="AN43" s="151"/>
      <c r="AO43" s="151"/>
      <c r="AP43" s="151"/>
      <c r="AQ43" s="151"/>
      <c r="AR43" s="151"/>
      <c r="AS43" s="151"/>
      <c r="AT43" s="151"/>
      <c r="AU43" s="151"/>
      <c r="AV43" s="151"/>
      <c r="AW43" s="151"/>
      <c r="AX43" s="151"/>
      <c r="AY43" s="151"/>
      <c r="AZ43" s="151"/>
      <c r="BA43" s="151"/>
      <c r="BB43" s="151"/>
      <c r="BC43" s="154">
        <f>SUM(E43:BB43)</f>
        <v>0</v>
      </c>
      <c r="BD43" s="139"/>
    </row>
    <row r="44" spans="1:56" ht="15" customHeight="1" x14ac:dyDescent="0.2">
      <c r="A44" s="146">
        <f t="shared" si="0"/>
        <v>37</v>
      </c>
      <c r="B44" s="152" t="s">
        <v>20130</v>
      </c>
      <c r="C44" s="154">
        <f>BC44</f>
        <v>0</v>
      </c>
      <c r="D44" s="154"/>
      <c r="E44" s="151"/>
      <c r="F44" s="151"/>
      <c r="G44" s="151"/>
      <c r="H44" s="151"/>
      <c r="I44" s="151"/>
      <c r="J44" s="151"/>
      <c r="K44" s="151"/>
      <c r="L44" s="151"/>
      <c r="M44" s="151"/>
      <c r="N44" s="151"/>
      <c r="O44" s="151"/>
      <c r="P44" s="151"/>
      <c r="Q44" s="151"/>
      <c r="R44" s="151"/>
      <c r="S44" s="151"/>
      <c r="T44" s="151"/>
      <c r="U44" s="151"/>
      <c r="V44" s="151"/>
      <c r="W44" s="151"/>
      <c r="X44" s="151"/>
      <c r="Y44" s="151"/>
      <c r="Z44" s="151"/>
      <c r="AA44" s="151"/>
      <c r="AB44" s="151"/>
      <c r="AC44" s="151"/>
      <c r="AD44" s="151"/>
      <c r="AE44" s="151"/>
      <c r="AF44" s="151"/>
      <c r="AG44" s="151"/>
      <c r="AH44" s="151"/>
      <c r="AI44" s="151"/>
      <c r="AJ44" s="151"/>
      <c r="AK44" s="151"/>
      <c r="AL44" s="151"/>
      <c r="AM44" s="151"/>
      <c r="AN44" s="151"/>
      <c r="AO44" s="151"/>
      <c r="AP44" s="151"/>
      <c r="AQ44" s="151"/>
      <c r="AR44" s="151"/>
      <c r="AS44" s="151"/>
      <c r="AT44" s="151"/>
      <c r="AU44" s="151"/>
      <c r="AV44" s="151"/>
      <c r="AW44" s="151"/>
      <c r="AX44" s="151"/>
      <c r="AY44" s="151"/>
      <c r="AZ44" s="151"/>
      <c r="BA44" s="151"/>
      <c r="BB44" s="151"/>
      <c r="BC44" s="154">
        <f>SUM(E44:BB44)</f>
        <v>0</v>
      </c>
      <c r="BD44" s="139"/>
    </row>
    <row r="45" spans="1:56" x14ac:dyDescent="0.2">
      <c r="A45" s="146">
        <f t="shared" si="0"/>
        <v>38</v>
      </c>
      <c r="B45" s="153" t="s">
        <v>20131</v>
      </c>
      <c r="C45" s="161"/>
      <c r="D45" s="161"/>
      <c r="E45" s="161" t="s">
        <v>20042</v>
      </c>
      <c r="F45" s="161" t="s">
        <v>20043</v>
      </c>
      <c r="G45" s="161" t="s">
        <v>20044</v>
      </c>
      <c r="H45" s="161" t="s">
        <v>20045</v>
      </c>
      <c r="I45" s="161" t="s">
        <v>20046</v>
      </c>
      <c r="J45" s="161" t="s">
        <v>20047</v>
      </c>
      <c r="K45" s="161" t="s">
        <v>20048</v>
      </c>
      <c r="L45" s="161" t="s">
        <v>20049</v>
      </c>
      <c r="M45" s="161" t="s">
        <v>20050</v>
      </c>
      <c r="N45" s="161" t="s">
        <v>20051</v>
      </c>
      <c r="O45" s="161" t="s">
        <v>20052</v>
      </c>
      <c r="P45" s="161" t="s">
        <v>20053</v>
      </c>
      <c r="Q45" s="161" t="s">
        <v>20054</v>
      </c>
      <c r="R45" s="161" t="s">
        <v>20055</v>
      </c>
      <c r="S45" s="161" t="s">
        <v>20056</v>
      </c>
      <c r="T45" s="161" t="s">
        <v>20057</v>
      </c>
      <c r="U45" s="161" t="s">
        <v>20058</v>
      </c>
      <c r="V45" s="161" t="s">
        <v>20059</v>
      </c>
      <c r="W45" s="161" t="s">
        <v>20060</v>
      </c>
      <c r="X45" s="161" t="s">
        <v>20061</v>
      </c>
      <c r="Y45" s="161" t="s">
        <v>20062</v>
      </c>
      <c r="Z45" s="161" t="s">
        <v>20063</v>
      </c>
      <c r="AA45" s="161" t="s">
        <v>20064</v>
      </c>
      <c r="AB45" s="161" t="s">
        <v>20065</v>
      </c>
      <c r="AC45" s="161" t="s">
        <v>20066</v>
      </c>
      <c r="AD45" s="161" t="s">
        <v>20067</v>
      </c>
      <c r="AE45" s="161" t="s">
        <v>20068</v>
      </c>
      <c r="AF45" s="161" t="s">
        <v>20069</v>
      </c>
      <c r="AG45" s="161" t="s">
        <v>20070</v>
      </c>
      <c r="AH45" s="161" t="s">
        <v>20071</v>
      </c>
      <c r="AI45" s="161" t="s">
        <v>20072</v>
      </c>
      <c r="AJ45" s="161" t="s">
        <v>20073</v>
      </c>
      <c r="AK45" s="161" t="s">
        <v>20074</v>
      </c>
      <c r="AL45" s="161" t="s">
        <v>20075</v>
      </c>
      <c r="AM45" s="161" t="s">
        <v>20076</v>
      </c>
      <c r="AN45" s="161" t="s">
        <v>20077</v>
      </c>
      <c r="AO45" s="161" t="s">
        <v>20078</v>
      </c>
      <c r="AP45" s="161" t="s">
        <v>20079</v>
      </c>
      <c r="AQ45" s="161" t="s">
        <v>20080</v>
      </c>
      <c r="AR45" s="161" t="s">
        <v>20081</v>
      </c>
      <c r="AS45" s="161" t="s">
        <v>20082</v>
      </c>
      <c r="AT45" s="161" t="s">
        <v>20083</v>
      </c>
      <c r="AU45" s="161" t="s">
        <v>20084</v>
      </c>
      <c r="AV45" s="161" t="s">
        <v>20085</v>
      </c>
      <c r="AW45" s="161" t="s">
        <v>20086</v>
      </c>
      <c r="AX45" s="161" t="s">
        <v>20087</v>
      </c>
      <c r="AY45" s="161" t="s">
        <v>20088</v>
      </c>
      <c r="AZ45" s="161" t="s">
        <v>20089</v>
      </c>
      <c r="BA45" s="161" t="s">
        <v>20090</v>
      </c>
      <c r="BB45" s="161" t="s">
        <v>20091</v>
      </c>
      <c r="BC45" s="161" t="s">
        <v>20041</v>
      </c>
      <c r="BD45" s="159"/>
    </row>
    <row r="46" spans="1:56" x14ac:dyDescent="0.2">
      <c r="A46" s="146">
        <f t="shared" si="0"/>
        <v>39</v>
      </c>
      <c r="B46" s="149" t="s">
        <v>20132</v>
      </c>
      <c r="C46" s="154">
        <f>BC46</f>
        <v>0</v>
      </c>
      <c r="D46" s="154"/>
      <c r="E46" s="151"/>
      <c r="F46" s="151"/>
      <c r="G46" s="151"/>
      <c r="H46" s="151"/>
      <c r="I46" s="151"/>
      <c r="J46" s="151"/>
      <c r="K46" s="151"/>
      <c r="L46" s="151"/>
      <c r="M46" s="151"/>
      <c r="N46" s="151"/>
      <c r="O46" s="151"/>
      <c r="P46" s="151"/>
      <c r="Q46" s="151"/>
      <c r="R46" s="151"/>
      <c r="S46" s="151"/>
      <c r="T46" s="151"/>
      <c r="U46" s="151"/>
      <c r="V46" s="151"/>
      <c r="W46" s="151"/>
      <c r="X46" s="151"/>
      <c r="Y46" s="151"/>
      <c r="Z46" s="151"/>
      <c r="AA46" s="151"/>
      <c r="AB46" s="151"/>
      <c r="AC46" s="151"/>
      <c r="AD46" s="151"/>
      <c r="AE46" s="151"/>
      <c r="AF46" s="151"/>
      <c r="AG46" s="151"/>
      <c r="AH46" s="151"/>
      <c r="AI46" s="151"/>
      <c r="AJ46" s="151"/>
      <c r="AK46" s="151"/>
      <c r="AL46" s="151"/>
      <c r="AM46" s="151"/>
      <c r="AN46" s="151"/>
      <c r="AO46" s="151"/>
      <c r="AP46" s="151"/>
      <c r="AQ46" s="151"/>
      <c r="AR46" s="151"/>
      <c r="AS46" s="151"/>
      <c r="AT46" s="151"/>
      <c r="AU46" s="151"/>
      <c r="AV46" s="151"/>
      <c r="AW46" s="151"/>
      <c r="AX46" s="151"/>
      <c r="AY46" s="151"/>
      <c r="AZ46" s="151"/>
      <c r="BA46" s="151"/>
      <c r="BB46" s="151"/>
      <c r="BC46" s="154">
        <f>SUM(E46:BB46)</f>
        <v>0</v>
      </c>
      <c r="BD46" s="139"/>
    </row>
    <row r="47" spans="1:56" ht="26.25" customHeight="1" x14ac:dyDescent="0.2">
      <c r="A47" s="146">
        <f t="shared" si="0"/>
        <v>40</v>
      </c>
      <c r="B47" s="152" t="s">
        <v>20133</v>
      </c>
      <c r="C47" s="174">
        <f>BC47</f>
        <v>0</v>
      </c>
      <c r="D47" s="154"/>
      <c r="E47" s="154">
        <f>MIN(C27,C28)</f>
        <v>0</v>
      </c>
      <c r="F47" s="154"/>
      <c r="G47" s="154"/>
      <c r="H47" s="154"/>
      <c r="I47" s="154"/>
      <c r="J47" s="154"/>
      <c r="K47" s="154"/>
      <c r="L47" s="154"/>
      <c r="M47" s="154"/>
      <c r="N47" s="154"/>
      <c r="O47" s="154"/>
      <c r="P47" s="154"/>
      <c r="Q47" s="154"/>
      <c r="R47" s="154"/>
      <c r="S47" s="154"/>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c r="BB47" s="154"/>
      <c r="BC47" s="154">
        <f>SUM(E47:BB47)</f>
        <v>0</v>
      </c>
      <c r="BD47" s="139"/>
    </row>
    <row r="48" spans="1:56" x14ac:dyDescent="0.2">
      <c r="A48" s="146">
        <f t="shared" si="0"/>
        <v>41</v>
      </c>
      <c r="B48" s="153" t="s">
        <v>20134</v>
      </c>
      <c r="C48" s="154">
        <f>BC48</f>
        <v>0</v>
      </c>
      <c r="D48" s="154"/>
      <c r="E48" s="154">
        <f t="shared" ref="E48:AJ48" si="11">SUM(E42:E47)</f>
        <v>0</v>
      </c>
      <c r="F48" s="154">
        <f t="shared" si="11"/>
        <v>0</v>
      </c>
      <c r="G48" s="154">
        <f t="shared" si="11"/>
        <v>0</v>
      </c>
      <c r="H48" s="154">
        <f t="shared" si="11"/>
        <v>0</v>
      </c>
      <c r="I48" s="154">
        <f t="shared" si="11"/>
        <v>0</v>
      </c>
      <c r="J48" s="154">
        <f t="shared" si="11"/>
        <v>0</v>
      </c>
      <c r="K48" s="154">
        <f t="shared" si="11"/>
        <v>0</v>
      </c>
      <c r="L48" s="154">
        <f t="shared" si="11"/>
        <v>0</v>
      </c>
      <c r="M48" s="154">
        <f t="shared" si="11"/>
        <v>0</v>
      </c>
      <c r="N48" s="154">
        <f t="shared" si="11"/>
        <v>0</v>
      </c>
      <c r="O48" s="154">
        <f t="shared" si="11"/>
        <v>0</v>
      </c>
      <c r="P48" s="154">
        <f t="shared" si="11"/>
        <v>0</v>
      </c>
      <c r="Q48" s="154">
        <f t="shared" si="11"/>
        <v>0</v>
      </c>
      <c r="R48" s="154">
        <f t="shared" si="11"/>
        <v>0</v>
      </c>
      <c r="S48" s="154">
        <f t="shared" si="11"/>
        <v>0</v>
      </c>
      <c r="T48" s="154">
        <f t="shared" si="11"/>
        <v>0</v>
      </c>
      <c r="U48" s="154">
        <f t="shared" si="11"/>
        <v>0</v>
      </c>
      <c r="V48" s="154">
        <f t="shared" si="11"/>
        <v>0</v>
      </c>
      <c r="W48" s="154">
        <f t="shared" si="11"/>
        <v>0</v>
      </c>
      <c r="X48" s="154">
        <f t="shared" si="11"/>
        <v>0</v>
      </c>
      <c r="Y48" s="154">
        <f t="shared" si="11"/>
        <v>0</v>
      </c>
      <c r="Z48" s="154">
        <f t="shared" si="11"/>
        <v>0</v>
      </c>
      <c r="AA48" s="154">
        <f t="shared" si="11"/>
        <v>0</v>
      </c>
      <c r="AB48" s="154">
        <f t="shared" si="11"/>
        <v>0</v>
      </c>
      <c r="AC48" s="154">
        <f t="shared" si="11"/>
        <v>0</v>
      </c>
      <c r="AD48" s="154">
        <f t="shared" si="11"/>
        <v>0</v>
      </c>
      <c r="AE48" s="154">
        <f t="shared" si="11"/>
        <v>0</v>
      </c>
      <c r="AF48" s="154">
        <f t="shared" si="11"/>
        <v>0</v>
      </c>
      <c r="AG48" s="154">
        <f t="shared" si="11"/>
        <v>0</v>
      </c>
      <c r="AH48" s="154">
        <f t="shared" si="11"/>
        <v>0</v>
      </c>
      <c r="AI48" s="154">
        <f t="shared" si="11"/>
        <v>0</v>
      </c>
      <c r="AJ48" s="154">
        <f t="shared" si="11"/>
        <v>0</v>
      </c>
      <c r="AK48" s="154">
        <f t="shared" ref="AK48:BB48" si="12">SUM(AK42:AK47)</f>
        <v>0</v>
      </c>
      <c r="AL48" s="154">
        <f t="shared" si="12"/>
        <v>0</v>
      </c>
      <c r="AM48" s="154">
        <f t="shared" si="12"/>
        <v>0</v>
      </c>
      <c r="AN48" s="154">
        <f t="shared" si="12"/>
        <v>0</v>
      </c>
      <c r="AO48" s="154">
        <f t="shared" si="12"/>
        <v>0</v>
      </c>
      <c r="AP48" s="154">
        <f t="shared" si="12"/>
        <v>0</v>
      </c>
      <c r="AQ48" s="154">
        <f t="shared" si="12"/>
        <v>0</v>
      </c>
      <c r="AR48" s="154">
        <f t="shared" si="12"/>
        <v>0</v>
      </c>
      <c r="AS48" s="154">
        <f t="shared" si="12"/>
        <v>0</v>
      </c>
      <c r="AT48" s="154">
        <f t="shared" si="12"/>
        <v>0</v>
      </c>
      <c r="AU48" s="154">
        <f t="shared" si="12"/>
        <v>0</v>
      </c>
      <c r="AV48" s="154">
        <f t="shared" si="12"/>
        <v>0</v>
      </c>
      <c r="AW48" s="154">
        <f t="shared" si="12"/>
        <v>0</v>
      </c>
      <c r="AX48" s="154">
        <f t="shared" si="12"/>
        <v>0</v>
      </c>
      <c r="AY48" s="154">
        <f t="shared" si="12"/>
        <v>0</v>
      </c>
      <c r="AZ48" s="154">
        <f t="shared" si="12"/>
        <v>0</v>
      </c>
      <c r="BA48" s="154">
        <f t="shared" si="12"/>
        <v>0</v>
      </c>
      <c r="BB48" s="154">
        <f t="shared" si="12"/>
        <v>0</v>
      </c>
      <c r="BC48" s="154">
        <f>SUM(E48:BB48)</f>
        <v>0</v>
      </c>
      <c r="BD48" s="139"/>
    </row>
    <row r="49" spans="1:56" ht="40.5" customHeight="1" x14ac:dyDescent="0.2">
      <c r="A49" s="146">
        <f t="shared" si="0"/>
        <v>42</v>
      </c>
      <c r="B49" s="152" t="s">
        <v>20094</v>
      </c>
      <c r="C49" s="154">
        <f>BC49</f>
        <v>0</v>
      </c>
      <c r="D49" s="154"/>
      <c r="E49" s="151"/>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151"/>
      <c r="AD49" s="151"/>
      <c r="AE49" s="151"/>
      <c r="AF49" s="151"/>
      <c r="AG49" s="151"/>
      <c r="AH49" s="151"/>
      <c r="AI49" s="151"/>
      <c r="AJ49" s="151"/>
      <c r="AK49" s="151"/>
      <c r="AL49" s="151"/>
      <c r="AM49" s="151"/>
      <c r="AN49" s="151"/>
      <c r="AO49" s="151"/>
      <c r="AP49" s="151"/>
      <c r="AQ49" s="151"/>
      <c r="AR49" s="151"/>
      <c r="AS49" s="151"/>
      <c r="AT49" s="151"/>
      <c r="AU49" s="151"/>
      <c r="AV49" s="151"/>
      <c r="AW49" s="151"/>
      <c r="AX49" s="151"/>
      <c r="AY49" s="151"/>
      <c r="AZ49" s="151"/>
      <c r="BA49" s="151"/>
      <c r="BB49" s="151"/>
      <c r="BC49" s="154">
        <f>SUM(E49:BB49)</f>
        <v>0</v>
      </c>
      <c r="BD49" s="139"/>
    </row>
    <row r="50" spans="1:56" s="168" customFormat="1" x14ac:dyDescent="0.2">
      <c r="A50" s="164">
        <f t="shared" si="0"/>
        <v>43</v>
      </c>
      <c r="B50" s="169" t="s">
        <v>20135</v>
      </c>
      <c r="C50" s="171">
        <f>BC50</f>
        <v>0</v>
      </c>
      <c r="D50" s="171"/>
      <c r="E50" s="171">
        <f t="shared" ref="E50:AJ50" si="13">+E48-E49</f>
        <v>0</v>
      </c>
      <c r="F50" s="171">
        <f t="shared" si="13"/>
        <v>0</v>
      </c>
      <c r="G50" s="171">
        <f t="shared" si="13"/>
        <v>0</v>
      </c>
      <c r="H50" s="171">
        <f t="shared" si="13"/>
        <v>0</v>
      </c>
      <c r="I50" s="171">
        <f t="shared" si="13"/>
        <v>0</v>
      </c>
      <c r="J50" s="171">
        <f t="shared" si="13"/>
        <v>0</v>
      </c>
      <c r="K50" s="171">
        <f t="shared" si="13"/>
        <v>0</v>
      </c>
      <c r="L50" s="171">
        <f t="shared" si="13"/>
        <v>0</v>
      </c>
      <c r="M50" s="171">
        <f t="shared" si="13"/>
        <v>0</v>
      </c>
      <c r="N50" s="171">
        <f t="shared" si="13"/>
        <v>0</v>
      </c>
      <c r="O50" s="171">
        <f t="shared" si="13"/>
        <v>0</v>
      </c>
      <c r="P50" s="171">
        <f t="shared" si="13"/>
        <v>0</v>
      </c>
      <c r="Q50" s="171">
        <f t="shared" si="13"/>
        <v>0</v>
      </c>
      <c r="R50" s="171">
        <f t="shared" si="13"/>
        <v>0</v>
      </c>
      <c r="S50" s="171">
        <f t="shared" si="13"/>
        <v>0</v>
      </c>
      <c r="T50" s="171">
        <f t="shared" si="13"/>
        <v>0</v>
      </c>
      <c r="U50" s="171">
        <f t="shared" si="13"/>
        <v>0</v>
      </c>
      <c r="V50" s="171">
        <f t="shared" si="13"/>
        <v>0</v>
      </c>
      <c r="W50" s="171">
        <f t="shared" si="13"/>
        <v>0</v>
      </c>
      <c r="X50" s="171">
        <f t="shared" si="13"/>
        <v>0</v>
      </c>
      <c r="Y50" s="171">
        <f t="shared" si="13"/>
        <v>0</v>
      </c>
      <c r="Z50" s="171">
        <f t="shared" si="13"/>
        <v>0</v>
      </c>
      <c r="AA50" s="171">
        <f t="shared" si="13"/>
        <v>0</v>
      </c>
      <c r="AB50" s="171">
        <f t="shared" si="13"/>
        <v>0</v>
      </c>
      <c r="AC50" s="171">
        <f t="shared" si="13"/>
        <v>0</v>
      </c>
      <c r="AD50" s="171">
        <f t="shared" si="13"/>
        <v>0</v>
      </c>
      <c r="AE50" s="171">
        <f t="shared" si="13"/>
        <v>0</v>
      </c>
      <c r="AF50" s="171">
        <f t="shared" si="13"/>
        <v>0</v>
      </c>
      <c r="AG50" s="171">
        <f t="shared" si="13"/>
        <v>0</v>
      </c>
      <c r="AH50" s="171">
        <f t="shared" si="13"/>
        <v>0</v>
      </c>
      <c r="AI50" s="171">
        <f t="shared" si="13"/>
        <v>0</v>
      </c>
      <c r="AJ50" s="171">
        <f t="shared" si="13"/>
        <v>0</v>
      </c>
      <c r="AK50" s="171">
        <f t="shared" ref="AK50:BB50" si="14">+AK48-AK49</f>
        <v>0</v>
      </c>
      <c r="AL50" s="171">
        <f t="shared" si="14"/>
        <v>0</v>
      </c>
      <c r="AM50" s="171">
        <f t="shared" si="14"/>
        <v>0</v>
      </c>
      <c r="AN50" s="171">
        <f t="shared" si="14"/>
        <v>0</v>
      </c>
      <c r="AO50" s="171">
        <f t="shared" si="14"/>
        <v>0</v>
      </c>
      <c r="AP50" s="171">
        <f t="shared" si="14"/>
        <v>0</v>
      </c>
      <c r="AQ50" s="171">
        <f t="shared" si="14"/>
        <v>0</v>
      </c>
      <c r="AR50" s="171">
        <f t="shared" si="14"/>
        <v>0</v>
      </c>
      <c r="AS50" s="171">
        <f t="shared" si="14"/>
        <v>0</v>
      </c>
      <c r="AT50" s="171">
        <f t="shared" si="14"/>
        <v>0</v>
      </c>
      <c r="AU50" s="171">
        <f t="shared" si="14"/>
        <v>0</v>
      </c>
      <c r="AV50" s="171">
        <f t="shared" si="14"/>
        <v>0</v>
      </c>
      <c r="AW50" s="171">
        <f t="shared" si="14"/>
        <v>0</v>
      </c>
      <c r="AX50" s="171">
        <f t="shared" si="14"/>
        <v>0</v>
      </c>
      <c r="AY50" s="171">
        <f t="shared" si="14"/>
        <v>0</v>
      </c>
      <c r="AZ50" s="171">
        <f t="shared" si="14"/>
        <v>0</v>
      </c>
      <c r="BA50" s="171">
        <f t="shared" si="14"/>
        <v>0</v>
      </c>
      <c r="BB50" s="171">
        <f t="shared" si="14"/>
        <v>0</v>
      </c>
      <c r="BC50" s="171">
        <f>SUM(E50:BB50)</f>
        <v>0</v>
      </c>
      <c r="BD50" s="175"/>
    </row>
    <row r="51" spans="1:56" s="168" customFormat="1" x14ac:dyDescent="0.2">
      <c r="A51" s="164">
        <f t="shared" si="0"/>
        <v>44</v>
      </c>
      <c r="B51" s="165" t="s">
        <v>20099</v>
      </c>
      <c r="C51" s="166"/>
      <c r="D51" s="166"/>
      <c r="E51" s="165">
        <f t="shared" ref="E51:AJ51" si="15">E38</f>
        <v>0.98804465961861476</v>
      </c>
      <c r="F51" s="165">
        <f t="shared" si="15"/>
        <v>0.97623224940086428</v>
      </c>
      <c r="G51" s="165">
        <f t="shared" si="15"/>
        <v>0.96456106056799162</v>
      </c>
      <c r="H51" s="165">
        <f t="shared" si="15"/>
        <v>0.95302940477027132</v>
      </c>
      <c r="I51" s="165">
        <f t="shared" si="15"/>
        <v>0.94163561384277372</v>
      </c>
      <c r="J51" s="165">
        <f t="shared" si="15"/>
        <v>0.93037803956404874</v>
      </c>
      <c r="K51" s="165">
        <f t="shared" si="15"/>
        <v>0.91925505341769465</v>
      </c>
      <c r="L51" s="165">
        <f t="shared" si="15"/>
        <v>0.90826504635677763</v>
      </c>
      <c r="M51" s="165">
        <f t="shared" si="15"/>
        <v>0.89740642857106767</v>
      </c>
      <c r="N51" s="165">
        <f t="shared" si="15"/>
        <v>0.88667762925705729</v>
      </c>
      <c r="O51" s="165">
        <f t="shared" si="15"/>
        <v>0.8760770963907295</v>
      </c>
      <c r="P51" s="165">
        <f t="shared" si="15"/>
        <v>0.86560329650304269</v>
      </c>
      <c r="Q51" s="165">
        <f t="shared" si="15"/>
        <v>0.85525471445809964</v>
      </c>
      <c r="R51" s="165">
        <f t="shared" si="15"/>
        <v>0.84502985323396862</v>
      </c>
      <c r="S51" s="165">
        <f t="shared" si="15"/>
        <v>0.83492723370612454</v>
      </c>
      <c r="T51" s="165">
        <f t="shared" si="15"/>
        <v>0.82494539443347947</v>
      </c>
      <c r="U51" s="165">
        <f t="shared" si="15"/>
        <v>0.8150828914469711</v>
      </c>
      <c r="V51" s="165">
        <f t="shared" si="15"/>
        <v>0.80533829804067891</v>
      </c>
      <c r="W51" s="165">
        <f t="shared" si="15"/>
        <v>0.79571020456543717</v>
      </c>
      <c r="X51" s="165">
        <f t="shared" si="15"/>
        <v>0.78619721822491573</v>
      </c>
      <c r="Y51" s="165">
        <f t="shared" si="15"/>
        <v>0.7767979628741386</v>
      </c>
      <c r="Z51" s="165">
        <f t="shared" si="15"/>
        <v>0.76751107882041159</v>
      </c>
      <c r="AA51" s="165">
        <f t="shared" si="15"/>
        <v>0.75833522262662933</v>
      </c>
      <c r="AB51" s="165">
        <f t="shared" si="15"/>
        <v>0.7492690669169344</v>
      </c>
      <c r="AC51" s="165">
        <f t="shared" si="15"/>
        <v>0.74031130018469948</v>
      </c>
      <c r="AD51" s="165">
        <f t="shared" si="15"/>
        <v>0.73146062660280553</v>
      </c>
      <c r="AE51" s="165">
        <f t="shared" si="15"/>
        <v>0.72271576583618768</v>
      </c>
      <c r="AF51" s="165">
        <f t="shared" si="15"/>
        <v>0.71407545285662255</v>
      </c>
      <c r="AG51" s="165">
        <f t="shared" si="15"/>
        <v>0.7055384377597298</v>
      </c>
      <c r="AH51" s="165">
        <f t="shared" si="15"/>
        <v>0.69710348558416146</v>
      </c>
      <c r="AI51" s="165">
        <f t="shared" si="15"/>
        <v>0.68876937613295275</v>
      </c>
      <c r="AJ51" s="165">
        <f t="shared" si="15"/>
        <v>0.68053490379700898</v>
      </c>
      <c r="AK51" s="165">
        <f t="shared" ref="AK51:BB51" si="16">AK38</f>
        <v>0.67239887738070248</v>
      </c>
      <c r="AL51" s="165">
        <f t="shared" si="16"/>
        <v>0.6643601199295549</v>
      </c>
      <c r="AM51" s="165">
        <f t="shared" si="16"/>
        <v>0.65641746855997918</v>
      </c>
      <c r="AN51" s="165">
        <f t="shared" si="16"/>
        <v>0.64856977429105733</v>
      </c>
      <c r="AO51" s="165">
        <f t="shared" si="16"/>
        <v>0.6408159018783296</v>
      </c>
      <c r="AP51" s="165">
        <f t="shared" si="16"/>
        <v>0.63315472964956976</v>
      </c>
      <c r="AQ51" s="165">
        <f t="shared" si="16"/>
        <v>0.62558514934252518</v>
      </c>
      <c r="AR51" s="165">
        <f t="shared" si="16"/>
        <v>0.61810606594459561</v>
      </c>
      <c r="AS51" s="165">
        <f t="shared" si="16"/>
        <v>0.61071639753442897</v>
      </c>
      <c r="AT51" s="165">
        <f t="shared" si="16"/>
        <v>0.60341507512541148</v>
      </c>
      <c r="AU51" s="165">
        <f t="shared" si="16"/>
        <v>0.59620104251102801</v>
      </c>
      <c r="AV51" s="165">
        <f t="shared" si="16"/>
        <v>0.58907325611207195</v>
      </c>
      <c r="AW51" s="165">
        <f t="shared" si="16"/>
        <v>0.58203068482568121</v>
      </c>
      <c r="AX51" s="165">
        <f t="shared" si="16"/>
        <v>0.57507230987617941</v>
      </c>
      <c r="AY51" s="165">
        <f t="shared" si="16"/>
        <v>0.56819712466770023</v>
      </c>
      <c r="AZ51" s="165">
        <f t="shared" si="16"/>
        <v>0.56140413463857353</v>
      </c>
      <c r="BA51" s="165">
        <f t="shared" si="16"/>
        <v>0.55469235711745235</v>
      </c>
      <c r="BB51" s="165">
        <f t="shared" si="16"/>
        <v>0.54806082118116028</v>
      </c>
      <c r="BC51" s="167"/>
      <c r="BD51" s="167"/>
    </row>
    <row r="52" spans="1:56" s="168" customFormat="1" x14ac:dyDescent="0.2">
      <c r="A52" s="164">
        <f t="shared" si="0"/>
        <v>45</v>
      </c>
      <c r="B52" s="169" t="s">
        <v>20136</v>
      </c>
      <c r="C52" s="170">
        <f>ROUND(SUM(E52:BB52),2)</f>
        <v>0</v>
      </c>
      <c r="D52" s="166"/>
      <c r="E52" s="171">
        <f t="shared" ref="E52:AJ52" si="17">ROUND(E50*E51,2)</f>
        <v>0</v>
      </c>
      <c r="F52" s="171">
        <f t="shared" si="17"/>
        <v>0</v>
      </c>
      <c r="G52" s="171">
        <f t="shared" si="17"/>
        <v>0</v>
      </c>
      <c r="H52" s="171">
        <f t="shared" si="17"/>
        <v>0</v>
      </c>
      <c r="I52" s="171">
        <f t="shared" si="17"/>
        <v>0</v>
      </c>
      <c r="J52" s="171">
        <f t="shared" si="17"/>
        <v>0</v>
      </c>
      <c r="K52" s="171">
        <f t="shared" si="17"/>
        <v>0</v>
      </c>
      <c r="L52" s="171">
        <f t="shared" si="17"/>
        <v>0</v>
      </c>
      <c r="M52" s="171">
        <f t="shared" si="17"/>
        <v>0</v>
      </c>
      <c r="N52" s="171">
        <f t="shared" si="17"/>
        <v>0</v>
      </c>
      <c r="O52" s="171">
        <f t="shared" si="17"/>
        <v>0</v>
      </c>
      <c r="P52" s="171">
        <f t="shared" si="17"/>
        <v>0</v>
      </c>
      <c r="Q52" s="171">
        <f t="shared" si="17"/>
        <v>0</v>
      </c>
      <c r="R52" s="171">
        <f t="shared" si="17"/>
        <v>0</v>
      </c>
      <c r="S52" s="171">
        <f t="shared" si="17"/>
        <v>0</v>
      </c>
      <c r="T52" s="171">
        <f t="shared" si="17"/>
        <v>0</v>
      </c>
      <c r="U52" s="171">
        <f t="shared" si="17"/>
        <v>0</v>
      </c>
      <c r="V52" s="171">
        <f t="shared" si="17"/>
        <v>0</v>
      </c>
      <c r="W52" s="171">
        <f t="shared" si="17"/>
        <v>0</v>
      </c>
      <c r="X52" s="171">
        <f t="shared" si="17"/>
        <v>0</v>
      </c>
      <c r="Y52" s="171">
        <f t="shared" si="17"/>
        <v>0</v>
      </c>
      <c r="Z52" s="171">
        <f t="shared" si="17"/>
        <v>0</v>
      </c>
      <c r="AA52" s="171">
        <f t="shared" si="17"/>
        <v>0</v>
      </c>
      <c r="AB52" s="171">
        <f t="shared" si="17"/>
        <v>0</v>
      </c>
      <c r="AC52" s="171">
        <f t="shared" si="17"/>
        <v>0</v>
      </c>
      <c r="AD52" s="171">
        <f t="shared" si="17"/>
        <v>0</v>
      </c>
      <c r="AE52" s="171">
        <f t="shared" si="17"/>
        <v>0</v>
      </c>
      <c r="AF52" s="171">
        <f t="shared" si="17"/>
        <v>0</v>
      </c>
      <c r="AG52" s="171">
        <f t="shared" si="17"/>
        <v>0</v>
      </c>
      <c r="AH52" s="171">
        <f t="shared" si="17"/>
        <v>0</v>
      </c>
      <c r="AI52" s="171">
        <f t="shared" si="17"/>
        <v>0</v>
      </c>
      <c r="AJ52" s="171">
        <f t="shared" si="17"/>
        <v>0</v>
      </c>
      <c r="AK52" s="171">
        <f t="shared" ref="AK52:BB52" si="18">ROUND(AK50*AK51,2)</f>
        <v>0</v>
      </c>
      <c r="AL52" s="171">
        <f t="shared" si="18"/>
        <v>0</v>
      </c>
      <c r="AM52" s="171">
        <f t="shared" si="18"/>
        <v>0</v>
      </c>
      <c r="AN52" s="171">
        <f t="shared" si="18"/>
        <v>0</v>
      </c>
      <c r="AO52" s="171">
        <f t="shared" si="18"/>
        <v>0</v>
      </c>
      <c r="AP52" s="171">
        <f t="shared" si="18"/>
        <v>0</v>
      </c>
      <c r="AQ52" s="171">
        <f t="shared" si="18"/>
        <v>0</v>
      </c>
      <c r="AR52" s="171">
        <f t="shared" si="18"/>
        <v>0</v>
      </c>
      <c r="AS52" s="171">
        <f t="shared" si="18"/>
        <v>0</v>
      </c>
      <c r="AT52" s="171">
        <f t="shared" si="18"/>
        <v>0</v>
      </c>
      <c r="AU52" s="171">
        <f t="shared" si="18"/>
        <v>0</v>
      </c>
      <c r="AV52" s="171">
        <f t="shared" si="18"/>
        <v>0</v>
      </c>
      <c r="AW52" s="171">
        <f t="shared" si="18"/>
        <v>0</v>
      </c>
      <c r="AX52" s="171">
        <f t="shared" si="18"/>
        <v>0</v>
      </c>
      <c r="AY52" s="171">
        <f t="shared" si="18"/>
        <v>0</v>
      </c>
      <c r="AZ52" s="171">
        <f t="shared" si="18"/>
        <v>0</v>
      </c>
      <c r="BA52" s="171">
        <f t="shared" si="18"/>
        <v>0</v>
      </c>
      <c r="BB52" s="171">
        <f t="shared" si="18"/>
        <v>0</v>
      </c>
      <c r="BC52" s="171">
        <f>SUM(E52:BB52)</f>
        <v>0</v>
      </c>
    </row>
    <row r="53" spans="1:56" x14ac:dyDescent="0.2">
      <c r="A53" s="146">
        <f t="shared" si="0"/>
        <v>46</v>
      </c>
      <c r="B53" s="141"/>
      <c r="C53" s="141"/>
      <c r="D53" s="141"/>
      <c r="E53" s="145"/>
      <c r="F53" s="145"/>
      <c r="G53" s="145"/>
      <c r="H53" s="145"/>
      <c r="I53" s="145"/>
      <c r="J53" s="145"/>
      <c r="K53" s="145"/>
      <c r="L53" s="145"/>
      <c r="M53" s="145"/>
      <c r="N53" s="145"/>
      <c r="O53" s="145"/>
      <c r="P53" s="145"/>
      <c r="Q53" s="145"/>
      <c r="R53" s="145"/>
      <c r="S53" s="145"/>
      <c r="T53" s="145"/>
      <c r="U53" s="145"/>
      <c r="V53" s="145"/>
      <c r="W53" s="145"/>
      <c r="X53" s="145"/>
      <c r="Y53" s="145"/>
      <c r="Z53" s="145"/>
      <c r="AA53" s="145"/>
      <c r="AB53" s="145"/>
      <c r="AC53" s="145"/>
      <c r="AD53" s="145"/>
      <c r="AE53" s="145"/>
      <c r="AF53" s="145"/>
      <c r="AG53" s="145"/>
      <c r="AH53" s="145"/>
      <c r="AI53" s="145"/>
      <c r="AJ53" s="145"/>
      <c r="AK53" s="145"/>
      <c r="AL53" s="145"/>
      <c r="AM53" s="145"/>
      <c r="AN53" s="145"/>
      <c r="AO53" s="145"/>
      <c r="AP53" s="145"/>
      <c r="AQ53" s="145"/>
      <c r="AR53" s="145"/>
      <c r="AS53" s="145"/>
      <c r="AT53" s="145"/>
      <c r="AU53" s="145"/>
      <c r="AV53" s="145"/>
      <c r="AW53" s="145"/>
      <c r="AX53" s="145"/>
      <c r="AY53" s="145"/>
      <c r="AZ53" s="145"/>
      <c r="BA53" s="145"/>
      <c r="BB53" s="145"/>
      <c r="BC53" s="145"/>
      <c r="BD53" s="145"/>
    </row>
    <row r="54" spans="1:56" x14ac:dyDescent="0.2">
      <c r="A54" s="146">
        <f t="shared" si="0"/>
        <v>47</v>
      </c>
      <c r="B54" s="176" t="s">
        <v>2449</v>
      </c>
      <c r="C54" s="177">
        <f>C52-C39</f>
        <v>0</v>
      </c>
      <c r="D54" s="178"/>
      <c r="E54" s="178"/>
      <c r="F54" s="178"/>
      <c r="G54" s="178"/>
      <c r="H54" s="178"/>
      <c r="I54" s="178"/>
      <c r="J54" s="178"/>
      <c r="K54" s="178"/>
      <c r="L54" s="178"/>
      <c r="M54" s="178"/>
      <c r="N54" s="178"/>
      <c r="O54" s="178"/>
      <c r="P54" s="178"/>
      <c r="Q54" s="178"/>
      <c r="R54" s="178"/>
      <c r="S54" s="178"/>
      <c r="T54" s="178"/>
      <c r="U54" s="178"/>
      <c r="V54" s="178"/>
      <c r="W54" s="178"/>
      <c r="X54" s="178"/>
      <c r="Y54" s="178"/>
      <c r="Z54" s="178"/>
      <c r="AA54" s="178"/>
      <c r="AB54" s="178"/>
      <c r="AC54" s="178"/>
      <c r="AD54" s="178"/>
      <c r="AE54" s="178"/>
      <c r="AF54" s="178"/>
      <c r="AG54" s="178"/>
      <c r="AH54" s="178"/>
      <c r="AI54" s="178"/>
      <c r="AJ54" s="178"/>
      <c r="AK54" s="178"/>
      <c r="AL54" s="178"/>
      <c r="AM54" s="178"/>
      <c r="AN54" s="178"/>
      <c r="AO54" s="178"/>
      <c r="AP54" s="178"/>
      <c r="AQ54" s="178"/>
      <c r="AR54" s="178"/>
      <c r="AS54" s="178"/>
      <c r="AT54" s="178"/>
      <c r="AU54" s="178"/>
      <c r="AV54" s="178"/>
      <c r="AW54" s="178"/>
      <c r="AX54" s="178"/>
      <c r="AY54" s="178"/>
      <c r="AZ54" s="178"/>
      <c r="BA54" s="178"/>
      <c r="BB54" s="154"/>
      <c r="BC54" s="154"/>
      <c r="BD54" s="179"/>
    </row>
    <row r="55" spans="1:56" x14ac:dyDescent="0.2">
      <c r="A55" s="146"/>
      <c r="B55" s="145"/>
      <c r="C55" s="145"/>
      <c r="D55" s="145"/>
      <c r="E55" s="145"/>
      <c r="F55" s="145"/>
      <c r="G55" s="145"/>
      <c r="H55" s="145"/>
      <c r="I55" s="145"/>
      <c r="J55" s="145"/>
      <c r="K55" s="145"/>
      <c r="L55" s="145"/>
      <c r="M55" s="145"/>
      <c r="N55" s="145"/>
      <c r="O55" s="145"/>
      <c r="P55" s="145"/>
      <c r="Q55" s="145"/>
      <c r="R55" s="145"/>
      <c r="S55" s="145"/>
      <c r="T55" s="145"/>
      <c r="U55" s="145"/>
      <c r="V55" s="145"/>
      <c r="W55" s="145"/>
      <c r="X55" s="145"/>
      <c r="Y55" s="145"/>
      <c r="Z55" s="145"/>
      <c r="AA55" s="145"/>
      <c r="AB55" s="145"/>
      <c r="AC55" s="145"/>
      <c r="AD55" s="145"/>
      <c r="AE55" s="145"/>
      <c r="AF55" s="145"/>
      <c r="AG55" s="145"/>
      <c r="AH55" s="145"/>
      <c r="AI55" s="145"/>
      <c r="AJ55" s="145"/>
      <c r="AK55" s="145"/>
      <c r="AL55" s="145"/>
      <c r="AM55" s="145"/>
      <c r="AN55" s="145"/>
      <c r="AO55" s="145"/>
      <c r="AP55" s="145"/>
      <c r="AQ55" s="145"/>
      <c r="AR55" s="145"/>
      <c r="AS55" s="145"/>
      <c r="AT55" s="145"/>
      <c r="AU55" s="145"/>
      <c r="AV55" s="145"/>
      <c r="AW55" s="145"/>
      <c r="AX55" s="145"/>
      <c r="AY55" s="145"/>
      <c r="AZ55" s="145"/>
      <c r="BA55" s="145"/>
      <c r="BC55" s="145"/>
    </row>
  </sheetData>
  <sheetProtection sheet="1"/>
  <mergeCells count="2">
    <mergeCell ref="A5:D5"/>
    <mergeCell ref="A1:E1"/>
  </mergeCells>
  <pageMargins left="0.78749999999999998" right="0.78749999999999998" top="0.98402777777777772" bottom="0.98402777777777772" header="0.51180555555555551" footer="0.51180555555555551"/>
  <pageSetup paperSize="9" scale="50" firstPageNumber="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M255"/>
  <sheetViews>
    <sheetView workbookViewId="0">
      <selection sqref="A1:G1"/>
    </sheetView>
  </sheetViews>
  <sheetFormatPr baseColWidth="10" defaultRowHeight="12.75" x14ac:dyDescent="0.2"/>
  <cols>
    <col min="1" max="1" width="5.7109375" style="36" customWidth="1"/>
    <col min="2" max="2" width="6.5703125" style="36" customWidth="1"/>
    <col min="3" max="3" width="11.42578125" style="36"/>
    <col min="4" max="4" width="10" style="64" customWidth="1"/>
    <col min="5" max="5" width="34.7109375" style="36" customWidth="1"/>
    <col min="6" max="6" width="10" style="36" customWidth="1"/>
    <col min="7" max="7" width="11.7109375" style="65" customWidth="1"/>
    <col min="8" max="8" width="11.7109375" style="66" customWidth="1"/>
    <col min="9" max="9" width="9.5703125" style="91" customWidth="1"/>
    <col min="10" max="11" width="2.7109375" style="36" customWidth="1"/>
    <col min="12" max="12" width="2.7109375" style="53" customWidth="1"/>
    <col min="13" max="13" width="0.140625" style="36" hidden="1" customWidth="1"/>
    <col min="14" max="16384" width="11.42578125" style="36"/>
  </cols>
  <sheetData>
    <row r="1" spans="1:13" ht="45.75" customHeight="1" x14ac:dyDescent="0.25">
      <c r="A1" s="290" t="s">
        <v>2494</v>
      </c>
      <c r="B1" s="290"/>
      <c r="C1" s="290"/>
      <c r="D1" s="290"/>
      <c r="E1" s="290"/>
      <c r="F1" s="290"/>
      <c r="G1" s="290"/>
      <c r="H1" s="51"/>
      <c r="I1" s="52"/>
    </row>
    <row r="2" spans="1:13" x14ac:dyDescent="0.2">
      <c r="A2" s="34"/>
      <c r="B2" s="34"/>
      <c r="C2" s="35"/>
      <c r="D2" s="54"/>
      <c r="E2" s="35"/>
      <c r="F2" s="35"/>
      <c r="G2" s="55"/>
      <c r="H2" s="56"/>
      <c r="I2" s="57"/>
    </row>
    <row r="3" spans="1:13" ht="15.75" x14ac:dyDescent="0.25">
      <c r="A3" s="58" t="s">
        <v>2519</v>
      </c>
      <c r="B3" s="58"/>
      <c r="C3" s="58"/>
      <c r="D3" s="59"/>
      <c r="E3" s="58"/>
      <c r="F3" s="58"/>
      <c r="G3" s="60"/>
      <c r="H3" s="61"/>
      <c r="I3" s="62"/>
    </row>
    <row r="4" spans="1:13" ht="15.75" x14ac:dyDescent="0.25">
      <c r="A4" s="58"/>
      <c r="B4" s="58"/>
      <c r="C4" s="58"/>
      <c r="D4" s="59"/>
      <c r="E4" s="58"/>
      <c r="F4" s="58"/>
      <c r="G4" s="60"/>
      <c r="H4" s="61"/>
      <c r="I4" s="62"/>
    </row>
    <row r="5" spans="1:13" x14ac:dyDescent="0.2">
      <c r="A5" s="36" t="s">
        <v>2520</v>
      </c>
      <c r="C5" s="63"/>
      <c r="H5" s="259" t="s">
        <v>22268</v>
      </c>
      <c r="I5" s="260" t="str">
        <f>I252 &amp;" %"</f>
        <v>0 %</v>
      </c>
    </row>
    <row r="6" spans="1:13" x14ac:dyDescent="0.2">
      <c r="I6" s="67"/>
    </row>
    <row r="7" spans="1:13" x14ac:dyDescent="0.2">
      <c r="A7" s="36" t="s">
        <v>2521</v>
      </c>
      <c r="B7" s="63">
        <v>1</v>
      </c>
      <c r="C7" s="63">
        <f t="shared" ref="C7:L7" si="0">1+B7</f>
        <v>2</v>
      </c>
      <c r="D7" s="63">
        <f t="shared" si="0"/>
        <v>3</v>
      </c>
      <c r="E7" s="63">
        <f t="shared" si="0"/>
        <v>4</v>
      </c>
      <c r="F7" s="63"/>
      <c r="G7" s="63">
        <f>1+E7</f>
        <v>5</v>
      </c>
      <c r="H7" s="63">
        <f t="shared" si="0"/>
        <v>6</v>
      </c>
      <c r="I7" s="63">
        <f t="shared" si="0"/>
        <v>7</v>
      </c>
      <c r="J7" s="63">
        <f t="shared" si="0"/>
        <v>8</v>
      </c>
      <c r="K7" s="63">
        <f t="shared" si="0"/>
        <v>9</v>
      </c>
      <c r="L7" s="53">
        <f t="shared" si="0"/>
        <v>10</v>
      </c>
    </row>
    <row r="8" spans="1:13" ht="37.5" customHeight="1" x14ac:dyDescent="0.2">
      <c r="A8" s="68">
        <v>1</v>
      </c>
      <c r="B8" s="69" t="s">
        <v>2522</v>
      </c>
      <c r="C8" s="70" t="s">
        <v>2523</v>
      </c>
      <c r="D8" s="71" t="s">
        <v>2524</v>
      </c>
      <c r="E8" s="72" t="s">
        <v>2525</v>
      </c>
      <c r="F8" s="71" t="s">
        <v>22267</v>
      </c>
      <c r="G8" s="73" t="s">
        <v>2526</v>
      </c>
      <c r="H8" s="73" t="s">
        <v>2527</v>
      </c>
      <c r="I8" s="74" t="s">
        <v>2528</v>
      </c>
      <c r="M8" s="231" t="s">
        <v>2526</v>
      </c>
    </row>
    <row r="9" spans="1:13" ht="12.75" customHeight="1" x14ac:dyDescent="0.2">
      <c r="A9" s="68">
        <f t="shared" ref="A9:A72" si="1">1+A8</f>
        <v>2</v>
      </c>
      <c r="B9" s="75">
        <v>1</v>
      </c>
      <c r="C9" s="76"/>
      <c r="D9" s="77"/>
      <c r="E9" s="78" t="str">
        <f>IF(C9="","",VLOOKUP(C9+0,Steuerkraft!A:B,2,FALSE))</f>
        <v/>
      </c>
      <c r="F9" s="78" t="str">
        <f>IF(C9="","",VLOOKUP(C9+0,Steuerkraft!A:F,6,FALSE))</f>
        <v/>
      </c>
      <c r="G9" s="79" t="str">
        <f t="shared" ref="G9:G72" si="2">IF(C9="","",D9*H9)</f>
        <v/>
      </c>
      <c r="H9" s="80" t="str">
        <f>IF(C9="","",VLOOKUP(C9+0,Steuerkraft!A:M,13,FALSE))</f>
        <v/>
      </c>
      <c r="I9" s="81" t="str">
        <f>IF(C9="","",VLOOKUP(C9+0,Steuerkraft!A:M,5,FALSE))</f>
        <v/>
      </c>
      <c r="J9" s="82">
        <f t="shared" ref="J9:J72" si="3">IF(OR(C9="",L9&gt;0),0,IF(D9+0=0,1,0))</f>
        <v>0</v>
      </c>
      <c r="K9" s="82">
        <f t="shared" ref="K9:K72" si="4">IF(L9&gt;0,0,IF(H9=0,1,0))</f>
        <v>0</v>
      </c>
      <c r="L9" s="83">
        <f t="shared" ref="L9:L72" si="5">IF(ISERROR(E9),1,0)</f>
        <v>0</v>
      </c>
      <c r="M9" s="232" t="str">
        <f t="shared" ref="M9:M72" si="6">IF(D9="","",D9*I9)</f>
        <v/>
      </c>
    </row>
    <row r="10" spans="1:13" ht="12.75" customHeight="1" x14ac:dyDescent="0.2">
      <c r="A10" s="68">
        <f t="shared" si="1"/>
        <v>3</v>
      </c>
      <c r="B10" s="75">
        <f t="shared" ref="B10:B73" si="7">1+B9</f>
        <v>2</v>
      </c>
      <c r="C10" s="76"/>
      <c r="D10" s="77"/>
      <c r="E10" s="78" t="str">
        <f>IF(C10="","",VLOOKUP(C10+0,Steuerkraft!A:B,2,FALSE))</f>
        <v/>
      </c>
      <c r="F10" s="78" t="str">
        <f>IF(C10="","",VLOOKUP(C10+0,Steuerkraft!A:F,6,FALSE))</f>
        <v/>
      </c>
      <c r="G10" s="79" t="str">
        <f t="shared" si="2"/>
        <v/>
      </c>
      <c r="H10" s="80" t="str">
        <f>IF(C10="","",VLOOKUP(C10+0,Steuerkraft!A:M,13,FALSE))</f>
        <v/>
      </c>
      <c r="I10" s="81" t="str">
        <f>IF(C10="","",VLOOKUP(C10+0,Steuerkraft!A:M,5,FALSE))</f>
        <v/>
      </c>
      <c r="J10" s="82">
        <f t="shared" si="3"/>
        <v>0</v>
      </c>
      <c r="K10" s="82">
        <f t="shared" si="4"/>
        <v>0</v>
      </c>
      <c r="L10" s="83">
        <f t="shared" si="5"/>
        <v>0</v>
      </c>
      <c r="M10" s="232" t="str">
        <f t="shared" si="6"/>
        <v/>
      </c>
    </row>
    <row r="11" spans="1:13" ht="12.75" customHeight="1" x14ac:dyDescent="0.2">
      <c r="A11" s="68">
        <f t="shared" si="1"/>
        <v>4</v>
      </c>
      <c r="B11" s="75">
        <f t="shared" si="7"/>
        <v>3</v>
      </c>
      <c r="C11" s="76"/>
      <c r="D11" s="77"/>
      <c r="E11" s="78" t="str">
        <f>IF(C11="","",VLOOKUP(C11+0,Steuerkraft!A:B,2,FALSE))</f>
        <v/>
      </c>
      <c r="F11" s="78" t="str">
        <f>IF(C11="","",VLOOKUP(C11+0,Steuerkraft!A:F,6,FALSE))</f>
        <v/>
      </c>
      <c r="G11" s="79" t="str">
        <f t="shared" si="2"/>
        <v/>
      </c>
      <c r="H11" s="80" t="str">
        <f>IF(C11="","",VLOOKUP(C11+0,Steuerkraft!A:M,13,FALSE))</f>
        <v/>
      </c>
      <c r="I11" s="81" t="str">
        <f>IF(C11="","",VLOOKUP(C11+0,Steuerkraft!A:M,5,FALSE))</f>
        <v/>
      </c>
      <c r="J11" s="82">
        <f t="shared" si="3"/>
        <v>0</v>
      </c>
      <c r="K11" s="82">
        <f t="shared" si="4"/>
        <v>0</v>
      </c>
      <c r="L11" s="83">
        <f t="shared" si="5"/>
        <v>0</v>
      </c>
      <c r="M11" s="232" t="str">
        <f t="shared" si="6"/>
        <v/>
      </c>
    </row>
    <row r="12" spans="1:13" ht="12.75" customHeight="1" x14ac:dyDescent="0.2">
      <c r="A12" s="68">
        <f t="shared" si="1"/>
        <v>5</v>
      </c>
      <c r="B12" s="75">
        <f t="shared" si="7"/>
        <v>4</v>
      </c>
      <c r="C12" s="76"/>
      <c r="D12" s="77"/>
      <c r="E12" s="78" t="str">
        <f>IF(C12="","",VLOOKUP(C12+0,Steuerkraft!A:B,2,FALSE))</f>
        <v/>
      </c>
      <c r="F12" s="78" t="str">
        <f>IF(C12="","",VLOOKUP(C12+0,Steuerkraft!A:F,6,FALSE))</f>
        <v/>
      </c>
      <c r="G12" s="79" t="str">
        <f t="shared" si="2"/>
        <v/>
      </c>
      <c r="H12" s="80" t="str">
        <f>IF(C12="","",VLOOKUP(C12+0,Steuerkraft!A:M,13,FALSE))</f>
        <v/>
      </c>
      <c r="I12" s="81" t="str">
        <f>IF(C12="","",VLOOKUP(C12+0,Steuerkraft!A:M,5,FALSE))</f>
        <v/>
      </c>
      <c r="J12" s="82">
        <f t="shared" si="3"/>
        <v>0</v>
      </c>
      <c r="K12" s="82">
        <f t="shared" si="4"/>
        <v>0</v>
      </c>
      <c r="L12" s="83">
        <f t="shared" si="5"/>
        <v>0</v>
      </c>
      <c r="M12" s="232" t="str">
        <f t="shared" si="6"/>
        <v/>
      </c>
    </row>
    <row r="13" spans="1:13" ht="12.75" customHeight="1" x14ac:dyDescent="0.2">
      <c r="A13" s="68">
        <f t="shared" si="1"/>
        <v>6</v>
      </c>
      <c r="B13" s="75">
        <f t="shared" si="7"/>
        <v>5</v>
      </c>
      <c r="C13" s="76"/>
      <c r="D13" s="77"/>
      <c r="E13" s="78" t="str">
        <f>IF(C13="","",VLOOKUP(C13+0,Steuerkraft!A:B,2,FALSE))</f>
        <v/>
      </c>
      <c r="F13" s="78" t="str">
        <f>IF(C13="","",VLOOKUP(C13+0,Steuerkraft!A:F,6,FALSE))</f>
        <v/>
      </c>
      <c r="G13" s="79" t="str">
        <f t="shared" si="2"/>
        <v/>
      </c>
      <c r="H13" s="80" t="str">
        <f>IF(C13="","",VLOOKUP(C13+0,Steuerkraft!A:M,13,FALSE))</f>
        <v/>
      </c>
      <c r="I13" s="81" t="str">
        <f>IF(C13="","",VLOOKUP(C13+0,Steuerkraft!A:M,5,FALSE))</f>
        <v/>
      </c>
      <c r="J13" s="82">
        <f t="shared" si="3"/>
        <v>0</v>
      </c>
      <c r="K13" s="82">
        <f t="shared" si="4"/>
        <v>0</v>
      </c>
      <c r="L13" s="83">
        <f t="shared" si="5"/>
        <v>0</v>
      </c>
      <c r="M13" s="232" t="str">
        <f t="shared" si="6"/>
        <v/>
      </c>
    </row>
    <row r="14" spans="1:13" ht="12.75" customHeight="1" x14ac:dyDescent="0.2">
      <c r="A14" s="68">
        <f t="shared" si="1"/>
        <v>7</v>
      </c>
      <c r="B14" s="75">
        <f t="shared" si="7"/>
        <v>6</v>
      </c>
      <c r="C14" s="76"/>
      <c r="D14" s="77"/>
      <c r="E14" s="78" t="str">
        <f>IF(C14="","",VLOOKUP(C14+0,Steuerkraft!A:B,2,FALSE))</f>
        <v/>
      </c>
      <c r="F14" s="78" t="str">
        <f>IF(C14="","",VLOOKUP(C14+0,Steuerkraft!A:F,6,FALSE))</f>
        <v/>
      </c>
      <c r="G14" s="79" t="str">
        <f t="shared" si="2"/>
        <v/>
      </c>
      <c r="H14" s="80" t="str">
        <f>IF(C14="","",VLOOKUP(C14+0,Steuerkraft!A:M,13,FALSE))</f>
        <v/>
      </c>
      <c r="I14" s="81" t="str">
        <f>IF(C14="","",VLOOKUP(C14+0,Steuerkraft!A:M,5,FALSE))</f>
        <v/>
      </c>
      <c r="J14" s="82">
        <f t="shared" si="3"/>
        <v>0</v>
      </c>
      <c r="K14" s="82">
        <f t="shared" si="4"/>
        <v>0</v>
      </c>
      <c r="L14" s="83">
        <f t="shared" si="5"/>
        <v>0</v>
      </c>
      <c r="M14" s="232" t="str">
        <f t="shared" si="6"/>
        <v/>
      </c>
    </row>
    <row r="15" spans="1:13" ht="12.75" customHeight="1" x14ac:dyDescent="0.2">
      <c r="A15" s="68">
        <f t="shared" si="1"/>
        <v>8</v>
      </c>
      <c r="B15" s="75">
        <f t="shared" si="7"/>
        <v>7</v>
      </c>
      <c r="C15" s="76"/>
      <c r="D15" s="77"/>
      <c r="E15" s="78" t="str">
        <f>IF(C15="","",VLOOKUP(C15+0,Steuerkraft!A:B,2,FALSE))</f>
        <v/>
      </c>
      <c r="F15" s="78" t="str">
        <f>IF(C15="","",VLOOKUP(C15+0,Steuerkraft!A:F,6,FALSE))</f>
        <v/>
      </c>
      <c r="G15" s="79" t="str">
        <f t="shared" si="2"/>
        <v/>
      </c>
      <c r="H15" s="80" t="str">
        <f>IF(C15="","",VLOOKUP(C15+0,Steuerkraft!A:M,13,FALSE))</f>
        <v/>
      </c>
      <c r="I15" s="81" t="str">
        <f>IF(C15="","",VLOOKUP(C15+0,Steuerkraft!A:M,5,FALSE))</f>
        <v/>
      </c>
      <c r="J15" s="82">
        <f t="shared" si="3"/>
        <v>0</v>
      </c>
      <c r="K15" s="82">
        <f t="shared" si="4"/>
        <v>0</v>
      </c>
      <c r="L15" s="83">
        <f t="shared" si="5"/>
        <v>0</v>
      </c>
      <c r="M15" s="232" t="str">
        <f t="shared" si="6"/>
        <v/>
      </c>
    </row>
    <row r="16" spans="1:13" ht="12.75" customHeight="1" x14ac:dyDescent="0.2">
      <c r="A16" s="68">
        <f t="shared" si="1"/>
        <v>9</v>
      </c>
      <c r="B16" s="75">
        <f t="shared" si="7"/>
        <v>8</v>
      </c>
      <c r="C16" s="76"/>
      <c r="D16" s="77"/>
      <c r="E16" s="78" t="str">
        <f>IF(C16="","",VLOOKUP(C16+0,Steuerkraft!A:B,2,FALSE))</f>
        <v/>
      </c>
      <c r="F16" s="78" t="str">
        <f>IF(C16="","",VLOOKUP(C16+0,Steuerkraft!A:F,6,FALSE))</f>
        <v/>
      </c>
      <c r="G16" s="79" t="str">
        <f t="shared" si="2"/>
        <v/>
      </c>
      <c r="H16" s="80" t="str">
        <f>IF(C16="","",VLOOKUP(C16+0,Steuerkraft!A:M,13,FALSE))</f>
        <v/>
      </c>
      <c r="I16" s="81" t="str">
        <f>IF(C16="","",VLOOKUP(C16+0,Steuerkraft!A:M,5,FALSE))</f>
        <v/>
      </c>
      <c r="J16" s="82">
        <f t="shared" si="3"/>
        <v>0</v>
      </c>
      <c r="K16" s="82">
        <f t="shared" si="4"/>
        <v>0</v>
      </c>
      <c r="L16" s="83">
        <f t="shared" si="5"/>
        <v>0</v>
      </c>
      <c r="M16" s="232" t="str">
        <f t="shared" si="6"/>
        <v/>
      </c>
    </row>
    <row r="17" spans="1:13" ht="12.75" customHeight="1" x14ac:dyDescent="0.2">
      <c r="A17" s="68">
        <f t="shared" si="1"/>
        <v>10</v>
      </c>
      <c r="B17" s="75">
        <f t="shared" si="7"/>
        <v>9</v>
      </c>
      <c r="C17" s="76"/>
      <c r="D17" s="77"/>
      <c r="E17" s="78" t="str">
        <f>IF(C17="","",VLOOKUP(C17+0,Steuerkraft!A:B,2,FALSE))</f>
        <v/>
      </c>
      <c r="F17" s="78" t="str">
        <f>IF(C17="","",VLOOKUP(C17+0,Steuerkraft!A:F,6,FALSE))</f>
        <v/>
      </c>
      <c r="G17" s="79" t="str">
        <f t="shared" si="2"/>
        <v/>
      </c>
      <c r="H17" s="80" t="str">
        <f>IF(C17="","",VLOOKUP(C17+0,Steuerkraft!A:M,13,FALSE))</f>
        <v/>
      </c>
      <c r="I17" s="81" t="str">
        <f>IF(C17="","",VLOOKUP(C17+0,Steuerkraft!A:M,5,FALSE))</f>
        <v/>
      </c>
      <c r="J17" s="82">
        <f t="shared" si="3"/>
        <v>0</v>
      </c>
      <c r="K17" s="82">
        <f t="shared" si="4"/>
        <v>0</v>
      </c>
      <c r="L17" s="83">
        <f t="shared" si="5"/>
        <v>0</v>
      </c>
      <c r="M17" s="232" t="str">
        <f t="shared" si="6"/>
        <v/>
      </c>
    </row>
    <row r="18" spans="1:13" ht="12.75" customHeight="1" x14ac:dyDescent="0.2">
      <c r="A18" s="68">
        <f t="shared" si="1"/>
        <v>11</v>
      </c>
      <c r="B18" s="75">
        <f t="shared" si="7"/>
        <v>10</v>
      </c>
      <c r="C18" s="76"/>
      <c r="D18" s="77"/>
      <c r="E18" s="78" t="str">
        <f>IF(C18="","",VLOOKUP(C18+0,Steuerkraft!A:B,2,FALSE))</f>
        <v/>
      </c>
      <c r="F18" s="78" t="str">
        <f>IF(C18="","",VLOOKUP(C18+0,Steuerkraft!A:F,6,FALSE))</f>
        <v/>
      </c>
      <c r="G18" s="79" t="str">
        <f t="shared" si="2"/>
        <v/>
      </c>
      <c r="H18" s="80" t="str">
        <f>IF(C18="","",VLOOKUP(C18+0,Steuerkraft!A:M,13,FALSE))</f>
        <v/>
      </c>
      <c r="I18" s="81" t="str">
        <f>IF(C18="","",VLOOKUP(C18+0,Steuerkraft!A:M,5,FALSE))</f>
        <v/>
      </c>
      <c r="J18" s="82">
        <f t="shared" si="3"/>
        <v>0</v>
      </c>
      <c r="K18" s="82">
        <f t="shared" si="4"/>
        <v>0</v>
      </c>
      <c r="L18" s="83">
        <f t="shared" si="5"/>
        <v>0</v>
      </c>
      <c r="M18" s="232" t="str">
        <f t="shared" si="6"/>
        <v/>
      </c>
    </row>
    <row r="19" spans="1:13" ht="12.75" customHeight="1" x14ac:dyDescent="0.2">
      <c r="A19" s="68">
        <f t="shared" si="1"/>
        <v>12</v>
      </c>
      <c r="B19" s="75">
        <f t="shared" si="7"/>
        <v>11</v>
      </c>
      <c r="C19" s="76"/>
      <c r="D19" s="77"/>
      <c r="E19" s="78" t="str">
        <f>IF(C19="","",VLOOKUP(C19+0,Steuerkraft!A:B,2,FALSE))</f>
        <v/>
      </c>
      <c r="F19" s="78" t="str">
        <f>IF(C19="","",VLOOKUP(C19+0,Steuerkraft!A:F,6,FALSE))</f>
        <v/>
      </c>
      <c r="G19" s="79" t="str">
        <f t="shared" si="2"/>
        <v/>
      </c>
      <c r="H19" s="80" t="str">
        <f>IF(C19="","",VLOOKUP(C19+0,Steuerkraft!A:M,13,FALSE))</f>
        <v/>
      </c>
      <c r="I19" s="81" t="str">
        <f>IF(C19="","",VLOOKUP(C19+0,Steuerkraft!A:M,5,FALSE))</f>
        <v/>
      </c>
      <c r="J19" s="82">
        <f t="shared" si="3"/>
        <v>0</v>
      </c>
      <c r="K19" s="82">
        <f t="shared" si="4"/>
        <v>0</v>
      </c>
      <c r="L19" s="83">
        <f t="shared" si="5"/>
        <v>0</v>
      </c>
      <c r="M19" s="232" t="str">
        <f t="shared" si="6"/>
        <v/>
      </c>
    </row>
    <row r="20" spans="1:13" ht="12.75" customHeight="1" x14ac:dyDescent="0.2">
      <c r="A20" s="68">
        <f t="shared" si="1"/>
        <v>13</v>
      </c>
      <c r="B20" s="75">
        <f t="shared" si="7"/>
        <v>12</v>
      </c>
      <c r="C20" s="76"/>
      <c r="D20" s="77"/>
      <c r="E20" s="78" t="str">
        <f>IF(C20="","",VLOOKUP(C20+0,Steuerkraft!A:B,2,FALSE))</f>
        <v/>
      </c>
      <c r="F20" s="78" t="str">
        <f>IF(C20="","",VLOOKUP(C20+0,Steuerkraft!A:F,6,FALSE))</f>
        <v/>
      </c>
      <c r="G20" s="79" t="str">
        <f t="shared" si="2"/>
        <v/>
      </c>
      <c r="H20" s="80" t="str">
        <f>IF(C20="","",VLOOKUP(C20+0,Steuerkraft!A:M,13,FALSE))</f>
        <v/>
      </c>
      <c r="I20" s="81" t="str">
        <f>IF(C20="","",VLOOKUP(C20+0,Steuerkraft!A:M,5,FALSE))</f>
        <v/>
      </c>
      <c r="J20" s="82">
        <f t="shared" si="3"/>
        <v>0</v>
      </c>
      <c r="K20" s="82">
        <f t="shared" si="4"/>
        <v>0</v>
      </c>
      <c r="L20" s="83">
        <f t="shared" si="5"/>
        <v>0</v>
      </c>
      <c r="M20" s="232" t="str">
        <f t="shared" si="6"/>
        <v/>
      </c>
    </row>
    <row r="21" spans="1:13" ht="12.75" customHeight="1" x14ac:dyDescent="0.2">
      <c r="A21" s="68">
        <f t="shared" si="1"/>
        <v>14</v>
      </c>
      <c r="B21" s="75">
        <f t="shared" si="7"/>
        <v>13</v>
      </c>
      <c r="C21" s="76"/>
      <c r="D21" s="77"/>
      <c r="E21" s="78" t="str">
        <f>IF(C21="","",VLOOKUP(C21+0,Steuerkraft!A:B,2,FALSE))</f>
        <v/>
      </c>
      <c r="F21" s="78" t="str">
        <f>IF(C21="","",VLOOKUP(C21+0,Steuerkraft!A:F,6,FALSE))</f>
        <v/>
      </c>
      <c r="G21" s="79" t="str">
        <f t="shared" si="2"/>
        <v/>
      </c>
      <c r="H21" s="80" t="str">
        <f>IF(C21="","",VLOOKUP(C21+0,Steuerkraft!A:M,13,FALSE))</f>
        <v/>
      </c>
      <c r="I21" s="81" t="str">
        <f>IF(C21="","",VLOOKUP(C21+0,Steuerkraft!A:M,5,FALSE))</f>
        <v/>
      </c>
      <c r="J21" s="82">
        <f t="shared" si="3"/>
        <v>0</v>
      </c>
      <c r="K21" s="82">
        <f t="shared" si="4"/>
        <v>0</v>
      </c>
      <c r="L21" s="83">
        <f t="shared" si="5"/>
        <v>0</v>
      </c>
      <c r="M21" s="232" t="str">
        <f t="shared" si="6"/>
        <v/>
      </c>
    </row>
    <row r="22" spans="1:13" ht="12.75" customHeight="1" x14ac:dyDescent="0.2">
      <c r="A22" s="68">
        <f t="shared" si="1"/>
        <v>15</v>
      </c>
      <c r="B22" s="75">
        <f t="shared" si="7"/>
        <v>14</v>
      </c>
      <c r="C22" s="76"/>
      <c r="D22" s="77"/>
      <c r="E22" s="78" t="str">
        <f>IF(C22="","",VLOOKUP(C22+0,Steuerkraft!A:B,2,FALSE))</f>
        <v/>
      </c>
      <c r="F22" s="78" t="str">
        <f>IF(C22="","",VLOOKUP(C22+0,Steuerkraft!A:F,6,FALSE))</f>
        <v/>
      </c>
      <c r="G22" s="79" t="str">
        <f t="shared" si="2"/>
        <v/>
      </c>
      <c r="H22" s="80" t="str">
        <f>IF(C22="","",VLOOKUP(C22+0,Steuerkraft!A:M,13,FALSE))</f>
        <v/>
      </c>
      <c r="I22" s="81" t="str">
        <f>IF(C22="","",VLOOKUP(C22+0,Steuerkraft!A:M,5,FALSE))</f>
        <v/>
      </c>
      <c r="J22" s="82">
        <f t="shared" si="3"/>
        <v>0</v>
      </c>
      <c r="K22" s="82">
        <f t="shared" si="4"/>
        <v>0</v>
      </c>
      <c r="L22" s="83">
        <f t="shared" si="5"/>
        <v>0</v>
      </c>
      <c r="M22" s="232" t="str">
        <f t="shared" si="6"/>
        <v/>
      </c>
    </row>
    <row r="23" spans="1:13" ht="12.75" customHeight="1" x14ac:dyDescent="0.2">
      <c r="A23" s="68">
        <f t="shared" si="1"/>
        <v>16</v>
      </c>
      <c r="B23" s="75">
        <f t="shared" si="7"/>
        <v>15</v>
      </c>
      <c r="C23" s="76"/>
      <c r="D23" s="77"/>
      <c r="E23" s="78" t="str">
        <f>IF(C23="","",VLOOKUP(C23+0,Steuerkraft!A:B,2,FALSE))</f>
        <v/>
      </c>
      <c r="F23" s="78" t="str">
        <f>IF(C23="","",VLOOKUP(C23+0,Steuerkraft!A:F,6,FALSE))</f>
        <v/>
      </c>
      <c r="G23" s="79" t="str">
        <f t="shared" si="2"/>
        <v/>
      </c>
      <c r="H23" s="80" t="str">
        <f>IF(C23="","",VLOOKUP(C23+0,Steuerkraft!A:M,13,FALSE))</f>
        <v/>
      </c>
      <c r="I23" s="81" t="str">
        <f>IF(C23="","",VLOOKUP(C23+0,Steuerkraft!A:M,5,FALSE))</f>
        <v/>
      </c>
      <c r="J23" s="82">
        <f t="shared" si="3"/>
        <v>0</v>
      </c>
      <c r="K23" s="82">
        <f t="shared" si="4"/>
        <v>0</v>
      </c>
      <c r="L23" s="83">
        <f t="shared" si="5"/>
        <v>0</v>
      </c>
      <c r="M23" s="232" t="str">
        <f t="shared" si="6"/>
        <v/>
      </c>
    </row>
    <row r="24" spans="1:13" ht="12.75" customHeight="1" x14ac:dyDescent="0.2">
      <c r="A24" s="68">
        <f t="shared" si="1"/>
        <v>17</v>
      </c>
      <c r="B24" s="75">
        <f t="shared" si="7"/>
        <v>16</v>
      </c>
      <c r="C24" s="76"/>
      <c r="D24" s="77"/>
      <c r="E24" s="78" t="str">
        <f>IF(C24="","",VLOOKUP(C24+0,Steuerkraft!A:B,2,FALSE))</f>
        <v/>
      </c>
      <c r="F24" s="78" t="str">
        <f>IF(C24="","",VLOOKUP(C24+0,Steuerkraft!A:F,6,FALSE))</f>
        <v/>
      </c>
      <c r="G24" s="79" t="str">
        <f t="shared" si="2"/>
        <v/>
      </c>
      <c r="H24" s="80" t="str">
        <f>IF(C24="","",VLOOKUP(C24+0,Steuerkraft!A:M,13,FALSE))</f>
        <v/>
      </c>
      <c r="I24" s="81" t="str">
        <f>IF(C24="","",VLOOKUP(C24+0,Steuerkraft!A:M,5,FALSE))</f>
        <v/>
      </c>
      <c r="J24" s="82">
        <f t="shared" si="3"/>
        <v>0</v>
      </c>
      <c r="K24" s="82">
        <f t="shared" si="4"/>
        <v>0</v>
      </c>
      <c r="L24" s="83">
        <f t="shared" si="5"/>
        <v>0</v>
      </c>
      <c r="M24" s="232" t="str">
        <f t="shared" si="6"/>
        <v/>
      </c>
    </row>
    <row r="25" spans="1:13" ht="12.75" customHeight="1" x14ac:dyDescent="0.2">
      <c r="A25" s="68">
        <f t="shared" si="1"/>
        <v>18</v>
      </c>
      <c r="B25" s="75">
        <f t="shared" si="7"/>
        <v>17</v>
      </c>
      <c r="C25" s="76"/>
      <c r="D25" s="77"/>
      <c r="E25" s="78" t="str">
        <f>IF(C25="","",VLOOKUP(C25+0,Steuerkraft!A:B,2,FALSE))</f>
        <v/>
      </c>
      <c r="F25" s="78" t="str">
        <f>IF(C25="","",VLOOKUP(C25+0,Steuerkraft!A:F,6,FALSE))</f>
        <v/>
      </c>
      <c r="G25" s="79" t="str">
        <f t="shared" si="2"/>
        <v/>
      </c>
      <c r="H25" s="80" t="str">
        <f>IF(C25="","",VLOOKUP(C25+0,Steuerkraft!A:M,13,FALSE))</f>
        <v/>
      </c>
      <c r="I25" s="81" t="str">
        <f>IF(C25="","",VLOOKUP(C25+0,Steuerkraft!A:M,5,FALSE))</f>
        <v/>
      </c>
      <c r="J25" s="82">
        <f t="shared" si="3"/>
        <v>0</v>
      </c>
      <c r="K25" s="82">
        <f t="shared" si="4"/>
        <v>0</v>
      </c>
      <c r="L25" s="83">
        <f t="shared" si="5"/>
        <v>0</v>
      </c>
      <c r="M25" s="232" t="str">
        <f t="shared" si="6"/>
        <v/>
      </c>
    </row>
    <row r="26" spans="1:13" ht="12.75" customHeight="1" x14ac:dyDescent="0.2">
      <c r="A26" s="68">
        <f t="shared" si="1"/>
        <v>19</v>
      </c>
      <c r="B26" s="75">
        <f t="shared" si="7"/>
        <v>18</v>
      </c>
      <c r="C26" s="76"/>
      <c r="D26" s="77"/>
      <c r="E26" s="78" t="str">
        <f>IF(C26="","",VLOOKUP(C26+0,Steuerkraft!A:B,2,FALSE))</f>
        <v/>
      </c>
      <c r="F26" s="78" t="str">
        <f>IF(C26="","",VLOOKUP(C26+0,Steuerkraft!A:F,6,FALSE))</f>
        <v/>
      </c>
      <c r="G26" s="79" t="str">
        <f t="shared" si="2"/>
        <v/>
      </c>
      <c r="H26" s="80" t="str">
        <f>IF(C26="","",VLOOKUP(C26+0,Steuerkraft!A:M,13,FALSE))</f>
        <v/>
      </c>
      <c r="I26" s="81" t="str">
        <f>IF(C26="","",VLOOKUP(C26+0,Steuerkraft!A:M,5,FALSE))</f>
        <v/>
      </c>
      <c r="J26" s="82">
        <f t="shared" si="3"/>
        <v>0</v>
      </c>
      <c r="K26" s="82">
        <f t="shared" si="4"/>
        <v>0</v>
      </c>
      <c r="L26" s="83">
        <f t="shared" si="5"/>
        <v>0</v>
      </c>
      <c r="M26" s="232" t="str">
        <f t="shared" si="6"/>
        <v/>
      </c>
    </row>
    <row r="27" spans="1:13" ht="12.75" customHeight="1" x14ac:dyDescent="0.2">
      <c r="A27" s="68">
        <f t="shared" si="1"/>
        <v>20</v>
      </c>
      <c r="B27" s="75">
        <f t="shared" si="7"/>
        <v>19</v>
      </c>
      <c r="C27" s="76"/>
      <c r="D27" s="77"/>
      <c r="E27" s="78" t="str">
        <f>IF(C27="","",VLOOKUP(C27+0,Steuerkraft!A:B,2,FALSE))</f>
        <v/>
      </c>
      <c r="F27" s="78" t="str">
        <f>IF(C27="","",VLOOKUP(C27+0,Steuerkraft!A:F,6,FALSE))</f>
        <v/>
      </c>
      <c r="G27" s="79" t="str">
        <f t="shared" si="2"/>
        <v/>
      </c>
      <c r="H27" s="80" t="str">
        <f>IF(C27="","",VLOOKUP(C27+0,Steuerkraft!A:M,13,FALSE))</f>
        <v/>
      </c>
      <c r="I27" s="81" t="str">
        <f>IF(C27="","",VLOOKUP(C27+0,Steuerkraft!A:M,5,FALSE))</f>
        <v/>
      </c>
      <c r="J27" s="82">
        <f t="shared" si="3"/>
        <v>0</v>
      </c>
      <c r="K27" s="82">
        <f t="shared" si="4"/>
        <v>0</v>
      </c>
      <c r="L27" s="83">
        <f t="shared" si="5"/>
        <v>0</v>
      </c>
      <c r="M27" s="232" t="str">
        <f t="shared" si="6"/>
        <v/>
      </c>
    </row>
    <row r="28" spans="1:13" ht="12.75" customHeight="1" x14ac:dyDescent="0.2">
      <c r="A28" s="68">
        <f t="shared" si="1"/>
        <v>21</v>
      </c>
      <c r="B28" s="75">
        <f t="shared" si="7"/>
        <v>20</v>
      </c>
      <c r="C28" s="76"/>
      <c r="D28" s="77"/>
      <c r="E28" s="78" t="str">
        <f>IF(C28="","",VLOOKUP(C28+0,Steuerkraft!A:B,2,FALSE))</f>
        <v/>
      </c>
      <c r="F28" s="78" t="str">
        <f>IF(C28="","",VLOOKUP(C28+0,Steuerkraft!A:F,6,FALSE))</f>
        <v/>
      </c>
      <c r="G28" s="79" t="str">
        <f t="shared" si="2"/>
        <v/>
      </c>
      <c r="H28" s="80" t="str">
        <f>IF(C28="","",VLOOKUP(C28+0,Steuerkraft!A:M,13,FALSE))</f>
        <v/>
      </c>
      <c r="I28" s="81" t="str">
        <f>IF(C28="","",VLOOKUP(C28+0,Steuerkraft!A:M,5,FALSE))</f>
        <v/>
      </c>
      <c r="J28" s="82">
        <f t="shared" si="3"/>
        <v>0</v>
      </c>
      <c r="K28" s="82">
        <f t="shared" si="4"/>
        <v>0</v>
      </c>
      <c r="L28" s="83">
        <f t="shared" si="5"/>
        <v>0</v>
      </c>
      <c r="M28" s="232" t="str">
        <f t="shared" si="6"/>
        <v/>
      </c>
    </row>
    <row r="29" spans="1:13" ht="12.75" customHeight="1" x14ac:dyDescent="0.2">
      <c r="A29" s="68">
        <f t="shared" si="1"/>
        <v>22</v>
      </c>
      <c r="B29" s="75">
        <f t="shared" si="7"/>
        <v>21</v>
      </c>
      <c r="C29" s="76"/>
      <c r="D29" s="77"/>
      <c r="E29" s="78" t="str">
        <f>IF(C29="","",VLOOKUP(C29+0,Steuerkraft!A:B,2,FALSE))</f>
        <v/>
      </c>
      <c r="F29" s="78" t="str">
        <f>IF(C29="","",VLOOKUP(C29+0,Steuerkraft!A:F,6,FALSE))</f>
        <v/>
      </c>
      <c r="G29" s="79" t="str">
        <f t="shared" si="2"/>
        <v/>
      </c>
      <c r="H29" s="80" t="str">
        <f>IF(C29="","",VLOOKUP(C29+0,Steuerkraft!A:M,13,FALSE))</f>
        <v/>
      </c>
      <c r="I29" s="81" t="str">
        <f>IF(C29="","",VLOOKUP(C29+0,Steuerkraft!A:M,5,FALSE))</f>
        <v/>
      </c>
      <c r="J29" s="82">
        <f t="shared" si="3"/>
        <v>0</v>
      </c>
      <c r="K29" s="82">
        <f t="shared" si="4"/>
        <v>0</v>
      </c>
      <c r="L29" s="83">
        <f t="shared" si="5"/>
        <v>0</v>
      </c>
      <c r="M29" s="232" t="str">
        <f t="shared" si="6"/>
        <v/>
      </c>
    </row>
    <row r="30" spans="1:13" ht="12.75" customHeight="1" x14ac:dyDescent="0.2">
      <c r="A30" s="68">
        <f t="shared" si="1"/>
        <v>23</v>
      </c>
      <c r="B30" s="75">
        <f t="shared" si="7"/>
        <v>22</v>
      </c>
      <c r="C30" s="76"/>
      <c r="D30" s="77"/>
      <c r="E30" s="78" t="str">
        <f>IF(C30="","",VLOOKUP(C30+0,Steuerkraft!A:B,2,FALSE))</f>
        <v/>
      </c>
      <c r="F30" s="78" t="str">
        <f>IF(C30="","",VLOOKUP(C30+0,Steuerkraft!A:F,6,FALSE))</f>
        <v/>
      </c>
      <c r="G30" s="79" t="str">
        <f t="shared" si="2"/>
        <v/>
      </c>
      <c r="H30" s="80" t="str">
        <f>IF(C30="","",VLOOKUP(C30+0,Steuerkraft!A:M,13,FALSE))</f>
        <v/>
      </c>
      <c r="I30" s="81" t="str">
        <f>IF(C30="","",VLOOKUP(C30+0,Steuerkraft!A:M,5,FALSE))</f>
        <v/>
      </c>
      <c r="J30" s="82">
        <f t="shared" si="3"/>
        <v>0</v>
      </c>
      <c r="K30" s="82">
        <f t="shared" si="4"/>
        <v>0</v>
      </c>
      <c r="L30" s="83">
        <f t="shared" si="5"/>
        <v>0</v>
      </c>
      <c r="M30" s="232" t="str">
        <f t="shared" si="6"/>
        <v/>
      </c>
    </row>
    <row r="31" spans="1:13" ht="12.75" customHeight="1" x14ac:dyDescent="0.2">
      <c r="A31" s="68">
        <f t="shared" si="1"/>
        <v>24</v>
      </c>
      <c r="B31" s="75">
        <f t="shared" si="7"/>
        <v>23</v>
      </c>
      <c r="C31" s="76"/>
      <c r="D31" s="77"/>
      <c r="E31" s="78" t="str">
        <f>IF(C31="","",VLOOKUP(C31+0,Steuerkraft!A:B,2,FALSE))</f>
        <v/>
      </c>
      <c r="F31" s="78" t="str">
        <f>IF(C31="","",VLOOKUP(C31+0,Steuerkraft!A:F,6,FALSE))</f>
        <v/>
      </c>
      <c r="G31" s="79" t="str">
        <f t="shared" si="2"/>
        <v/>
      </c>
      <c r="H31" s="80" t="str">
        <f>IF(C31="","",VLOOKUP(C31+0,Steuerkraft!A:M,13,FALSE))</f>
        <v/>
      </c>
      <c r="I31" s="81" t="str">
        <f>IF(C31="","",VLOOKUP(C31+0,Steuerkraft!A:M,5,FALSE))</f>
        <v/>
      </c>
      <c r="J31" s="82">
        <f t="shared" si="3"/>
        <v>0</v>
      </c>
      <c r="K31" s="82">
        <f t="shared" si="4"/>
        <v>0</v>
      </c>
      <c r="L31" s="83">
        <f t="shared" si="5"/>
        <v>0</v>
      </c>
      <c r="M31" s="232" t="str">
        <f t="shared" si="6"/>
        <v/>
      </c>
    </row>
    <row r="32" spans="1:13" ht="12.75" customHeight="1" x14ac:dyDescent="0.2">
      <c r="A32" s="68">
        <f t="shared" si="1"/>
        <v>25</v>
      </c>
      <c r="B32" s="75">
        <f t="shared" si="7"/>
        <v>24</v>
      </c>
      <c r="C32" s="76"/>
      <c r="D32" s="77"/>
      <c r="E32" s="78" t="str">
        <f>IF(C32="","",VLOOKUP(C32+0,Steuerkraft!A:B,2,FALSE))</f>
        <v/>
      </c>
      <c r="F32" s="78" t="str">
        <f>IF(C32="","",VLOOKUP(C32+0,Steuerkraft!A:F,6,FALSE))</f>
        <v/>
      </c>
      <c r="G32" s="79" t="str">
        <f t="shared" si="2"/>
        <v/>
      </c>
      <c r="H32" s="80" t="str">
        <f>IF(C32="","",VLOOKUP(C32+0,Steuerkraft!A:M,13,FALSE))</f>
        <v/>
      </c>
      <c r="I32" s="81" t="str">
        <f>IF(C32="","",VLOOKUP(C32+0,Steuerkraft!A:M,5,FALSE))</f>
        <v/>
      </c>
      <c r="J32" s="82">
        <f t="shared" si="3"/>
        <v>0</v>
      </c>
      <c r="K32" s="82">
        <f t="shared" si="4"/>
        <v>0</v>
      </c>
      <c r="L32" s="83">
        <f t="shared" si="5"/>
        <v>0</v>
      </c>
      <c r="M32" s="232" t="str">
        <f t="shared" si="6"/>
        <v/>
      </c>
    </row>
    <row r="33" spans="1:13" ht="12.75" customHeight="1" x14ac:dyDescent="0.2">
      <c r="A33" s="68">
        <f t="shared" si="1"/>
        <v>26</v>
      </c>
      <c r="B33" s="75">
        <f t="shared" si="7"/>
        <v>25</v>
      </c>
      <c r="C33" s="76"/>
      <c r="D33" s="77"/>
      <c r="E33" s="78" t="str">
        <f>IF(C33="","",VLOOKUP(C33+0,Steuerkraft!A:B,2,FALSE))</f>
        <v/>
      </c>
      <c r="F33" s="78" t="str">
        <f>IF(C33="","",VLOOKUP(C33+0,Steuerkraft!A:F,6,FALSE))</f>
        <v/>
      </c>
      <c r="G33" s="79" t="str">
        <f t="shared" si="2"/>
        <v/>
      </c>
      <c r="H33" s="80" t="str">
        <f>IF(C33="","",VLOOKUP(C33+0,Steuerkraft!A:M,13,FALSE))</f>
        <v/>
      </c>
      <c r="I33" s="81" t="str">
        <f>IF(C33="","",VLOOKUP(C33+0,Steuerkraft!A:M,5,FALSE))</f>
        <v/>
      </c>
      <c r="J33" s="82">
        <f t="shared" si="3"/>
        <v>0</v>
      </c>
      <c r="K33" s="82">
        <f t="shared" si="4"/>
        <v>0</v>
      </c>
      <c r="L33" s="83">
        <f t="shared" si="5"/>
        <v>0</v>
      </c>
      <c r="M33" s="232" t="str">
        <f t="shared" si="6"/>
        <v/>
      </c>
    </row>
    <row r="34" spans="1:13" ht="12.75" customHeight="1" x14ac:dyDescent="0.2">
      <c r="A34" s="68">
        <f t="shared" si="1"/>
        <v>27</v>
      </c>
      <c r="B34" s="75">
        <f t="shared" si="7"/>
        <v>26</v>
      </c>
      <c r="C34" s="76"/>
      <c r="D34" s="77"/>
      <c r="E34" s="78" t="str">
        <f>IF(C34="","",VLOOKUP(C34+0,Steuerkraft!A:B,2,FALSE))</f>
        <v/>
      </c>
      <c r="F34" s="78" t="str">
        <f>IF(C34="","",VLOOKUP(C34+0,Steuerkraft!A:F,6,FALSE))</f>
        <v/>
      </c>
      <c r="G34" s="79" t="str">
        <f t="shared" si="2"/>
        <v/>
      </c>
      <c r="H34" s="80" t="str">
        <f>IF(C34="","",VLOOKUP(C34+0,Steuerkraft!A:M,13,FALSE))</f>
        <v/>
      </c>
      <c r="I34" s="81" t="str">
        <f>IF(C34="","",VLOOKUP(C34+0,Steuerkraft!A:M,5,FALSE))</f>
        <v/>
      </c>
      <c r="J34" s="82">
        <f t="shared" si="3"/>
        <v>0</v>
      </c>
      <c r="K34" s="82">
        <f t="shared" si="4"/>
        <v>0</v>
      </c>
      <c r="L34" s="83">
        <f t="shared" si="5"/>
        <v>0</v>
      </c>
      <c r="M34" s="232" t="str">
        <f t="shared" si="6"/>
        <v/>
      </c>
    </row>
    <row r="35" spans="1:13" ht="12.75" customHeight="1" x14ac:dyDescent="0.2">
      <c r="A35" s="68">
        <f t="shared" si="1"/>
        <v>28</v>
      </c>
      <c r="B35" s="75">
        <f t="shared" si="7"/>
        <v>27</v>
      </c>
      <c r="C35" s="76"/>
      <c r="D35" s="77"/>
      <c r="E35" s="78" t="str">
        <f>IF(C35="","",VLOOKUP(C35+0,Steuerkraft!A:B,2,FALSE))</f>
        <v/>
      </c>
      <c r="F35" s="78" t="str">
        <f>IF(C35="","",VLOOKUP(C35+0,Steuerkraft!A:F,6,FALSE))</f>
        <v/>
      </c>
      <c r="G35" s="79" t="str">
        <f t="shared" si="2"/>
        <v/>
      </c>
      <c r="H35" s="80" t="str">
        <f>IF(C35="","",VLOOKUP(C35+0,Steuerkraft!A:M,13,FALSE))</f>
        <v/>
      </c>
      <c r="I35" s="81" t="str">
        <f>IF(C35="","",VLOOKUP(C35+0,Steuerkraft!A:M,5,FALSE))</f>
        <v/>
      </c>
      <c r="J35" s="82">
        <f t="shared" si="3"/>
        <v>0</v>
      </c>
      <c r="K35" s="82">
        <f t="shared" si="4"/>
        <v>0</v>
      </c>
      <c r="L35" s="83">
        <f t="shared" si="5"/>
        <v>0</v>
      </c>
      <c r="M35" s="232" t="str">
        <f t="shared" si="6"/>
        <v/>
      </c>
    </row>
    <row r="36" spans="1:13" ht="12.75" customHeight="1" x14ac:dyDescent="0.2">
      <c r="A36" s="68">
        <f t="shared" si="1"/>
        <v>29</v>
      </c>
      <c r="B36" s="75">
        <f t="shared" si="7"/>
        <v>28</v>
      </c>
      <c r="C36" s="76"/>
      <c r="D36" s="77"/>
      <c r="E36" s="78" t="str">
        <f>IF(C36="","",VLOOKUP(C36+0,Steuerkraft!A:B,2,FALSE))</f>
        <v/>
      </c>
      <c r="F36" s="78" t="str">
        <f>IF(C36="","",VLOOKUP(C36+0,Steuerkraft!A:F,6,FALSE))</f>
        <v/>
      </c>
      <c r="G36" s="79" t="str">
        <f t="shared" si="2"/>
        <v/>
      </c>
      <c r="H36" s="80" t="str">
        <f>IF(C36="","",VLOOKUP(C36+0,Steuerkraft!A:M,13,FALSE))</f>
        <v/>
      </c>
      <c r="I36" s="81" t="str">
        <f>IF(C36="","",VLOOKUP(C36+0,Steuerkraft!A:M,5,FALSE))</f>
        <v/>
      </c>
      <c r="J36" s="82">
        <f t="shared" si="3"/>
        <v>0</v>
      </c>
      <c r="K36" s="82">
        <f t="shared" si="4"/>
        <v>0</v>
      </c>
      <c r="L36" s="83">
        <f t="shared" si="5"/>
        <v>0</v>
      </c>
      <c r="M36" s="232" t="str">
        <f t="shared" si="6"/>
        <v/>
      </c>
    </row>
    <row r="37" spans="1:13" ht="12.75" customHeight="1" x14ac:dyDescent="0.2">
      <c r="A37" s="68">
        <f t="shared" si="1"/>
        <v>30</v>
      </c>
      <c r="B37" s="75">
        <f t="shared" si="7"/>
        <v>29</v>
      </c>
      <c r="C37" s="76"/>
      <c r="D37" s="77"/>
      <c r="E37" s="78" t="str">
        <f>IF(C37="","",VLOOKUP(C37+0,Steuerkraft!A:B,2,FALSE))</f>
        <v/>
      </c>
      <c r="F37" s="78" t="str">
        <f>IF(C37="","",VLOOKUP(C37+0,Steuerkraft!A:F,6,FALSE))</f>
        <v/>
      </c>
      <c r="G37" s="79" t="str">
        <f t="shared" si="2"/>
        <v/>
      </c>
      <c r="H37" s="80" t="str">
        <f>IF(C37="","",VLOOKUP(C37+0,Steuerkraft!A:M,13,FALSE))</f>
        <v/>
      </c>
      <c r="I37" s="81" t="str">
        <f>IF(C37="","",VLOOKUP(C37+0,Steuerkraft!A:M,5,FALSE))</f>
        <v/>
      </c>
      <c r="J37" s="82">
        <f t="shared" si="3"/>
        <v>0</v>
      </c>
      <c r="K37" s="82">
        <f t="shared" si="4"/>
        <v>0</v>
      </c>
      <c r="L37" s="83">
        <f t="shared" si="5"/>
        <v>0</v>
      </c>
      <c r="M37" s="232" t="str">
        <f t="shared" si="6"/>
        <v/>
      </c>
    </row>
    <row r="38" spans="1:13" ht="12.75" customHeight="1" x14ac:dyDescent="0.2">
      <c r="A38" s="68">
        <f t="shared" si="1"/>
        <v>31</v>
      </c>
      <c r="B38" s="75">
        <f t="shared" si="7"/>
        <v>30</v>
      </c>
      <c r="C38" s="76"/>
      <c r="D38" s="77"/>
      <c r="E38" s="78" t="str">
        <f>IF(C38="","",VLOOKUP(C38+0,Steuerkraft!A:B,2,FALSE))</f>
        <v/>
      </c>
      <c r="F38" s="78" t="str">
        <f>IF(C38="","",VLOOKUP(C38+0,Steuerkraft!A:F,6,FALSE))</f>
        <v/>
      </c>
      <c r="G38" s="79" t="str">
        <f t="shared" si="2"/>
        <v/>
      </c>
      <c r="H38" s="80" t="str">
        <f>IF(C38="","",VLOOKUP(C38+0,Steuerkraft!A:M,13,FALSE))</f>
        <v/>
      </c>
      <c r="I38" s="81" t="str">
        <f>IF(C38="","",VLOOKUP(C38+0,Steuerkraft!A:M,5,FALSE))</f>
        <v/>
      </c>
      <c r="J38" s="82">
        <f t="shared" si="3"/>
        <v>0</v>
      </c>
      <c r="K38" s="82">
        <f t="shared" si="4"/>
        <v>0</v>
      </c>
      <c r="L38" s="83">
        <f t="shared" si="5"/>
        <v>0</v>
      </c>
      <c r="M38" s="232" t="str">
        <f t="shared" si="6"/>
        <v/>
      </c>
    </row>
    <row r="39" spans="1:13" ht="12.75" customHeight="1" x14ac:dyDescent="0.2">
      <c r="A39" s="68">
        <f t="shared" si="1"/>
        <v>32</v>
      </c>
      <c r="B39" s="75">
        <f t="shared" si="7"/>
        <v>31</v>
      </c>
      <c r="C39" s="76"/>
      <c r="D39" s="77"/>
      <c r="E39" s="78" t="str">
        <f>IF(C39="","",VLOOKUP(C39+0,Steuerkraft!A:B,2,FALSE))</f>
        <v/>
      </c>
      <c r="F39" s="78" t="str">
        <f>IF(C39="","",VLOOKUP(C39+0,Steuerkraft!A:F,6,FALSE))</f>
        <v/>
      </c>
      <c r="G39" s="79" t="str">
        <f t="shared" si="2"/>
        <v/>
      </c>
      <c r="H39" s="80" t="str">
        <f>IF(C39="","",VLOOKUP(C39+0,Steuerkraft!A:M,13,FALSE))</f>
        <v/>
      </c>
      <c r="I39" s="81" t="str">
        <f>IF(C39="","",VLOOKUP(C39+0,Steuerkraft!A:M,5,FALSE))</f>
        <v/>
      </c>
      <c r="J39" s="82">
        <f t="shared" si="3"/>
        <v>0</v>
      </c>
      <c r="K39" s="82">
        <f t="shared" si="4"/>
        <v>0</v>
      </c>
      <c r="L39" s="83">
        <f t="shared" si="5"/>
        <v>0</v>
      </c>
      <c r="M39" s="232" t="str">
        <f t="shared" si="6"/>
        <v/>
      </c>
    </row>
    <row r="40" spans="1:13" ht="12.75" customHeight="1" x14ac:dyDescent="0.2">
      <c r="A40" s="68">
        <f t="shared" si="1"/>
        <v>33</v>
      </c>
      <c r="B40" s="75">
        <f t="shared" si="7"/>
        <v>32</v>
      </c>
      <c r="C40" s="76"/>
      <c r="D40" s="77"/>
      <c r="E40" s="78" t="str">
        <f>IF(C40="","",VLOOKUP(C40+0,Steuerkraft!A:B,2,FALSE))</f>
        <v/>
      </c>
      <c r="F40" s="78" t="str">
        <f>IF(C40="","",VLOOKUP(C40+0,Steuerkraft!A:F,6,FALSE))</f>
        <v/>
      </c>
      <c r="G40" s="79" t="str">
        <f t="shared" si="2"/>
        <v/>
      </c>
      <c r="H40" s="80" t="str">
        <f>IF(C40="","",VLOOKUP(C40+0,Steuerkraft!A:M,13,FALSE))</f>
        <v/>
      </c>
      <c r="I40" s="81" t="str">
        <f>IF(C40="","",VLOOKUP(C40+0,Steuerkraft!A:M,5,FALSE))</f>
        <v/>
      </c>
      <c r="J40" s="82">
        <f t="shared" si="3"/>
        <v>0</v>
      </c>
      <c r="K40" s="82">
        <f t="shared" si="4"/>
        <v>0</v>
      </c>
      <c r="L40" s="83">
        <f t="shared" si="5"/>
        <v>0</v>
      </c>
      <c r="M40" s="232" t="str">
        <f t="shared" si="6"/>
        <v/>
      </c>
    </row>
    <row r="41" spans="1:13" ht="12.75" customHeight="1" x14ac:dyDescent="0.2">
      <c r="A41" s="68">
        <f t="shared" si="1"/>
        <v>34</v>
      </c>
      <c r="B41" s="75">
        <f t="shared" si="7"/>
        <v>33</v>
      </c>
      <c r="C41" s="76"/>
      <c r="D41" s="77"/>
      <c r="E41" s="78" t="str">
        <f>IF(C41="","",VLOOKUP(C41+0,Steuerkraft!A:B,2,FALSE))</f>
        <v/>
      </c>
      <c r="F41" s="78" t="str">
        <f>IF(C41="","",VLOOKUP(C41+0,Steuerkraft!A:F,6,FALSE))</f>
        <v/>
      </c>
      <c r="G41" s="79" t="str">
        <f t="shared" si="2"/>
        <v/>
      </c>
      <c r="H41" s="80" t="str">
        <f>IF(C41="","",VLOOKUP(C41+0,Steuerkraft!A:M,13,FALSE))</f>
        <v/>
      </c>
      <c r="I41" s="81" t="str">
        <f>IF(C41="","",VLOOKUP(C41+0,Steuerkraft!A:M,5,FALSE))</f>
        <v/>
      </c>
      <c r="J41" s="82">
        <f t="shared" si="3"/>
        <v>0</v>
      </c>
      <c r="K41" s="82">
        <f t="shared" si="4"/>
        <v>0</v>
      </c>
      <c r="L41" s="83">
        <f t="shared" si="5"/>
        <v>0</v>
      </c>
      <c r="M41" s="232" t="str">
        <f t="shared" si="6"/>
        <v/>
      </c>
    </row>
    <row r="42" spans="1:13" ht="12.75" customHeight="1" x14ac:dyDescent="0.2">
      <c r="A42" s="68">
        <f t="shared" si="1"/>
        <v>35</v>
      </c>
      <c r="B42" s="75">
        <f t="shared" si="7"/>
        <v>34</v>
      </c>
      <c r="C42" s="76"/>
      <c r="D42" s="77"/>
      <c r="E42" s="78" t="str">
        <f>IF(C42="","",VLOOKUP(C42+0,Steuerkraft!A:B,2,FALSE))</f>
        <v/>
      </c>
      <c r="F42" s="78" t="str">
        <f>IF(C42="","",VLOOKUP(C42+0,Steuerkraft!A:F,6,FALSE))</f>
        <v/>
      </c>
      <c r="G42" s="79" t="str">
        <f t="shared" si="2"/>
        <v/>
      </c>
      <c r="H42" s="80" t="str">
        <f>IF(C42="","",VLOOKUP(C42+0,Steuerkraft!A:M,13,FALSE))</f>
        <v/>
      </c>
      <c r="I42" s="81" t="str">
        <f>IF(C42="","",VLOOKUP(C42+0,Steuerkraft!A:M,5,FALSE))</f>
        <v/>
      </c>
      <c r="J42" s="82">
        <f t="shared" si="3"/>
        <v>0</v>
      </c>
      <c r="K42" s="82">
        <f t="shared" si="4"/>
        <v>0</v>
      </c>
      <c r="L42" s="83">
        <f t="shared" si="5"/>
        <v>0</v>
      </c>
      <c r="M42" s="232" t="str">
        <f t="shared" si="6"/>
        <v/>
      </c>
    </row>
    <row r="43" spans="1:13" ht="12.75" customHeight="1" x14ac:dyDescent="0.2">
      <c r="A43" s="68">
        <f t="shared" si="1"/>
        <v>36</v>
      </c>
      <c r="B43" s="75">
        <f t="shared" si="7"/>
        <v>35</v>
      </c>
      <c r="C43" s="76"/>
      <c r="D43" s="77"/>
      <c r="E43" s="78" t="str">
        <f>IF(C43="","",VLOOKUP(C43+0,Steuerkraft!A:B,2,FALSE))</f>
        <v/>
      </c>
      <c r="F43" s="78" t="str">
        <f>IF(C43="","",VLOOKUP(C43+0,Steuerkraft!A:F,6,FALSE))</f>
        <v/>
      </c>
      <c r="G43" s="79" t="str">
        <f t="shared" si="2"/>
        <v/>
      </c>
      <c r="H43" s="80" t="str">
        <f>IF(C43="","",VLOOKUP(C43+0,Steuerkraft!A:M,13,FALSE))</f>
        <v/>
      </c>
      <c r="I43" s="81" t="str">
        <f>IF(C43="","",VLOOKUP(C43+0,Steuerkraft!A:M,5,FALSE))</f>
        <v/>
      </c>
      <c r="J43" s="82">
        <f t="shared" si="3"/>
        <v>0</v>
      </c>
      <c r="K43" s="82">
        <f t="shared" si="4"/>
        <v>0</v>
      </c>
      <c r="L43" s="83">
        <f t="shared" si="5"/>
        <v>0</v>
      </c>
      <c r="M43" s="232" t="str">
        <f t="shared" si="6"/>
        <v/>
      </c>
    </row>
    <row r="44" spans="1:13" ht="12.75" customHeight="1" x14ac:dyDescent="0.2">
      <c r="A44" s="68">
        <f t="shared" si="1"/>
        <v>37</v>
      </c>
      <c r="B44" s="75">
        <f t="shared" si="7"/>
        <v>36</v>
      </c>
      <c r="C44" s="76"/>
      <c r="D44" s="77"/>
      <c r="E44" s="78" t="str">
        <f>IF(C44="","",VLOOKUP(C44+0,Steuerkraft!A:B,2,FALSE))</f>
        <v/>
      </c>
      <c r="F44" s="78" t="str">
        <f>IF(C44="","",VLOOKUP(C44+0,Steuerkraft!A:F,6,FALSE))</f>
        <v/>
      </c>
      <c r="G44" s="79" t="str">
        <f t="shared" si="2"/>
        <v/>
      </c>
      <c r="H44" s="80" t="str">
        <f>IF(C44="","",VLOOKUP(C44+0,Steuerkraft!A:M,13,FALSE))</f>
        <v/>
      </c>
      <c r="I44" s="81" t="str">
        <f>IF(C44="","",VLOOKUP(C44+0,Steuerkraft!A:M,5,FALSE))</f>
        <v/>
      </c>
      <c r="J44" s="82">
        <f t="shared" si="3"/>
        <v>0</v>
      </c>
      <c r="K44" s="82">
        <f t="shared" si="4"/>
        <v>0</v>
      </c>
      <c r="L44" s="83">
        <f t="shared" si="5"/>
        <v>0</v>
      </c>
      <c r="M44" s="232" t="str">
        <f t="shared" si="6"/>
        <v/>
      </c>
    </row>
    <row r="45" spans="1:13" ht="12.75" customHeight="1" x14ac:dyDescent="0.2">
      <c r="A45" s="68">
        <f t="shared" si="1"/>
        <v>38</v>
      </c>
      <c r="B45" s="75">
        <f t="shared" si="7"/>
        <v>37</v>
      </c>
      <c r="C45" s="76"/>
      <c r="D45" s="77"/>
      <c r="E45" s="78" t="str">
        <f>IF(C45="","",VLOOKUP(C45+0,Steuerkraft!A:B,2,FALSE))</f>
        <v/>
      </c>
      <c r="F45" s="78" t="str">
        <f>IF(C45="","",VLOOKUP(C45+0,Steuerkraft!A:F,6,FALSE))</f>
        <v/>
      </c>
      <c r="G45" s="79" t="str">
        <f t="shared" si="2"/>
        <v/>
      </c>
      <c r="H45" s="80" t="str">
        <f>IF(C45="","",VLOOKUP(C45+0,Steuerkraft!A:M,13,FALSE))</f>
        <v/>
      </c>
      <c r="I45" s="81" t="str">
        <f>IF(C45="","",VLOOKUP(C45+0,Steuerkraft!A:M,5,FALSE))</f>
        <v/>
      </c>
      <c r="J45" s="82">
        <f t="shared" si="3"/>
        <v>0</v>
      </c>
      <c r="K45" s="82">
        <f t="shared" si="4"/>
        <v>0</v>
      </c>
      <c r="L45" s="83">
        <f t="shared" si="5"/>
        <v>0</v>
      </c>
      <c r="M45" s="232" t="str">
        <f t="shared" si="6"/>
        <v/>
      </c>
    </row>
    <row r="46" spans="1:13" ht="12.75" customHeight="1" x14ac:dyDescent="0.2">
      <c r="A46" s="68">
        <f t="shared" si="1"/>
        <v>39</v>
      </c>
      <c r="B46" s="75">
        <f t="shared" si="7"/>
        <v>38</v>
      </c>
      <c r="C46" s="76"/>
      <c r="D46" s="77"/>
      <c r="E46" s="78" t="str">
        <f>IF(C46="","",VLOOKUP(C46+0,Steuerkraft!A:B,2,FALSE))</f>
        <v/>
      </c>
      <c r="F46" s="78" t="str">
        <f>IF(C46="","",VLOOKUP(C46+0,Steuerkraft!A:F,6,FALSE))</f>
        <v/>
      </c>
      <c r="G46" s="79" t="str">
        <f t="shared" si="2"/>
        <v/>
      </c>
      <c r="H46" s="80" t="str">
        <f>IF(C46="","",VLOOKUP(C46+0,Steuerkraft!A:M,13,FALSE))</f>
        <v/>
      </c>
      <c r="I46" s="81" t="str">
        <f>IF(C46="","",VLOOKUP(C46+0,Steuerkraft!A:M,5,FALSE))</f>
        <v/>
      </c>
      <c r="J46" s="82">
        <f t="shared" si="3"/>
        <v>0</v>
      </c>
      <c r="K46" s="82">
        <f t="shared" si="4"/>
        <v>0</v>
      </c>
      <c r="L46" s="83">
        <f t="shared" si="5"/>
        <v>0</v>
      </c>
      <c r="M46" s="232" t="str">
        <f t="shared" si="6"/>
        <v/>
      </c>
    </row>
    <row r="47" spans="1:13" ht="12.75" customHeight="1" x14ac:dyDescent="0.2">
      <c r="A47" s="68">
        <f t="shared" si="1"/>
        <v>40</v>
      </c>
      <c r="B47" s="75">
        <f t="shared" si="7"/>
        <v>39</v>
      </c>
      <c r="C47" s="76"/>
      <c r="D47" s="77"/>
      <c r="E47" s="78" t="str">
        <f>IF(C47="","",VLOOKUP(C47+0,Steuerkraft!A:B,2,FALSE))</f>
        <v/>
      </c>
      <c r="F47" s="78" t="str">
        <f>IF(C47="","",VLOOKUP(C47+0,Steuerkraft!A:F,6,FALSE))</f>
        <v/>
      </c>
      <c r="G47" s="79" t="str">
        <f t="shared" si="2"/>
        <v/>
      </c>
      <c r="H47" s="80" t="str">
        <f>IF(C47="","",VLOOKUP(C47+0,Steuerkraft!A:M,13,FALSE))</f>
        <v/>
      </c>
      <c r="I47" s="81" t="str">
        <f>IF(C47="","",VLOOKUP(C47+0,Steuerkraft!A:M,5,FALSE))</f>
        <v/>
      </c>
      <c r="J47" s="82">
        <f t="shared" si="3"/>
        <v>0</v>
      </c>
      <c r="K47" s="82">
        <f t="shared" si="4"/>
        <v>0</v>
      </c>
      <c r="L47" s="83">
        <f t="shared" si="5"/>
        <v>0</v>
      </c>
      <c r="M47" s="232" t="str">
        <f t="shared" si="6"/>
        <v/>
      </c>
    </row>
    <row r="48" spans="1:13" ht="12.75" customHeight="1" x14ac:dyDescent="0.2">
      <c r="A48" s="68">
        <f t="shared" si="1"/>
        <v>41</v>
      </c>
      <c r="B48" s="75">
        <f t="shared" si="7"/>
        <v>40</v>
      </c>
      <c r="C48" s="76"/>
      <c r="D48" s="77"/>
      <c r="E48" s="78" t="str">
        <f>IF(C48="","",VLOOKUP(C48+0,Steuerkraft!A:B,2,FALSE))</f>
        <v/>
      </c>
      <c r="F48" s="78" t="str">
        <f>IF(C48="","",VLOOKUP(C48+0,Steuerkraft!A:F,6,FALSE))</f>
        <v/>
      </c>
      <c r="G48" s="79" t="str">
        <f t="shared" si="2"/>
        <v/>
      </c>
      <c r="H48" s="80" t="str">
        <f>IF(C48="","",VLOOKUP(C48+0,Steuerkraft!A:M,13,FALSE))</f>
        <v/>
      </c>
      <c r="I48" s="81" t="str">
        <f>IF(C48="","",VLOOKUP(C48+0,Steuerkraft!A:M,5,FALSE))</f>
        <v/>
      </c>
      <c r="J48" s="82">
        <f t="shared" si="3"/>
        <v>0</v>
      </c>
      <c r="K48" s="82">
        <f t="shared" si="4"/>
        <v>0</v>
      </c>
      <c r="L48" s="83">
        <f t="shared" si="5"/>
        <v>0</v>
      </c>
      <c r="M48" s="232" t="str">
        <f t="shared" si="6"/>
        <v/>
      </c>
    </row>
    <row r="49" spans="1:13" x14ac:dyDescent="0.2">
      <c r="A49" s="68">
        <f t="shared" si="1"/>
        <v>42</v>
      </c>
      <c r="B49" s="75">
        <f t="shared" si="7"/>
        <v>41</v>
      </c>
      <c r="C49" s="76"/>
      <c r="D49" s="77"/>
      <c r="E49" s="78" t="str">
        <f>IF(C49="","",VLOOKUP(C49+0,Steuerkraft!A:B,2,FALSE))</f>
        <v/>
      </c>
      <c r="F49" s="78" t="str">
        <f>IF(C49="","",VLOOKUP(C49+0,Steuerkraft!A:F,6,FALSE))</f>
        <v/>
      </c>
      <c r="G49" s="79" t="str">
        <f t="shared" si="2"/>
        <v/>
      </c>
      <c r="H49" s="80" t="str">
        <f>IF(C49="","",VLOOKUP(C49+0,Steuerkraft!A:M,13,FALSE))</f>
        <v/>
      </c>
      <c r="I49" s="81" t="str">
        <f>IF(C49="","",VLOOKUP(C49+0,Steuerkraft!A:M,5,FALSE))</f>
        <v/>
      </c>
      <c r="J49" s="82">
        <f t="shared" si="3"/>
        <v>0</v>
      </c>
      <c r="K49" s="82">
        <f t="shared" si="4"/>
        <v>0</v>
      </c>
      <c r="L49" s="83">
        <f t="shared" si="5"/>
        <v>0</v>
      </c>
      <c r="M49" s="232" t="str">
        <f t="shared" si="6"/>
        <v/>
      </c>
    </row>
    <row r="50" spans="1:13" x14ac:dyDescent="0.2">
      <c r="A50" s="68">
        <f t="shared" si="1"/>
        <v>43</v>
      </c>
      <c r="B50" s="75">
        <f t="shared" si="7"/>
        <v>42</v>
      </c>
      <c r="C50" s="76"/>
      <c r="D50" s="77"/>
      <c r="E50" s="78" t="str">
        <f>IF(C50="","",VLOOKUP(C50+0,Steuerkraft!A:B,2,FALSE))</f>
        <v/>
      </c>
      <c r="F50" s="78" t="str">
        <f>IF(C50="","",VLOOKUP(C50+0,Steuerkraft!A:F,6,FALSE))</f>
        <v/>
      </c>
      <c r="G50" s="79" t="str">
        <f t="shared" si="2"/>
        <v/>
      </c>
      <c r="H50" s="80" t="str">
        <f>IF(C50="","",VLOOKUP(C50+0,Steuerkraft!A:M,13,FALSE))</f>
        <v/>
      </c>
      <c r="I50" s="81" t="str">
        <f>IF(C50="","",VLOOKUP(C50+0,Steuerkraft!A:M,5,FALSE))</f>
        <v/>
      </c>
      <c r="J50" s="82">
        <f t="shared" si="3"/>
        <v>0</v>
      </c>
      <c r="K50" s="82">
        <f t="shared" si="4"/>
        <v>0</v>
      </c>
      <c r="L50" s="83">
        <f t="shared" si="5"/>
        <v>0</v>
      </c>
      <c r="M50" s="232" t="str">
        <f t="shared" si="6"/>
        <v/>
      </c>
    </row>
    <row r="51" spans="1:13" x14ac:dyDescent="0.2">
      <c r="A51" s="68">
        <f t="shared" si="1"/>
        <v>44</v>
      </c>
      <c r="B51" s="75">
        <f t="shared" si="7"/>
        <v>43</v>
      </c>
      <c r="C51" s="76"/>
      <c r="D51" s="77"/>
      <c r="E51" s="78" t="str">
        <f>IF(C51="","",VLOOKUP(C51+0,Steuerkraft!A:B,2,FALSE))</f>
        <v/>
      </c>
      <c r="F51" s="78" t="str">
        <f>IF(C51="","",VLOOKUP(C51+0,Steuerkraft!A:F,6,FALSE))</f>
        <v/>
      </c>
      <c r="G51" s="79" t="str">
        <f t="shared" si="2"/>
        <v/>
      </c>
      <c r="H51" s="80" t="str">
        <f>IF(C51="","",VLOOKUP(C51+0,Steuerkraft!A:M,13,FALSE))</f>
        <v/>
      </c>
      <c r="I51" s="81" t="str">
        <f>IF(C51="","",VLOOKUP(C51+0,Steuerkraft!A:M,5,FALSE))</f>
        <v/>
      </c>
      <c r="J51" s="82">
        <f t="shared" si="3"/>
        <v>0</v>
      </c>
      <c r="K51" s="82">
        <f t="shared" si="4"/>
        <v>0</v>
      </c>
      <c r="L51" s="83">
        <f t="shared" si="5"/>
        <v>0</v>
      </c>
      <c r="M51" s="232" t="str">
        <f t="shared" si="6"/>
        <v/>
      </c>
    </row>
    <row r="52" spans="1:13" x14ac:dyDescent="0.2">
      <c r="A52" s="68">
        <f t="shared" si="1"/>
        <v>45</v>
      </c>
      <c r="B52" s="75">
        <f t="shared" si="7"/>
        <v>44</v>
      </c>
      <c r="C52" s="76"/>
      <c r="D52" s="77"/>
      <c r="E52" s="78" t="str">
        <f>IF(C52="","",VLOOKUP(C52+0,Steuerkraft!A:B,2,FALSE))</f>
        <v/>
      </c>
      <c r="F52" s="78" t="str">
        <f>IF(C52="","",VLOOKUP(C52+0,Steuerkraft!A:F,6,FALSE))</f>
        <v/>
      </c>
      <c r="G52" s="79" t="str">
        <f t="shared" si="2"/>
        <v/>
      </c>
      <c r="H52" s="80" t="str">
        <f>IF(C52="","",VLOOKUP(C52+0,Steuerkraft!A:M,13,FALSE))</f>
        <v/>
      </c>
      <c r="I52" s="81" t="str">
        <f>IF(C52="","",VLOOKUP(C52+0,Steuerkraft!A:M,5,FALSE))</f>
        <v/>
      </c>
      <c r="J52" s="82">
        <f t="shared" si="3"/>
        <v>0</v>
      </c>
      <c r="K52" s="82">
        <f t="shared" si="4"/>
        <v>0</v>
      </c>
      <c r="L52" s="83">
        <f t="shared" si="5"/>
        <v>0</v>
      </c>
      <c r="M52" s="232" t="str">
        <f t="shared" si="6"/>
        <v/>
      </c>
    </row>
    <row r="53" spans="1:13" x14ac:dyDescent="0.2">
      <c r="A53" s="68">
        <f t="shared" si="1"/>
        <v>46</v>
      </c>
      <c r="B53" s="75">
        <f t="shared" si="7"/>
        <v>45</v>
      </c>
      <c r="C53" s="76"/>
      <c r="D53" s="77"/>
      <c r="E53" s="78" t="str">
        <f>IF(C53="","",VLOOKUP(C53+0,Steuerkraft!A:B,2,FALSE))</f>
        <v/>
      </c>
      <c r="F53" s="78" t="str">
        <f>IF(C53="","",VLOOKUP(C53+0,Steuerkraft!A:F,6,FALSE))</f>
        <v/>
      </c>
      <c r="G53" s="79" t="str">
        <f t="shared" si="2"/>
        <v/>
      </c>
      <c r="H53" s="80" t="str">
        <f>IF(C53="","",VLOOKUP(C53+0,Steuerkraft!A:M,13,FALSE))</f>
        <v/>
      </c>
      <c r="I53" s="81" t="str">
        <f>IF(C53="","",VLOOKUP(C53+0,Steuerkraft!A:M,5,FALSE))</f>
        <v/>
      </c>
      <c r="J53" s="82">
        <f t="shared" si="3"/>
        <v>0</v>
      </c>
      <c r="K53" s="82">
        <f t="shared" si="4"/>
        <v>0</v>
      </c>
      <c r="L53" s="83">
        <f t="shared" si="5"/>
        <v>0</v>
      </c>
      <c r="M53" s="232" t="str">
        <f t="shared" si="6"/>
        <v/>
      </c>
    </row>
    <row r="54" spans="1:13" x14ac:dyDescent="0.2">
      <c r="A54" s="68">
        <f t="shared" si="1"/>
        <v>47</v>
      </c>
      <c r="B54" s="75">
        <f t="shared" si="7"/>
        <v>46</v>
      </c>
      <c r="C54" s="76"/>
      <c r="D54" s="77"/>
      <c r="E54" s="78" t="str">
        <f>IF(C54="","",VLOOKUP(C54+0,Steuerkraft!A:B,2,FALSE))</f>
        <v/>
      </c>
      <c r="F54" s="78" t="str">
        <f>IF(C54="","",VLOOKUP(C54+0,Steuerkraft!A:F,6,FALSE))</f>
        <v/>
      </c>
      <c r="G54" s="79" t="str">
        <f t="shared" si="2"/>
        <v/>
      </c>
      <c r="H54" s="80" t="str">
        <f>IF(C54="","",VLOOKUP(C54+0,Steuerkraft!A:M,13,FALSE))</f>
        <v/>
      </c>
      <c r="I54" s="81" t="str">
        <f>IF(C54="","",VLOOKUP(C54+0,Steuerkraft!A:M,5,FALSE))</f>
        <v/>
      </c>
      <c r="J54" s="82">
        <f t="shared" si="3"/>
        <v>0</v>
      </c>
      <c r="K54" s="82">
        <f t="shared" si="4"/>
        <v>0</v>
      </c>
      <c r="L54" s="83">
        <f t="shared" si="5"/>
        <v>0</v>
      </c>
      <c r="M54" s="232" t="str">
        <f t="shared" si="6"/>
        <v/>
      </c>
    </row>
    <row r="55" spans="1:13" x14ac:dyDescent="0.2">
      <c r="A55" s="68">
        <f t="shared" si="1"/>
        <v>48</v>
      </c>
      <c r="B55" s="75">
        <f t="shared" si="7"/>
        <v>47</v>
      </c>
      <c r="C55" s="76"/>
      <c r="D55" s="77"/>
      <c r="E55" s="78" t="str">
        <f>IF(C55="","",VLOOKUP(C55+0,Steuerkraft!A:B,2,FALSE))</f>
        <v/>
      </c>
      <c r="F55" s="78" t="str">
        <f>IF(C55="","",VLOOKUP(C55+0,Steuerkraft!A:F,6,FALSE))</f>
        <v/>
      </c>
      <c r="G55" s="79" t="str">
        <f t="shared" si="2"/>
        <v/>
      </c>
      <c r="H55" s="80" t="str">
        <f>IF(C55="","",VLOOKUP(C55+0,Steuerkraft!A:M,13,FALSE))</f>
        <v/>
      </c>
      <c r="I55" s="81" t="str">
        <f>IF(C55="","",VLOOKUP(C55+0,Steuerkraft!A:M,5,FALSE))</f>
        <v/>
      </c>
      <c r="J55" s="82">
        <f t="shared" si="3"/>
        <v>0</v>
      </c>
      <c r="K55" s="82">
        <f t="shared" si="4"/>
        <v>0</v>
      </c>
      <c r="L55" s="83">
        <f t="shared" si="5"/>
        <v>0</v>
      </c>
      <c r="M55" s="232" t="str">
        <f t="shared" si="6"/>
        <v/>
      </c>
    </row>
    <row r="56" spans="1:13" x14ac:dyDescent="0.2">
      <c r="A56" s="68">
        <f t="shared" si="1"/>
        <v>49</v>
      </c>
      <c r="B56" s="75">
        <f t="shared" si="7"/>
        <v>48</v>
      </c>
      <c r="C56" s="76"/>
      <c r="D56" s="77"/>
      <c r="E56" s="78" t="str">
        <f>IF(C56="","",VLOOKUP(C56+0,Steuerkraft!A:B,2,FALSE))</f>
        <v/>
      </c>
      <c r="F56" s="78" t="str">
        <f>IF(C56="","",VLOOKUP(C56+0,Steuerkraft!A:F,6,FALSE))</f>
        <v/>
      </c>
      <c r="G56" s="79" t="str">
        <f t="shared" si="2"/>
        <v/>
      </c>
      <c r="H56" s="80" t="str">
        <f>IF(C56="","",VLOOKUP(C56+0,Steuerkraft!A:M,13,FALSE))</f>
        <v/>
      </c>
      <c r="I56" s="81" t="str">
        <f>IF(C56="","",VLOOKUP(C56+0,Steuerkraft!A:M,5,FALSE))</f>
        <v/>
      </c>
      <c r="J56" s="82">
        <f t="shared" si="3"/>
        <v>0</v>
      </c>
      <c r="K56" s="82">
        <f t="shared" si="4"/>
        <v>0</v>
      </c>
      <c r="L56" s="83">
        <f t="shared" si="5"/>
        <v>0</v>
      </c>
      <c r="M56" s="232" t="str">
        <f t="shared" si="6"/>
        <v/>
      </c>
    </row>
    <row r="57" spans="1:13" x14ac:dyDescent="0.2">
      <c r="A57" s="68">
        <f t="shared" si="1"/>
        <v>50</v>
      </c>
      <c r="B57" s="75">
        <f t="shared" si="7"/>
        <v>49</v>
      </c>
      <c r="C57" s="76"/>
      <c r="D57" s="77"/>
      <c r="E57" s="78" t="str">
        <f>IF(C57="","",VLOOKUP(C57+0,Steuerkraft!A:B,2,FALSE))</f>
        <v/>
      </c>
      <c r="F57" s="78" t="str">
        <f>IF(C57="","",VLOOKUP(C57+0,Steuerkraft!A:F,6,FALSE))</f>
        <v/>
      </c>
      <c r="G57" s="79" t="str">
        <f t="shared" si="2"/>
        <v/>
      </c>
      <c r="H57" s="80" t="str">
        <f>IF(C57="","",VLOOKUP(C57+0,Steuerkraft!A:M,13,FALSE))</f>
        <v/>
      </c>
      <c r="I57" s="81" t="str">
        <f>IF(C57="","",VLOOKUP(C57+0,Steuerkraft!A:M,5,FALSE))</f>
        <v/>
      </c>
      <c r="J57" s="82">
        <f t="shared" si="3"/>
        <v>0</v>
      </c>
      <c r="K57" s="82">
        <f t="shared" si="4"/>
        <v>0</v>
      </c>
      <c r="L57" s="83">
        <f t="shared" si="5"/>
        <v>0</v>
      </c>
      <c r="M57" s="232" t="str">
        <f t="shared" si="6"/>
        <v/>
      </c>
    </row>
    <row r="58" spans="1:13" x14ac:dyDescent="0.2">
      <c r="A58" s="68">
        <f t="shared" si="1"/>
        <v>51</v>
      </c>
      <c r="B58" s="75">
        <f t="shared" si="7"/>
        <v>50</v>
      </c>
      <c r="C58" s="76"/>
      <c r="D58" s="77"/>
      <c r="E58" s="78" t="str">
        <f>IF(C58="","",VLOOKUP(C58+0,Steuerkraft!A:B,2,FALSE))</f>
        <v/>
      </c>
      <c r="F58" s="78" t="str">
        <f>IF(C58="","",VLOOKUP(C58+0,Steuerkraft!A:F,6,FALSE))</f>
        <v/>
      </c>
      <c r="G58" s="79" t="str">
        <f t="shared" si="2"/>
        <v/>
      </c>
      <c r="H58" s="80" t="str">
        <f>IF(C58="","",VLOOKUP(C58+0,Steuerkraft!A:M,13,FALSE))</f>
        <v/>
      </c>
      <c r="I58" s="81" t="str">
        <f>IF(C58="","",VLOOKUP(C58+0,Steuerkraft!A:M,5,FALSE))</f>
        <v/>
      </c>
      <c r="J58" s="82">
        <f t="shared" si="3"/>
        <v>0</v>
      </c>
      <c r="K58" s="82">
        <f t="shared" si="4"/>
        <v>0</v>
      </c>
      <c r="L58" s="83">
        <f t="shared" si="5"/>
        <v>0</v>
      </c>
      <c r="M58" s="232" t="str">
        <f t="shared" si="6"/>
        <v/>
      </c>
    </row>
    <row r="59" spans="1:13" x14ac:dyDescent="0.2">
      <c r="A59" s="68">
        <f t="shared" si="1"/>
        <v>52</v>
      </c>
      <c r="B59" s="75">
        <f t="shared" si="7"/>
        <v>51</v>
      </c>
      <c r="C59" s="76"/>
      <c r="D59" s="77"/>
      <c r="E59" s="78" t="str">
        <f>IF(C59="","",VLOOKUP(C59+0,Steuerkraft!A:B,2,FALSE))</f>
        <v/>
      </c>
      <c r="F59" s="78" t="str">
        <f>IF(C59="","",VLOOKUP(C59+0,Steuerkraft!A:F,6,FALSE))</f>
        <v/>
      </c>
      <c r="G59" s="79" t="str">
        <f t="shared" si="2"/>
        <v/>
      </c>
      <c r="H59" s="80" t="str">
        <f>IF(C59="","",VLOOKUP(C59+0,Steuerkraft!A:M,13,FALSE))</f>
        <v/>
      </c>
      <c r="I59" s="81" t="str">
        <f>IF(C59="","",VLOOKUP(C59+0,Steuerkraft!A:M,5,FALSE))</f>
        <v/>
      </c>
      <c r="J59" s="82">
        <f t="shared" si="3"/>
        <v>0</v>
      </c>
      <c r="K59" s="82">
        <f t="shared" si="4"/>
        <v>0</v>
      </c>
      <c r="L59" s="83">
        <f t="shared" si="5"/>
        <v>0</v>
      </c>
      <c r="M59" s="232" t="str">
        <f t="shared" si="6"/>
        <v/>
      </c>
    </row>
    <row r="60" spans="1:13" x14ac:dyDescent="0.2">
      <c r="A60" s="68">
        <f t="shared" si="1"/>
        <v>53</v>
      </c>
      <c r="B60" s="75">
        <f t="shared" si="7"/>
        <v>52</v>
      </c>
      <c r="C60" s="76"/>
      <c r="D60" s="77"/>
      <c r="E60" s="78" t="str">
        <f>IF(C60="","",VLOOKUP(C60+0,Steuerkraft!A:B,2,FALSE))</f>
        <v/>
      </c>
      <c r="F60" s="78" t="str">
        <f>IF(C60="","",VLOOKUP(C60+0,Steuerkraft!A:F,6,FALSE))</f>
        <v/>
      </c>
      <c r="G60" s="79" t="str">
        <f t="shared" si="2"/>
        <v/>
      </c>
      <c r="H60" s="80" t="str">
        <f>IF(C60="","",VLOOKUP(C60+0,Steuerkraft!A:M,13,FALSE))</f>
        <v/>
      </c>
      <c r="I60" s="81" t="str">
        <f>IF(C60="","",VLOOKUP(C60+0,Steuerkraft!A:M,5,FALSE))</f>
        <v/>
      </c>
      <c r="J60" s="82">
        <f t="shared" si="3"/>
        <v>0</v>
      </c>
      <c r="K60" s="82">
        <f t="shared" si="4"/>
        <v>0</v>
      </c>
      <c r="L60" s="83">
        <f t="shared" si="5"/>
        <v>0</v>
      </c>
      <c r="M60" s="232" t="str">
        <f t="shared" si="6"/>
        <v/>
      </c>
    </row>
    <row r="61" spans="1:13" x14ac:dyDescent="0.2">
      <c r="A61" s="68">
        <f t="shared" si="1"/>
        <v>54</v>
      </c>
      <c r="B61" s="75">
        <f t="shared" si="7"/>
        <v>53</v>
      </c>
      <c r="C61" s="84"/>
      <c r="D61" s="77"/>
      <c r="E61" s="78" t="str">
        <f>IF(C61="","",VLOOKUP(C61+0,Steuerkraft!A:B,2,FALSE))</f>
        <v/>
      </c>
      <c r="F61" s="78" t="str">
        <f>IF(C61="","",VLOOKUP(C61+0,Steuerkraft!A:F,6,FALSE))</f>
        <v/>
      </c>
      <c r="G61" s="79" t="str">
        <f t="shared" si="2"/>
        <v/>
      </c>
      <c r="H61" s="80" t="str">
        <f>IF(C61="","",VLOOKUP(C61+0,Steuerkraft!A:M,13,FALSE))</f>
        <v/>
      </c>
      <c r="I61" s="81" t="str">
        <f>IF(C61="","",VLOOKUP(C61+0,Steuerkraft!A:M,5,FALSE))</f>
        <v/>
      </c>
      <c r="J61" s="82">
        <f t="shared" si="3"/>
        <v>0</v>
      </c>
      <c r="K61" s="82">
        <f t="shared" si="4"/>
        <v>0</v>
      </c>
      <c r="L61" s="83">
        <f t="shared" si="5"/>
        <v>0</v>
      </c>
      <c r="M61" s="232" t="str">
        <f t="shared" si="6"/>
        <v/>
      </c>
    </row>
    <row r="62" spans="1:13" x14ac:dyDescent="0.2">
      <c r="A62" s="68">
        <f t="shared" si="1"/>
        <v>55</v>
      </c>
      <c r="B62" s="75">
        <f t="shared" si="7"/>
        <v>54</v>
      </c>
      <c r="C62" s="84"/>
      <c r="D62" s="77"/>
      <c r="E62" s="78" t="str">
        <f>IF(C62="","",VLOOKUP(C62+0,Steuerkraft!A:B,2,FALSE))</f>
        <v/>
      </c>
      <c r="F62" s="78" t="str">
        <f>IF(C62="","",VLOOKUP(C62+0,Steuerkraft!A:F,6,FALSE))</f>
        <v/>
      </c>
      <c r="G62" s="79" t="str">
        <f t="shared" si="2"/>
        <v/>
      </c>
      <c r="H62" s="80" t="str">
        <f>IF(C62="","",VLOOKUP(C62+0,Steuerkraft!A:M,13,FALSE))</f>
        <v/>
      </c>
      <c r="I62" s="81" t="str">
        <f>IF(C62="","",VLOOKUP(C62+0,Steuerkraft!A:M,5,FALSE))</f>
        <v/>
      </c>
      <c r="J62" s="82">
        <f t="shared" si="3"/>
        <v>0</v>
      </c>
      <c r="K62" s="82">
        <f t="shared" si="4"/>
        <v>0</v>
      </c>
      <c r="L62" s="83">
        <f t="shared" si="5"/>
        <v>0</v>
      </c>
      <c r="M62" s="232" t="str">
        <f t="shared" si="6"/>
        <v/>
      </c>
    </row>
    <row r="63" spans="1:13" x14ac:dyDescent="0.2">
      <c r="A63" s="68">
        <f t="shared" si="1"/>
        <v>56</v>
      </c>
      <c r="B63" s="75">
        <f t="shared" si="7"/>
        <v>55</v>
      </c>
      <c r="C63" s="84"/>
      <c r="D63" s="77"/>
      <c r="E63" s="78" t="str">
        <f>IF(C63="","",VLOOKUP(C63+0,Steuerkraft!A:B,2,FALSE))</f>
        <v/>
      </c>
      <c r="F63" s="78" t="str">
        <f>IF(C63="","",VLOOKUP(C63+0,Steuerkraft!A:F,6,FALSE))</f>
        <v/>
      </c>
      <c r="G63" s="79" t="str">
        <f t="shared" si="2"/>
        <v/>
      </c>
      <c r="H63" s="80" t="str">
        <f>IF(C63="","",VLOOKUP(C63+0,Steuerkraft!A:M,13,FALSE))</f>
        <v/>
      </c>
      <c r="I63" s="81" t="str">
        <f>IF(C63="","",VLOOKUP(C63+0,Steuerkraft!A:M,5,FALSE))</f>
        <v/>
      </c>
      <c r="J63" s="82">
        <f t="shared" si="3"/>
        <v>0</v>
      </c>
      <c r="K63" s="82">
        <f t="shared" si="4"/>
        <v>0</v>
      </c>
      <c r="L63" s="83">
        <f t="shared" si="5"/>
        <v>0</v>
      </c>
      <c r="M63" s="232" t="str">
        <f t="shared" si="6"/>
        <v/>
      </c>
    </row>
    <row r="64" spans="1:13" x14ac:dyDescent="0.2">
      <c r="A64" s="68">
        <f t="shared" si="1"/>
        <v>57</v>
      </c>
      <c r="B64" s="75">
        <f t="shared" si="7"/>
        <v>56</v>
      </c>
      <c r="C64" s="84"/>
      <c r="D64" s="77"/>
      <c r="E64" s="78" t="str">
        <f>IF(C64="","",VLOOKUP(C64+0,Steuerkraft!A:B,2,FALSE))</f>
        <v/>
      </c>
      <c r="F64" s="78" t="str">
        <f>IF(C64="","",VLOOKUP(C64+0,Steuerkraft!A:F,6,FALSE))</f>
        <v/>
      </c>
      <c r="G64" s="79" t="str">
        <f t="shared" si="2"/>
        <v/>
      </c>
      <c r="H64" s="80" t="str">
        <f>IF(C64="","",VLOOKUP(C64+0,Steuerkraft!A:M,13,FALSE))</f>
        <v/>
      </c>
      <c r="I64" s="85" t="str">
        <f>IF(C64="","",VLOOKUP(C64+0,Steuerkraft!A:M,5,FALSE))</f>
        <v/>
      </c>
      <c r="J64" s="82">
        <f t="shared" si="3"/>
        <v>0</v>
      </c>
      <c r="K64" s="82">
        <f t="shared" si="4"/>
        <v>0</v>
      </c>
      <c r="L64" s="83">
        <f t="shared" si="5"/>
        <v>0</v>
      </c>
      <c r="M64" s="232" t="str">
        <f t="shared" si="6"/>
        <v/>
      </c>
    </row>
    <row r="65" spans="1:13" x14ac:dyDescent="0.2">
      <c r="A65" s="68">
        <f t="shared" si="1"/>
        <v>58</v>
      </c>
      <c r="B65" s="75">
        <f t="shared" si="7"/>
        <v>57</v>
      </c>
      <c r="C65" s="84"/>
      <c r="D65" s="77"/>
      <c r="E65" s="78" t="str">
        <f>IF(C65="","",VLOOKUP(C65+0,Steuerkraft!A:B,2,FALSE))</f>
        <v/>
      </c>
      <c r="F65" s="78" t="str">
        <f>IF(C65="","",VLOOKUP(C65+0,Steuerkraft!A:F,6,FALSE))</f>
        <v/>
      </c>
      <c r="G65" s="79" t="str">
        <f t="shared" si="2"/>
        <v/>
      </c>
      <c r="H65" s="80" t="str">
        <f>IF(C65="","",VLOOKUP(C65+0,Steuerkraft!A:M,13,FALSE))</f>
        <v/>
      </c>
      <c r="I65" s="85" t="str">
        <f>IF(C65="","",VLOOKUP(C65+0,Steuerkraft!A:M,5,FALSE))</f>
        <v/>
      </c>
      <c r="J65" s="82">
        <f t="shared" si="3"/>
        <v>0</v>
      </c>
      <c r="K65" s="82">
        <f t="shared" si="4"/>
        <v>0</v>
      </c>
      <c r="L65" s="83">
        <f t="shared" si="5"/>
        <v>0</v>
      </c>
      <c r="M65" s="232" t="str">
        <f t="shared" si="6"/>
        <v/>
      </c>
    </row>
    <row r="66" spans="1:13" x14ac:dyDescent="0.2">
      <c r="A66" s="68">
        <f t="shared" si="1"/>
        <v>59</v>
      </c>
      <c r="B66" s="75">
        <f t="shared" si="7"/>
        <v>58</v>
      </c>
      <c r="C66" s="84"/>
      <c r="D66" s="77"/>
      <c r="E66" s="78" t="str">
        <f>IF(C66="","",VLOOKUP(C66+0,Steuerkraft!A:B,2,FALSE))</f>
        <v/>
      </c>
      <c r="F66" s="78" t="str">
        <f>IF(C66="","",VLOOKUP(C66+0,Steuerkraft!A:F,6,FALSE))</f>
        <v/>
      </c>
      <c r="G66" s="79" t="str">
        <f t="shared" si="2"/>
        <v/>
      </c>
      <c r="H66" s="80" t="str">
        <f>IF(C66="","",VLOOKUP(C66+0,Steuerkraft!A:M,13,FALSE))</f>
        <v/>
      </c>
      <c r="I66" s="85" t="str">
        <f>IF(C66="","",VLOOKUP(C66+0,Steuerkraft!A:M,5,FALSE))</f>
        <v/>
      </c>
      <c r="J66" s="82">
        <f t="shared" si="3"/>
        <v>0</v>
      </c>
      <c r="K66" s="82">
        <f t="shared" si="4"/>
        <v>0</v>
      </c>
      <c r="L66" s="83">
        <f t="shared" si="5"/>
        <v>0</v>
      </c>
      <c r="M66" s="232" t="str">
        <f t="shared" si="6"/>
        <v/>
      </c>
    </row>
    <row r="67" spans="1:13" x14ac:dyDescent="0.2">
      <c r="A67" s="68">
        <f t="shared" si="1"/>
        <v>60</v>
      </c>
      <c r="B67" s="75">
        <f t="shared" si="7"/>
        <v>59</v>
      </c>
      <c r="C67" s="84"/>
      <c r="D67" s="77"/>
      <c r="E67" s="78" t="str">
        <f>IF(C67="","",VLOOKUP(C67+0,Steuerkraft!A:B,2,FALSE))</f>
        <v/>
      </c>
      <c r="F67" s="78" t="str">
        <f>IF(C67="","",VLOOKUP(C67+0,Steuerkraft!A:F,6,FALSE))</f>
        <v/>
      </c>
      <c r="G67" s="79" t="str">
        <f t="shared" si="2"/>
        <v/>
      </c>
      <c r="H67" s="80" t="str">
        <f>IF(C67="","",VLOOKUP(C67+0,Steuerkraft!A:M,13,FALSE))</f>
        <v/>
      </c>
      <c r="I67" s="85" t="str">
        <f>IF(C67="","",VLOOKUP(C67+0,Steuerkraft!A:M,5,FALSE))</f>
        <v/>
      </c>
      <c r="J67" s="82">
        <f t="shared" si="3"/>
        <v>0</v>
      </c>
      <c r="K67" s="82">
        <f t="shared" si="4"/>
        <v>0</v>
      </c>
      <c r="L67" s="83">
        <f t="shared" si="5"/>
        <v>0</v>
      </c>
      <c r="M67" s="232" t="str">
        <f t="shared" si="6"/>
        <v/>
      </c>
    </row>
    <row r="68" spans="1:13" x14ac:dyDescent="0.2">
      <c r="A68" s="68">
        <f t="shared" si="1"/>
        <v>61</v>
      </c>
      <c r="B68" s="75">
        <f t="shared" si="7"/>
        <v>60</v>
      </c>
      <c r="C68" s="84"/>
      <c r="D68" s="77"/>
      <c r="E68" s="78" t="str">
        <f>IF(C68="","",VLOOKUP(C68+0,Steuerkraft!A:B,2,FALSE))</f>
        <v/>
      </c>
      <c r="F68" s="78" t="str">
        <f>IF(C68="","",VLOOKUP(C68+0,Steuerkraft!A:F,6,FALSE))</f>
        <v/>
      </c>
      <c r="G68" s="79" t="str">
        <f t="shared" si="2"/>
        <v/>
      </c>
      <c r="H68" s="80" t="str">
        <f>IF(C68="","",VLOOKUP(C68+0,Steuerkraft!A:M,13,FALSE))</f>
        <v/>
      </c>
      <c r="I68" s="85" t="str">
        <f>IF(C68="","",VLOOKUP(C68+0,Steuerkraft!A:M,5,FALSE))</f>
        <v/>
      </c>
      <c r="J68" s="82">
        <f t="shared" si="3"/>
        <v>0</v>
      </c>
      <c r="K68" s="82">
        <f t="shared" si="4"/>
        <v>0</v>
      </c>
      <c r="L68" s="83">
        <f t="shared" si="5"/>
        <v>0</v>
      </c>
      <c r="M68" s="232" t="str">
        <f t="shared" si="6"/>
        <v/>
      </c>
    </row>
    <row r="69" spans="1:13" x14ac:dyDescent="0.2">
      <c r="A69" s="68">
        <f t="shared" si="1"/>
        <v>62</v>
      </c>
      <c r="B69" s="75">
        <f t="shared" si="7"/>
        <v>61</v>
      </c>
      <c r="C69" s="84"/>
      <c r="D69" s="77"/>
      <c r="E69" s="78" t="str">
        <f>IF(C69="","",VLOOKUP(C69+0,Steuerkraft!A:B,2,FALSE))</f>
        <v/>
      </c>
      <c r="F69" s="78" t="str">
        <f>IF(C69="","",VLOOKUP(C69+0,Steuerkraft!A:F,6,FALSE))</f>
        <v/>
      </c>
      <c r="G69" s="79" t="str">
        <f t="shared" si="2"/>
        <v/>
      </c>
      <c r="H69" s="80" t="str">
        <f>IF(C69="","",VLOOKUP(C69+0,Steuerkraft!A:M,13,FALSE))</f>
        <v/>
      </c>
      <c r="I69" s="85" t="str">
        <f>IF(C69="","",VLOOKUP(C69+0,Steuerkraft!A:M,5,FALSE))</f>
        <v/>
      </c>
      <c r="J69" s="82">
        <f t="shared" si="3"/>
        <v>0</v>
      </c>
      <c r="K69" s="82">
        <f t="shared" si="4"/>
        <v>0</v>
      </c>
      <c r="L69" s="83">
        <f t="shared" si="5"/>
        <v>0</v>
      </c>
      <c r="M69" s="232" t="str">
        <f t="shared" si="6"/>
        <v/>
      </c>
    </row>
    <row r="70" spans="1:13" x14ac:dyDescent="0.2">
      <c r="A70" s="68">
        <f t="shared" si="1"/>
        <v>63</v>
      </c>
      <c r="B70" s="75">
        <f t="shared" si="7"/>
        <v>62</v>
      </c>
      <c r="C70" s="76"/>
      <c r="D70" s="77"/>
      <c r="E70" s="78" t="str">
        <f>IF(C70="","",VLOOKUP(C70+0,Steuerkraft!A:B,2,FALSE))</f>
        <v/>
      </c>
      <c r="F70" s="78" t="str">
        <f>IF(C70="","",VLOOKUP(C70+0,Steuerkraft!A:F,6,FALSE))</f>
        <v/>
      </c>
      <c r="G70" s="79" t="str">
        <f t="shared" si="2"/>
        <v/>
      </c>
      <c r="H70" s="80" t="str">
        <f>IF(C70="","",VLOOKUP(C70+0,Steuerkraft!A:M,13,FALSE))</f>
        <v/>
      </c>
      <c r="I70" s="85" t="str">
        <f>IF(C70="","",VLOOKUP(C70+0,Steuerkraft!A:M,5,FALSE))</f>
        <v/>
      </c>
      <c r="J70" s="82">
        <f t="shared" si="3"/>
        <v>0</v>
      </c>
      <c r="K70" s="82">
        <f t="shared" si="4"/>
        <v>0</v>
      </c>
      <c r="L70" s="83">
        <f t="shared" si="5"/>
        <v>0</v>
      </c>
      <c r="M70" s="232" t="str">
        <f t="shared" si="6"/>
        <v/>
      </c>
    </row>
    <row r="71" spans="1:13" x14ac:dyDescent="0.2">
      <c r="A71" s="68">
        <f t="shared" si="1"/>
        <v>64</v>
      </c>
      <c r="B71" s="75">
        <f t="shared" si="7"/>
        <v>63</v>
      </c>
      <c r="C71" s="76"/>
      <c r="D71" s="77"/>
      <c r="E71" s="78" t="str">
        <f>IF(C71="","",VLOOKUP(C71+0,Steuerkraft!A:B,2,FALSE))</f>
        <v/>
      </c>
      <c r="F71" s="78" t="str">
        <f>IF(C71="","",VLOOKUP(C71+0,Steuerkraft!A:F,6,FALSE))</f>
        <v/>
      </c>
      <c r="G71" s="79" t="str">
        <f t="shared" si="2"/>
        <v/>
      </c>
      <c r="H71" s="80" t="str">
        <f>IF(C71="","",VLOOKUP(C71+0,Steuerkraft!A:M,13,FALSE))</f>
        <v/>
      </c>
      <c r="I71" s="85" t="str">
        <f>IF(C71="","",VLOOKUP(C71+0,Steuerkraft!A:M,5,FALSE))</f>
        <v/>
      </c>
      <c r="J71" s="82">
        <f t="shared" si="3"/>
        <v>0</v>
      </c>
      <c r="K71" s="82">
        <f t="shared" si="4"/>
        <v>0</v>
      </c>
      <c r="L71" s="83">
        <f t="shared" si="5"/>
        <v>0</v>
      </c>
      <c r="M71" s="232" t="str">
        <f t="shared" si="6"/>
        <v/>
      </c>
    </row>
    <row r="72" spans="1:13" x14ac:dyDescent="0.2">
      <c r="A72" s="68">
        <f t="shared" si="1"/>
        <v>65</v>
      </c>
      <c r="B72" s="75">
        <f t="shared" si="7"/>
        <v>64</v>
      </c>
      <c r="C72" s="76"/>
      <c r="D72" s="77"/>
      <c r="E72" s="78" t="str">
        <f>IF(C72="","",VLOOKUP(C72+0,Steuerkraft!A:B,2,FALSE))</f>
        <v/>
      </c>
      <c r="F72" s="78" t="str">
        <f>IF(C72="","",VLOOKUP(C72+0,Steuerkraft!A:F,6,FALSE))</f>
        <v/>
      </c>
      <c r="G72" s="79" t="str">
        <f t="shared" si="2"/>
        <v/>
      </c>
      <c r="H72" s="80" t="str">
        <f>IF(C72="","",VLOOKUP(C72+0,Steuerkraft!A:M,13,FALSE))</f>
        <v/>
      </c>
      <c r="I72" s="85" t="str">
        <f>IF(C72="","",VLOOKUP(C72+0,Steuerkraft!A:M,5,FALSE))</f>
        <v/>
      </c>
      <c r="J72" s="82">
        <f t="shared" si="3"/>
        <v>0</v>
      </c>
      <c r="K72" s="82">
        <f t="shared" si="4"/>
        <v>0</v>
      </c>
      <c r="L72" s="83">
        <f t="shared" si="5"/>
        <v>0</v>
      </c>
      <c r="M72" s="232" t="str">
        <f t="shared" si="6"/>
        <v/>
      </c>
    </row>
    <row r="73" spans="1:13" x14ac:dyDescent="0.2">
      <c r="A73" s="68">
        <f t="shared" ref="A73:A136" si="8">1+A72</f>
        <v>66</v>
      </c>
      <c r="B73" s="75">
        <f t="shared" si="7"/>
        <v>65</v>
      </c>
      <c r="C73" s="76"/>
      <c r="D73" s="77"/>
      <c r="E73" s="78" t="str">
        <f>IF(C73="","",VLOOKUP(C73+0,Steuerkraft!A:B,2,FALSE))</f>
        <v/>
      </c>
      <c r="F73" s="78" t="str">
        <f>IF(C73="","",VLOOKUP(C73+0,Steuerkraft!A:F,6,FALSE))</f>
        <v/>
      </c>
      <c r="G73" s="79" t="str">
        <f t="shared" ref="G73:G136" si="9">IF(C73="","",D73*H73)</f>
        <v/>
      </c>
      <c r="H73" s="80" t="str">
        <f>IF(C73="","",VLOOKUP(C73+0,Steuerkraft!A:M,13,FALSE))</f>
        <v/>
      </c>
      <c r="I73" s="85" t="str">
        <f>IF(C73="","",VLOOKUP(C73+0,Steuerkraft!A:M,5,FALSE))</f>
        <v/>
      </c>
      <c r="J73" s="82">
        <f t="shared" ref="J73:J136" si="10">IF(OR(C73="",L73&gt;0),0,IF(D73+0=0,1,0))</f>
        <v>0</v>
      </c>
      <c r="K73" s="82">
        <f t="shared" ref="K73:K136" si="11">IF(L73&gt;0,0,IF(H73=0,1,0))</f>
        <v>0</v>
      </c>
      <c r="L73" s="83">
        <f t="shared" ref="L73:L136" si="12">IF(ISERROR(E73),1,0)</f>
        <v>0</v>
      </c>
      <c r="M73" s="232" t="str">
        <f t="shared" ref="M73:M136" si="13">IF(D73="","",D73*I73)</f>
        <v/>
      </c>
    </row>
    <row r="74" spans="1:13" x14ac:dyDescent="0.2">
      <c r="A74" s="68">
        <f t="shared" si="8"/>
        <v>67</v>
      </c>
      <c r="B74" s="75">
        <f t="shared" ref="B74:B137" si="14">1+B73</f>
        <v>66</v>
      </c>
      <c r="C74" s="76"/>
      <c r="D74" s="77"/>
      <c r="E74" s="78" t="str">
        <f>IF(C74="","",VLOOKUP(C74+0,Steuerkraft!A:B,2,FALSE))</f>
        <v/>
      </c>
      <c r="F74" s="78" t="str">
        <f>IF(C74="","",VLOOKUP(C74+0,Steuerkraft!A:F,6,FALSE))</f>
        <v/>
      </c>
      <c r="G74" s="79" t="str">
        <f t="shared" si="9"/>
        <v/>
      </c>
      <c r="H74" s="80" t="str">
        <f>IF(C74="","",VLOOKUP(C74+0,Steuerkraft!A:M,13,FALSE))</f>
        <v/>
      </c>
      <c r="I74" s="85" t="str">
        <f>IF(C74="","",VLOOKUP(C74+0,Steuerkraft!A:M,5,FALSE))</f>
        <v/>
      </c>
      <c r="J74" s="82">
        <f t="shared" si="10"/>
        <v>0</v>
      </c>
      <c r="K74" s="82">
        <f t="shared" si="11"/>
        <v>0</v>
      </c>
      <c r="L74" s="83">
        <f t="shared" si="12"/>
        <v>0</v>
      </c>
      <c r="M74" s="232" t="str">
        <f t="shared" si="13"/>
        <v/>
      </c>
    </row>
    <row r="75" spans="1:13" x14ac:dyDescent="0.2">
      <c r="A75" s="68">
        <f t="shared" si="8"/>
        <v>68</v>
      </c>
      <c r="B75" s="75">
        <f t="shared" si="14"/>
        <v>67</v>
      </c>
      <c r="C75" s="76"/>
      <c r="D75" s="77"/>
      <c r="E75" s="78" t="str">
        <f>IF(C75="","",VLOOKUP(C75+0,Steuerkraft!A:B,2,FALSE))</f>
        <v/>
      </c>
      <c r="F75" s="78" t="str">
        <f>IF(C75="","",VLOOKUP(C75+0,Steuerkraft!A:F,6,FALSE))</f>
        <v/>
      </c>
      <c r="G75" s="79" t="str">
        <f t="shared" si="9"/>
        <v/>
      </c>
      <c r="H75" s="80" t="str">
        <f>IF(C75="","",VLOOKUP(C75+0,Steuerkraft!A:M,13,FALSE))</f>
        <v/>
      </c>
      <c r="I75" s="85" t="str">
        <f>IF(C75="","",VLOOKUP(C75+0,Steuerkraft!A:M,5,FALSE))</f>
        <v/>
      </c>
      <c r="J75" s="82">
        <f t="shared" si="10"/>
        <v>0</v>
      </c>
      <c r="K75" s="82">
        <f t="shared" si="11"/>
        <v>0</v>
      </c>
      <c r="L75" s="83">
        <f t="shared" si="12"/>
        <v>0</v>
      </c>
      <c r="M75" s="232" t="str">
        <f t="shared" si="13"/>
        <v/>
      </c>
    </row>
    <row r="76" spans="1:13" x14ac:dyDescent="0.2">
      <c r="A76" s="68">
        <f t="shared" si="8"/>
        <v>69</v>
      </c>
      <c r="B76" s="75">
        <f t="shared" si="14"/>
        <v>68</v>
      </c>
      <c r="C76" s="76"/>
      <c r="D76" s="77"/>
      <c r="E76" s="78" t="str">
        <f>IF(C76="","",VLOOKUP(C76+0,Steuerkraft!A:B,2,FALSE))</f>
        <v/>
      </c>
      <c r="F76" s="78" t="str">
        <f>IF(C76="","",VLOOKUP(C76+0,Steuerkraft!A:F,6,FALSE))</f>
        <v/>
      </c>
      <c r="G76" s="79" t="str">
        <f t="shared" si="9"/>
        <v/>
      </c>
      <c r="H76" s="80" t="str">
        <f>IF(C76="","",VLOOKUP(C76+0,Steuerkraft!A:M,13,FALSE))</f>
        <v/>
      </c>
      <c r="I76" s="85" t="str">
        <f>IF(C76="","",VLOOKUP(C76+0,Steuerkraft!A:M,5,FALSE))</f>
        <v/>
      </c>
      <c r="J76" s="82">
        <f t="shared" si="10"/>
        <v>0</v>
      </c>
      <c r="K76" s="82">
        <f t="shared" si="11"/>
        <v>0</v>
      </c>
      <c r="L76" s="83">
        <f t="shared" si="12"/>
        <v>0</v>
      </c>
      <c r="M76" s="232" t="str">
        <f t="shared" si="13"/>
        <v/>
      </c>
    </row>
    <row r="77" spans="1:13" x14ac:dyDescent="0.2">
      <c r="A77" s="68">
        <f t="shared" si="8"/>
        <v>70</v>
      </c>
      <c r="B77" s="75">
        <f t="shared" si="14"/>
        <v>69</v>
      </c>
      <c r="C77" s="76"/>
      <c r="D77" s="77"/>
      <c r="E77" s="78" t="str">
        <f>IF(C77="","",VLOOKUP(C77+0,Steuerkraft!A:B,2,FALSE))</f>
        <v/>
      </c>
      <c r="F77" s="78" t="str">
        <f>IF(C77="","",VLOOKUP(C77+0,Steuerkraft!A:F,6,FALSE))</f>
        <v/>
      </c>
      <c r="G77" s="79" t="str">
        <f t="shared" si="9"/>
        <v/>
      </c>
      <c r="H77" s="80" t="str">
        <f>IF(C77="","",VLOOKUP(C77+0,Steuerkraft!A:M,13,FALSE))</f>
        <v/>
      </c>
      <c r="I77" s="85" t="str">
        <f>IF(C77="","",VLOOKUP(C77+0,Steuerkraft!A:M,5,FALSE))</f>
        <v/>
      </c>
      <c r="J77" s="82">
        <f t="shared" si="10"/>
        <v>0</v>
      </c>
      <c r="K77" s="82">
        <f t="shared" si="11"/>
        <v>0</v>
      </c>
      <c r="L77" s="83">
        <f t="shared" si="12"/>
        <v>0</v>
      </c>
      <c r="M77" s="232" t="str">
        <f t="shared" si="13"/>
        <v/>
      </c>
    </row>
    <row r="78" spans="1:13" x14ac:dyDescent="0.2">
      <c r="A78" s="68">
        <f t="shared" si="8"/>
        <v>71</v>
      </c>
      <c r="B78" s="75">
        <f t="shared" si="14"/>
        <v>70</v>
      </c>
      <c r="C78" s="76"/>
      <c r="D78" s="77"/>
      <c r="E78" s="78" t="str">
        <f>IF(C78="","",VLOOKUP(C78+0,Steuerkraft!A:B,2,FALSE))</f>
        <v/>
      </c>
      <c r="F78" s="78" t="str">
        <f>IF(C78="","",VLOOKUP(C78+0,Steuerkraft!A:F,6,FALSE))</f>
        <v/>
      </c>
      <c r="G78" s="79" t="str">
        <f t="shared" si="9"/>
        <v/>
      </c>
      <c r="H78" s="80" t="str">
        <f>IF(C78="","",VLOOKUP(C78+0,Steuerkraft!A:M,13,FALSE))</f>
        <v/>
      </c>
      <c r="I78" s="85" t="str">
        <f>IF(C78="","",VLOOKUP(C78+0,Steuerkraft!A:M,5,FALSE))</f>
        <v/>
      </c>
      <c r="J78" s="82">
        <f t="shared" si="10"/>
        <v>0</v>
      </c>
      <c r="K78" s="82">
        <f t="shared" si="11"/>
        <v>0</v>
      </c>
      <c r="L78" s="83">
        <f t="shared" si="12"/>
        <v>0</v>
      </c>
      <c r="M78" s="232" t="str">
        <f t="shared" si="13"/>
        <v/>
      </c>
    </row>
    <row r="79" spans="1:13" x14ac:dyDescent="0.2">
      <c r="A79" s="68">
        <f t="shared" si="8"/>
        <v>72</v>
      </c>
      <c r="B79" s="75">
        <f t="shared" si="14"/>
        <v>71</v>
      </c>
      <c r="C79" s="76"/>
      <c r="D79" s="77"/>
      <c r="E79" s="78" t="str">
        <f>IF(C79="","",VLOOKUP(C79+0,Steuerkraft!A:B,2,FALSE))</f>
        <v/>
      </c>
      <c r="F79" s="78" t="str">
        <f>IF(C79="","",VLOOKUP(C79+0,Steuerkraft!A:F,6,FALSE))</f>
        <v/>
      </c>
      <c r="G79" s="79" t="str">
        <f t="shared" si="9"/>
        <v/>
      </c>
      <c r="H79" s="80" t="str">
        <f>IF(C79="","",VLOOKUP(C79+0,Steuerkraft!A:M,13,FALSE))</f>
        <v/>
      </c>
      <c r="I79" s="85" t="str">
        <f>IF(C79="","",VLOOKUP(C79+0,Steuerkraft!A:M,5,FALSE))</f>
        <v/>
      </c>
      <c r="J79" s="82">
        <f t="shared" si="10"/>
        <v>0</v>
      </c>
      <c r="K79" s="82">
        <f t="shared" si="11"/>
        <v>0</v>
      </c>
      <c r="L79" s="83">
        <f t="shared" si="12"/>
        <v>0</v>
      </c>
      <c r="M79" s="232" t="str">
        <f t="shared" si="13"/>
        <v/>
      </c>
    </row>
    <row r="80" spans="1:13" x14ac:dyDescent="0.2">
      <c r="A80" s="68">
        <f t="shared" si="8"/>
        <v>73</v>
      </c>
      <c r="B80" s="75">
        <f t="shared" si="14"/>
        <v>72</v>
      </c>
      <c r="C80" s="76"/>
      <c r="D80" s="77"/>
      <c r="E80" s="78" t="str">
        <f>IF(C80="","",VLOOKUP(C80+0,Steuerkraft!A:B,2,FALSE))</f>
        <v/>
      </c>
      <c r="F80" s="78" t="str">
        <f>IF(C80="","",VLOOKUP(C80+0,Steuerkraft!A:F,6,FALSE))</f>
        <v/>
      </c>
      <c r="G80" s="79" t="str">
        <f t="shared" si="9"/>
        <v/>
      </c>
      <c r="H80" s="80" t="str">
        <f>IF(C80="","",VLOOKUP(C80+0,Steuerkraft!A:M,13,FALSE))</f>
        <v/>
      </c>
      <c r="I80" s="85" t="str">
        <f>IF(C80="","",VLOOKUP(C80+0,Steuerkraft!A:M,5,FALSE))</f>
        <v/>
      </c>
      <c r="J80" s="82">
        <f t="shared" si="10"/>
        <v>0</v>
      </c>
      <c r="K80" s="82">
        <f t="shared" si="11"/>
        <v>0</v>
      </c>
      <c r="L80" s="83">
        <f t="shared" si="12"/>
        <v>0</v>
      </c>
      <c r="M80" s="232" t="str">
        <f t="shared" si="13"/>
        <v/>
      </c>
    </row>
    <row r="81" spans="1:13" x14ac:dyDescent="0.2">
      <c r="A81" s="68">
        <f t="shared" si="8"/>
        <v>74</v>
      </c>
      <c r="B81" s="75">
        <f t="shared" si="14"/>
        <v>73</v>
      </c>
      <c r="C81" s="76"/>
      <c r="D81" s="77"/>
      <c r="E81" s="78" t="str">
        <f>IF(C81="","",VLOOKUP(C81+0,Steuerkraft!A:B,2,FALSE))</f>
        <v/>
      </c>
      <c r="F81" s="78" t="str">
        <f>IF(C81="","",VLOOKUP(C81+0,Steuerkraft!A:F,6,FALSE))</f>
        <v/>
      </c>
      <c r="G81" s="79" t="str">
        <f t="shared" si="9"/>
        <v/>
      </c>
      <c r="H81" s="80" t="str">
        <f>IF(C81="","",VLOOKUP(C81+0,Steuerkraft!A:M,13,FALSE))</f>
        <v/>
      </c>
      <c r="I81" s="85" t="str">
        <f>IF(C81="","",VLOOKUP(C81+0,Steuerkraft!A:M,5,FALSE))</f>
        <v/>
      </c>
      <c r="J81" s="82">
        <f t="shared" si="10"/>
        <v>0</v>
      </c>
      <c r="K81" s="82">
        <f t="shared" si="11"/>
        <v>0</v>
      </c>
      <c r="L81" s="83">
        <f t="shared" si="12"/>
        <v>0</v>
      </c>
      <c r="M81" s="232" t="str">
        <f t="shared" si="13"/>
        <v/>
      </c>
    </row>
    <row r="82" spans="1:13" x14ac:dyDescent="0.2">
      <c r="A82" s="68">
        <f t="shared" si="8"/>
        <v>75</v>
      </c>
      <c r="B82" s="75">
        <f t="shared" si="14"/>
        <v>74</v>
      </c>
      <c r="C82" s="84"/>
      <c r="D82" s="77"/>
      <c r="E82" s="78" t="str">
        <f>IF(C82="","",VLOOKUP(C82+0,Steuerkraft!A:B,2,FALSE))</f>
        <v/>
      </c>
      <c r="F82" s="78" t="str">
        <f>IF(C82="","",VLOOKUP(C82+0,Steuerkraft!A:F,6,FALSE))</f>
        <v/>
      </c>
      <c r="G82" s="79" t="str">
        <f t="shared" si="9"/>
        <v/>
      </c>
      <c r="H82" s="80" t="str">
        <f>IF(C82="","",VLOOKUP(C82+0,Steuerkraft!A:M,13,FALSE))</f>
        <v/>
      </c>
      <c r="I82" s="85" t="str">
        <f>IF(C82="","",VLOOKUP(C82+0,Steuerkraft!A:M,5,FALSE))</f>
        <v/>
      </c>
      <c r="J82" s="82">
        <f t="shared" si="10"/>
        <v>0</v>
      </c>
      <c r="K82" s="82">
        <f t="shared" si="11"/>
        <v>0</v>
      </c>
      <c r="L82" s="83">
        <f t="shared" si="12"/>
        <v>0</v>
      </c>
      <c r="M82" s="232" t="str">
        <f t="shared" si="13"/>
        <v/>
      </c>
    </row>
    <row r="83" spans="1:13" x14ac:dyDescent="0.2">
      <c r="A83" s="68">
        <f t="shared" si="8"/>
        <v>76</v>
      </c>
      <c r="B83" s="75">
        <f t="shared" si="14"/>
        <v>75</v>
      </c>
      <c r="C83" s="84"/>
      <c r="D83" s="77"/>
      <c r="E83" s="78" t="str">
        <f>IF(C83="","",VLOOKUP(C83+0,Steuerkraft!A:B,2,FALSE))</f>
        <v/>
      </c>
      <c r="F83" s="78" t="str">
        <f>IF(C83="","",VLOOKUP(C83+0,Steuerkraft!A:F,6,FALSE))</f>
        <v/>
      </c>
      <c r="G83" s="79" t="str">
        <f t="shared" si="9"/>
        <v/>
      </c>
      <c r="H83" s="80" t="str">
        <f>IF(C83="","",VLOOKUP(C83+0,Steuerkraft!A:M,13,FALSE))</f>
        <v/>
      </c>
      <c r="I83" s="85" t="str">
        <f>IF(C83="","",VLOOKUP(C83+0,Steuerkraft!A:M,5,FALSE))</f>
        <v/>
      </c>
      <c r="J83" s="82">
        <f t="shared" si="10"/>
        <v>0</v>
      </c>
      <c r="K83" s="82">
        <f t="shared" si="11"/>
        <v>0</v>
      </c>
      <c r="L83" s="83">
        <f t="shared" si="12"/>
        <v>0</v>
      </c>
      <c r="M83" s="232" t="str">
        <f t="shared" si="13"/>
        <v/>
      </c>
    </row>
    <row r="84" spans="1:13" x14ac:dyDescent="0.2">
      <c r="A84" s="68">
        <f t="shared" si="8"/>
        <v>77</v>
      </c>
      <c r="B84" s="75">
        <f t="shared" si="14"/>
        <v>76</v>
      </c>
      <c r="C84" s="84"/>
      <c r="D84" s="77"/>
      <c r="E84" s="78" t="str">
        <f>IF(C84="","",VLOOKUP(C84+0,Steuerkraft!A:B,2,FALSE))</f>
        <v/>
      </c>
      <c r="F84" s="78" t="str">
        <f>IF(C84="","",VLOOKUP(C84+0,Steuerkraft!A:F,6,FALSE))</f>
        <v/>
      </c>
      <c r="G84" s="79" t="str">
        <f t="shared" si="9"/>
        <v/>
      </c>
      <c r="H84" s="80" t="str">
        <f>IF(C84="","",VLOOKUP(C84+0,Steuerkraft!A:M,13,FALSE))</f>
        <v/>
      </c>
      <c r="I84" s="85" t="str">
        <f>IF(C84="","",VLOOKUP(C84+0,Steuerkraft!A:M,5,FALSE))</f>
        <v/>
      </c>
      <c r="J84" s="82">
        <f t="shared" si="10"/>
        <v>0</v>
      </c>
      <c r="K84" s="82">
        <f t="shared" si="11"/>
        <v>0</v>
      </c>
      <c r="L84" s="83">
        <f t="shared" si="12"/>
        <v>0</v>
      </c>
      <c r="M84" s="232" t="str">
        <f t="shared" si="13"/>
        <v/>
      </c>
    </row>
    <row r="85" spans="1:13" x14ac:dyDescent="0.2">
      <c r="A85" s="68">
        <f t="shared" si="8"/>
        <v>78</v>
      </c>
      <c r="B85" s="75">
        <f t="shared" si="14"/>
        <v>77</v>
      </c>
      <c r="C85" s="84"/>
      <c r="D85" s="77"/>
      <c r="E85" s="78" t="str">
        <f>IF(C85="","",VLOOKUP(C85+0,Steuerkraft!A:B,2,FALSE))</f>
        <v/>
      </c>
      <c r="F85" s="78" t="str">
        <f>IF(C85="","",VLOOKUP(C85+0,Steuerkraft!A:F,6,FALSE))</f>
        <v/>
      </c>
      <c r="G85" s="79" t="str">
        <f t="shared" si="9"/>
        <v/>
      </c>
      <c r="H85" s="80" t="str">
        <f>IF(C85="","",VLOOKUP(C85+0,Steuerkraft!A:M,13,FALSE))</f>
        <v/>
      </c>
      <c r="I85" s="85" t="str">
        <f>IF(C85="","",VLOOKUP(C85+0,Steuerkraft!A:M,5,FALSE))</f>
        <v/>
      </c>
      <c r="J85" s="82">
        <f t="shared" si="10"/>
        <v>0</v>
      </c>
      <c r="K85" s="82">
        <f t="shared" si="11"/>
        <v>0</v>
      </c>
      <c r="L85" s="83">
        <f t="shared" si="12"/>
        <v>0</v>
      </c>
      <c r="M85" s="232" t="str">
        <f t="shared" si="13"/>
        <v/>
      </c>
    </row>
    <row r="86" spans="1:13" x14ac:dyDescent="0.2">
      <c r="A86" s="68">
        <f t="shared" si="8"/>
        <v>79</v>
      </c>
      <c r="B86" s="75">
        <f t="shared" si="14"/>
        <v>78</v>
      </c>
      <c r="C86" s="84"/>
      <c r="D86" s="86"/>
      <c r="E86" s="78" t="str">
        <f>IF(C86="","",VLOOKUP(C86+0,Steuerkraft!A:B,2,FALSE))</f>
        <v/>
      </c>
      <c r="F86" s="78" t="str">
        <f>IF(C86="","",VLOOKUP(C86+0,Steuerkraft!A:F,6,FALSE))</f>
        <v/>
      </c>
      <c r="G86" s="79" t="str">
        <f t="shared" si="9"/>
        <v/>
      </c>
      <c r="H86" s="80" t="str">
        <f>IF(C86="","",VLOOKUP(C86+0,Steuerkraft!A:M,13,FALSE))</f>
        <v/>
      </c>
      <c r="I86" s="85" t="str">
        <f>IF(C86="","",VLOOKUP(C86+0,Steuerkraft!A:M,5,FALSE))</f>
        <v/>
      </c>
      <c r="J86" s="82">
        <f t="shared" si="10"/>
        <v>0</v>
      </c>
      <c r="K86" s="82">
        <f t="shared" si="11"/>
        <v>0</v>
      </c>
      <c r="L86" s="83">
        <f t="shared" si="12"/>
        <v>0</v>
      </c>
      <c r="M86" s="232" t="str">
        <f t="shared" si="13"/>
        <v/>
      </c>
    </row>
    <row r="87" spans="1:13" x14ac:dyDescent="0.2">
      <c r="A87" s="68">
        <f t="shared" si="8"/>
        <v>80</v>
      </c>
      <c r="B87" s="75">
        <f t="shared" si="14"/>
        <v>79</v>
      </c>
      <c r="C87" s="84"/>
      <c r="D87" s="86"/>
      <c r="E87" s="78" t="str">
        <f>IF(C87="","",VLOOKUP(C87+0,Steuerkraft!A:B,2,FALSE))</f>
        <v/>
      </c>
      <c r="F87" s="78" t="str">
        <f>IF(C87="","",VLOOKUP(C87+0,Steuerkraft!A:F,6,FALSE))</f>
        <v/>
      </c>
      <c r="G87" s="79" t="str">
        <f t="shared" si="9"/>
        <v/>
      </c>
      <c r="H87" s="80" t="str">
        <f>IF(C87="","",VLOOKUP(C87+0,Steuerkraft!A:M,13,FALSE))</f>
        <v/>
      </c>
      <c r="I87" s="85" t="str">
        <f>IF(C87="","",VLOOKUP(C87+0,Steuerkraft!A:M,5,FALSE))</f>
        <v/>
      </c>
      <c r="J87" s="82">
        <f t="shared" si="10"/>
        <v>0</v>
      </c>
      <c r="K87" s="82">
        <f t="shared" si="11"/>
        <v>0</v>
      </c>
      <c r="L87" s="83">
        <f t="shared" si="12"/>
        <v>0</v>
      </c>
      <c r="M87" s="232" t="str">
        <f t="shared" si="13"/>
        <v/>
      </c>
    </row>
    <row r="88" spans="1:13" x14ac:dyDescent="0.2">
      <c r="A88" s="68">
        <f t="shared" si="8"/>
        <v>81</v>
      </c>
      <c r="B88" s="75">
        <f t="shared" si="14"/>
        <v>80</v>
      </c>
      <c r="C88" s="84"/>
      <c r="D88" s="86"/>
      <c r="E88" s="78" t="str">
        <f>IF(C88="","",VLOOKUP(C88+0,Steuerkraft!A:B,2,FALSE))</f>
        <v/>
      </c>
      <c r="F88" s="78" t="str">
        <f>IF(C88="","",VLOOKUP(C88+0,Steuerkraft!A:F,6,FALSE))</f>
        <v/>
      </c>
      <c r="G88" s="79" t="str">
        <f t="shared" si="9"/>
        <v/>
      </c>
      <c r="H88" s="80" t="str">
        <f>IF(C88="","",VLOOKUP(C88+0,Steuerkraft!A:M,13,FALSE))</f>
        <v/>
      </c>
      <c r="I88" s="85" t="str">
        <f>IF(C88="","",VLOOKUP(C88+0,Steuerkraft!A:M,5,FALSE))</f>
        <v/>
      </c>
      <c r="J88" s="82">
        <f t="shared" si="10"/>
        <v>0</v>
      </c>
      <c r="K88" s="82">
        <f t="shared" si="11"/>
        <v>0</v>
      </c>
      <c r="L88" s="83">
        <f t="shared" si="12"/>
        <v>0</v>
      </c>
      <c r="M88" s="232" t="str">
        <f t="shared" si="13"/>
        <v/>
      </c>
    </row>
    <row r="89" spans="1:13" x14ac:dyDescent="0.2">
      <c r="A89" s="68">
        <f t="shared" si="8"/>
        <v>82</v>
      </c>
      <c r="B89" s="75">
        <f t="shared" si="14"/>
        <v>81</v>
      </c>
      <c r="C89" s="84"/>
      <c r="D89" s="77"/>
      <c r="E89" s="78" t="str">
        <f>IF(C89="","",VLOOKUP(C89+0,Steuerkraft!A:B,2,FALSE))</f>
        <v/>
      </c>
      <c r="F89" s="78" t="str">
        <f>IF(C89="","",VLOOKUP(C89+0,Steuerkraft!A:F,6,FALSE))</f>
        <v/>
      </c>
      <c r="G89" s="79" t="str">
        <f t="shared" si="9"/>
        <v/>
      </c>
      <c r="H89" s="80" t="str">
        <f>IF(C89="","",VLOOKUP(C89+0,Steuerkraft!A:M,13,FALSE))</f>
        <v/>
      </c>
      <c r="I89" s="85" t="str">
        <f>IF(C89="","",VLOOKUP(C89+0,Steuerkraft!A:M,5,FALSE))</f>
        <v/>
      </c>
      <c r="J89" s="82">
        <f t="shared" si="10"/>
        <v>0</v>
      </c>
      <c r="K89" s="82">
        <f t="shared" si="11"/>
        <v>0</v>
      </c>
      <c r="L89" s="83">
        <f t="shared" si="12"/>
        <v>0</v>
      </c>
      <c r="M89" s="232" t="str">
        <f t="shared" si="13"/>
        <v/>
      </c>
    </row>
    <row r="90" spans="1:13" x14ac:dyDescent="0.2">
      <c r="A90" s="68">
        <f t="shared" si="8"/>
        <v>83</v>
      </c>
      <c r="B90" s="75">
        <f t="shared" si="14"/>
        <v>82</v>
      </c>
      <c r="C90" s="84"/>
      <c r="D90" s="77"/>
      <c r="E90" s="78" t="str">
        <f>IF(C90="","",VLOOKUP(C90+0,Steuerkraft!A:B,2,FALSE))</f>
        <v/>
      </c>
      <c r="F90" s="78" t="str">
        <f>IF(C90="","",VLOOKUP(C90+0,Steuerkraft!A:F,6,FALSE))</f>
        <v/>
      </c>
      <c r="G90" s="79" t="str">
        <f t="shared" si="9"/>
        <v/>
      </c>
      <c r="H90" s="80" t="str">
        <f>IF(C90="","",VLOOKUP(C90+0,Steuerkraft!A:M,13,FALSE))</f>
        <v/>
      </c>
      <c r="I90" s="85" t="str">
        <f>IF(C90="","",VLOOKUP(C90+0,Steuerkraft!A:M,5,FALSE))</f>
        <v/>
      </c>
      <c r="J90" s="82">
        <f t="shared" si="10"/>
        <v>0</v>
      </c>
      <c r="K90" s="82">
        <f t="shared" si="11"/>
        <v>0</v>
      </c>
      <c r="L90" s="83">
        <f t="shared" si="12"/>
        <v>0</v>
      </c>
      <c r="M90" s="232" t="str">
        <f t="shared" si="13"/>
        <v/>
      </c>
    </row>
    <row r="91" spans="1:13" x14ac:dyDescent="0.2">
      <c r="A91" s="68">
        <f t="shared" si="8"/>
        <v>84</v>
      </c>
      <c r="B91" s="75">
        <f t="shared" si="14"/>
        <v>83</v>
      </c>
      <c r="C91" s="84"/>
      <c r="D91" s="77"/>
      <c r="E91" s="78" t="str">
        <f>IF(C91="","",VLOOKUP(C91+0,Steuerkraft!A:B,2,FALSE))</f>
        <v/>
      </c>
      <c r="F91" s="78" t="str">
        <f>IF(C91="","",VLOOKUP(C91+0,Steuerkraft!A:F,6,FALSE))</f>
        <v/>
      </c>
      <c r="G91" s="79" t="str">
        <f t="shared" si="9"/>
        <v/>
      </c>
      <c r="H91" s="80" t="str">
        <f>IF(C91="","",VLOOKUP(C91+0,Steuerkraft!A:M,13,FALSE))</f>
        <v/>
      </c>
      <c r="I91" s="85" t="str">
        <f>IF(C91="","",VLOOKUP(C91+0,Steuerkraft!A:M,5,FALSE))</f>
        <v/>
      </c>
      <c r="J91" s="82">
        <f t="shared" si="10"/>
        <v>0</v>
      </c>
      <c r="K91" s="82">
        <f t="shared" si="11"/>
        <v>0</v>
      </c>
      <c r="L91" s="83">
        <f t="shared" si="12"/>
        <v>0</v>
      </c>
      <c r="M91" s="232" t="str">
        <f t="shared" si="13"/>
        <v/>
      </c>
    </row>
    <row r="92" spans="1:13" x14ac:dyDescent="0.2">
      <c r="A92" s="68">
        <f t="shared" si="8"/>
        <v>85</v>
      </c>
      <c r="B92" s="75">
        <f t="shared" si="14"/>
        <v>84</v>
      </c>
      <c r="C92" s="84"/>
      <c r="D92" s="77"/>
      <c r="E92" s="78" t="str">
        <f>IF(C92="","",VLOOKUP(C92+0,Steuerkraft!A:B,2,FALSE))</f>
        <v/>
      </c>
      <c r="F92" s="78" t="str">
        <f>IF(C92="","",VLOOKUP(C92+0,Steuerkraft!A:F,6,FALSE))</f>
        <v/>
      </c>
      <c r="G92" s="79" t="str">
        <f t="shared" si="9"/>
        <v/>
      </c>
      <c r="H92" s="80" t="str">
        <f>IF(C92="","",VLOOKUP(C92+0,Steuerkraft!A:M,13,FALSE))</f>
        <v/>
      </c>
      <c r="I92" s="85" t="str">
        <f>IF(C92="","",VLOOKUP(C92+0,Steuerkraft!A:M,5,FALSE))</f>
        <v/>
      </c>
      <c r="J92" s="82">
        <f t="shared" si="10"/>
        <v>0</v>
      </c>
      <c r="K92" s="82">
        <f t="shared" si="11"/>
        <v>0</v>
      </c>
      <c r="L92" s="83">
        <f t="shared" si="12"/>
        <v>0</v>
      </c>
      <c r="M92" s="232" t="str">
        <f t="shared" si="13"/>
        <v/>
      </c>
    </row>
    <row r="93" spans="1:13" x14ac:dyDescent="0.2">
      <c r="A93" s="68">
        <f t="shared" si="8"/>
        <v>86</v>
      </c>
      <c r="B93" s="75">
        <f t="shared" si="14"/>
        <v>85</v>
      </c>
      <c r="C93" s="84"/>
      <c r="D93" s="77"/>
      <c r="E93" s="78" t="str">
        <f>IF(C93="","",VLOOKUP(C93+0,Steuerkraft!A:B,2,FALSE))</f>
        <v/>
      </c>
      <c r="F93" s="78" t="str">
        <f>IF(C93="","",VLOOKUP(C93+0,Steuerkraft!A:F,6,FALSE))</f>
        <v/>
      </c>
      <c r="G93" s="79" t="str">
        <f t="shared" si="9"/>
        <v/>
      </c>
      <c r="H93" s="80" t="str">
        <f>IF(C93="","",VLOOKUP(C93+0,Steuerkraft!A:M,13,FALSE))</f>
        <v/>
      </c>
      <c r="I93" s="85" t="str">
        <f>IF(C93="","",VLOOKUP(C93+0,Steuerkraft!A:M,5,FALSE))</f>
        <v/>
      </c>
      <c r="J93" s="82">
        <f t="shared" si="10"/>
        <v>0</v>
      </c>
      <c r="K93" s="82">
        <f t="shared" si="11"/>
        <v>0</v>
      </c>
      <c r="L93" s="83">
        <f t="shared" si="12"/>
        <v>0</v>
      </c>
      <c r="M93" s="232" t="str">
        <f t="shared" si="13"/>
        <v/>
      </c>
    </row>
    <row r="94" spans="1:13" x14ac:dyDescent="0.2">
      <c r="A94" s="68">
        <f t="shared" si="8"/>
        <v>87</v>
      </c>
      <c r="B94" s="75">
        <f t="shared" si="14"/>
        <v>86</v>
      </c>
      <c r="C94" s="84"/>
      <c r="D94" s="77"/>
      <c r="E94" s="78" t="str">
        <f>IF(C94="","",VLOOKUP(C94+0,Steuerkraft!A:B,2,FALSE))</f>
        <v/>
      </c>
      <c r="F94" s="78" t="str">
        <f>IF(C94="","",VLOOKUP(C94+0,Steuerkraft!A:F,6,FALSE))</f>
        <v/>
      </c>
      <c r="G94" s="79" t="str">
        <f t="shared" si="9"/>
        <v/>
      </c>
      <c r="H94" s="80" t="str">
        <f>IF(C94="","",VLOOKUP(C94+0,Steuerkraft!A:M,13,FALSE))</f>
        <v/>
      </c>
      <c r="I94" s="85" t="str">
        <f>IF(C94="","",VLOOKUP(C94+0,Steuerkraft!A:M,5,FALSE))</f>
        <v/>
      </c>
      <c r="J94" s="82">
        <f t="shared" si="10"/>
        <v>0</v>
      </c>
      <c r="K94" s="82">
        <f t="shared" si="11"/>
        <v>0</v>
      </c>
      <c r="L94" s="83">
        <f t="shared" si="12"/>
        <v>0</v>
      </c>
      <c r="M94" s="232" t="str">
        <f t="shared" si="13"/>
        <v/>
      </c>
    </row>
    <row r="95" spans="1:13" x14ac:dyDescent="0.2">
      <c r="A95" s="68">
        <f t="shared" si="8"/>
        <v>88</v>
      </c>
      <c r="B95" s="75">
        <f t="shared" si="14"/>
        <v>87</v>
      </c>
      <c r="C95" s="84"/>
      <c r="D95" s="77"/>
      <c r="E95" s="78" t="str">
        <f>IF(C95="","",VLOOKUP(C95+0,Steuerkraft!A:B,2,FALSE))</f>
        <v/>
      </c>
      <c r="F95" s="78" t="str">
        <f>IF(C95="","",VLOOKUP(C95+0,Steuerkraft!A:F,6,FALSE))</f>
        <v/>
      </c>
      <c r="G95" s="79" t="str">
        <f t="shared" si="9"/>
        <v/>
      </c>
      <c r="H95" s="80" t="str">
        <f>IF(C95="","",VLOOKUP(C95+0,Steuerkraft!A:M,13,FALSE))</f>
        <v/>
      </c>
      <c r="I95" s="85" t="str">
        <f>IF(C95="","",VLOOKUP(C95+0,Steuerkraft!A:M,5,FALSE))</f>
        <v/>
      </c>
      <c r="J95" s="82">
        <f t="shared" si="10"/>
        <v>0</v>
      </c>
      <c r="K95" s="82">
        <f t="shared" si="11"/>
        <v>0</v>
      </c>
      <c r="L95" s="83">
        <f t="shared" si="12"/>
        <v>0</v>
      </c>
      <c r="M95" s="232" t="str">
        <f t="shared" si="13"/>
        <v/>
      </c>
    </row>
    <row r="96" spans="1:13" x14ac:dyDescent="0.2">
      <c r="A96" s="68">
        <f t="shared" si="8"/>
        <v>89</v>
      </c>
      <c r="B96" s="75">
        <f t="shared" si="14"/>
        <v>88</v>
      </c>
      <c r="C96" s="84"/>
      <c r="D96" s="77"/>
      <c r="E96" s="78" t="str">
        <f>IF(C96="","",VLOOKUP(C96+0,Steuerkraft!A:B,2,FALSE))</f>
        <v/>
      </c>
      <c r="F96" s="78" t="str">
        <f>IF(C96="","",VLOOKUP(C96+0,Steuerkraft!A:F,6,FALSE))</f>
        <v/>
      </c>
      <c r="G96" s="79" t="str">
        <f t="shared" si="9"/>
        <v/>
      </c>
      <c r="H96" s="80" t="str">
        <f>IF(C96="","",VLOOKUP(C96+0,Steuerkraft!A:M,13,FALSE))</f>
        <v/>
      </c>
      <c r="I96" s="85" t="str">
        <f>IF(C96="","",VLOOKUP(C96+0,Steuerkraft!A:M,5,FALSE))</f>
        <v/>
      </c>
      <c r="J96" s="82">
        <f t="shared" si="10"/>
        <v>0</v>
      </c>
      <c r="K96" s="82">
        <f t="shared" si="11"/>
        <v>0</v>
      </c>
      <c r="L96" s="83">
        <f t="shared" si="12"/>
        <v>0</v>
      </c>
      <c r="M96" s="232" t="str">
        <f t="shared" si="13"/>
        <v/>
      </c>
    </row>
    <row r="97" spans="1:13" x14ac:dyDescent="0.2">
      <c r="A97" s="68">
        <f t="shared" si="8"/>
        <v>90</v>
      </c>
      <c r="B97" s="75">
        <f t="shared" si="14"/>
        <v>89</v>
      </c>
      <c r="C97" s="84"/>
      <c r="D97" s="77"/>
      <c r="E97" s="78" t="str">
        <f>IF(C97="","",VLOOKUP(C97+0,Steuerkraft!A:B,2,FALSE))</f>
        <v/>
      </c>
      <c r="F97" s="78" t="str">
        <f>IF(C97="","",VLOOKUP(C97+0,Steuerkraft!A:F,6,FALSE))</f>
        <v/>
      </c>
      <c r="G97" s="79" t="str">
        <f t="shared" si="9"/>
        <v/>
      </c>
      <c r="H97" s="80" t="str">
        <f>IF(C97="","",VLOOKUP(C97+0,Steuerkraft!A:M,13,FALSE))</f>
        <v/>
      </c>
      <c r="I97" s="85" t="str">
        <f>IF(C97="","",VLOOKUP(C97+0,Steuerkraft!A:M,5,FALSE))</f>
        <v/>
      </c>
      <c r="J97" s="82">
        <f t="shared" si="10"/>
        <v>0</v>
      </c>
      <c r="K97" s="82">
        <f t="shared" si="11"/>
        <v>0</v>
      </c>
      <c r="L97" s="83">
        <f t="shared" si="12"/>
        <v>0</v>
      </c>
      <c r="M97" s="232" t="str">
        <f t="shared" si="13"/>
        <v/>
      </c>
    </row>
    <row r="98" spans="1:13" x14ac:dyDescent="0.2">
      <c r="A98" s="68">
        <f t="shared" si="8"/>
        <v>91</v>
      </c>
      <c r="B98" s="75">
        <f t="shared" si="14"/>
        <v>90</v>
      </c>
      <c r="C98" s="84"/>
      <c r="D98" s="77"/>
      <c r="E98" s="78" t="str">
        <f>IF(C98="","",VLOOKUP(C98+0,Steuerkraft!A:B,2,FALSE))</f>
        <v/>
      </c>
      <c r="F98" s="78" t="str">
        <f>IF(C98="","",VLOOKUP(C98+0,Steuerkraft!A:F,6,FALSE))</f>
        <v/>
      </c>
      <c r="G98" s="79" t="str">
        <f t="shared" si="9"/>
        <v/>
      </c>
      <c r="H98" s="80" t="str">
        <f>IF(C98="","",VLOOKUP(C98+0,Steuerkraft!A:M,13,FALSE))</f>
        <v/>
      </c>
      <c r="I98" s="85" t="str">
        <f>IF(C98="","",VLOOKUP(C98+0,Steuerkraft!A:M,5,FALSE))</f>
        <v/>
      </c>
      <c r="J98" s="82">
        <f t="shared" si="10"/>
        <v>0</v>
      </c>
      <c r="K98" s="82">
        <f t="shared" si="11"/>
        <v>0</v>
      </c>
      <c r="L98" s="83">
        <f t="shared" si="12"/>
        <v>0</v>
      </c>
      <c r="M98" s="232" t="str">
        <f t="shared" si="13"/>
        <v/>
      </c>
    </row>
    <row r="99" spans="1:13" x14ac:dyDescent="0.2">
      <c r="A99" s="68">
        <f t="shared" si="8"/>
        <v>92</v>
      </c>
      <c r="B99" s="75">
        <f t="shared" si="14"/>
        <v>91</v>
      </c>
      <c r="C99" s="84"/>
      <c r="D99" s="77"/>
      <c r="E99" s="78" t="str">
        <f>IF(C99="","",VLOOKUP(C99+0,Steuerkraft!A:B,2,FALSE))</f>
        <v/>
      </c>
      <c r="F99" s="78" t="str">
        <f>IF(C99="","",VLOOKUP(C99+0,Steuerkraft!A:F,6,FALSE))</f>
        <v/>
      </c>
      <c r="G99" s="79" t="str">
        <f t="shared" si="9"/>
        <v/>
      </c>
      <c r="H99" s="80" t="str">
        <f>IF(C99="","",VLOOKUP(C99+0,Steuerkraft!A:M,13,FALSE))</f>
        <v/>
      </c>
      <c r="I99" s="85" t="str">
        <f>IF(C99="","",VLOOKUP(C99+0,Steuerkraft!A:M,5,FALSE))</f>
        <v/>
      </c>
      <c r="J99" s="82">
        <f t="shared" si="10"/>
        <v>0</v>
      </c>
      <c r="K99" s="82">
        <f t="shared" si="11"/>
        <v>0</v>
      </c>
      <c r="L99" s="83">
        <f t="shared" si="12"/>
        <v>0</v>
      </c>
      <c r="M99" s="232" t="str">
        <f t="shared" si="13"/>
        <v/>
      </c>
    </row>
    <row r="100" spans="1:13" x14ac:dyDescent="0.2">
      <c r="A100" s="68">
        <f t="shared" si="8"/>
        <v>93</v>
      </c>
      <c r="B100" s="75">
        <f t="shared" si="14"/>
        <v>92</v>
      </c>
      <c r="C100" s="84"/>
      <c r="D100" s="77"/>
      <c r="E100" s="78" t="str">
        <f>IF(C100="","",VLOOKUP(C100+0,Steuerkraft!A:B,2,FALSE))</f>
        <v/>
      </c>
      <c r="F100" s="78" t="str">
        <f>IF(C100="","",VLOOKUP(C100+0,Steuerkraft!A:F,6,FALSE))</f>
        <v/>
      </c>
      <c r="G100" s="79" t="str">
        <f t="shared" si="9"/>
        <v/>
      </c>
      <c r="H100" s="80" t="str">
        <f>IF(C100="","",VLOOKUP(C100+0,Steuerkraft!A:M,13,FALSE))</f>
        <v/>
      </c>
      <c r="I100" s="85" t="str">
        <f>IF(C100="","",VLOOKUP(C100+0,Steuerkraft!A:M,5,FALSE))</f>
        <v/>
      </c>
      <c r="J100" s="82">
        <f t="shared" si="10"/>
        <v>0</v>
      </c>
      <c r="K100" s="82">
        <f t="shared" si="11"/>
        <v>0</v>
      </c>
      <c r="L100" s="83">
        <f t="shared" si="12"/>
        <v>0</v>
      </c>
      <c r="M100" s="232" t="str">
        <f t="shared" si="13"/>
        <v/>
      </c>
    </row>
    <row r="101" spans="1:13" x14ac:dyDescent="0.2">
      <c r="A101" s="68">
        <f t="shared" si="8"/>
        <v>94</v>
      </c>
      <c r="B101" s="75">
        <f t="shared" si="14"/>
        <v>93</v>
      </c>
      <c r="C101" s="84"/>
      <c r="D101" s="77"/>
      <c r="E101" s="78" t="str">
        <f>IF(C101="","",VLOOKUP(C101+0,Steuerkraft!A:B,2,FALSE))</f>
        <v/>
      </c>
      <c r="F101" s="78" t="str">
        <f>IF(C101="","",VLOOKUP(C101+0,Steuerkraft!A:F,6,FALSE))</f>
        <v/>
      </c>
      <c r="G101" s="79" t="str">
        <f t="shared" si="9"/>
        <v/>
      </c>
      <c r="H101" s="80" t="str">
        <f>IF(C101="","",VLOOKUP(C101+0,Steuerkraft!A:M,13,FALSE))</f>
        <v/>
      </c>
      <c r="I101" s="85" t="str">
        <f>IF(C101="","",VLOOKUP(C101+0,Steuerkraft!A:M,5,FALSE))</f>
        <v/>
      </c>
      <c r="J101" s="82">
        <f t="shared" si="10"/>
        <v>0</v>
      </c>
      <c r="K101" s="82">
        <f t="shared" si="11"/>
        <v>0</v>
      </c>
      <c r="L101" s="83">
        <f t="shared" si="12"/>
        <v>0</v>
      </c>
      <c r="M101" s="232" t="str">
        <f t="shared" si="13"/>
        <v/>
      </c>
    </row>
    <row r="102" spans="1:13" x14ac:dyDescent="0.2">
      <c r="A102" s="68">
        <f t="shared" si="8"/>
        <v>95</v>
      </c>
      <c r="B102" s="75">
        <f t="shared" si="14"/>
        <v>94</v>
      </c>
      <c r="C102" s="84"/>
      <c r="D102" s="77"/>
      <c r="E102" s="78" t="str">
        <f>IF(C102="","",VLOOKUP(C102+0,Steuerkraft!A:B,2,FALSE))</f>
        <v/>
      </c>
      <c r="F102" s="78" t="str">
        <f>IF(C102="","",VLOOKUP(C102+0,Steuerkraft!A:F,6,FALSE))</f>
        <v/>
      </c>
      <c r="G102" s="79" t="str">
        <f t="shared" si="9"/>
        <v/>
      </c>
      <c r="H102" s="80" t="str">
        <f>IF(C102="","",VLOOKUP(C102+0,Steuerkraft!A:M,13,FALSE))</f>
        <v/>
      </c>
      <c r="I102" s="85" t="str">
        <f>IF(C102="","",VLOOKUP(C102+0,Steuerkraft!A:M,5,FALSE))</f>
        <v/>
      </c>
      <c r="J102" s="82">
        <f t="shared" si="10"/>
        <v>0</v>
      </c>
      <c r="K102" s="82">
        <f t="shared" si="11"/>
        <v>0</v>
      </c>
      <c r="L102" s="83">
        <f t="shared" si="12"/>
        <v>0</v>
      </c>
      <c r="M102" s="232" t="str">
        <f t="shared" si="13"/>
        <v/>
      </c>
    </row>
    <row r="103" spans="1:13" x14ac:dyDescent="0.2">
      <c r="A103" s="68">
        <f t="shared" si="8"/>
        <v>96</v>
      </c>
      <c r="B103" s="75">
        <f t="shared" si="14"/>
        <v>95</v>
      </c>
      <c r="C103" s="84"/>
      <c r="D103" s="77"/>
      <c r="E103" s="78" t="str">
        <f>IF(C103="","",VLOOKUP(C103+0,Steuerkraft!A:B,2,FALSE))</f>
        <v/>
      </c>
      <c r="F103" s="78" t="str">
        <f>IF(C103="","",VLOOKUP(C103+0,Steuerkraft!A:F,6,FALSE))</f>
        <v/>
      </c>
      <c r="G103" s="79" t="str">
        <f t="shared" si="9"/>
        <v/>
      </c>
      <c r="H103" s="80" t="str">
        <f>IF(C103="","",VLOOKUP(C103+0,Steuerkraft!A:M,13,FALSE))</f>
        <v/>
      </c>
      <c r="I103" s="85" t="str">
        <f>IF(C103="","",VLOOKUP(C103+0,Steuerkraft!A:M,5,FALSE))</f>
        <v/>
      </c>
      <c r="J103" s="82">
        <f t="shared" si="10"/>
        <v>0</v>
      </c>
      <c r="K103" s="82">
        <f t="shared" si="11"/>
        <v>0</v>
      </c>
      <c r="L103" s="83">
        <f t="shared" si="12"/>
        <v>0</v>
      </c>
      <c r="M103" s="232" t="str">
        <f t="shared" si="13"/>
        <v/>
      </c>
    </row>
    <row r="104" spans="1:13" x14ac:dyDescent="0.2">
      <c r="A104" s="68">
        <f t="shared" si="8"/>
        <v>97</v>
      </c>
      <c r="B104" s="75">
        <f t="shared" si="14"/>
        <v>96</v>
      </c>
      <c r="C104" s="84"/>
      <c r="D104" s="77"/>
      <c r="E104" s="78" t="str">
        <f>IF(C104="","",VLOOKUP(C104+0,Steuerkraft!A:B,2,FALSE))</f>
        <v/>
      </c>
      <c r="F104" s="78" t="str">
        <f>IF(C104="","",VLOOKUP(C104+0,Steuerkraft!A:F,6,FALSE))</f>
        <v/>
      </c>
      <c r="G104" s="79" t="str">
        <f t="shared" si="9"/>
        <v/>
      </c>
      <c r="H104" s="80" t="str">
        <f>IF(C104="","",VLOOKUP(C104+0,Steuerkraft!A:M,13,FALSE))</f>
        <v/>
      </c>
      <c r="I104" s="85" t="str">
        <f>IF(C104="","",VLOOKUP(C104+0,Steuerkraft!A:M,5,FALSE))</f>
        <v/>
      </c>
      <c r="J104" s="82">
        <f t="shared" si="10"/>
        <v>0</v>
      </c>
      <c r="K104" s="82">
        <f t="shared" si="11"/>
        <v>0</v>
      </c>
      <c r="L104" s="83">
        <f t="shared" si="12"/>
        <v>0</v>
      </c>
      <c r="M104" s="232" t="str">
        <f t="shared" si="13"/>
        <v/>
      </c>
    </row>
    <row r="105" spans="1:13" x14ac:dyDescent="0.2">
      <c r="A105" s="68">
        <f t="shared" si="8"/>
        <v>98</v>
      </c>
      <c r="B105" s="75">
        <f t="shared" si="14"/>
        <v>97</v>
      </c>
      <c r="C105" s="84"/>
      <c r="D105" s="77"/>
      <c r="E105" s="78" t="str">
        <f>IF(C105="","",VLOOKUP(C105+0,Steuerkraft!A:B,2,FALSE))</f>
        <v/>
      </c>
      <c r="F105" s="78" t="str">
        <f>IF(C105="","",VLOOKUP(C105+0,Steuerkraft!A:F,6,FALSE))</f>
        <v/>
      </c>
      <c r="G105" s="79" t="str">
        <f t="shared" si="9"/>
        <v/>
      </c>
      <c r="H105" s="80" t="str">
        <f>IF(C105="","",VLOOKUP(C105+0,Steuerkraft!A:M,13,FALSE))</f>
        <v/>
      </c>
      <c r="I105" s="85" t="str">
        <f>IF(C105="","",VLOOKUP(C105+0,Steuerkraft!A:M,5,FALSE))</f>
        <v/>
      </c>
      <c r="J105" s="82">
        <f t="shared" si="10"/>
        <v>0</v>
      </c>
      <c r="K105" s="82">
        <f t="shared" si="11"/>
        <v>0</v>
      </c>
      <c r="L105" s="83">
        <f t="shared" si="12"/>
        <v>0</v>
      </c>
      <c r="M105" s="232" t="str">
        <f t="shared" si="13"/>
        <v/>
      </c>
    </row>
    <row r="106" spans="1:13" x14ac:dyDescent="0.2">
      <c r="A106" s="68">
        <f t="shared" si="8"/>
        <v>99</v>
      </c>
      <c r="B106" s="75">
        <f t="shared" si="14"/>
        <v>98</v>
      </c>
      <c r="C106" s="84"/>
      <c r="D106" s="77"/>
      <c r="E106" s="78" t="str">
        <f>IF(C106="","",VLOOKUP(C106+0,Steuerkraft!A:B,2,FALSE))</f>
        <v/>
      </c>
      <c r="F106" s="78" t="str">
        <f>IF(C106="","",VLOOKUP(C106+0,Steuerkraft!A:F,6,FALSE))</f>
        <v/>
      </c>
      <c r="G106" s="79" t="str">
        <f t="shared" si="9"/>
        <v/>
      </c>
      <c r="H106" s="80" t="str">
        <f>IF(C106="","",VLOOKUP(C106+0,Steuerkraft!A:M,13,FALSE))</f>
        <v/>
      </c>
      <c r="I106" s="85" t="str">
        <f>IF(C106="","",VLOOKUP(C106+0,Steuerkraft!A:M,5,FALSE))</f>
        <v/>
      </c>
      <c r="J106" s="82">
        <f t="shared" si="10"/>
        <v>0</v>
      </c>
      <c r="K106" s="82">
        <f t="shared" si="11"/>
        <v>0</v>
      </c>
      <c r="L106" s="83">
        <f t="shared" si="12"/>
        <v>0</v>
      </c>
      <c r="M106" s="232" t="str">
        <f t="shared" si="13"/>
        <v/>
      </c>
    </row>
    <row r="107" spans="1:13" x14ac:dyDescent="0.2">
      <c r="A107" s="68">
        <f t="shared" si="8"/>
        <v>100</v>
      </c>
      <c r="B107" s="75">
        <f t="shared" si="14"/>
        <v>99</v>
      </c>
      <c r="C107" s="84"/>
      <c r="D107" s="77"/>
      <c r="E107" s="78" t="str">
        <f>IF(C107="","",VLOOKUP(C107+0,Steuerkraft!A:B,2,FALSE))</f>
        <v/>
      </c>
      <c r="F107" s="78" t="str">
        <f>IF(C107="","",VLOOKUP(C107+0,Steuerkraft!A:F,6,FALSE))</f>
        <v/>
      </c>
      <c r="G107" s="79" t="str">
        <f t="shared" si="9"/>
        <v/>
      </c>
      <c r="H107" s="80" t="str">
        <f>IF(C107="","",VLOOKUP(C107+0,Steuerkraft!A:M,13,FALSE))</f>
        <v/>
      </c>
      <c r="I107" s="85" t="str">
        <f>IF(C107="","",VLOOKUP(C107+0,Steuerkraft!A:M,5,FALSE))</f>
        <v/>
      </c>
      <c r="J107" s="82">
        <f t="shared" si="10"/>
        <v>0</v>
      </c>
      <c r="K107" s="82">
        <f t="shared" si="11"/>
        <v>0</v>
      </c>
      <c r="L107" s="83">
        <f t="shared" si="12"/>
        <v>0</v>
      </c>
      <c r="M107" s="232" t="str">
        <f t="shared" si="13"/>
        <v/>
      </c>
    </row>
    <row r="108" spans="1:13" x14ac:dyDescent="0.2">
      <c r="A108" s="68">
        <f t="shared" si="8"/>
        <v>101</v>
      </c>
      <c r="B108" s="75">
        <f t="shared" si="14"/>
        <v>100</v>
      </c>
      <c r="C108" s="84"/>
      <c r="D108" s="77"/>
      <c r="E108" s="78" t="str">
        <f>IF(C108="","",VLOOKUP(C108+0,Steuerkraft!A:B,2,FALSE))</f>
        <v/>
      </c>
      <c r="F108" s="78" t="str">
        <f>IF(C108="","",VLOOKUP(C108+0,Steuerkraft!A:F,6,FALSE))</f>
        <v/>
      </c>
      <c r="G108" s="79" t="str">
        <f t="shared" si="9"/>
        <v/>
      </c>
      <c r="H108" s="80" t="str">
        <f>IF(C108="","",VLOOKUP(C108+0,Steuerkraft!A:M,13,FALSE))</f>
        <v/>
      </c>
      <c r="I108" s="85" t="str">
        <f>IF(C108="","",VLOOKUP(C108+0,Steuerkraft!A:M,5,FALSE))</f>
        <v/>
      </c>
      <c r="J108" s="82">
        <f t="shared" si="10"/>
        <v>0</v>
      </c>
      <c r="K108" s="82">
        <f t="shared" si="11"/>
        <v>0</v>
      </c>
      <c r="L108" s="83">
        <f t="shared" si="12"/>
        <v>0</v>
      </c>
      <c r="M108" s="232" t="str">
        <f t="shared" si="13"/>
        <v/>
      </c>
    </row>
    <row r="109" spans="1:13" x14ac:dyDescent="0.2">
      <c r="A109" s="68">
        <f t="shared" si="8"/>
        <v>102</v>
      </c>
      <c r="B109" s="75">
        <f t="shared" si="14"/>
        <v>101</v>
      </c>
      <c r="C109" s="84"/>
      <c r="D109" s="77"/>
      <c r="E109" s="78" t="str">
        <f>IF(C109="","",VLOOKUP(C109+0,Steuerkraft!A:B,2,FALSE))</f>
        <v/>
      </c>
      <c r="F109" s="78" t="str">
        <f>IF(C109="","",VLOOKUP(C109+0,Steuerkraft!A:F,6,FALSE))</f>
        <v/>
      </c>
      <c r="G109" s="79" t="str">
        <f t="shared" si="9"/>
        <v/>
      </c>
      <c r="H109" s="80" t="str">
        <f>IF(C109="","",VLOOKUP(C109+0,Steuerkraft!A:M,13,FALSE))</f>
        <v/>
      </c>
      <c r="I109" s="85" t="str">
        <f>IF(C109="","",VLOOKUP(C109+0,Steuerkraft!A:M,5,FALSE))</f>
        <v/>
      </c>
      <c r="J109" s="82">
        <f t="shared" si="10"/>
        <v>0</v>
      </c>
      <c r="K109" s="82">
        <f t="shared" si="11"/>
        <v>0</v>
      </c>
      <c r="L109" s="83">
        <f t="shared" si="12"/>
        <v>0</v>
      </c>
      <c r="M109" s="232" t="str">
        <f t="shared" si="13"/>
        <v/>
      </c>
    </row>
    <row r="110" spans="1:13" x14ac:dyDescent="0.2">
      <c r="A110" s="68">
        <f t="shared" si="8"/>
        <v>103</v>
      </c>
      <c r="B110" s="75">
        <f t="shared" si="14"/>
        <v>102</v>
      </c>
      <c r="C110" s="84"/>
      <c r="D110" s="77"/>
      <c r="E110" s="78" t="str">
        <f>IF(C110="","",VLOOKUP(C110+0,Steuerkraft!A:B,2,FALSE))</f>
        <v/>
      </c>
      <c r="F110" s="78" t="str">
        <f>IF(C110="","",VLOOKUP(C110+0,Steuerkraft!A:F,6,FALSE))</f>
        <v/>
      </c>
      <c r="G110" s="79" t="str">
        <f t="shared" si="9"/>
        <v/>
      </c>
      <c r="H110" s="80" t="str">
        <f>IF(C110="","",VLOOKUP(C110+0,Steuerkraft!A:M,13,FALSE))</f>
        <v/>
      </c>
      <c r="I110" s="85" t="str">
        <f>IF(C110="","",VLOOKUP(C110+0,Steuerkraft!A:M,5,FALSE))</f>
        <v/>
      </c>
      <c r="J110" s="82">
        <f t="shared" si="10"/>
        <v>0</v>
      </c>
      <c r="K110" s="82">
        <f t="shared" si="11"/>
        <v>0</v>
      </c>
      <c r="L110" s="83">
        <f t="shared" si="12"/>
        <v>0</v>
      </c>
      <c r="M110" s="232" t="str">
        <f t="shared" si="13"/>
        <v/>
      </c>
    </row>
    <row r="111" spans="1:13" x14ac:dyDescent="0.2">
      <c r="A111" s="68">
        <f t="shared" si="8"/>
        <v>104</v>
      </c>
      <c r="B111" s="75">
        <f t="shared" si="14"/>
        <v>103</v>
      </c>
      <c r="C111" s="84"/>
      <c r="D111" s="77"/>
      <c r="E111" s="78" t="str">
        <f>IF(C111="","",VLOOKUP(C111+0,Steuerkraft!A:B,2,FALSE))</f>
        <v/>
      </c>
      <c r="F111" s="78" t="str">
        <f>IF(C111="","",VLOOKUP(C111+0,Steuerkraft!A:F,6,FALSE))</f>
        <v/>
      </c>
      <c r="G111" s="79" t="str">
        <f t="shared" si="9"/>
        <v/>
      </c>
      <c r="H111" s="80" t="str">
        <f>IF(C111="","",VLOOKUP(C111+0,Steuerkraft!A:M,13,FALSE))</f>
        <v/>
      </c>
      <c r="I111" s="85" t="str">
        <f>IF(C111="","",VLOOKUP(C111+0,Steuerkraft!A:M,5,FALSE))</f>
        <v/>
      </c>
      <c r="J111" s="82">
        <f t="shared" si="10"/>
        <v>0</v>
      </c>
      <c r="K111" s="82">
        <f t="shared" si="11"/>
        <v>0</v>
      </c>
      <c r="L111" s="83">
        <f t="shared" si="12"/>
        <v>0</v>
      </c>
      <c r="M111" s="232" t="str">
        <f t="shared" si="13"/>
        <v/>
      </c>
    </row>
    <row r="112" spans="1:13" x14ac:dyDescent="0.2">
      <c r="A112" s="68">
        <f t="shared" si="8"/>
        <v>105</v>
      </c>
      <c r="B112" s="75">
        <f t="shared" si="14"/>
        <v>104</v>
      </c>
      <c r="C112" s="84"/>
      <c r="D112" s="77"/>
      <c r="E112" s="78" t="str">
        <f>IF(C112="","",VLOOKUP(C112+0,Steuerkraft!A:B,2,FALSE))</f>
        <v/>
      </c>
      <c r="F112" s="78" t="str">
        <f>IF(C112="","",VLOOKUP(C112+0,Steuerkraft!A:F,6,FALSE))</f>
        <v/>
      </c>
      <c r="G112" s="79" t="str">
        <f t="shared" si="9"/>
        <v/>
      </c>
      <c r="H112" s="80" t="str">
        <f>IF(C112="","",VLOOKUP(C112+0,Steuerkraft!A:M,13,FALSE))</f>
        <v/>
      </c>
      <c r="I112" s="85" t="str">
        <f>IF(C112="","",VLOOKUP(C112+0,Steuerkraft!A:M,5,FALSE))</f>
        <v/>
      </c>
      <c r="J112" s="82">
        <f t="shared" si="10"/>
        <v>0</v>
      </c>
      <c r="K112" s="82">
        <f t="shared" si="11"/>
        <v>0</v>
      </c>
      <c r="L112" s="83">
        <f t="shared" si="12"/>
        <v>0</v>
      </c>
      <c r="M112" s="232" t="str">
        <f t="shared" si="13"/>
        <v/>
      </c>
    </row>
    <row r="113" spans="1:13" x14ac:dyDescent="0.2">
      <c r="A113" s="68">
        <f t="shared" si="8"/>
        <v>106</v>
      </c>
      <c r="B113" s="75">
        <f t="shared" si="14"/>
        <v>105</v>
      </c>
      <c r="C113" s="84"/>
      <c r="D113" s="77"/>
      <c r="E113" s="78" t="str">
        <f>IF(C113="","",VLOOKUP(C113+0,Steuerkraft!A:B,2,FALSE))</f>
        <v/>
      </c>
      <c r="F113" s="78" t="str">
        <f>IF(C113="","",VLOOKUP(C113+0,Steuerkraft!A:F,6,FALSE))</f>
        <v/>
      </c>
      <c r="G113" s="79" t="str">
        <f t="shared" si="9"/>
        <v/>
      </c>
      <c r="H113" s="80" t="str">
        <f>IF(C113="","",VLOOKUP(C113+0,Steuerkraft!A:M,13,FALSE))</f>
        <v/>
      </c>
      <c r="I113" s="85" t="str">
        <f>IF(C113="","",VLOOKUP(C113+0,Steuerkraft!A:M,5,FALSE))</f>
        <v/>
      </c>
      <c r="J113" s="82">
        <f t="shared" si="10"/>
        <v>0</v>
      </c>
      <c r="K113" s="82">
        <f t="shared" si="11"/>
        <v>0</v>
      </c>
      <c r="L113" s="83">
        <f t="shared" si="12"/>
        <v>0</v>
      </c>
      <c r="M113" s="232" t="str">
        <f t="shared" si="13"/>
        <v/>
      </c>
    </row>
    <row r="114" spans="1:13" x14ac:dyDescent="0.2">
      <c r="A114" s="68">
        <f t="shared" si="8"/>
        <v>107</v>
      </c>
      <c r="B114" s="75">
        <f t="shared" si="14"/>
        <v>106</v>
      </c>
      <c r="C114" s="84"/>
      <c r="D114" s="77"/>
      <c r="E114" s="78" t="str">
        <f>IF(C114="","",VLOOKUP(C114+0,Steuerkraft!A:B,2,FALSE))</f>
        <v/>
      </c>
      <c r="F114" s="78" t="str">
        <f>IF(C114="","",VLOOKUP(C114+0,Steuerkraft!A:F,6,FALSE))</f>
        <v/>
      </c>
      <c r="G114" s="79" t="str">
        <f t="shared" si="9"/>
        <v/>
      </c>
      <c r="H114" s="80" t="str">
        <f>IF(C114="","",VLOOKUP(C114+0,Steuerkraft!A:M,13,FALSE))</f>
        <v/>
      </c>
      <c r="I114" s="85" t="str">
        <f>IF(C114="","",VLOOKUP(C114+0,Steuerkraft!A:M,5,FALSE))</f>
        <v/>
      </c>
      <c r="J114" s="82">
        <f t="shared" si="10"/>
        <v>0</v>
      </c>
      <c r="K114" s="82">
        <f t="shared" si="11"/>
        <v>0</v>
      </c>
      <c r="L114" s="83">
        <f t="shared" si="12"/>
        <v>0</v>
      </c>
      <c r="M114" s="232" t="str">
        <f t="shared" si="13"/>
        <v/>
      </c>
    </row>
    <row r="115" spans="1:13" x14ac:dyDescent="0.2">
      <c r="A115" s="68">
        <f t="shared" si="8"/>
        <v>108</v>
      </c>
      <c r="B115" s="75">
        <f t="shared" si="14"/>
        <v>107</v>
      </c>
      <c r="C115" s="84"/>
      <c r="D115" s="77"/>
      <c r="E115" s="78" t="str">
        <f>IF(C115="","",VLOOKUP(C115+0,Steuerkraft!A:B,2,FALSE))</f>
        <v/>
      </c>
      <c r="F115" s="78" t="str">
        <f>IF(C115="","",VLOOKUP(C115+0,Steuerkraft!A:F,6,FALSE))</f>
        <v/>
      </c>
      <c r="G115" s="79" t="str">
        <f t="shared" si="9"/>
        <v/>
      </c>
      <c r="H115" s="80" t="str">
        <f>IF(C115="","",VLOOKUP(C115+0,Steuerkraft!A:M,13,FALSE))</f>
        <v/>
      </c>
      <c r="I115" s="85" t="str">
        <f>IF(C115="","",VLOOKUP(C115+0,Steuerkraft!A:M,5,FALSE))</f>
        <v/>
      </c>
      <c r="J115" s="82">
        <f t="shared" si="10"/>
        <v>0</v>
      </c>
      <c r="K115" s="82">
        <f t="shared" si="11"/>
        <v>0</v>
      </c>
      <c r="L115" s="83">
        <f t="shared" si="12"/>
        <v>0</v>
      </c>
      <c r="M115" s="232" t="str">
        <f t="shared" si="13"/>
        <v/>
      </c>
    </row>
    <row r="116" spans="1:13" x14ac:dyDescent="0.2">
      <c r="A116" s="68">
        <f t="shared" si="8"/>
        <v>109</v>
      </c>
      <c r="B116" s="75">
        <f t="shared" si="14"/>
        <v>108</v>
      </c>
      <c r="C116" s="84"/>
      <c r="D116" s="77"/>
      <c r="E116" s="78" t="str">
        <f>IF(C116="","",VLOOKUP(C116+0,Steuerkraft!A:B,2,FALSE))</f>
        <v/>
      </c>
      <c r="F116" s="78" t="str">
        <f>IF(C116="","",VLOOKUP(C116+0,Steuerkraft!A:F,6,FALSE))</f>
        <v/>
      </c>
      <c r="G116" s="79" t="str">
        <f t="shared" si="9"/>
        <v/>
      </c>
      <c r="H116" s="80" t="str">
        <f>IF(C116="","",VLOOKUP(C116+0,Steuerkraft!A:M,13,FALSE))</f>
        <v/>
      </c>
      <c r="I116" s="85" t="str">
        <f>IF(C116="","",VLOOKUP(C116+0,Steuerkraft!A:M,5,FALSE))</f>
        <v/>
      </c>
      <c r="J116" s="82">
        <f t="shared" si="10"/>
        <v>0</v>
      </c>
      <c r="K116" s="82">
        <f t="shared" si="11"/>
        <v>0</v>
      </c>
      <c r="L116" s="83">
        <f t="shared" si="12"/>
        <v>0</v>
      </c>
      <c r="M116" s="232" t="str">
        <f t="shared" si="13"/>
        <v/>
      </c>
    </row>
    <row r="117" spans="1:13" x14ac:dyDescent="0.2">
      <c r="A117" s="68">
        <f t="shared" si="8"/>
        <v>110</v>
      </c>
      <c r="B117" s="75">
        <f t="shared" si="14"/>
        <v>109</v>
      </c>
      <c r="C117" s="84"/>
      <c r="D117" s="77"/>
      <c r="E117" s="78" t="str">
        <f>IF(C117="","",VLOOKUP(C117+0,Steuerkraft!A:B,2,FALSE))</f>
        <v/>
      </c>
      <c r="F117" s="78" t="str">
        <f>IF(C117="","",VLOOKUP(C117+0,Steuerkraft!A:F,6,FALSE))</f>
        <v/>
      </c>
      <c r="G117" s="79" t="str">
        <f t="shared" si="9"/>
        <v/>
      </c>
      <c r="H117" s="80" t="str">
        <f>IF(C117="","",VLOOKUP(C117+0,Steuerkraft!A:M,13,FALSE))</f>
        <v/>
      </c>
      <c r="I117" s="85" t="str">
        <f>IF(C117="","",VLOOKUP(C117+0,Steuerkraft!A:M,5,FALSE))</f>
        <v/>
      </c>
      <c r="J117" s="82">
        <f t="shared" si="10"/>
        <v>0</v>
      </c>
      <c r="K117" s="82">
        <f t="shared" si="11"/>
        <v>0</v>
      </c>
      <c r="L117" s="83">
        <f t="shared" si="12"/>
        <v>0</v>
      </c>
      <c r="M117" s="232" t="str">
        <f t="shared" si="13"/>
        <v/>
      </c>
    </row>
    <row r="118" spans="1:13" x14ac:dyDescent="0.2">
      <c r="A118" s="68">
        <f t="shared" si="8"/>
        <v>111</v>
      </c>
      <c r="B118" s="75">
        <f t="shared" si="14"/>
        <v>110</v>
      </c>
      <c r="C118" s="84"/>
      <c r="D118" s="77"/>
      <c r="E118" s="78" t="str">
        <f>IF(C118="","",VLOOKUP(C118+0,Steuerkraft!A:B,2,FALSE))</f>
        <v/>
      </c>
      <c r="F118" s="78" t="str">
        <f>IF(C118="","",VLOOKUP(C118+0,Steuerkraft!A:F,6,FALSE))</f>
        <v/>
      </c>
      <c r="G118" s="79" t="str">
        <f t="shared" si="9"/>
        <v/>
      </c>
      <c r="H118" s="80" t="str">
        <f>IF(C118="","",VLOOKUP(C118+0,Steuerkraft!A:M,13,FALSE))</f>
        <v/>
      </c>
      <c r="I118" s="85" t="str">
        <f>IF(C118="","",VLOOKUP(C118+0,Steuerkraft!A:M,5,FALSE))</f>
        <v/>
      </c>
      <c r="J118" s="82">
        <f t="shared" si="10"/>
        <v>0</v>
      </c>
      <c r="K118" s="82">
        <f t="shared" si="11"/>
        <v>0</v>
      </c>
      <c r="L118" s="83">
        <f t="shared" si="12"/>
        <v>0</v>
      </c>
      <c r="M118" s="232" t="str">
        <f t="shared" si="13"/>
        <v/>
      </c>
    </row>
    <row r="119" spans="1:13" x14ac:dyDescent="0.2">
      <c r="A119" s="68">
        <f t="shared" si="8"/>
        <v>112</v>
      </c>
      <c r="B119" s="75">
        <f t="shared" si="14"/>
        <v>111</v>
      </c>
      <c r="C119" s="84"/>
      <c r="D119" s="77"/>
      <c r="E119" s="78" t="str">
        <f>IF(C119="","",VLOOKUP(C119+0,Steuerkraft!A:B,2,FALSE))</f>
        <v/>
      </c>
      <c r="F119" s="78" t="str">
        <f>IF(C119="","",VLOOKUP(C119+0,Steuerkraft!A:F,6,FALSE))</f>
        <v/>
      </c>
      <c r="G119" s="79" t="str">
        <f t="shared" si="9"/>
        <v/>
      </c>
      <c r="H119" s="80" t="str">
        <f>IF(C119="","",VLOOKUP(C119+0,Steuerkraft!A:M,13,FALSE))</f>
        <v/>
      </c>
      <c r="I119" s="85" t="str">
        <f>IF(C119="","",VLOOKUP(C119+0,Steuerkraft!A:M,5,FALSE))</f>
        <v/>
      </c>
      <c r="J119" s="82">
        <f t="shared" si="10"/>
        <v>0</v>
      </c>
      <c r="K119" s="82">
        <f t="shared" si="11"/>
        <v>0</v>
      </c>
      <c r="L119" s="83">
        <f t="shared" si="12"/>
        <v>0</v>
      </c>
      <c r="M119" s="232" t="str">
        <f t="shared" si="13"/>
        <v/>
      </c>
    </row>
    <row r="120" spans="1:13" x14ac:dyDescent="0.2">
      <c r="A120" s="68">
        <f t="shared" si="8"/>
        <v>113</v>
      </c>
      <c r="B120" s="75">
        <f t="shared" si="14"/>
        <v>112</v>
      </c>
      <c r="C120" s="84"/>
      <c r="D120" s="77"/>
      <c r="E120" s="78" t="str">
        <f>IF(C120="","",VLOOKUP(C120+0,Steuerkraft!A:B,2,FALSE))</f>
        <v/>
      </c>
      <c r="F120" s="78" t="str">
        <f>IF(C120="","",VLOOKUP(C120+0,Steuerkraft!A:F,6,FALSE))</f>
        <v/>
      </c>
      <c r="G120" s="79" t="str">
        <f t="shared" si="9"/>
        <v/>
      </c>
      <c r="H120" s="80" t="str">
        <f>IF(C120="","",VLOOKUP(C120+0,Steuerkraft!A:M,13,FALSE))</f>
        <v/>
      </c>
      <c r="I120" s="85" t="str">
        <f>IF(C120="","",VLOOKUP(C120+0,Steuerkraft!A:M,5,FALSE))</f>
        <v/>
      </c>
      <c r="J120" s="82">
        <f t="shared" si="10"/>
        <v>0</v>
      </c>
      <c r="K120" s="82">
        <f t="shared" si="11"/>
        <v>0</v>
      </c>
      <c r="L120" s="83">
        <f t="shared" si="12"/>
        <v>0</v>
      </c>
      <c r="M120" s="232" t="str">
        <f t="shared" si="13"/>
        <v/>
      </c>
    </row>
    <row r="121" spans="1:13" x14ac:dyDescent="0.2">
      <c r="A121" s="68">
        <f t="shared" si="8"/>
        <v>114</v>
      </c>
      <c r="B121" s="75">
        <f t="shared" si="14"/>
        <v>113</v>
      </c>
      <c r="C121" s="84"/>
      <c r="D121" s="77"/>
      <c r="E121" s="78" t="str">
        <f>IF(C121="","",VLOOKUP(C121+0,Steuerkraft!A:B,2,FALSE))</f>
        <v/>
      </c>
      <c r="F121" s="78" t="str">
        <f>IF(C121="","",VLOOKUP(C121+0,Steuerkraft!A:F,6,FALSE))</f>
        <v/>
      </c>
      <c r="G121" s="79" t="str">
        <f t="shared" si="9"/>
        <v/>
      </c>
      <c r="H121" s="80" t="str">
        <f>IF(C121="","",VLOOKUP(C121+0,Steuerkraft!A:M,13,FALSE))</f>
        <v/>
      </c>
      <c r="I121" s="85" t="str">
        <f>IF(C121="","",VLOOKUP(C121+0,Steuerkraft!A:M,5,FALSE))</f>
        <v/>
      </c>
      <c r="J121" s="82">
        <f t="shared" si="10"/>
        <v>0</v>
      </c>
      <c r="K121" s="82">
        <f t="shared" si="11"/>
        <v>0</v>
      </c>
      <c r="L121" s="83">
        <f t="shared" si="12"/>
        <v>0</v>
      </c>
      <c r="M121" s="232" t="str">
        <f t="shared" si="13"/>
        <v/>
      </c>
    </row>
    <row r="122" spans="1:13" x14ac:dyDescent="0.2">
      <c r="A122" s="68">
        <f t="shared" si="8"/>
        <v>115</v>
      </c>
      <c r="B122" s="75">
        <f t="shared" si="14"/>
        <v>114</v>
      </c>
      <c r="C122" s="84"/>
      <c r="D122" s="77"/>
      <c r="E122" s="78" t="str">
        <f>IF(C122="","",VLOOKUP(C122+0,Steuerkraft!A:B,2,FALSE))</f>
        <v/>
      </c>
      <c r="F122" s="78" t="str">
        <f>IF(C122="","",VLOOKUP(C122+0,Steuerkraft!A:F,6,FALSE))</f>
        <v/>
      </c>
      <c r="G122" s="79" t="str">
        <f t="shared" si="9"/>
        <v/>
      </c>
      <c r="H122" s="80" t="str">
        <f>IF(C122="","",VLOOKUP(C122+0,Steuerkraft!A:M,13,FALSE))</f>
        <v/>
      </c>
      <c r="I122" s="85" t="str">
        <f>IF(C122="","",VLOOKUP(C122+0,Steuerkraft!A:M,5,FALSE))</f>
        <v/>
      </c>
      <c r="J122" s="82">
        <f t="shared" si="10"/>
        <v>0</v>
      </c>
      <c r="K122" s="82">
        <f t="shared" si="11"/>
        <v>0</v>
      </c>
      <c r="L122" s="83">
        <f t="shared" si="12"/>
        <v>0</v>
      </c>
      <c r="M122" s="232" t="str">
        <f t="shared" si="13"/>
        <v/>
      </c>
    </row>
    <row r="123" spans="1:13" x14ac:dyDescent="0.2">
      <c r="A123" s="68">
        <f t="shared" si="8"/>
        <v>116</v>
      </c>
      <c r="B123" s="75">
        <f t="shared" si="14"/>
        <v>115</v>
      </c>
      <c r="C123" s="84"/>
      <c r="D123" s="77"/>
      <c r="E123" s="78" t="str">
        <f>IF(C123="","",VLOOKUP(C123+0,Steuerkraft!A:B,2,FALSE))</f>
        <v/>
      </c>
      <c r="F123" s="78" t="str">
        <f>IF(C123="","",VLOOKUP(C123+0,Steuerkraft!A:F,6,FALSE))</f>
        <v/>
      </c>
      <c r="G123" s="79" t="str">
        <f t="shared" si="9"/>
        <v/>
      </c>
      <c r="H123" s="80" t="str">
        <f>IF(C123="","",VLOOKUP(C123+0,Steuerkraft!A:M,13,FALSE))</f>
        <v/>
      </c>
      <c r="I123" s="85" t="str">
        <f>IF(C123="","",VLOOKUP(C123+0,Steuerkraft!A:M,5,FALSE))</f>
        <v/>
      </c>
      <c r="J123" s="82">
        <f t="shared" si="10"/>
        <v>0</v>
      </c>
      <c r="K123" s="82">
        <f t="shared" si="11"/>
        <v>0</v>
      </c>
      <c r="L123" s="83">
        <f t="shared" si="12"/>
        <v>0</v>
      </c>
      <c r="M123" s="232" t="str">
        <f t="shared" si="13"/>
        <v/>
      </c>
    </row>
    <row r="124" spans="1:13" x14ac:dyDescent="0.2">
      <c r="A124" s="68">
        <f t="shared" si="8"/>
        <v>117</v>
      </c>
      <c r="B124" s="75">
        <f t="shared" si="14"/>
        <v>116</v>
      </c>
      <c r="C124" s="84"/>
      <c r="D124" s="77"/>
      <c r="E124" s="78" t="str">
        <f>IF(C124="","",VLOOKUP(C124+0,Steuerkraft!A:B,2,FALSE))</f>
        <v/>
      </c>
      <c r="F124" s="78" t="str">
        <f>IF(C124="","",VLOOKUP(C124+0,Steuerkraft!A:F,6,FALSE))</f>
        <v/>
      </c>
      <c r="G124" s="79" t="str">
        <f t="shared" si="9"/>
        <v/>
      </c>
      <c r="H124" s="80" t="str">
        <f>IF(C124="","",VLOOKUP(C124+0,Steuerkraft!A:M,13,FALSE))</f>
        <v/>
      </c>
      <c r="I124" s="85" t="str">
        <f>IF(C124="","",VLOOKUP(C124+0,Steuerkraft!A:M,5,FALSE))</f>
        <v/>
      </c>
      <c r="J124" s="82">
        <f t="shared" si="10"/>
        <v>0</v>
      </c>
      <c r="K124" s="82">
        <f t="shared" si="11"/>
        <v>0</v>
      </c>
      <c r="L124" s="83">
        <f t="shared" si="12"/>
        <v>0</v>
      </c>
      <c r="M124" s="232" t="str">
        <f t="shared" si="13"/>
        <v/>
      </c>
    </row>
    <row r="125" spans="1:13" x14ac:dyDescent="0.2">
      <c r="A125" s="68">
        <f t="shared" si="8"/>
        <v>118</v>
      </c>
      <c r="B125" s="75">
        <f t="shared" si="14"/>
        <v>117</v>
      </c>
      <c r="C125" s="84"/>
      <c r="D125" s="77"/>
      <c r="E125" s="78" t="str">
        <f>IF(C125="","",VLOOKUP(C125+0,Steuerkraft!A:B,2,FALSE))</f>
        <v/>
      </c>
      <c r="F125" s="78" t="str">
        <f>IF(C125="","",VLOOKUP(C125+0,Steuerkraft!A:F,6,FALSE))</f>
        <v/>
      </c>
      <c r="G125" s="79" t="str">
        <f t="shared" si="9"/>
        <v/>
      </c>
      <c r="H125" s="80" t="str">
        <f>IF(C125="","",VLOOKUP(C125+0,Steuerkraft!A:M,13,FALSE))</f>
        <v/>
      </c>
      <c r="I125" s="85" t="str">
        <f>IF(C125="","",VLOOKUP(C125+0,Steuerkraft!A:M,5,FALSE))</f>
        <v/>
      </c>
      <c r="J125" s="82">
        <f t="shared" si="10"/>
        <v>0</v>
      </c>
      <c r="K125" s="82">
        <f t="shared" si="11"/>
        <v>0</v>
      </c>
      <c r="L125" s="83">
        <f t="shared" si="12"/>
        <v>0</v>
      </c>
      <c r="M125" s="232" t="str">
        <f t="shared" si="13"/>
        <v/>
      </c>
    </row>
    <row r="126" spans="1:13" x14ac:dyDescent="0.2">
      <c r="A126" s="68">
        <f t="shared" si="8"/>
        <v>119</v>
      </c>
      <c r="B126" s="75">
        <f t="shared" si="14"/>
        <v>118</v>
      </c>
      <c r="C126" s="84"/>
      <c r="D126" s="77"/>
      <c r="E126" s="78" t="str">
        <f>IF(C126="","",VLOOKUP(C126+0,Steuerkraft!A:B,2,FALSE))</f>
        <v/>
      </c>
      <c r="F126" s="78" t="str">
        <f>IF(C126="","",VLOOKUP(C126+0,Steuerkraft!A:F,6,FALSE))</f>
        <v/>
      </c>
      <c r="G126" s="79" t="str">
        <f t="shared" si="9"/>
        <v/>
      </c>
      <c r="H126" s="80" t="str">
        <f>IF(C126="","",VLOOKUP(C126+0,Steuerkraft!A:M,13,FALSE))</f>
        <v/>
      </c>
      <c r="I126" s="85" t="str">
        <f>IF(C126="","",VLOOKUP(C126+0,Steuerkraft!A:M,5,FALSE))</f>
        <v/>
      </c>
      <c r="J126" s="82">
        <f t="shared" si="10"/>
        <v>0</v>
      </c>
      <c r="K126" s="82">
        <f t="shared" si="11"/>
        <v>0</v>
      </c>
      <c r="L126" s="83">
        <f t="shared" si="12"/>
        <v>0</v>
      </c>
      <c r="M126" s="232" t="str">
        <f t="shared" si="13"/>
        <v/>
      </c>
    </row>
    <row r="127" spans="1:13" x14ac:dyDescent="0.2">
      <c r="A127" s="68">
        <f t="shared" si="8"/>
        <v>120</v>
      </c>
      <c r="B127" s="75">
        <f t="shared" si="14"/>
        <v>119</v>
      </c>
      <c r="C127" s="84"/>
      <c r="D127" s="77"/>
      <c r="E127" s="78" t="str">
        <f>IF(C127="","",VLOOKUP(C127+0,Steuerkraft!A:B,2,FALSE))</f>
        <v/>
      </c>
      <c r="F127" s="78" t="str">
        <f>IF(C127="","",VLOOKUP(C127+0,Steuerkraft!A:F,6,FALSE))</f>
        <v/>
      </c>
      <c r="G127" s="79" t="str">
        <f t="shared" si="9"/>
        <v/>
      </c>
      <c r="H127" s="80" t="str">
        <f>IF(C127="","",VLOOKUP(C127+0,Steuerkraft!A:M,13,FALSE))</f>
        <v/>
      </c>
      <c r="I127" s="85" t="str">
        <f>IF(C127="","",VLOOKUP(C127+0,Steuerkraft!A:M,5,FALSE))</f>
        <v/>
      </c>
      <c r="J127" s="82">
        <f t="shared" si="10"/>
        <v>0</v>
      </c>
      <c r="K127" s="82">
        <f t="shared" si="11"/>
        <v>0</v>
      </c>
      <c r="L127" s="83">
        <f t="shared" si="12"/>
        <v>0</v>
      </c>
      <c r="M127" s="232" t="str">
        <f t="shared" si="13"/>
        <v/>
      </c>
    </row>
    <row r="128" spans="1:13" x14ac:dyDescent="0.2">
      <c r="A128" s="68">
        <f t="shared" si="8"/>
        <v>121</v>
      </c>
      <c r="B128" s="75">
        <f t="shared" si="14"/>
        <v>120</v>
      </c>
      <c r="C128" s="84"/>
      <c r="D128" s="77"/>
      <c r="E128" s="78" t="str">
        <f>IF(C128="","",VLOOKUP(C128+0,Steuerkraft!A:B,2,FALSE))</f>
        <v/>
      </c>
      <c r="F128" s="78" t="str">
        <f>IF(C128="","",VLOOKUP(C128+0,Steuerkraft!A:F,6,FALSE))</f>
        <v/>
      </c>
      <c r="G128" s="79" t="str">
        <f t="shared" si="9"/>
        <v/>
      </c>
      <c r="H128" s="80" t="str">
        <f>IF(C128="","",VLOOKUP(C128+0,Steuerkraft!A:M,13,FALSE))</f>
        <v/>
      </c>
      <c r="I128" s="85" t="str">
        <f>IF(C128="","",VLOOKUP(C128+0,Steuerkraft!A:M,5,FALSE))</f>
        <v/>
      </c>
      <c r="J128" s="82">
        <f t="shared" si="10"/>
        <v>0</v>
      </c>
      <c r="K128" s="82">
        <f t="shared" si="11"/>
        <v>0</v>
      </c>
      <c r="L128" s="83">
        <f t="shared" si="12"/>
        <v>0</v>
      </c>
      <c r="M128" s="232" t="str">
        <f t="shared" si="13"/>
        <v/>
      </c>
    </row>
    <row r="129" spans="1:13" x14ac:dyDescent="0.2">
      <c r="A129" s="68">
        <f t="shared" si="8"/>
        <v>122</v>
      </c>
      <c r="B129" s="75">
        <f t="shared" si="14"/>
        <v>121</v>
      </c>
      <c r="C129" s="84"/>
      <c r="D129" s="77"/>
      <c r="E129" s="78" t="str">
        <f>IF(C129="","",VLOOKUP(C129+0,Steuerkraft!A:B,2,FALSE))</f>
        <v/>
      </c>
      <c r="F129" s="78" t="str">
        <f>IF(C129="","",VLOOKUP(C129+0,Steuerkraft!A:F,6,FALSE))</f>
        <v/>
      </c>
      <c r="G129" s="79" t="str">
        <f t="shared" si="9"/>
        <v/>
      </c>
      <c r="H129" s="80" t="str">
        <f>IF(C129="","",VLOOKUP(C129+0,Steuerkraft!A:M,13,FALSE))</f>
        <v/>
      </c>
      <c r="I129" s="85" t="str">
        <f>IF(C129="","",VLOOKUP(C129+0,Steuerkraft!A:M,5,FALSE))</f>
        <v/>
      </c>
      <c r="J129" s="82">
        <f t="shared" si="10"/>
        <v>0</v>
      </c>
      <c r="K129" s="82">
        <f t="shared" si="11"/>
        <v>0</v>
      </c>
      <c r="L129" s="83">
        <f t="shared" si="12"/>
        <v>0</v>
      </c>
      <c r="M129" s="232" t="str">
        <f t="shared" si="13"/>
        <v/>
      </c>
    </row>
    <row r="130" spans="1:13" x14ac:dyDescent="0.2">
      <c r="A130" s="68">
        <f t="shared" si="8"/>
        <v>123</v>
      </c>
      <c r="B130" s="75">
        <f t="shared" si="14"/>
        <v>122</v>
      </c>
      <c r="C130" s="84"/>
      <c r="D130" s="77"/>
      <c r="E130" s="78" t="str">
        <f>IF(C130="","",VLOOKUP(C130+0,Steuerkraft!A:B,2,FALSE))</f>
        <v/>
      </c>
      <c r="F130" s="78" t="str">
        <f>IF(C130="","",VLOOKUP(C130+0,Steuerkraft!A:F,6,FALSE))</f>
        <v/>
      </c>
      <c r="G130" s="79" t="str">
        <f t="shared" si="9"/>
        <v/>
      </c>
      <c r="H130" s="80" t="str">
        <f>IF(C130="","",VLOOKUP(C130+0,Steuerkraft!A:M,13,FALSE))</f>
        <v/>
      </c>
      <c r="I130" s="85" t="str">
        <f>IF(C130="","",VLOOKUP(C130+0,Steuerkraft!A:M,5,FALSE))</f>
        <v/>
      </c>
      <c r="J130" s="82">
        <f t="shared" si="10"/>
        <v>0</v>
      </c>
      <c r="K130" s="82">
        <f t="shared" si="11"/>
        <v>0</v>
      </c>
      <c r="L130" s="83">
        <f t="shared" si="12"/>
        <v>0</v>
      </c>
      <c r="M130" s="232" t="str">
        <f t="shared" si="13"/>
        <v/>
      </c>
    </row>
    <row r="131" spans="1:13" x14ac:dyDescent="0.2">
      <c r="A131" s="68">
        <f t="shared" si="8"/>
        <v>124</v>
      </c>
      <c r="B131" s="75">
        <f t="shared" si="14"/>
        <v>123</v>
      </c>
      <c r="C131" s="84"/>
      <c r="D131" s="77"/>
      <c r="E131" s="78" t="str">
        <f>IF(C131="","",VLOOKUP(C131+0,Steuerkraft!A:B,2,FALSE))</f>
        <v/>
      </c>
      <c r="F131" s="78" t="str">
        <f>IF(C131="","",VLOOKUP(C131+0,Steuerkraft!A:F,6,FALSE))</f>
        <v/>
      </c>
      <c r="G131" s="79" t="str">
        <f t="shared" si="9"/>
        <v/>
      </c>
      <c r="H131" s="80" t="str">
        <f>IF(C131="","",VLOOKUP(C131+0,Steuerkraft!A:M,13,FALSE))</f>
        <v/>
      </c>
      <c r="I131" s="85" t="str">
        <f>IF(C131="","",VLOOKUP(C131+0,Steuerkraft!A:M,5,FALSE))</f>
        <v/>
      </c>
      <c r="J131" s="82">
        <f t="shared" si="10"/>
        <v>0</v>
      </c>
      <c r="K131" s="82">
        <f t="shared" si="11"/>
        <v>0</v>
      </c>
      <c r="L131" s="83">
        <f t="shared" si="12"/>
        <v>0</v>
      </c>
      <c r="M131" s="232" t="str">
        <f t="shared" si="13"/>
        <v/>
      </c>
    </row>
    <row r="132" spans="1:13" x14ac:dyDescent="0.2">
      <c r="A132" s="68">
        <f t="shared" si="8"/>
        <v>125</v>
      </c>
      <c r="B132" s="75">
        <f t="shared" si="14"/>
        <v>124</v>
      </c>
      <c r="C132" s="84"/>
      <c r="D132" s="77"/>
      <c r="E132" s="78" t="str">
        <f>IF(C132="","",VLOOKUP(C132+0,Steuerkraft!A:B,2,FALSE))</f>
        <v/>
      </c>
      <c r="F132" s="78" t="str">
        <f>IF(C132="","",VLOOKUP(C132+0,Steuerkraft!A:F,6,FALSE))</f>
        <v/>
      </c>
      <c r="G132" s="79" t="str">
        <f t="shared" si="9"/>
        <v/>
      </c>
      <c r="H132" s="80" t="str">
        <f>IF(C132="","",VLOOKUP(C132+0,Steuerkraft!A:M,13,FALSE))</f>
        <v/>
      </c>
      <c r="I132" s="85" t="str">
        <f>IF(C132="","",VLOOKUP(C132+0,Steuerkraft!A:M,5,FALSE))</f>
        <v/>
      </c>
      <c r="J132" s="82">
        <f t="shared" si="10"/>
        <v>0</v>
      </c>
      <c r="K132" s="82">
        <f t="shared" si="11"/>
        <v>0</v>
      </c>
      <c r="L132" s="83">
        <f t="shared" si="12"/>
        <v>0</v>
      </c>
      <c r="M132" s="232" t="str">
        <f t="shared" si="13"/>
        <v/>
      </c>
    </row>
    <row r="133" spans="1:13" x14ac:dyDescent="0.2">
      <c r="A133" s="68">
        <f t="shared" si="8"/>
        <v>126</v>
      </c>
      <c r="B133" s="75">
        <f t="shared" si="14"/>
        <v>125</v>
      </c>
      <c r="C133" s="84"/>
      <c r="D133" s="77"/>
      <c r="E133" s="78" t="str">
        <f>IF(C133="","",VLOOKUP(C133+0,Steuerkraft!A:B,2,FALSE))</f>
        <v/>
      </c>
      <c r="F133" s="78" t="str">
        <f>IF(C133="","",VLOOKUP(C133+0,Steuerkraft!A:F,6,FALSE))</f>
        <v/>
      </c>
      <c r="G133" s="79" t="str">
        <f t="shared" si="9"/>
        <v/>
      </c>
      <c r="H133" s="80" t="str">
        <f>IF(C133="","",VLOOKUP(C133+0,Steuerkraft!A:M,13,FALSE))</f>
        <v/>
      </c>
      <c r="I133" s="85" t="str">
        <f>IF(C133="","",VLOOKUP(C133+0,Steuerkraft!A:M,5,FALSE))</f>
        <v/>
      </c>
      <c r="J133" s="82">
        <f t="shared" si="10"/>
        <v>0</v>
      </c>
      <c r="K133" s="82">
        <f t="shared" si="11"/>
        <v>0</v>
      </c>
      <c r="L133" s="83">
        <f t="shared" si="12"/>
        <v>0</v>
      </c>
      <c r="M133" s="232" t="str">
        <f t="shared" si="13"/>
        <v/>
      </c>
    </row>
    <row r="134" spans="1:13" x14ac:dyDescent="0.2">
      <c r="A134" s="68">
        <f t="shared" si="8"/>
        <v>127</v>
      </c>
      <c r="B134" s="75">
        <f t="shared" si="14"/>
        <v>126</v>
      </c>
      <c r="C134" s="84"/>
      <c r="D134" s="77"/>
      <c r="E134" s="78" t="str">
        <f>IF(C134="","",VLOOKUP(C134+0,Steuerkraft!A:B,2,FALSE))</f>
        <v/>
      </c>
      <c r="F134" s="78" t="str">
        <f>IF(C134="","",VLOOKUP(C134+0,Steuerkraft!A:F,6,FALSE))</f>
        <v/>
      </c>
      <c r="G134" s="79" t="str">
        <f t="shared" si="9"/>
        <v/>
      </c>
      <c r="H134" s="80" t="str">
        <f>IF(C134="","",VLOOKUP(C134+0,Steuerkraft!A:M,13,FALSE))</f>
        <v/>
      </c>
      <c r="I134" s="85" t="str">
        <f>IF(C134="","",VLOOKUP(C134+0,Steuerkraft!A:M,5,FALSE))</f>
        <v/>
      </c>
      <c r="J134" s="82">
        <f t="shared" si="10"/>
        <v>0</v>
      </c>
      <c r="K134" s="82">
        <f t="shared" si="11"/>
        <v>0</v>
      </c>
      <c r="L134" s="83">
        <f t="shared" si="12"/>
        <v>0</v>
      </c>
      <c r="M134" s="232" t="str">
        <f t="shared" si="13"/>
        <v/>
      </c>
    </row>
    <row r="135" spans="1:13" x14ac:dyDescent="0.2">
      <c r="A135" s="68">
        <f t="shared" si="8"/>
        <v>128</v>
      </c>
      <c r="B135" s="75">
        <f t="shared" si="14"/>
        <v>127</v>
      </c>
      <c r="C135" s="84"/>
      <c r="D135" s="77"/>
      <c r="E135" s="78" t="str">
        <f>IF(C135="","",VLOOKUP(C135+0,Steuerkraft!A:B,2,FALSE))</f>
        <v/>
      </c>
      <c r="F135" s="78" t="str">
        <f>IF(C135="","",VLOOKUP(C135+0,Steuerkraft!A:F,6,FALSE))</f>
        <v/>
      </c>
      <c r="G135" s="79" t="str">
        <f t="shared" si="9"/>
        <v/>
      </c>
      <c r="H135" s="80" t="str">
        <f>IF(C135="","",VLOOKUP(C135+0,Steuerkraft!A:M,13,FALSE))</f>
        <v/>
      </c>
      <c r="I135" s="85" t="str">
        <f>IF(C135="","",VLOOKUP(C135+0,Steuerkraft!A:M,5,FALSE))</f>
        <v/>
      </c>
      <c r="J135" s="82">
        <f t="shared" si="10"/>
        <v>0</v>
      </c>
      <c r="K135" s="82">
        <f t="shared" si="11"/>
        <v>0</v>
      </c>
      <c r="L135" s="83">
        <f t="shared" si="12"/>
        <v>0</v>
      </c>
      <c r="M135" s="232" t="str">
        <f t="shared" si="13"/>
        <v/>
      </c>
    </row>
    <row r="136" spans="1:13" x14ac:dyDescent="0.2">
      <c r="A136" s="68">
        <f t="shared" si="8"/>
        <v>129</v>
      </c>
      <c r="B136" s="75">
        <f t="shared" si="14"/>
        <v>128</v>
      </c>
      <c r="C136" s="84"/>
      <c r="D136" s="77"/>
      <c r="E136" s="78" t="str">
        <f>IF(C136="","",VLOOKUP(C136+0,Steuerkraft!A:B,2,FALSE))</f>
        <v/>
      </c>
      <c r="F136" s="78" t="str">
        <f>IF(C136="","",VLOOKUP(C136+0,Steuerkraft!A:F,6,FALSE))</f>
        <v/>
      </c>
      <c r="G136" s="79" t="str">
        <f t="shared" si="9"/>
        <v/>
      </c>
      <c r="H136" s="80" t="str">
        <f>IF(C136="","",VLOOKUP(C136+0,Steuerkraft!A:M,13,FALSE))</f>
        <v/>
      </c>
      <c r="I136" s="85" t="str">
        <f>IF(C136="","",VLOOKUP(C136+0,Steuerkraft!A:M,5,FALSE))</f>
        <v/>
      </c>
      <c r="J136" s="82">
        <f t="shared" si="10"/>
        <v>0</v>
      </c>
      <c r="K136" s="82">
        <f t="shared" si="11"/>
        <v>0</v>
      </c>
      <c r="L136" s="83">
        <f t="shared" si="12"/>
        <v>0</v>
      </c>
      <c r="M136" s="232" t="str">
        <f t="shared" si="13"/>
        <v/>
      </c>
    </row>
    <row r="137" spans="1:13" x14ac:dyDescent="0.2">
      <c r="A137" s="68">
        <f t="shared" ref="A137:A200" si="15">1+A136</f>
        <v>130</v>
      </c>
      <c r="B137" s="75">
        <f t="shared" si="14"/>
        <v>129</v>
      </c>
      <c r="C137" s="84"/>
      <c r="D137" s="77"/>
      <c r="E137" s="78" t="str">
        <f>IF(C137="","",VLOOKUP(C137+0,Steuerkraft!A:B,2,FALSE))</f>
        <v/>
      </c>
      <c r="F137" s="78" t="str">
        <f>IF(C137="","",VLOOKUP(C137+0,Steuerkraft!A:F,6,FALSE))</f>
        <v/>
      </c>
      <c r="G137" s="79" t="str">
        <f t="shared" ref="G137:G200" si="16">IF(C137="","",D137*H137)</f>
        <v/>
      </c>
      <c r="H137" s="80" t="str">
        <f>IF(C137="","",VLOOKUP(C137+0,Steuerkraft!A:M,13,FALSE))</f>
        <v/>
      </c>
      <c r="I137" s="85" t="str">
        <f>IF(C137="","",VLOOKUP(C137+0,Steuerkraft!A:M,5,FALSE))</f>
        <v/>
      </c>
      <c r="J137" s="82">
        <f t="shared" ref="J137:J200" si="17">IF(OR(C137="",L137&gt;0),0,IF(D137+0=0,1,0))</f>
        <v>0</v>
      </c>
      <c r="K137" s="82">
        <f t="shared" ref="K137:K200" si="18">IF(L137&gt;0,0,IF(H137=0,1,0))</f>
        <v>0</v>
      </c>
      <c r="L137" s="83">
        <f t="shared" ref="L137:L200" si="19">IF(ISERROR(E137),1,0)</f>
        <v>0</v>
      </c>
      <c r="M137" s="232" t="str">
        <f t="shared" ref="M137:M200" si="20">IF(D137="","",D137*I137)</f>
        <v/>
      </c>
    </row>
    <row r="138" spans="1:13" x14ac:dyDescent="0.2">
      <c r="A138" s="68">
        <f t="shared" si="15"/>
        <v>131</v>
      </c>
      <c r="B138" s="75">
        <f t="shared" ref="B138:B201" si="21">1+B137</f>
        <v>130</v>
      </c>
      <c r="C138" s="84"/>
      <c r="D138" s="77"/>
      <c r="E138" s="78" t="str">
        <f>IF(C138="","",VLOOKUP(C138+0,Steuerkraft!A:B,2,FALSE))</f>
        <v/>
      </c>
      <c r="F138" s="78" t="str">
        <f>IF(C138="","",VLOOKUP(C138+0,Steuerkraft!A:F,6,FALSE))</f>
        <v/>
      </c>
      <c r="G138" s="79" t="str">
        <f t="shared" si="16"/>
        <v/>
      </c>
      <c r="H138" s="80" t="str">
        <f>IF(C138="","",VLOOKUP(C138+0,Steuerkraft!A:M,13,FALSE))</f>
        <v/>
      </c>
      <c r="I138" s="85" t="str">
        <f>IF(C138="","",VLOOKUP(C138+0,Steuerkraft!A:M,5,FALSE))</f>
        <v/>
      </c>
      <c r="J138" s="82">
        <f t="shared" si="17"/>
        <v>0</v>
      </c>
      <c r="K138" s="82">
        <f t="shared" si="18"/>
        <v>0</v>
      </c>
      <c r="L138" s="83">
        <f t="shared" si="19"/>
        <v>0</v>
      </c>
      <c r="M138" s="232" t="str">
        <f t="shared" si="20"/>
        <v/>
      </c>
    </row>
    <row r="139" spans="1:13" x14ac:dyDescent="0.2">
      <c r="A139" s="68">
        <f t="shared" si="15"/>
        <v>132</v>
      </c>
      <c r="B139" s="75">
        <f t="shared" si="21"/>
        <v>131</v>
      </c>
      <c r="C139" s="84"/>
      <c r="D139" s="77"/>
      <c r="E139" s="78" t="str">
        <f>IF(C139="","",VLOOKUP(C139+0,Steuerkraft!A:B,2,FALSE))</f>
        <v/>
      </c>
      <c r="F139" s="78" t="str">
        <f>IF(C139="","",VLOOKUP(C139+0,Steuerkraft!A:F,6,FALSE))</f>
        <v/>
      </c>
      <c r="G139" s="79" t="str">
        <f t="shared" si="16"/>
        <v/>
      </c>
      <c r="H139" s="80" t="str">
        <f>IF(C139="","",VLOOKUP(C139+0,Steuerkraft!A:M,13,FALSE))</f>
        <v/>
      </c>
      <c r="I139" s="85" t="str">
        <f>IF(C139="","",VLOOKUP(C139+0,Steuerkraft!A:M,5,FALSE))</f>
        <v/>
      </c>
      <c r="J139" s="82">
        <f t="shared" si="17"/>
        <v>0</v>
      </c>
      <c r="K139" s="82">
        <f t="shared" si="18"/>
        <v>0</v>
      </c>
      <c r="L139" s="83">
        <f t="shared" si="19"/>
        <v>0</v>
      </c>
      <c r="M139" s="232" t="str">
        <f t="shared" si="20"/>
        <v/>
      </c>
    </row>
    <row r="140" spans="1:13" x14ac:dyDescent="0.2">
      <c r="A140" s="68">
        <f t="shared" si="15"/>
        <v>133</v>
      </c>
      <c r="B140" s="75">
        <f t="shared" si="21"/>
        <v>132</v>
      </c>
      <c r="C140" s="84"/>
      <c r="D140" s="77"/>
      <c r="E140" s="78" t="str">
        <f>IF(C140="","",VLOOKUP(C140+0,Steuerkraft!A:B,2,FALSE))</f>
        <v/>
      </c>
      <c r="F140" s="78" t="str">
        <f>IF(C140="","",VLOOKUP(C140+0,Steuerkraft!A:F,6,FALSE))</f>
        <v/>
      </c>
      <c r="G140" s="79" t="str">
        <f t="shared" si="16"/>
        <v/>
      </c>
      <c r="H140" s="80" t="str">
        <f>IF(C140="","",VLOOKUP(C140+0,Steuerkraft!A:M,13,FALSE))</f>
        <v/>
      </c>
      <c r="I140" s="85" t="str">
        <f>IF(C140="","",VLOOKUP(C140+0,Steuerkraft!A:M,5,FALSE))</f>
        <v/>
      </c>
      <c r="J140" s="82">
        <f t="shared" si="17"/>
        <v>0</v>
      </c>
      <c r="K140" s="82">
        <f t="shared" si="18"/>
        <v>0</v>
      </c>
      <c r="L140" s="83">
        <f t="shared" si="19"/>
        <v>0</v>
      </c>
      <c r="M140" s="232" t="str">
        <f t="shared" si="20"/>
        <v/>
      </c>
    </row>
    <row r="141" spans="1:13" x14ac:dyDescent="0.2">
      <c r="A141" s="68">
        <f t="shared" si="15"/>
        <v>134</v>
      </c>
      <c r="B141" s="75">
        <f t="shared" si="21"/>
        <v>133</v>
      </c>
      <c r="C141" s="84"/>
      <c r="D141" s="77"/>
      <c r="E141" s="78" t="str">
        <f>IF(C141="","",VLOOKUP(C141+0,Steuerkraft!A:B,2,FALSE))</f>
        <v/>
      </c>
      <c r="F141" s="78" t="str">
        <f>IF(C141="","",VLOOKUP(C141+0,Steuerkraft!A:F,6,FALSE))</f>
        <v/>
      </c>
      <c r="G141" s="79" t="str">
        <f t="shared" si="16"/>
        <v/>
      </c>
      <c r="H141" s="80" t="str">
        <f>IF(C141="","",VLOOKUP(C141+0,Steuerkraft!A:M,13,FALSE))</f>
        <v/>
      </c>
      <c r="I141" s="85" t="str">
        <f>IF(C141="","",VLOOKUP(C141+0,Steuerkraft!A:M,5,FALSE))</f>
        <v/>
      </c>
      <c r="J141" s="82">
        <f t="shared" si="17"/>
        <v>0</v>
      </c>
      <c r="K141" s="82">
        <f t="shared" si="18"/>
        <v>0</v>
      </c>
      <c r="L141" s="83">
        <f t="shared" si="19"/>
        <v>0</v>
      </c>
      <c r="M141" s="232" t="str">
        <f t="shared" si="20"/>
        <v/>
      </c>
    </row>
    <row r="142" spans="1:13" x14ac:dyDescent="0.2">
      <c r="A142" s="68">
        <f t="shared" si="15"/>
        <v>135</v>
      </c>
      <c r="B142" s="75">
        <f t="shared" si="21"/>
        <v>134</v>
      </c>
      <c r="C142" s="84"/>
      <c r="D142" s="77"/>
      <c r="E142" s="78" t="str">
        <f>IF(C142="","",VLOOKUP(C142+0,Steuerkraft!A:B,2,FALSE))</f>
        <v/>
      </c>
      <c r="F142" s="78" t="str">
        <f>IF(C142="","",VLOOKUP(C142+0,Steuerkraft!A:F,6,FALSE))</f>
        <v/>
      </c>
      <c r="G142" s="79" t="str">
        <f t="shared" si="16"/>
        <v/>
      </c>
      <c r="H142" s="80" t="str">
        <f>IF(C142="","",VLOOKUP(C142+0,Steuerkraft!A:M,13,FALSE))</f>
        <v/>
      </c>
      <c r="I142" s="85" t="str">
        <f>IF(C142="","",VLOOKUP(C142+0,Steuerkraft!A:M,5,FALSE))</f>
        <v/>
      </c>
      <c r="J142" s="82">
        <f t="shared" si="17"/>
        <v>0</v>
      </c>
      <c r="K142" s="82">
        <f t="shared" si="18"/>
        <v>0</v>
      </c>
      <c r="L142" s="83">
        <f t="shared" si="19"/>
        <v>0</v>
      </c>
      <c r="M142" s="232" t="str">
        <f t="shared" si="20"/>
        <v/>
      </c>
    </row>
    <row r="143" spans="1:13" x14ac:dyDescent="0.2">
      <c r="A143" s="68">
        <f t="shared" si="15"/>
        <v>136</v>
      </c>
      <c r="B143" s="75">
        <f t="shared" si="21"/>
        <v>135</v>
      </c>
      <c r="C143" s="84"/>
      <c r="D143" s="77"/>
      <c r="E143" s="78" t="str">
        <f>IF(C143="","",VLOOKUP(C143+0,Steuerkraft!A:B,2,FALSE))</f>
        <v/>
      </c>
      <c r="F143" s="78" t="str">
        <f>IF(C143="","",VLOOKUP(C143+0,Steuerkraft!A:F,6,FALSE))</f>
        <v/>
      </c>
      <c r="G143" s="79" t="str">
        <f t="shared" si="16"/>
        <v/>
      </c>
      <c r="H143" s="80" t="str">
        <f>IF(C143="","",VLOOKUP(C143+0,Steuerkraft!A:M,13,FALSE))</f>
        <v/>
      </c>
      <c r="I143" s="85" t="str">
        <f>IF(C143="","",VLOOKUP(C143+0,Steuerkraft!A:M,5,FALSE))</f>
        <v/>
      </c>
      <c r="J143" s="82">
        <f t="shared" si="17"/>
        <v>0</v>
      </c>
      <c r="K143" s="82">
        <f t="shared" si="18"/>
        <v>0</v>
      </c>
      <c r="L143" s="83">
        <f t="shared" si="19"/>
        <v>0</v>
      </c>
      <c r="M143" s="232" t="str">
        <f t="shared" si="20"/>
        <v/>
      </c>
    </row>
    <row r="144" spans="1:13" x14ac:dyDescent="0.2">
      <c r="A144" s="68">
        <f t="shared" si="15"/>
        <v>137</v>
      </c>
      <c r="B144" s="75">
        <f t="shared" si="21"/>
        <v>136</v>
      </c>
      <c r="C144" s="84"/>
      <c r="D144" s="77"/>
      <c r="E144" s="78" t="str">
        <f>IF(C144="","",VLOOKUP(C144+0,Steuerkraft!A:B,2,FALSE))</f>
        <v/>
      </c>
      <c r="F144" s="78" t="str">
        <f>IF(C144="","",VLOOKUP(C144+0,Steuerkraft!A:F,6,FALSE))</f>
        <v/>
      </c>
      <c r="G144" s="79" t="str">
        <f t="shared" si="16"/>
        <v/>
      </c>
      <c r="H144" s="80" t="str">
        <f>IF(C144="","",VLOOKUP(C144+0,Steuerkraft!A:M,13,FALSE))</f>
        <v/>
      </c>
      <c r="I144" s="85" t="str">
        <f>IF(C144="","",VLOOKUP(C144+0,Steuerkraft!A:M,5,FALSE))</f>
        <v/>
      </c>
      <c r="J144" s="82">
        <f t="shared" si="17"/>
        <v>0</v>
      </c>
      <c r="K144" s="82">
        <f t="shared" si="18"/>
        <v>0</v>
      </c>
      <c r="L144" s="83">
        <f t="shared" si="19"/>
        <v>0</v>
      </c>
      <c r="M144" s="232" t="str">
        <f t="shared" si="20"/>
        <v/>
      </c>
    </row>
    <row r="145" spans="1:13" x14ac:dyDescent="0.2">
      <c r="A145" s="68">
        <f t="shared" si="15"/>
        <v>138</v>
      </c>
      <c r="B145" s="75">
        <f t="shared" si="21"/>
        <v>137</v>
      </c>
      <c r="C145" s="84"/>
      <c r="D145" s="77"/>
      <c r="E145" s="78" t="str">
        <f>IF(C145="","",VLOOKUP(C145+0,Steuerkraft!A:B,2,FALSE))</f>
        <v/>
      </c>
      <c r="F145" s="78" t="str">
        <f>IF(C145="","",VLOOKUP(C145+0,Steuerkraft!A:F,6,FALSE))</f>
        <v/>
      </c>
      <c r="G145" s="79" t="str">
        <f t="shared" si="16"/>
        <v/>
      </c>
      <c r="H145" s="80" t="str">
        <f>IF(C145="","",VLOOKUP(C145+0,Steuerkraft!A:M,13,FALSE))</f>
        <v/>
      </c>
      <c r="I145" s="85" t="str">
        <f>IF(C145="","",VLOOKUP(C145+0,Steuerkraft!A:M,5,FALSE))</f>
        <v/>
      </c>
      <c r="J145" s="82">
        <f t="shared" si="17"/>
        <v>0</v>
      </c>
      <c r="K145" s="82">
        <f t="shared" si="18"/>
        <v>0</v>
      </c>
      <c r="L145" s="83">
        <f t="shared" si="19"/>
        <v>0</v>
      </c>
      <c r="M145" s="232" t="str">
        <f t="shared" si="20"/>
        <v/>
      </c>
    </row>
    <row r="146" spans="1:13" x14ac:dyDescent="0.2">
      <c r="A146" s="68">
        <f t="shared" si="15"/>
        <v>139</v>
      </c>
      <c r="B146" s="75">
        <f t="shared" si="21"/>
        <v>138</v>
      </c>
      <c r="C146" s="84"/>
      <c r="D146" s="77"/>
      <c r="E146" s="78" t="str">
        <f>IF(C146="","",VLOOKUP(C146+0,Steuerkraft!A:B,2,FALSE))</f>
        <v/>
      </c>
      <c r="F146" s="78" t="str">
        <f>IF(C146="","",VLOOKUP(C146+0,Steuerkraft!A:F,6,FALSE))</f>
        <v/>
      </c>
      <c r="G146" s="79" t="str">
        <f t="shared" si="16"/>
        <v/>
      </c>
      <c r="H146" s="80" t="str">
        <f>IF(C146="","",VLOOKUP(C146+0,Steuerkraft!A:M,13,FALSE))</f>
        <v/>
      </c>
      <c r="I146" s="85" t="str">
        <f>IF(C146="","",VLOOKUP(C146+0,Steuerkraft!A:M,5,FALSE))</f>
        <v/>
      </c>
      <c r="J146" s="82">
        <f t="shared" si="17"/>
        <v>0</v>
      </c>
      <c r="K146" s="82">
        <f t="shared" si="18"/>
        <v>0</v>
      </c>
      <c r="L146" s="83">
        <f t="shared" si="19"/>
        <v>0</v>
      </c>
      <c r="M146" s="232" t="str">
        <f t="shared" si="20"/>
        <v/>
      </c>
    </row>
    <row r="147" spans="1:13" x14ac:dyDescent="0.2">
      <c r="A147" s="68">
        <f t="shared" si="15"/>
        <v>140</v>
      </c>
      <c r="B147" s="75">
        <f t="shared" si="21"/>
        <v>139</v>
      </c>
      <c r="C147" s="84"/>
      <c r="D147" s="77"/>
      <c r="E147" s="78" t="str">
        <f>IF(C147="","",VLOOKUP(C147+0,Steuerkraft!A:B,2,FALSE))</f>
        <v/>
      </c>
      <c r="F147" s="78" t="str">
        <f>IF(C147="","",VLOOKUP(C147+0,Steuerkraft!A:F,6,FALSE))</f>
        <v/>
      </c>
      <c r="G147" s="79" t="str">
        <f t="shared" si="16"/>
        <v/>
      </c>
      <c r="H147" s="80" t="str">
        <f>IF(C147="","",VLOOKUP(C147+0,Steuerkraft!A:M,13,FALSE))</f>
        <v/>
      </c>
      <c r="I147" s="85" t="str">
        <f>IF(C147="","",VLOOKUP(C147+0,Steuerkraft!A:M,5,FALSE))</f>
        <v/>
      </c>
      <c r="J147" s="82">
        <f t="shared" si="17"/>
        <v>0</v>
      </c>
      <c r="K147" s="82">
        <f t="shared" si="18"/>
        <v>0</v>
      </c>
      <c r="L147" s="83">
        <f t="shared" si="19"/>
        <v>0</v>
      </c>
      <c r="M147" s="232" t="str">
        <f t="shared" si="20"/>
        <v/>
      </c>
    </row>
    <row r="148" spans="1:13" x14ac:dyDescent="0.2">
      <c r="A148" s="68">
        <f t="shared" si="15"/>
        <v>141</v>
      </c>
      <c r="B148" s="75">
        <f t="shared" si="21"/>
        <v>140</v>
      </c>
      <c r="C148" s="84"/>
      <c r="D148" s="77"/>
      <c r="E148" s="78" t="str">
        <f>IF(C148="","",VLOOKUP(C148+0,Steuerkraft!A:B,2,FALSE))</f>
        <v/>
      </c>
      <c r="F148" s="78" t="str">
        <f>IF(C148="","",VLOOKUP(C148+0,Steuerkraft!A:F,6,FALSE))</f>
        <v/>
      </c>
      <c r="G148" s="79" t="str">
        <f t="shared" si="16"/>
        <v/>
      </c>
      <c r="H148" s="80" t="str">
        <f>IF(C148="","",VLOOKUP(C148+0,Steuerkraft!A:M,13,FALSE))</f>
        <v/>
      </c>
      <c r="I148" s="85" t="str">
        <f>IF(C148="","",VLOOKUP(C148+0,Steuerkraft!A:M,5,FALSE))</f>
        <v/>
      </c>
      <c r="J148" s="82">
        <f t="shared" si="17"/>
        <v>0</v>
      </c>
      <c r="K148" s="82">
        <f t="shared" si="18"/>
        <v>0</v>
      </c>
      <c r="L148" s="83">
        <f t="shared" si="19"/>
        <v>0</v>
      </c>
      <c r="M148" s="232" t="str">
        <f t="shared" si="20"/>
        <v/>
      </c>
    </row>
    <row r="149" spans="1:13" x14ac:dyDescent="0.2">
      <c r="A149" s="68">
        <f t="shared" si="15"/>
        <v>142</v>
      </c>
      <c r="B149" s="75">
        <f t="shared" si="21"/>
        <v>141</v>
      </c>
      <c r="C149" s="84"/>
      <c r="D149" s="77"/>
      <c r="E149" s="78" t="str">
        <f>IF(C149="","",VLOOKUP(C149+0,Steuerkraft!A:B,2,FALSE))</f>
        <v/>
      </c>
      <c r="F149" s="78" t="str">
        <f>IF(C149="","",VLOOKUP(C149+0,Steuerkraft!A:F,6,FALSE))</f>
        <v/>
      </c>
      <c r="G149" s="79" t="str">
        <f t="shared" si="16"/>
        <v/>
      </c>
      <c r="H149" s="80" t="str">
        <f>IF(C149="","",VLOOKUP(C149+0,Steuerkraft!A:M,13,FALSE))</f>
        <v/>
      </c>
      <c r="I149" s="85" t="str">
        <f>IF(C149="","",VLOOKUP(C149+0,Steuerkraft!A:M,5,FALSE))</f>
        <v/>
      </c>
      <c r="J149" s="82">
        <f t="shared" si="17"/>
        <v>0</v>
      </c>
      <c r="K149" s="82">
        <f t="shared" si="18"/>
        <v>0</v>
      </c>
      <c r="L149" s="83">
        <f t="shared" si="19"/>
        <v>0</v>
      </c>
      <c r="M149" s="232" t="str">
        <f t="shared" si="20"/>
        <v/>
      </c>
    </row>
    <row r="150" spans="1:13" x14ac:dyDescent="0.2">
      <c r="A150" s="68">
        <f t="shared" si="15"/>
        <v>143</v>
      </c>
      <c r="B150" s="75">
        <f t="shared" si="21"/>
        <v>142</v>
      </c>
      <c r="C150" s="84"/>
      <c r="D150" s="77"/>
      <c r="E150" s="78" t="str">
        <f>IF(C150="","",VLOOKUP(C150+0,Steuerkraft!A:B,2,FALSE))</f>
        <v/>
      </c>
      <c r="F150" s="78" t="str">
        <f>IF(C150="","",VLOOKUP(C150+0,Steuerkraft!A:F,6,FALSE))</f>
        <v/>
      </c>
      <c r="G150" s="79" t="str">
        <f t="shared" si="16"/>
        <v/>
      </c>
      <c r="H150" s="80" t="str">
        <f>IF(C150="","",VLOOKUP(C150+0,Steuerkraft!A:M,13,FALSE))</f>
        <v/>
      </c>
      <c r="I150" s="85" t="str">
        <f>IF(C150="","",VLOOKUP(C150+0,Steuerkraft!A:M,5,FALSE))</f>
        <v/>
      </c>
      <c r="J150" s="82">
        <f t="shared" si="17"/>
        <v>0</v>
      </c>
      <c r="K150" s="82">
        <f t="shared" si="18"/>
        <v>0</v>
      </c>
      <c r="L150" s="83">
        <f t="shared" si="19"/>
        <v>0</v>
      </c>
      <c r="M150" s="232" t="str">
        <f t="shared" si="20"/>
        <v/>
      </c>
    </row>
    <row r="151" spans="1:13" x14ac:dyDescent="0.2">
      <c r="A151" s="68">
        <f t="shared" si="15"/>
        <v>144</v>
      </c>
      <c r="B151" s="75">
        <f t="shared" si="21"/>
        <v>143</v>
      </c>
      <c r="C151" s="84"/>
      <c r="D151" s="77"/>
      <c r="E151" s="78" t="str">
        <f>IF(C151="","",VLOOKUP(C151+0,Steuerkraft!A:B,2,FALSE))</f>
        <v/>
      </c>
      <c r="F151" s="78" t="str">
        <f>IF(C151="","",VLOOKUP(C151+0,Steuerkraft!A:F,6,FALSE))</f>
        <v/>
      </c>
      <c r="G151" s="79" t="str">
        <f t="shared" si="16"/>
        <v/>
      </c>
      <c r="H151" s="80" t="str">
        <f>IF(C151="","",VLOOKUP(C151+0,Steuerkraft!A:M,13,FALSE))</f>
        <v/>
      </c>
      <c r="I151" s="85" t="str">
        <f>IF(C151="","",VLOOKUP(C151+0,Steuerkraft!A:M,5,FALSE))</f>
        <v/>
      </c>
      <c r="J151" s="82">
        <f t="shared" si="17"/>
        <v>0</v>
      </c>
      <c r="K151" s="82">
        <f t="shared" si="18"/>
        <v>0</v>
      </c>
      <c r="L151" s="83">
        <f t="shared" si="19"/>
        <v>0</v>
      </c>
      <c r="M151" s="232" t="str">
        <f t="shared" si="20"/>
        <v/>
      </c>
    </row>
    <row r="152" spans="1:13" x14ac:dyDescent="0.2">
      <c r="A152" s="68">
        <f t="shared" si="15"/>
        <v>145</v>
      </c>
      <c r="B152" s="75">
        <f t="shared" si="21"/>
        <v>144</v>
      </c>
      <c r="C152" s="84"/>
      <c r="D152" s="77"/>
      <c r="E152" s="78" t="str">
        <f>IF(C152="","",VLOOKUP(C152+0,Steuerkraft!A:B,2,FALSE))</f>
        <v/>
      </c>
      <c r="F152" s="78" t="str">
        <f>IF(C152="","",VLOOKUP(C152+0,Steuerkraft!A:F,6,FALSE))</f>
        <v/>
      </c>
      <c r="G152" s="79" t="str">
        <f t="shared" si="16"/>
        <v/>
      </c>
      <c r="H152" s="80" t="str">
        <f>IF(C152="","",VLOOKUP(C152+0,Steuerkraft!A:M,13,FALSE))</f>
        <v/>
      </c>
      <c r="I152" s="85" t="str">
        <f>IF(C152="","",VLOOKUP(C152+0,Steuerkraft!A:M,5,FALSE))</f>
        <v/>
      </c>
      <c r="J152" s="82">
        <f t="shared" si="17"/>
        <v>0</v>
      </c>
      <c r="K152" s="82">
        <f t="shared" si="18"/>
        <v>0</v>
      </c>
      <c r="L152" s="83">
        <f t="shared" si="19"/>
        <v>0</v>
      </c>
      <c r="M152" s="232" t="str">
        <f t="shared" si="20"/>
        <v/>
      </c>
    </row>
    <row r="153" spans="1:13" x14ac:dyDescent="0.2">
      <c r="A153" s="68">
        <f t="shared" si="15"/>
        <v>146</v>
      </c>
      <c r="B153" s="75">
        <f t="shared" si="21"/>
        <v>145</v>
      </c>
      <c r="C153" s="84"/>
      <c r="D153" s="77"/>
      <c r="E153" s="78" t="str">
        <f>IF(C153="","",VLOOKUP(C153+0,Steuerkraft!A:B,2,FALSE))</f>
        <v/>
      </c>
      <c r="F153" s="78" t="str">
        <f>IF(C153="","",VLOOKUP(C153+0,Steuerkraft!A:F,6,FALSE))</f>
        <v/>
      </c>
      <c r="G153" s="79" t="str">
        <f t="shared" si="16"/>
        <v/>
      </c>
      <c r="H153" s="80" t="str">
        <f>IF(C153="","",VLOOKUP(C153+0,Steuerkraft!A:M,13,FALSE))</f>
        <v/>
      </c>
      <c r="I153" s="85" t="str">
        <f>IF(C153="","",VLOOKUP(C153+0,Steuerkraft!A:M,5,FALSE))</f>
        <v/>
      </c>
      <c r="J153" s="82">
        <f t="shared" si="17"/>
        <v>0</v>
      </c>
      <c r="K153" s="82">
        <f t="shared" si="18"/>
        <v>0</v>
      </c>
      <c r="L153" s="83">
        <f t="shared" si="19"/>
        <v>0</v>
      </c>
      <c r="M153" s="232" t="str">
        <f t="shared" si="20"/>
        <v/>
      </c>
    </row>
    <row r="154" spans="1:13" x14ac:dyDescent="0.2">
      <c r="A154" s="68">
        <f t="shared" si="15"/>
        <v>147</v>
      </c>
      <c r="B154" s="75">
        <f t="shared" si="21"/>
        <v>146</v>
      </c>
      <c r="C154" s="84"/>
      <c r="D154" s="77"/>
      <c r="E154" s="78" t="str">
        <f>IF(C154="","",VLOOKUP(C154+0,Steuerkraft!A:B,2,FALSE))</f>
        <v/>
      </c>
      <c r="F154" s="78" t="str">
        <f>IF(C154="","",VLOOKUP(C154+0,Steuerkraft!A:F,6,FALSE))</f>
        <v/>
      </c>
      <c r="G154" s="79" t="str">
        <f t="shared" si="16"/>
        <v/>
      </c>
      <c r="H154" s="80" t="str">
        <f>IF(C154="","",VLOOKUP(C154+0,Steuerkraft!A:M,13,FALSE))</f>
        <v/>
      </c>
      <c r="I154" s="85" t="str">
        <f>IF(C154="","",VLOOKUP(C154+0,Steuerkraft!A:M,5,FALSE))</f>
        <v/>
      </c>
      <c r="J154" s="82">
        <f t="shared" si="17"/>
        <v>0</v>
      </c>
      <c r="K154" s="82">
        <f t="shared" si="18"/>
        <v>0</v>
      </c>
      <c r="L154" s="83">
        <f t="shared" si="19"/>
        <v>0</v>
      </c>
      <c r="M154" s="232" t="str">
        <f t="shared" si="20"/>
        <v/>
      </c>
    </row>
    <row r="155" spans="1:13" x14ac:dyDescent="0.2">
      <c r="A155" s="68">
        <f t="shared" si="15"/>
        <v>148</v>
      </c>
      <c r="B155" s="75">
        <f t="shared" si="21"/>
        <v>147</v>
      </c>
      <c r="C155" s="84"/>
      <c r="D155" s="77"/>
      <c r="E155" s="78" t="str">
        <f>IF(C155="","",VLOOKUP(C155+0,Steuerkraft!A:B,2,FALSE))</f>
        <v/>
      </c>
      <c r="F155" s="78" t="str">
        <f>IF(C155="","",VLOOKUP(C155+0,Steuerkraft!A:F,6,FALSE))</f>
        <v/>
      </c>
      <c r="G155" s="79" t="str">
        <f t="shared" si="16"/>
        <v/>
      </c>
      <c r="H155" s="80" t="str">
        <f>IF(C155="","",VLOOKUP(C155+0,Steuerkraft!A:M,13,FALSE))</f>
        <v/>
      </c>
      <c r="I155" s="85" t="str">
        <f>IF(C155="","",VLOOKUP(C155+0,Steuerkraft!A:M,5,FALSE))</f>
        <v/>
      </c>
      <c r="J155" s="82">
        <f t="shared" si="17"/>
        <v>0</v>
      </c>
      <c r="K155" s="82">
        <f t="shared" si="18"/>
        <v>0</v>
      </c>
      <c r="L155" s="83">
        <f t="shared" si="19"/>
        <v>0</v>
      </c>
      <c r="M155" s="232" t="str">
        <f t="shared" si="20"/>
        <v/>
      </c>
    </row>
    <row r="156" spans="1:13" x14ac:dyDescent="0.2">
      <c r="A156" s="68">
        <f t="shared" si="15"/>
        <v>149</v>
      </c>
      <c r="B156" s="75">
        <f t="shared" si="21"/>
        <v>148</v>
      </c>
      <c r="C156" s="84"/>
      <c r="D156" s="77"/>
      <c r="E156" s="78" t="str">
        <f>IF(C156="","",VLOOKUP(C156+0,Steuerkraft!A:B,2,FALSE))</f>
        <v/>
      </c>
      <c r="F156" s="78" t="str">
        <f>IF(C156="","",VLOOKUP(C156+0,Steuerkraft!A:F,6,FALSE))</f>
        <v/>
      </c>
      <c r="G156" s="79" t="str">
        <f t="shared" si="16"/>
        <v/>
      </c>
      <c r="H156" s="80" t="str">
        <f>IF(C156="","",VLOOKUP(C156+0,Steuerkraft!A:M,13,FALSE))</f>
        <v/>
      </c>
      <c r="I156" s="85" t="str">
        <f>IF(C156="","",VLOOKUP(C156+0,Steuerkraft!A:M,5,FALSE))</f>
        <v/>
      </c>
      <c r="J156" s="82">
        <f t="shared" si="17"/>
        <v>0</v>
      </c>
      <c r="K156" s="82">
        <f t="shared" si="18"/>
        <v>0</v>
      </c>
      <c r="L156" s="83">
        <f t="shared" si="19"/>
        <v>0</v>
      </c>
      <c r="M156" s="232" t="str">
        <f t="shared" si="20"/>
        <v/>
      </c>
    </row>
    <row r="157" spans="1:13" x14ac:dyDescent="0.2">
      <c r="A157" s="68">
        <f t="shared" si="15"/>
        <v>150</v>
      </c>
      <c r="B157" s="75">
        <f t="shared" si="21"/>
        <v>149</v>
      </c>
      <c r="C157" s="84"/>
      <c r="D157" s="77"/>
      <c r="E157" s="78" t="str">
        <f>IF(C157="","",VLOOKUP(C157+0,Steuerkraft!A:B,2,FALSE))</f>
        <v/>
      </c>
      <c r="F157" s="78" t="str">
        <f>IF(C157="","",VLOOKUP(C157+0,Steuerkraft!A:F,6,FALSE))</f>
        <v/>
      </c>
      <c r="G157" s="79" t="str">
        <f t="shared" si="16"/>
        <v/>
      </c>
      <c r="H157" s="80" t="str">
        <f>IF(C157="","",VLOOKUP(C157+0,Steuerkraft!A:M,13,FALSE))</f>
        <v/>
      </c>
      <c r="I157" s="85" t="str">
        <f>IF(C157="","",VLOOKUP(C157+0,Steuerkraft!A:M,5,FALSE))</f>
        <v/>
      </c>
      <c r="J157" s="82">
        <f t="shared" si="17"/>
        <v>0</v>
      </c>
      <c r="K157" s="82">
        <f t="shared" si="18"/>
        <v>0</v>
      </c>
      <c r="L157" s="83">
        <f t="shared" si="19"/>
        <v>0</v>
      </c>
      <c r="M157" s="232" t="str">
        <f t="shared" si="20"/>
        <v/>
      </c>
    </row>
    <row r="158" spans="1:13" x14ac:dyDescent="0.2">
      <c r="A158" s="68">
        <f t="shared" si="15"/>
        <v>151</v>
      </c>
      <c r="B158" s="75">
        <f t="shared" si="21"/>
        <v>150</v>
      </c>
      <c r="C158" s="84"/>
      <c r="D158" s="77"/>
      <c r="E158" s="78" t="str">
        <f>IF(C158="","",VLOOKUP(C158+0,Steuerkraft!A:B,2,FALSE))</f>
        <v/>
      </c>
      <c r="F158" s="78" t="str">
        <f>IF(C158="","",VLOOKUP(C158+0,Steuerkraft!A:F,6,FALSE))</f>
        <v/>
      </c>
      <c r="G158" s="79" t="str">
        <f t="shared" si="16"/>
        <v/>
      </c>
      <c r="H158" s="80" t="str">
        <f>IF(C158="","",VLOOKUP(C158+0,Steuerkraft!A:M,13,FALSE))</f>
        <v/>
      </c>
      <c r="I158" s="85" t="str">
        <f>IF(C158="","",VLOOKUP(C158+0,Steuerkraft!A:M,5,FALSE))</f>
        <v/>
      </c>
      <c r="J158" s="82">
        <f t="shared" si="17"/>
        <v>0</v>
      </c>
      <c r="K158" s="82">
        <f t="shared" si="18"/>
        <v>0</v>
      </c>
      <c r="L158" s="83">
        <f t="shared" si="19"/>
        <v>0</v>
      </c>
      <c r="M158" s="232" t="str">
        <f t="shared" si="20"/>
        <v/>
      </c>
    </row>
    <row r="159" spans="1:13" x14ac:dyDescent="0.2">
      <c r="A159" s="68">
        <f t="shared" si="15"/>
        <v>152</v>
      </c>
      <c r="B159" s="75">
        <f t="shared" si="21"/>
        <v>151</v>
      </c>
      <c r="C159" s="84"/>
      <c r="D159" s="77"/>
      <c r="E159" s="78" t="str">
        <f>IF(C159="","",VLOOKUP(C159+0,Steuerkraft!A:B,2,FALSE))</f>
        <v/>
      </c>
      <c r="F159" s="78" t="str">
        <f>IF(C159="","",VLOOKUP(C159+0,Steuerkraft!A:F,6,FALSE))</f>
        <v/>
      </c>
      <c r="G159" s="79" t="str">
        <f t="shared" si="16"/>
        <v/>
      </c>
      <c r="H159" s="80" t="str">
        <f>IF(C159="","",VLOOKUP(C159+0,Steuerkraft!A:M,13,FALSE))</f>
        <v/>
      </c>
      <c r="I159" s="85" t="str">
        <f>IF(C159="","",VLOOKUP(C159+0,Steuerkraft!A:M,5,FALSE))</f>
        <v/>
      </c>
      <c r="J159" s="82">
        <f t="shared" si="17"/>
        <v>0</v>
      </c>
      <c r="K159" s="82">
        <f t="shared" si="18"/>
        <v>0</v>
      </c>
      <c r="L159" s="83">
        <f t="shared" si="19"/>
        <v>0</v>
      </c>
      <c r="M159" s="232" t="str">
        <f t="shared" si="20"/>
        <v/>
      </c>
    </row>
    <row r="160" spans="1:13" x14ac:dyDescent="0.2">
      <c r="A160" s="68">
        <f t="shared" si="15"/>
        <v>153</v>
      </c>
      <c r="B160" s="75">
        <f t="shared" si="21"/>
        <v>152</v>
      </c>
      <c r="C160" s="84"/>
      <c r="D160" s="77"/>
      <c r="E160" s="78" t="str">
        <f>IF(C160="","",VLOOKUP(C160+0,Steuerkraft!A:B,2,FALSE))</f>
        <v/>
      </c>
      <c r="F160" s="78" t="str">
        <f>IF(C160="","",VLOOKUP(C160+0,Steuerkraft!A:F,6,FALSE))</f>
        <v/>
      </c>
      <c r="G160" s="79" t="str">
        <f t="shared" si="16"/>
        <v/>
      </c>
      <c r="H160" s="80" t="str">
        <f>IF(C160="","",VLOOKUP(C160+0,Steuerkraft!A:M,13,FALSE))</f>
        <v/>
      </c>
      <c r="I160" s="85" t="str">
        <f>IF(C160="","",VLOOKUP(C160+0,Steuerkraft!A:M,5,FALSE))</f>
        <v/>
      </c>
      <c r="J160" s="82">
        <f t="shared" si="17"/>
        <v>0</v>
      </c>
      <c r="K160" s="82">
        <f t="shared" si="18"/>
        <v>0</v>
      </c>
      <c r="L160" s="83">
        <f t="shared" si="19"/>
        <v>0</v>
      </c>
      <c r="M160" s="232" t="str">
        <f t="shared" si="20"/>
        <v/>
      </c>
    </row>
    <row r="161" spans="1:13" x14ac:dyDescent="0.2">
      <c r="A161" s="68">
        <f t="shared" si="15"/>
        <v>154</v>
      </c>
      <c r="B161" s="75">
        <f t="shared" si="21"/>
        <v>153</v>
      </c>
      <c r="C161" s="84"/>
      <c r="D161" s="77"/>
      <c r="E161" s="78" t="str">
        <f>IF(C161="","",VLOOKUP(C161+0,Steuerkraft!A:B,2,FALSE))</f>
        <v/>
      </c>
      <c r="F161" s="78" t="str">
        <f>IF(C161="","",VLOOKUP(C161+0,Steuerkraft!A:F,6,FALSE))</f>
        <v/>
      </c>
      <c r="G161" s="79" t="str">
        <f t="shared" si="16"/>
        <v/>
      </c>
      <c r="H161" s="80" t="str">
        <f>IF(C161="","",VLOOKUP(C161+0,Steuerkraft!A:M,13,FALSE))</f>
        <v/>
      </c>
      <c r="I161" s="85" t="str">
        <f>IF(C161="","",VLOOKUP(C161+0,Steuerkraft!A:M,5,FALSE))</f>
        <v/>
      </c>
      <c r="J161" s="82">
        <f t="shared" si="17"/>
        <v>0</v>
      </c>
      <c r="K161" s="82">
        <f t="shared" si="18"/>
        <v>0</v>
      </c>
      <c r="L161" s="83">
        <f t="shared" si="19"/>
        <v>0</v>
      </c>
      <c r="M161" s="232" t="str">
        <f t="shared" si="20"/>
        <v/>
      </c>
    </row>
    <row r="162" spans="1:13" x14ac:dyDescent="0.2">
      <c r="A162" s="68">
        <f t="shared" si="15"/>
        <v>155</v>
      </c>
      <c r="B162" s="75">
        <f t="shared" si="21"/>
        <v>154</v>
      </c>
      <c r="C162" s="84"/>
      <c r="D162" s="77"/>
      <c r="E162" s="78" t="str">
        <f>IF(C162="","",VLOOKUP(C162+0,Steuerkraft!A:B,2,FALSE))</f>
        <v/>
      </c>
      <c r="F162" s="78" t="str">
        <f>IF(C162="","",VLOOKUP(C162+0,Steuerkraft!A:F,6,FALSE))</f>
        <v/>
      </c>
      <c r="G162" s="79" t="str">
        <f t="shared" si="16"/>
        <v/>
      </c>
      <c r="H162" s="80" t="str">
        <f>IF(C162="","",VLOOKUP(C162+0,Steuerkraft!A:M,13,FALSE))</f>
        <v/>
      </c>
      <c r="I162" s="85" t="str">
        <f>IF(C162="","",VLOOKUP(C162+0,Steuerkraft!A:M,5,FALSE))</f>
        <v/>
      </c>
      <c r="J162" s="82">
        <f t="shared" si="17"/>
        <v>0</v>
      </c>
      <c r="K162" s="82">
        <f t="shared" si="18"/>
        <v>0</v>
      </c>
      <c r="L162" s="83">
        <f t="shared" si="19"/>
        <v>0</v>
      </c>
      <c r="M162" s="232" t="str">
        <f t="shared" si="20"/>
        <v/>
      </c>
    </row>
    <row r="163" spans="1:13" x14ac:dyDescent="0.2">
      <c r="A163" s="68">
        <f t="shared" si="15"/>
        <v>156</v>
      </c>
      <c r="B163" s="75">
        <f t="shared" si="21"/>
        <v>155</v>
      </c>
      <c r="C163" s="84"/>
      <c r="D163" s="77"/>
      <c r="E163" s="78" t="str">
        <f>IF(C163="","",VLOOKUP(C163+0,Steuerkraft!A:B,2,FALSE))</f>
        <v/>
      </c>
      <c r="F163" s="78" t="str">
        <f>IF(C163="","",VLOOKUP(C163+0,Steuerkraft!A:F,6,FALSE))</f>
        <v/>
      </c>
      <c r="G163" s="79" t="str">
        <f t="shared" si="16"/>
        <v/>
      </c>
      <c r="H163" s="80" t="str">
        <f>IF(C163="","",VLOOKUP(C163+0,Steuerkraft!A:M,13,FALSE))</f>
        <v/>
      </c>
      <c r="I163" s="85" t="str">
        <f>IF(C163="","",VLOOKUP(C163+0,Steuerkraft!A:M,5,FALSE))</f>
        <v/>
      </c>
      <c r="J163" s="82">
        <f t="shared" si="17"/>
        <v>0</v>
      </c>
      <c r="K163" s="82">
        <f t="shared" si="18"/>
        <v>0</v>
      </c>
      <c r="L163" s="83">
        <f t="shared" si="19"/>
        <v>0</v>
      </c>
      <c r="M163" s="232" t="str">
        <f t="shared" si="20"/>
        <v/>
      </c>
    </row>
    <row r="164" spans="1:13" x14ac:dyDescent="0.2">
      <c r="A164" s="68">
        <f t="shared" si="15"/>
        <v>157</v>
      </c>
      <c r="B164" s="75">
        <f t="shared" si="21"/>
        <v>156</v>
      </c>
      <c r="C164" s="84"/>
      <c r="D164" s="77"/>
      <c r="E164" s="78" t="str">
        <f>IF(C164="","",VLOOKUP(C164+0,Steuerkraft!A:B,2,FALSE))</f>
        <v/>
      </c>
      <c r="F164" s="78" t="str">
        <f>IF(C164="","",VLOOKUP(C164+0,Steuerkraft!A:F,6,FALSE))</f>
        <v/>
      </c>
      <c r="G164" s="79" t="str">
        <f t="shared" si="16"/>
        <v/>
      </c>
      <c r="H164" s="80" t="str">
        <f>IF(C164="","",VLOOKUP(C164+0,Steuerkraft!A:M,13,FALSE))</f>
        <v/>
      </c>
      <c r="I164" s="85" t="str">
        <f>IF(C164="","",VLOOKUP(C164+0,Steuerkraft!A:M,5,FALSE))</f>
        <v/>
      </c>
      <c r="J164" s="82">
        <f t="shared" si="17"/>
        <v>0</v>
      </c>
      <c r="K164" s="82">
        <f t="shared" si="18"/>
        <v>0</v>
      </c>
      <c r="L164" s="83">
        <f t="shared" si="19"/>
        <v>0</v>
      </c>
      <c r="M164" s="232" t="str">
        <f t="shared" si="20"/>
        <v/>
      </c>
    </row>
    <row r="165" spans="1:13" x14ac:dyDescent="0.2">
      <c r="A165" s="68">
        <f t="shared" si="15"/>
        <v>158</v>
      </c>
      <c r="B165" s="75">
        <f t="shared" si="21"/>
        <v>157</v>
      </c>
      <c r="C165" s="84"/>
      <c r="D165" s="77"/>
      <c r="E165" s="78" t="str">
        <f>IF(C165="","",VLOOKUP(C165+0,Steuerkraft!A:B,2,FALSE))</f>
        <v/>
      </c>
      <c r="F165" s="78" t="str">
        <f>IF(C165="","",VLOOKUP(C165+0,Steuerkraft!A:F,6,FALSE))</f>
        <v/>
      </c>
      <c r="G165" s="79" t="str">
        <f t="shared" si="16"/>
        <v/>
      </c>
      <c r="H165" s="80" t="str">
        <f>IF(C165="","",VLOOKUP(C165+0,Steuerkraft!A:M,13,FALSE))</f>
        <v/>
      </c>
      <c r="I165" s="85" t="str">
        <f>IF(C165="","",VLOOKUP(C165+0,Steuerkraft!A:M,5,FALSE))</f>
        <v/>
      </c>
      <c r="J165" s="82">
        <f t="shared" si="17"/>
        <v>0</v>
      </c>
      <c r="K165" s="82">
        <f t="shared" si="18"/>
        <v>0</v>
      </c>
      <c r="L165" s="83">
        <f t="shared" si="19"/>
        <v>0</v>
      </c>
      <c r="M165" s="232" t="str">
        <f t="shared" si="20"/>
        <v/>
      </c>
    </row>
    <row r="166" spans="1:13" x14ac:dyDescent="0.2">
      <c r="A166" s="68">
        <f t="shared" si="15"/>
        <v>159</v>
      </c>
      <c r="B166" s="75">
        <f t="shared" si="21"/>
        <v>158</v>
      </c>
      <c r="C166" s="84"/>
      <c r="D166" s="77"/>
      <c r="E166" s="78" t="str">
        <f>IF(C166="","",VLOOKUP(C166+0,Steuerkraft!A:B,2,FALSE))</f>
        <v/>
      </c>
      <c r="F166" s="78" t="str">
        <f>IF(C166="","",VLOOKUP(C166+0,Steuerkraft!A:F,6,FALSE))</f>
        <v/>
      </c>
      <c r="G166" s="79" t="str">
        <f t="shared" si="16"/>
        <v/>
      </c>
      <c r="H166" s="80" t="str">
        <f>IF(C166="","",VLOOKUP(C166+0,Steuerkraft!A:M,13,FALSE))</f>
        <v/>
      </c>
      <c r="I166" s="85" t="str">
        <f>IF(C166="","",VLOOKUP(C166+0,Steuerkraft!A:M,5,FALSE))</f>
        <v/>
      </c>
      <c r="J166" s="82">
        <f t="shared" si="17"/>
        <v>0</v>
      </c>
      <c r="K166" s="82">
        <f t="shared" si="18"/>
        <v>0</v>
      </c>
      <c r="L166" s="83">
        <f t="shared" si="19"/>
        <v>0</v>
      </c>
      <c r="M166" s="232" t="str">
        <f t="shared" si="20"/>
        <v/>
      </c>
    </row>
    <row r="167" spans="1:13" x14ac:dyDescent="0.2">
      <c r="A167" s="68">
        <f t="shared" si="15"/>
        <v>160</v>
      </c>
      <c r="B167" s="75">
        <f t="shared" si="21"/>
        <v>159</v>
      </c>
      <c r="C167" s="84"/>
      <c r="D167" s="77"/>
      <c r="E167" s="78" t="str">
        <f>IF(C167="","",VLOOKUP(C167+0,Steuerkraft!A:B,2,FALSE))</f>
        <v/>
      </c>
      <c r="F167" s="78" t="str">
        <f>IF(C167="","",VLOOKUP(C167+0,Steuerkraft!A:F,6,FALSE))</f>
        <v/>
      </c>
      <c r="G167" s="79" t="str">
        <f t="shared" si="16"/>
        <v/>
      </c>
      <c r="H167" s="80" t="str">
        <f>IF(C167="","",VLOOKUP(C167+0,Steuerkraft!A:M,13,FALSE))</f>
        <v/>
      </c>
      <c r="I167" s="85" t="str">
        <f>IF(C167="","",VLOOKUP(C167+0,Steuerkraft!A:M,5,FALSE))</f>
        <v/>
      </c>
      <c r="J167" s="82">
        <f t="shared" si="17"/>
        <v>0</v>
      </c>
      <c r="K167" s="82">
        <f t="shared" si="18"/>
        <v>0</v>
      </c>
      <c r="L167" s="83">
        <f t="shared" si="19"/>
        <v>0</v>
      </c>
      <c r="M167" s="232" t="str">
        <f t="shared" si="20"/>
        <v/>
      </c>
    </row>
    <row r="168" spans="1:13" x14ac:dyDescent="0.2">
      <c r="A168" s="68">
        <f t="shared" si="15"/>
        <v>161</v>
      </c>
      <c r="B168" s="75">
        <f t="shared" si="21"/>
        <v>160</v>
      </c>
      <c r="C168" s="84"/>
      <c r="D168" s="77"/>
      <c r="E168" s="78" t="str">
        <f>IF(C168="","",VLOOKUP(C168+0,Steuerkraft!A:B,2,FALSE))</f>
        <v/>
      </c>
      <c r="F168" s="78" t="str">
        <f>IF(C168="","",VLOOKUP(C168+0,Steuerkraft!A:F,6,FALSE))</f>
        <v/>
      </c>
      <c r="G168" s="79" t="str">
        <f t="shared" si="16"/>
        <v/>
      </c>
      <c r="H168" s="80" t="str">
        <f>IF(C168="","",VLOOKUP(C168+0,Steuerkraft!A:M,13,FALSE))</f>
        <v/>
      </c>
      <c r="I168" s="85" t="str">
        <f>IF(C168="","",VLOOKUP(C168+0,Steuerkraft!A:M,5,FALSE))</f>
        <v/>
      </c>
      <c r="J168" s="82">
        <f t="shared" si="17"/>
        <v>0</v>
      </c>
      <c r="K168" s="82">
        <f t="shared" si="18"/>
        <v>0</v>
      </c>
      <c r="L168" s="83">
        <f t="shared" si="19"/>
        <v>0</v>
      </c>
      <c r="M168" s="232" t="str">
        <f t="shared" si="20"/>
        <v/>
      </c>
    </row>
    <row r="169" spans="1:13" x14ac:dyDescent="0.2">
      <c r="A169" s="68">
        <f t="shared" si="15"/>
        <v>162</v>
      </c>
      <c r="B169" s="75">
        <f t="shared" si="21"/>
        <v>161</v>
      </c>
      <c r="C169" s="84"/>
      <c r="D169" s="77"/>
      <c r="E169" s="78" t="str">
        <f>IF(C169="","",VLOOKUP(C169+0,Steuerkraft!A:B,2,FALSE))</f>
        <v/>
      </c>
      <c r="F169" s="78" t="str">
        <f>IF(C169="","",VLOOKUP(C169+0,Steuerkraft!A:F,6,FALSE))</f>
        <v/>
      </c>
      <c r="G169" s="79" t="str">
        <f t="shared" si="16"/>
        <v/>
      </c>
      <c r="H169" s="80" t="str">
        <f>IF(C169="","",VLOOKUP(C169+0,Steuerkraft!A:M,13,FALSE))</f>
        <v/>
      </c>
      <c r="I169" s="85" t="str">
        <f>IF(C169="","",VLOOKUP(C169+0,Steuerkraft!A:M,5,FALSE))</f>
        <v/>
      </c>
      <c r="J169" s="82">
        <f t="shared" si="17"/>
        <v>0</v>
      </c>
      <c r="K169" s="82">
        <f t="shared" si="18"/>
        <v>0</v>
      </c>
      <c r="L169" s="83">
        <f t="shared" si="19"/>
        <v>0</v>
      </c>
      <c r="M169" s="232" t="str">
        <f t="shared" si="20"/>
        <v/>
      </c>
    </row>
    <row r="170" spans="1:13" x14ac:dyDescent="0.2">
      <c r="A170" s="68">
        <f t="shared" si="15"/>
        <v>163</v>
      </c>
      <c r="B170" s="75">
        <f t="shared" si="21"/>
        <v>162</v>
      </c>
      <c r="C170" s="84"/>
      <c r="D170" s="77"/>
      <c r="E170" s="78" t="str">
        <f>IF(C170="","",VLOOKUP(C170+0,Steuerkraft!A:B,2,FALSE))</f>
        <v/>
      </c>
      <c r="F170" s="78" t="str">
        <f>IF(C170="","",VLOOKUP(C170+0,Steuerkraft!A:F,6,FALSE))</f>
        <v/>
      </c>
      <c r="G170" s="79" t="str">
        <f t="shared" si="16"/>
        <v/>
      </c>
      <c r="H170" s="80" t="str">
        <f>IF(C170="","",VLOOKUP(C170+0,Steuerkraft!A:M,13,FALSE))</f>
        <v/>
      </c>
      <c r="I170" s="85" t="str">
        <f>IF(C170="","",VLOOKUP(C170+0,Steuerkraft!A:M,5,FALSE))</f>
        <v/>
      </c>
      <c r="J170" s="82">
        <f t="shared" si="17"/>
        <v>0</v>
      </c>
      <c r="K170" s="82">
        <f t="shared" si="18"/>
        <v>0</v>
      </c>
      <c r="L170" s="83">
        <f t="shared" si="19"/>
        <v>0</v>
      </c>
      <c r="M170" s="232" t="str">
        <f t="shared" si="20"/>
        <v/>
      </c>
    </row>
    <row r="171" spans="1:13" x14ac:dyDescent="0.2">
      <c r="A171" s="68">
        <f t="shared" si="15"/>
        <v>164</v>
      </c>
      <c r="B171" s="75">
        <f t="shared" si="21"/>
        <v>163</v>
      </c>
      <c r="C171" s="84"/>
      <c r="D171" s="77"/>
      <c r="E171" s="78" t="str">
        <f>IF(C171="","",VLOOKUP(C171+0,Steuerkraft!A:B,2,FALSE))</f>
        <v/>
      </c>
      <c r="F171" s="78" t="str">
        <f>IF(C171="","",VLOOKUP(C171+0,Steuerkraft!A:F,6,FALSE))</f>
        <v/>
      </c>
      <c r="G171" s="79" t="str">
        <f t="shared" si="16"/>
        <v/>
      </c>
      <c r="H171" s="80" t="str">
        <f>IF(C171="","",VLOOKUP(C171+0,Steuerkraft!A:M,13,FALSE))</f>
        <v/>
      </c>
      <c r="I171" s="85" t="str">
        <f>IF(C171="","",VLOOKUP(C171+0,Steuerkraft!A:M,5,FALSE))</f>
        <v/>
      </c>
      <c r="J171" s="82">
        <f t="shared" si="17"/>
        <v>0</v>
      </c>
      <c r="K171" s="82">
        <f t="shared" si="18"/>
        <v>0</v>
      </c>
      <c r="L171" s="83">
        <f t="shared" si="19"/>
        <v>0</v>
      </c>
      <c r="M171" s="232" t="str">
        <f t="shared" si="20"/>
        <v/>
      </c>
    </row>
    <row r="172" spans="1:13" x14ac:dyDescent="0.2">
      <c r="A172" s="68">
        <f t="shared" si="15"/>
        <v>165</v>
      </c>
      <c r="B172" s="75">
        <f t="shared" si="21"/>
        <v>164</v>
      </c>
      <c r="C172" s="84"/>
      <c r="D172" s="77"/>
      <c r="E172" s="78" t="str">
        <f>IF(C172="","",VLOOKUP(C172+0,Steuerkraft!A:B,2,FALSE))</f>
        <v/>
      </c>
      <c r="F172" s="78" t="str">
        <f>IF(C172="","",VLOOKUP(C172+0,Steuerkraft!A:F,6,FALSE))</f>
        <v/>
      </c>
      <c r="G172" s="79" t="str">
        <f t="shared" si="16"/>
        <v/>
      </c>
      <c r="H172" s="80" t="str">
        <f>IF(C172="","",VLOOKUP(C172+0,Steuerkraft!A:M,13,FALSE))</f>
        <v/>
      </c>
      <c r="I172" s="85" t="str">
        <f>IF(C172="","",VLOOKUP(C172+0,Steuerkraft!A:M,5,FALSE))</f>
        <v/>
      </c>
      <c r="J172" s="82">
        <f t="shared" si="17"/>
        <v>0</v>
      </c>
      <c r="K172" s="82">
        <f t="shared" si="18"/>
        <v>0</v>
      </c>
      <c r="L172" s="83">
        <f t="shared" si="19"/>
        <v>0</v>
      </c>
      <c r="M172" s="232" t="str">
        <f t="shared" si="20"/>
        <v/>
      </c>
    </row>
    <row r="173" spans="1:13" x14ac:dyDescent="0.2">
      <c r="A173" s="68">
        <f t="shared" si="15"/>
        <v>166</v>
      </c>
      <c r="B173" s="75">
        <f t="shared" si="21"/>
        <v>165</v>
      </c>
      <c r="C173" s="84"/>
      <c r="D173" s="77"/>
      <c r="E173" s="78" t="str">
        <f>IF(C173="","",VLOOKUP(C173+0,Steuerkraft!A:B,2,FALSE))</f>
        <v/>
      </c>
      <c r="F173" s="78" t="str">
        <f>IF(C173="","",VLOOKUP(C173+0,Steuerkraft!A:F,6,FALSE))</f>
        <v/>
      </c>
      <c r="G173" s="79" t="str">
        <f t="shared" si="16"/>
        <v/>
      </c>
      <c r="H173" s="80" t="str">
        <f>IF(C173="","",VLOOKUP(C173+0,Steuerkraft!A:M,13,FALSE))</f>
        <v/>
      </c>
      <c r="I173" s="85" t="str">
        <f>IF(C173="","",VLOOKUP(C173+0,Steuerkraft!A:M,5,FALSE))</f>
        <v/>
      </c>
      <c r="J173" s="82">
        <f t="shared" si="17"/>
        <v>0</v>
      </c>
      <c r="K173" s="82">
        <f t="shared" si="18"/>
        <v>0</v>
      </c>
      <c r="L173" s="83">
        <f t="shared" si="19"/>
        <v>0</v>
      </c>
      <c r="M173" s="232" t="str">
        <f t="shared" si="20"/>
        <v/>
      </c>
    </row>
    <row r="174" spans="1:13" x14ac:dyDescent="0.2">
      <c r="A174" s="68">
        <f t="shared" si="15"/>
        <v>167</v>
      </c>
      <c r="B174" s="75">
        <f t="shared" si="21"/>
        <v>166</v>
      </c>
      <c r="C174" s="84"/>
      <c r="D174" s="77"/>
      <c r="E174" s="78" t="str">
        <f>IF(C174="","",VLOOKUP(C174+0,Steuerkraft!A:B,2,FALSE))</f>
        <v/>
      </c>
      <c r="F174" s="78" t="str">
        <f>IF(C174="","",VLOOKUP(C174+0,Steuerkraft!A:F,6,FALSE))</f>
        <v/>
      </c>
      <c r="G174" s="79" t="str">
        <f t="shared" si="16"/>
        <v/>
      </c>
      <c r="H174" s="80" t="str">
        <f>IF(C174="","",VLOOKUP(C174+0,Steuerkraft!A:M,13,FALSE))</f>
        <v/>
      </c>
      <c r="I174" s="85" t="str">
        <f>IF(C174="","",VLOOKUP(C174+0,Steuerkraft!A:M,5,FALSE))</f>
        <v/>
      </c>
      <c r="J174" s="82">
        <f t="shared" si="17"/>
        <v>0</v>
      </c>
      <c r="K174" s="82">
        <f t="shared" si="18"/>
        <v>0</v>
      </c>
      <c r="L174" s="83">
        <f t="shared" si="19"/>
        <v>0</v>
      </c>
      <c r="M174" s="232" t="str">
        <f t="shared" si="20"/>
        <v/>
      </c>
    </row>
    <row r="175" spans="1:13" x14ac:dyDescent="0.2">
      <c r="A175" s="68">
        <f t="shared" si="15"/>
        <v>168</v>
      </c>
      <c r="B175" s="75">
        <f t="shared" si="21"/>
        <v>167</v>
      </c>
      <c r="C175" s="84"/>
      <c r="D175" s="77"/>
      <c r="E175" s="78" t="str">
        <f>IF(C175="","",VLOOKUP(C175+0,Steuerkraft!A:B,2,FALSE))</f>
        <v/>
      </c>
      <c r="F175" s="78" t="str">
        <f>IF(C175="","",VLOOKUP(C175+0,Steuerkraft!A:F,6,FALSE))</f>
        <v/>
      </c>
      <c r="G175" s="79" t="str">
        <f t="shared" si="16"/>
        <v/>
      </c>
      <c r="H175" s="80" t="str">
        <f>IF(C175="","",VLOOKUP(C175+0,Steuerkraft!A:M,13,FALSE))</f>
        <v/>
      </c>
      <c r="I175" s="85" t="str">
        <f>IF(C175="","",VLOOKUP(C175+0,Steuerkraft!A:M,5,FALSE))</f>
        <v/>
      </c>
      <c r="J175" s="82">
        <f t="shared" si="17"/>
        <v>0</v>
      </c>
      <c r="K175" s="82">
        <f t="shared" si="18"/>
        <v>0</v>
      </c>
      <c r="L175" s="83">
        <f t="shared" si="19"/>
        <v>0</v>
      </c>
      <c r="M175" s="232" t="str">
        <f t="shared" si="20"/>
        <v/>
      </c>
    </row>
    <row r="176" spans="1:13" x14ac:dyDescent="0.2">
      <c r="A176" s="68">
        <f t="shared" si="15"/>
        <v>169</v>
      </c>
      <c r="B176" s="75">
        <f t="shared" si="21"/>
        <v>168</v>
      </c>
      <c r="C176" s="84"/>
      <c r="D176" s="77"/>
      <c r="E176" s="78" t="str">
        <f>IF(C176="","",VLOOKUP(C176+0,Steuerkraft!A:B,2,FALSE))</f>
        <v/>
      </c>
      <c r="F176" s="78" t="str">
        <f>IF(C176="","",VLOOKUP(C176+0,Steuerkraft!A:F,6,FALSE))</f>
        <v/>
      </c>
      <c r="G176" s="79" t="str">
        <f t="shared" si="16"/>
        <v/>
      </c>
      <c r="H176" s="80" t="str">
        <f>IF(C176="","",VLOOKUP(C176+0,Steuerkraft!A:M,13,FALSE))</f>
        <v/>
      </c>
      <c r="I176" s="85" t="str">
        <f>IF(C176="","",VLOOKUP(C176+0,Steuerkraft!A:M,5,FALSE))</f>
        <v/>
      </c>
      <c r="J176" s="82">
        <f t="shared" si="17"/>
        <v>0</v>
      </c>
      <c r="K176" s="82">
        <f t="shared" si="18"/>
        <v>0</v>
      </c>
      <c r="L176" s="83">
        <f t="shared" si="19"/>
        <v>0</v>
      </c>
      <c r="M176" s="232" t="str">
        <f t="shared" si="20"/>
        <v/>
      </c>
    </row>
    <row r="177" spans="1:13" x14ac:dyDescent="0.2">
      <c r="A177" s="68">
        <f t="shared" si="15"/>
        <v>170</v>
      </c>
      <c r="B177" s="75">
        <f t="shared" si="21"/>
        <v>169</v>
      </c>
      <c r="C177" s="84"/>
      <c r="D177" s="77"/>
      <c r="E177" s="78" t="str">
        <f>IF(C177="","",VLOOKUP(C177+0,Steuerkraft!A:B,2,FALSE))</f>
        <v/>
      </c>
      <c r="F177" s="78" t="str">
        <f>IF(C177="","",VLOOKUP(C177+0,Steuerkraft!A:F,6,FALSE))</f>
        <v/>
      </c>
      <c r="G177" s="79" t="str">
        <f t="shared" si="16"/>
        <v/>
      </c>
      <c r="H177" s="80" t="str">
        <f>IF(C177="","",VLOOKUP(C177+0,Steuerkraft!A:M,13,FALSE))</f>
        <v/>
      </c>
      <c r="I177" s="85" t="str">
        <f>IF(C177="","",VLOOKUP(C177+0,Steuerkraft!A:M,5,FALSE))</f>
        <v/>
      </c>
      <c r="J177" s="82">
        <f t="shared" si="17"/>
        <v>0</v>
      </c>
      <c r="K177" s="82">
        <f t="shared" si="18"/>
        <v>0</v>
      </c>
      <c r="L177" s="83">
        <f t="shared" si="19"/>
        <v>0</v>
      </c>
      <c r="M177" s="232" t="str">
        <f t="shared" si="20"/>
        <v/>
      </c>
    </row>
    <row r="178" spans="1:13" x14ac:dyDescent="0.2">
      <c r="A178" s="68">
        <f t="shared" si="15"/>
        <v>171</v>
      </c>
      <c r="B178" s="75">
        <f t="shared" si="21"/>
        <v>170</v>
      </c>
      <c r="C178" s="84"/>
      <c r="D178" s="77"/>
      <c r="E178" s="78" t="str">
        <f>IF(C178="","",VLOOKUP(C178+0,Steuerkraft!A:B,2,FALSE))</f>
        <v/>
      </c>
      <c r="F178" s="78" t="str">
        <f>IF(C178="","",VLOOKUP(C178+0,Steuerkraft!A:F,6,FALSE))</f>
        <v/>
      </c>
      <c r="G178" s="79" t="str">
        <f t="shared" si="16"/>
        <v/>
      </c>
      <c r="H178" s="80" t="str">
        <f>IF(C178="","",VLOOKUP(C178+0,Steuerkraft!A:M,13,FALSE))</f>
        <v/>
      </c>
      <c r="I178" s="85" t="str">
        <f>IF(C178="","",VLOOKUP(C178+0,Steuerkraft!A:M,5,FALSE))</f>
        <v/>
      </c>
      <c r="J178" s="82">
        <f t="shared" si="17"/>
        <v>0</v>
      </c>
      <c r="K178" s="82">
        <f t="shared" si="18"/>
        <v>0</v>
      </c>
      <c r="L178" s="83">
        <f t="shared" si="19"/>
        <v>0</v>
      </c>
      <c r="M178" s="232" t="str">
        <f t="shared" si="20"/>
        <v/>
      </c>
    </row>
    <row r="179" spans="1:13" x14ac:dyDescent="0.2">
      <c r="A179" s="68">
        <f t="shared" si="15"/>
        <v>172</v>
      </c>
      <c r="B179" s="75">
        <f t="shared" si="21"/>
        <v>171</v>
      </c>
      <c r="C179" s="84"/>
      <c r="D179" s="77"/>
      <c r="E179" s="78" t="str">
        <f>IF(C179="","",VLOOKUP(C179+0,Steuerkraft!A:B,2,FALSE))</f>
        <v/>
      </c>
      <c r="F179" s="78" t="str">
        <f>IF(C179="","",VLOOKUP(C179+0,Steuerkraft!A:F,6,FALSE))</f>
        <v/>
      </c>
      <c r="G179" s="79" t="str">
        <f t="shared" si="16"/>
        <v/>
      </c>
      <c r="H179" s="80" t="str">
        <f>IF(C179="","",VLOOKUP(C179+0,Steuerkraft!A:M,13,FALSE))</f>
        <v/>
      </c>
      <c r="I179" s="85" t="str">
        <f>IF(C179="","",VLOOKUP(C179+0,Steuerkraft!A:M,5,FALSE))</f>
        <v/>
      </c>
      <c r="J179" s="82">
        <f t="shared" si="17"/>
        <v>0</v>
      </c>
      <c r="K179" s="82">
        <f t="shared" si="18"/>
        <v>0</v>
      </c>
      <c r="L179" s="83">
        <f t="shared" si="19"/>
        <v>0</v>
      </c>
      <c r="M179" s="232" t="str">
        <f t="shared" si="20"/>
        <v/>
      </c>
    </row>
    <row r="180" spans="1:13" x14ac:dyDescent="0.2">
      <c r="A180" s="68">
        <f t="shared" si="15"/>
        <v>173</v>
      </c>
      <c r="B180" s="75">
        <f t="shared" si="21"/>
        <v>172</v>
      </c>
      <c r="C180" s="84"/>
      <c r="D180" s="77"/>
      <c r="E180" s="78" t="str">
        <f>IF(C180="","",VLOOKUP(C180+0,Steuerkraft!A:B,2,FALSE))</f>
        <v/>
      </c>
      <c r="F180" s="78" t="str">
        <f>IF(C180="","",VLOOKUP(C180+0,Steuerkraft!A:F,6,FALSE))</f>
        <v/>
      </c>
      <c r="G180" s="79" t="str">
        <f t="shared" si="16"/>
        <v/>
      </c>
      <c r="H180" s="80" t="str">
        <f>IF(C180="","",VLOOKUP(C180+0,Steuerkraft!A:M,13,FALSE))</f>
        <v/>
      </c>
      <c r="I180" s="85" t="str">
        <f>IF(C180="","",VLOOKUP(C180+0,Steuerkraft!A:M,5,FALSE))</f>
        <v/>
      </c>
      <c r="J180" s="82">
        <f t="shared" si="17"/>
        <v>0</v>
      </c>
      <c r="K180" s="82">
        <f t="shared" si="18"/>
        <v>0</v>
      </c>
      <c r="L180" s="83">
        <f t="shared" si="19"/>
        <v>0</v>
      </c>
      <c r="M180" s="232" t="str">
        <f t="shared" si="20"/>
        <v/>
      </c>
    </row>
    <row r="181" spans="1:13" x14ac:dyDescent="0.2">
      <c r="A181" s="68">
        <f t="shared" si="15"/>
        <v>174</v>
      </c>
      <c r="B181" s="75">
        <f t="shared" si="21"/>
        <v>173</v>
      </c>
      <c r="C181" s="84"/>
      <c r="D181" s="77"/>
      <c r="E181" s="78" t="str">
        <f>IF(C181="","",VLOOKUP(C181+0,Steuerkraft!A:B,2,FALSE))</f>
        <v/>
      </c>
      <c r="F181" s="78" t="str">
        <f>IF(C181="","",VLOOKUP(C181+0,Steuerkraft!A:F,6,FALSE))</f>
        <v/>
      </c>
      <c r="G181" s="79" t="str">
        <f t="shared" si="16"/>
        <v/>
      </c>
      <c r="H181" s="80" t="str">
        <f>IF(C181="","",VLOOKUP(C181+0,Steuerkraft!A:M,13,FALSE))</f>
        <v/>
      </c>
      <c r="I181" s="85" t="str">
        <f>IF(C181="","",VLOOKUP(C181+0,Steuerkraft!A:M,5,FALSE))</f>
        <v/>
      </c>
      <c r="J181" s="82">
        <f t="shared" si="17"/>
        <v>0</v>
      </c>
      <c r="K181" s="82">
        <f t="shared" si="18"/>
        <v>0</v>
      </c>
      <c r="L181" s="83">
        <f t="shared" si="19"/>
        <v>0</v>
      </c>
      <c r="M181" s="232" t="str">
        <f t="shared" si="20"/>
        <v/>
      </c>
    </row>
    <row r="182" spans="1:13" x14ac:dyDescent="0.2">
      <c r="A182" s="68">
        <f t="shared" si="15"/>
        <v>175</v>
      </c>
      <c r="B182" s="75">
        <f t="shared" si="21"/>
        <v>174</v>
      </c>
      <c r="C182" s="84"/>
      <c r="D182" s="77"/>
      <c r="E182" s="78" t="str">
        <f>IF(C182="","",VLOOKUP(C182+0,Steuerkraft!A:B,2,FALSE))</f>
        <v/>
      </c>
      <c r="F182" s="78" t="str">
        <f>IF(C182="","",VLOOKUP(C182+0,Steuerkraft!A:F,6,FALSE))</f>
        <v/>
      </c>
      <c r="G182" s="79" t="str">
        <f t="shared" si="16"/>
        <v/>
      </c>
      <c r="H182" s="80" t="str">
        <f>IF(C182="","",VLOOKUP(C182+0,Steuerkraft!A:M,13,FALSE))</f>
        <v/>
      </c>
      <c r="I182" s="85" t="str">
        <f>IF(C182="","",VLOOKUP(C182+0,Steuerkraft!A:M,5,FALSE))</f>
        <v/>
      </c>
      <c r="J182" s="82">
        <f t="shared" si="17"/>
        <v>0</v>
      </c>
      <c r="K182" s="82">
        <f t="shared" si="18"/>
        <v>0</v>
      </c>
      <c r="L182" s="83">
        <f t="shared" si="19"/>
        <v>0</v>
      </c>
      <c r="M182" s="232" t="str">
        <f t="shared" si="20"/>
        <v/>
      </c>
    </row>
    <row r="183" spans="1:13" x14ac:dyDescent="0.2">
      <c r="A183" s="68">
        <f t="shared" si="15"/>
        <v>176</v>
      </c>
      <c r="B183" s="75">
        <f t="shared" si="21"/>
        <v>175</v>
      </c>
      <c r="C183" s="84"/>
      <c r="D183" s="77"/>
      <c r="E183" s="78" t="str">
        <f>IF(C183="","",VLOOKUP(C183+0,Steuerkraft!A:B,2,FALSE))</f>
        <v/>
      </c>
      <c r="F183" s="78" t="str">
        <f>IF(C183="","",VLOOKUP(C183+0,Steuerkraft!A:F,6,FALSE))</f>
        <v/>
      </c>
      <c r="G183" s="79" t="str">
        <f t="shared" si="16"/>
        <v/>
      </c>
      <c r="H183" s="80" t="str">
        <f>IF(C183="","",VLOOKUP(C183+0,Steuerkraft!A:M,13,FALSE))</f>
        <v/>
      </c>
      <c r="I183" s="85" t="str">
        <f>IF(C183="","",VLOOKUP(C183+0,Steuerkraft!A:M,5,FALSE))</f>
        <v/>
      </c>
      <c r="J183" s="82">
        <f t="shared" si="17"/>
        <v>0</v>
      </c>
      <c r="K183" s="82">
        <f t="shared" si="18"/>
        <v>0</v>
      </c>
      <c r="L183" s="83">
        <f t="shared" si="19"/>
        <v>0</v>
      </c>
      <c r="M183" s="232" t="str">
        <f t="shared" si="20"/>
        <v/>
      </c>
    </row>
    <row r="184" spans="1:13" x14ac:dyDescent="0.2">
      <c r="A184" s="68">
        <f t="shared" si="15"/>
        <v>177</v>
      </c>
      <c r="B184" s="75">
        <f t="shared" si="21"/>
        <v>176</v>
      </c>
      <c r="C184" s="84"/>
      <c r="D184" s="77"/>
      <c r="E184" s="78" t="str">
        <f>IF(C184="","",VLOOKUP(C184+0,Steuerkraft!A:B,2,FALSE))</f>
        <v/>
      </c>
      <c r="F184" s="78" t="str">
        <f>IF(C184="","",VLOOKUP(C184+0,Steuerkraft!A:F,6,FALSE))</f>
        <v/>
      </c>
      <c r="G184" s="79" t="str">
        <f t="shared" si="16"/>
        <v/>
      </c>
      <c r="H184" s="80" t="str">
        <f>IF(C184="","",VLOOKUP(C184+0,Steuerkraft!A:M,13,FALSE))</f>
        <v/>
      </c>
      <c r="I184" s="85" t="str">
        <f>IF(C184="","",VLOOKUP(C184+0,Steuerkraft!A:M,5,FALSE))</f>
        <v/>
      </c>
      <c r="J184" s="82">
        <f t="shared" si="17"/>
        <v>0</v>
      </c>
      <c r="K184" s="82">
        <f t="shared" si="18"/>
        <v>0</v>
      </c>
      <c r="L184" s="83">
        <f t="shared" si="19"/>
        <v>0</v>
      </c>
      <c r="M184" s="232" t="str">
        <f t="shared" si="20"/>
        <v/>
      </c>
    </row>
    <row r="185" spans="1:13" x14ac:dyDescent="0.2">
      <c r="A185" s="68">
        <f t="shared" si="15"/>
        <v>178</v>
      </c>
      <c r="B185" s="75">
        <f t="shared" si="21"/>
        <v>177</v>
      </c>
      <c r="C185" s="84"/>
      <c r="D185" s="77"/>
      <c r="E185" s="78" t="str">
        <f>IF(C185="","",VLOOKUP(C185+0,Steuerkraft!A:B,2,FALSE))</f>
        <v/>
      </c>
      <c r="F185" s="78" t="str">
        <f>IF(C185="","",VLOOKUP(C185+0,Steuerkraft!A:F,6,FALSE))</f>
        <v/>
      </c>
      <c r="G185" s="79" t="str">
        <f t="shared" si="16"/>
        <v/>
      </c>
      <c r="H185" s="80" t="str">
        <f>IF(C185="","",VLOOKUP(C185+0,Steuerkraft!A:M,13,FALSE))</f>
        <v/>
      </c>
      <c r="I185" s="85" t="str">
        <f>IF(C185="","",VLOOKUP(C185+0,Steuerkraft!A:M,5,FALSE))</f>
        <v/>
      </c>
      <c r="J185" s="82">
        <f t="shared" si="17"/>
        <v>0</v>
      </c>
      <c r="K185" s="82">
        <f t="shared" si="18"/>
        <v>0</v>
      </c>
      <c r="L185" s="83">
        <f t="shared" si="19"/>
        <v>0</v>
      </c>
      <c r="M185" s="232" t="str">
        <f t="shared" si="20"/>
        <v/>
      </c>
    </row>
    <row r="186" spans="1:13" x14ac:dyDescent="0.2">
      <c r="A186" s="68">
        <f t="shared" si="15"/>
        <v>179</v>
      </c>
      <c r="B186" s="75">
        <f t="shared" si="21"/>
        <v>178</v>
      </c>
      <c r="C186" s="84"/>
      <c r="D186" s="77"/>
      <c r="E186" s="78" t="str">
        <f>IF(C186="","",VLOOKUP(C186+0,Steuerkraft!A:B,2,FALSE))</f>
        <v/>
      </c>
      <c r="F186" s="78" t="str">
        <f>IF(C186="","",VLOOKUP(C186+0,Steuerkraft!A:F,6,FALSE))</f>
        <v/>
      </c>
      <c r="G186" s="79" t="str">
        <f t="shared" si="16"/>
        <v/>
      </c>
      <c r="H186" s="80" t="str">
        <f>IF(C186="","",VLOOKUP(C186+0,Steuerkraft!A:M,13,FALSE))</f>
        <v/>
      </c>
      <c r="I186" s="85" t="str">
        <f>IF(C186="","",VLOOKUP(C186+0,Steuerkraft!A:M,5,FALSE))</f>
        <v/>
      </c>
      <c r="J186" s="82">
        <f t="shared" si="17"/>
        <v>0</v>
      </c>
      <c r="K186" s="82">
        <f t="shared" si="18"/>
        <v>0</v>
      </c>
      <c r="L186" s="83">
        <f t="shared" si="19"/>
        <v>0</v>
      </c>
      <c r="M186" s="232" t="str">
        <f t="shared" si="20"/>
        <v/>
      </c>
    </row>
    <row r="187" spans="1:13" x14ac:dyDescent="0.2">
      <c r="A187" s="68">
        <f t="shared" si="15"/>
        <v>180</v>
      </c>
      <c r="B187" s="75">
        <f t="shared" si="21"/>
        <v>179</v>
      </c>
      <c r="C187" s="84"/>
      <c r="D187" s="77"/>
      <c r="E187" s="78" t="str">
        <f>IF(C187="","",VLOOKUP(C187+0,Steuerkraft!A:B,2,FALSE))</f>
        <v/>
      </c>
      <c r="F187" s="78" t="str">
        <f>IF(C187="","",VLOOKUP(C187+0,Steuerkraft!A:F,6,FALSE))</f>
        <v/>
      </c>
      <c r="G187" s="79" t="str">
        <f t="shared" si="16"/>
        <v/>
      </c>
      <c r="H187" s="80" t="str">
        <f>IF(C187="","",VLOOKUP(C187+0,Steuerkraft!A:M,13,FALSE))</f>
        <v/>
      </c>
      <c r="I187" s="85" t="str">
        <f>IF(C187="","",VLOOKUP(C187+0,Steuerkraft!A:M,5,FALSE))</f>
        <v/>
      </c>
      <c r="J187" s="82">
        <f t="shared" si="17"/>
        <v>0</v>
      </c>
      <c r="K187" s="82">
        <f t="shared" si="18"/>
        <v>0</v>
      </c>
      <c r="L187" s="83">
        <f t="shared" si="19"/>
        <v>0</v>
      </c>
      <c r="M187" s="232" t="str">
        <f t="shared" si="20"/>
        <v/>
      </c>
    </row>
    <row r="188" spans="1:13" x14ac:dyDescent="0.2">
      <c r="A188" s="68">
        <f t="shared" si="15"/>
        <v>181</v>
      </c>
      <c r="B188" s="75">
        <f t="shared" si="21"/>
        <v>180</v>
      </c>
      <c r="C188" s="84"/>
      <c r="D188" s="77"/>
      <c r="E188" s="78" t="str">
        <f>IF(C188="","",VLOOKUP(C188+0,Steuerkraft!A:B,2,FALSE))</f>
        <v/>
      </c>
      <c r="F188" s="78" t="str">
        <f>IF(C188="","",VLOOKUP(C188+0,Steuerkraft!A:F,6,FALSE))</f>
        <v/>
      </c>
      <c r="G188" s="79" t="str">
        <f t="shared" si="16"/>
        <v/>
      </c>
      <c r="H188" s="80" t="str">
        <f>IF(C188="","",VLOOKUP(C188+0,Steuerkraft!A:M,13,FALSE))</f>
        <v/>
      </c>
      <c r="I188" s="85" t="str">
        <f>IF(C188="","",VLOOKUP(C188+0,Steuerkraft!A:M,5,FALSE))</f>
        <v/>
      </c>
      <c r="J188" s="82">
        <f t="shared" si="17"/>
        <v>0</v>
      </c>
      <c r="K188" s="82">
        <f t="shared" si="18"/>
        <v>0</v>
      </c>
      <c r="L188" s="83">
        <f t="shared" si="19"/>
        <v>0</v>
      </c>
      <c r="M188" s="232" t="str">
        <f t="shared" si="20"/>
        <v/>
      </c>
    </row>
    <row r="189" spans="1:13" x14ac:dyDescent="0.2">
      <c r="A189" s="68">
        <f t="shared" si="15"/>
        <v>182</v>
      </c>
      <c r="B189" s="75">
        <f t="shared" si="21"/>
        <v>181</v>
      </c>
      <c r="C189" s="84"/>
      <c r="D189" s="77"/>
      <c r="E189" s="78" t="str">
        <f>IF(C189="","",VLOOKUP(C189+0,Steuerkraft!A:B,2,FALSE))</f>
        <v/>
      </c>
      <c r="F189" s="78" t="str">
        <f>IF(C189="","",VLOOKUP(C189+0,Steuerkraft!A:F,6,FALSE))</f>
        <v/>
      </c>
      <c r="G189" s="79" t="str">
        <f t="shared" si="16"/>
        <v/>
      </c>
      <c r="H189" s="80" t="str">
        <f>IF(C189="","",VLOOKUP(C189+0,Steuerkraft!A:M,13,FALSE))</f>
        <v/>
      </c>
      <c r="I189" s="85" t="str">
        <f>IF(C189="","",VLOOKUP(C189+0,Steuerkraft!A:M,5,FALSE))</f>
        <v/>
      </c>
      <c r="J189" s="82">
        <f t="shared" si="17"/>
        <v>0</v>
      </c>
      <c r="K189" s="82">
        <f t="shared" si="18"/>
        <v>0</v>
      </c>
      <c r="L189" s="83">
        <f t="shared" si="19"/>
        <v>0</v>
      </c>
      <c r="M189" s="232" t="str">
        <f t="shared" si="20"/>
        <v/>
      </c>
    </row>
    <row r="190" spans="1:13" x14ac:dyDescent="0.2">
      <c r="A190" s="68">
        <f t="shared" si="15"/>
        <v>183</v>
      </c>
      <c r="B190" s="75">
        <f t="shared" si="21"/>
        <v>182</v>
      </c>
      <c r="C190" s="84"/>
      <c r="D190" s="77"/>
      <c r="E190" s="78" t="str">
        <f>IF(C190="","",VLOOKUP(C190+0,Steuerkraft!A:B,2,FALSE))</f>
        <v/>
      </c>
      <c r="F190" s="78" t="str">
        <f>IF(C190="","",VLOOKUP(C190+0,Steuerkraft!A:F,6,FALSE))</f>
        <v/>
      </c>
      <c r="G190" s="79" t="str">
        <f t="shared" si="16"/>
        <v/>
      </c>
      <c r="H190" s="80" t="str">
        <f>IF(C190="","",VLOOKUP(C190+0,Steuerkraft!A:M,13,FALSE))</f>
        <v/>
      </c>
      <c r="I190" s="85" t="str">
        <f>IF(C190="","",VLOOKUP(C190+0,Steuerkraft!A:M,5,FALSE))</f>
        <v/>
      </c>
      <c r="J190" s="82">
        <f t="shared" si="17"/>
        <v>0</v>
      </c>
      <c r="K190" s="82">
        <f t="shared" si="18"/>
        <v>0</v>
      </c>
      <c r="L190" s="83">
        <f t="shared" si="19"/>
        <v>0</v>
      </c>
      <c r="M190" s="232" t="str">
        <f t="shared" si="20"/>
        <v/>
      </c>
    </row>
    <row r="191" spans="1:13" x14ac:dyDescent="0.2">
      <c r="A191" s="68">
        <f t="shared" si="15"/>
        <v>184</v>
      </c>
      <c r="B191" s="75">
        <f t="shared" si="21"/>
        <v>183</v>
      </c>
      <c r="C191" s="84"/>
      <c r="D191" s="77"/>
      <c r="E191" s="78" t="str">
        <f>IF(C191="","",VLOOKUP(C191+0,Steuerkraft!A:B,2,FALSE))</f>
        <v/>
      </c>
      <c r="F191" s="78" t="str">
        <f>IF(C191="","",VLOOKUP(C191+0,Steuerkraft!A:F,6,FALSE))</f>
        <v/>
      </c>
      <c r="G191" s="79" t="str">
        <f t="shared" si="16"/>
        <v/>
      </c>
      <c r="H191" s="80" t="str">
        <f>IF(C191="","",VLOOKUP(C191+0,Steuerkraft!A:M,13,FALSE))</f>
        <v/>
      </c>
      <c r="I191" s="85" t="str">
        <f>IF(C191="","",VLOOKUP(C191+0,Steuerkraft!A:M,5,FALSE))</f>
        <v/>
      </c>
      <c r="J191" s="82">
        <f t="shared" si="17"/>
        <v>0</v>
      </c>
      <c r="K191" s="82">
        <f t="shared" si="18"/>
        <v>0</v>
      </c>
      <c r="L191" s="83">
        <f t="shared" si="19"/>
        <v>0</v>
      </c>
      <c r="M191" s="232" t="str">
        <f t="shared" si="20"/>
        <v/>
      </c>
    </row>
    <row r="192" spans="1:13" x14ac:dyDescent="0.2">
      <c r="A192" s="68">
        <f t="shared" si="15"/>
        <v>185</v>
      </c>
      <c r="B192" s="75">
        <f t="shared" si="21"/>
        <v>184</v>
      </c>
      <c r="C192" s="84"/>
      <c r="D192" s="77"/>
      <c r="E192" s="78" t="str">
        <f>IF(C192="","",VLOOKUP(C192+0,Steuerkraft!A:B,2,FALSE))</f>
        <v/>
      </c>
      <c r="F192" s="78" t="str">
        <f>IF(C192="","",VLOOKUP(C192+0,Steuerkraft!A:F,6,FALSE))</f>
        <v/>
      </c>
      <c r="G192" s="79" t="str">
        <f t="shared" si="16"/>
        <v/>
      </c>
      <c r="H192" s="80" t="str">
        <f>IF(C192="","",VLOOKUP(C192+0,Steuerkraft!A:M,13,FALSE))</f>
        <v/>
      </c>
      <c r="I192" s="85" t="str">
        <f>IF(C192="","",VLOOKUP(C192+0,Steuerkraft!A:M,5,FALSE))</f>
        <v/>
      </c>
      <c r="J192" s="82">
        <f t="shared" si="17"/>
        <v>0</v>
      </c>
      <c r="K192" s="82">
        <f t="shared" si="18"/>
        <v>0</v>
      </c>
      <c r="L192" s="83">
        <f t="shared" si="19"/>
        <v>0</v>
      </c>
      <c r="M192" s="232" t="str">
        <f t="shared" si="20"/>
        <v/>
      </c>
    </row>
    <row r="193" spans="1:13" x14ac:dyDescent="0.2">
      <c r="A193" s="68">
        <f t="shared" si="15"/>
        <v>186</v>
      </c>
      <c r="B193" s="75">
        <f t="shared" si="21"/>
        <v>185</v>
      </c>
      <c r="C193" s="84"/>
      <c r="D193" s="77"/>
      <c r="E193" s="78" t="str">
        <f>IF(C193="","",VLOOKUP(C193+0,Steuerkraft!A:B,2,FALSE))</f>
        <v/>
      </c>
      <c r="F193" s="78" t="str">
        <f>IF(C193="","",VLOOKUP(C193+0,Steuerkraft!A:F,6,FALSE))</f>
        <v/>
      </c>
      <c r="G193" s="79" t="str">
        <f t="shared" si="16"/>
        <v/>
      </c>
      <c r="H193" s="80" t="str">
        <f>IF(C193="","",VLOOKUP(C193+0,Steuerkraft!A:M,13,FALSE))</f>
        <v/>
      </c>
      <c r="I193" s="85" t="str">
        <f>IF(C193="","",VLOOKUP(C193+0,Steuerkraft!A:M,5,FALSE))</f>
        <v/>
      </c>
      <c r="J193" s="82">
        <f t="shared" si="17"/>
        <v>0</v>
      </c>
      <c r="K193" s="82">
        <f t="shared" si="18"/>
        <v>0</v>
      </c>
      <c r="L193" s="83">
        <f t="shared" si="19"/>
        <v>0</v>
      </c>
      <c r="M193" s="232" t="str">
        <f t="shared" si="20"/>
        <v/>
      </c>
    </row>
    <row r="194" spans="1:13" x14ac:dyDescent="0.2">
      <c r="A194" s="68">
        <f t="shared" si="15"/>
        <v>187</v>
      </c>
      <c r="B194" s="75">
        <f t="shared" si="21"/>
        <v>186</v>
      </c>
      <c r="C194" s="84"/>
      <c r="D194" s="77"/>
      <c r="E194" s="78" t="str">
        <f>IF(C194="","",VLOOKUP(C194+0,Steuerkraft!A:B,2,FALSE))</f>
        <v/>
      </c>
      <c r="F194" s="78" t="str">
        <f>IF(C194="","",VLOOKUP(C194+0,Steuerkraft!A:F,6,FALSE))</f>
        <v/>
      </c>
      <c r="G194" s="79" t="str">
        <f t="shared" si="16"/>
        <v/>
      </c>
      <c r="H194" s="80" t="str">
        <f>IF(C194="","",VLOOKUP(C194+0,Steuerkraft!A:M,13,FALSE))</f>
        <v/>
      </c>
      <c r="I194" s="85" t="str">
        <f>IF(C194="","",VLOOKUP(C194+0,Steuerkraft!A:M,5,FALSE))</f>
        <v/>
      </c>
      <c r="J194" s="82">
        <f t="shared" si="17"/>
        <v>0</v>
      </c>
      <c r="K194" s="82">
        <f t="shared" si="18"/>
        <v>0</v>
      </c>
      <c r="L194" s="83">
        <f t="shared" si="19"/>
        <v>0</v>
      </c>
      <c r="M194" s="232" t="str">
        <f t="shared" si="20"/>
        <v/>
      </c>
    </row>
    <row r="195" spans="1:13" x14ac:dyDescent="0.2">
      <c r="A195" s="68">
        <f t="shared" si="15"/>
        <v>188</v>
      </c>
      <c r="B195" s="75">
        <f t="shared" si="21"/>
        <v>187</v>
      </c>
      <c r="C195" s="84"/>
      <c r="D195" s="77"/>
      <c r="E195" s="78" t="str">
        <f>IF(C195="","",VLOOKUP(C195+0,Steuerkraft!A:B,2,FALSE))</f>
        <v/>
      </c>
      <c r="F195" s="78" t="str">
        <f>IF(C195="","",VLOOKUP(C195+0,Steuerkraft!A:F,6,FALSE))</f>
        <v/>
      </c>
      <c r="G195" s="79" t="str">
        <f t="shared" si="16"/>
        <v/>
      </c>
      <c r="H195" s="80" t="str">
        <f>IF(C195="","",VLOOKUP(C195+0,Steuerkraft!A:M,13,FALSE))</f>
        <v/>
      </c>
      <c r="I195" s="85" t="str">
        <f>IF(C195="","",VLOOKUP(C195+0,Steuerkraft!A:M,5,FALSE))</f>
        <v/>
      </c>
      <c r="J195" s="82">
        <f t="shared" si="17"/>
        <v>0</v>
      </c>
      <c r="K195" s="82">
        <f t="shared" si="18"/>
        <v>0</v>
      </c>
      <c r="L195" s="83">
        <f t="shared" si="19"/>
        <v>0</v>
      </c>
      <c r="M195" s="232" t="str">
        <f t="shared" si="20"/>
        <v/>
      </c>
    </row>
    <row r="196" spans="1:13" x14ac:dyDescent="0.2">
      <c r="A196" s="68">
        <f t="shared" si="15"/>
        <v>189</v>
      </c>
      <c r="B196" s="75">
        <f t="shared" si="21"/>
        <v>188</v>
      </c>
      <c r="C196" s="84"/>
      <c r="D196" s="77"/>
      <c r="E196" s="78" t="str">
        <f>IF(C196="","",VLOOKUP(C196+0,Steuerkraft!A:B,2,FALSE))</f>
        <v/>
      </c>
      <c r="F196" s="78" t="str">
        <f>IF(C196="","",VLOOKUP(C196+0,Steuerkraft!A:F,6,FALSE))</f>
        <v/>
      </c>
      <c r="G196" s="79" t="str">
        <f t="shared" si="16"/>
        <v/>
      </c>
      <c r="H196" s="80" t="str">
        <f>IF(C196="","",VLOOKUP(C196+0,Steuerkraft!A:M,13,FALSE))</f>
        <v/>
      </c>
      <c r="I196" s="85" t="str">
        <f>IF(C196="","",VLOOKUP(C196+0,Steuerkraft!A:M,5,FALSE))</f>
        <v/>
      </c>
      <c r="J196" s="82">
        <f t="shared" si="17"/>
        <v>0</v>
      </c>
      <c r="K196" s="82">
        <f t="shared" si="18"/>
        <v>0</v>
      </c>
      <c r="L196" s="83">
        <f t="shared" si="19"/>
        <v>0</v>
      </c>
      <c r="M196" s="232" t="str">
        <f t="shared" si="20"/>
        <v/>
      </c>
    </row>
    <row r="197" spans="1:13" x14ac:dyDescent="0.2">
      <c r="A197" s="68">
        <f t="shared" si="15"/>
        <v>190</v>
      </c>
      <c r="B197" s="75">
        <f t="shared" si="21"/>
        <v>189</v>
      </c>
      <c r="C197" s="84"/>
      <c r="D197" s="77"/>
      <c r="E197" s="78" t="str">
        <f>IF(C197="","",VLOOKUP(C197+0,Steuerkraft!A:B,2,FALSE))</f>
        <v/>
      </c>
      <c r="F197" s="78" t="str">
        <f>IF(C197="","",VLOOKUP(C197+0,Steuerkraft!A:F,6,FALSE))</f>
        <v/>
      </c>
      <c r="G197" s="79" t="str">
        <f t="shared" si="16"/>
        <v/>
      </c>
      <c r="H197" s="80" t="str">
        <f>IF(C197="","",VLOOKUP(C197+0,Steuerkraft!A:M,13,FALSE))</f>
        <v/>
      </c>
      <c r="I197" s="85" t="str">
        <f>IF(C197="","",VLOOKUP(C197+0,Steuerkraft!A:M,5,FALSE))</f>
        <v/>
      </c>
      <c r="J197" s="82">
        <f t="shared" si="17"/>
        <v>0</v>
      </c>
      <c r="K197" s="82">
        <f t="shared" si="18"/>
        <v>0</v>
      </c>
      <c r="L197" s="83">
        <f t="shared" si="19"/>
        <v>0</v>
      </c>
      <c r="M197" s="232" t="str">
        <f t="shared" si="20"/>
        <v/>
      </c>
    </row>
    <row r="198" spans="1:13" x14ac:dyDescent="0.2">
      <c r="A198" s="68">
        <f t="shared" si="15"/>
        <v>191</v>
      </c>
      <c r="B198" s="75">
        <f t="shared" si="21"/>
        <v>190</v>
      </c>
      <c r="C198" s="84"/>
      <c r="D198" s="77"/>
      <c r="E198" s="78" t="str">
        <f>IF(C198="","",VLOOKUP(C198+0,Steuerkraft!A:B,2,FALSE))</f>
        <v/>
      </c>
      <c r="F198" s="78" t="str">
        <f>IF(C198="","",VLOOKUP(C198+0,Steuerkraft!A:F,6,FALSE))</f>
        <v/>
      </c>
      <c r="G198" s="79" t="str">
        <f t="shared" si="16"/>
        <v/>
      </c>
      <c r="H198" s="80" t="str">
        <f>IF(C198="","",VLOOKUP(C198+0,Steuerkraft!A:M,13,FALSE))</f>
        <v/>
      </c>
      <c r="I198" s="85" t="str">
        <f>IF(C198="","",VLOOKUP(C198+0,Steuerkraft!A:M,5,FALSE))</f>
        <v/>
      </c>
      <c r="J198" s="82">
        <f t="shared" si="17"/>
        <v>0</v>
      </c>
      <c r="K198" s="82">
        <f t="shared" si="18"/>
        <v>0</v>
      </c>
      <c r="L198" s="83">
        <f t="shared" si="19"/>
        <v>0</v>
      </c>
      <c r="M198" s="232" t="str">
        <f t="shared" si="20"/>
        <v/>
      </c>
    </row>
    <row r="199" spans="1:13" x14ac:dyDescent="0.2">
      <c r="A199" s="68">
        <f t="shared" si="15"/>
        <v>192</v>
      </c>
      <c r="B199" s="75">
        <f t="shared" si="21"/>
        <v>191</v>
      </c>
      <c r="C199" s="84"/>
      <c r="D199" s="77"/>
      <c r="E199" s="78" t="str">
        <f>IF(C199="","",VLOOKUP(C199+0,Steuerkraft!A:B,2,FALSE))</f>
        <v/>
      </c>
      <c r="F199" s="78" t="str">
        <f>IF(C199="","",VLOOKUP(C199+0,Steuerkraft!A:F,6,FALSE))</f>
        <v/>
      </c>
      <c r="G199" s="79" t="str">
        <f t="shared" si="16"/>
        <v/>
      </c>
      <c r="H199" s="80" t="str">
        <f>IF(C199="","",VLOOKUP(C199+0,Steuerkraft!A:M,13,FALSE))</f>
        <v/>
      </c>
      <c r="I199" s="85" t="str">
        <f>IF(C199="","",VLOOKUP(C199+0,Steuerkraft!A:M,5,FALSE))</f>
        <v/>
      </c>
      <c r="J199" s="82">
        <f t="shared" si="17"/>
        <v>0</v>
      </c>
      <c r="K199" s="82">
        <f t="shared" si="18"/>
        <v>0</v>
      </c>
      <c r="L199" s="83">
        <f t="shared" si="19"/>
        <v>0</v>
      </c>
      <c r="M199" s="232" t="str">
        <f t="shared" si="20"/>
        <v/>
      </c>
    </row>
    <row r="200" spans="1:13" x14ac:dyDescent="0.2">
      <c r="A200" s="68">
        <f t="shared" si="15"/>
        <v>193</v>
      </c>
      <c r="B200" s="75">
        <f t="shared" si="21"/>
        <v>192</v>
      </c>
      <c r="C200" s="84"/>
      <c r="D200" s="77"/>
      <c r="E200" s="78" t="str">
        <f>IF(C200="","",VLOOKUP(C200+0,Steuerkraft!A:B,2,FALSE))</f>
        <v/>
      </c>
      <c r="F200" s="78" t="str">
        <f>IF(C200="","",VLOOKUP(C200+0,Steuerkraft!A:F,6,FALSE))</f>
        <v/>
      </c>
      <c r="G200" s="79" t="str">
        <f t="shared" si="16"/>
        <v/>
      </c>
      <c r="H200" s="80" t="str">
        <f>IF(C200="","",VLOOKUP(C200+0,Steuerkraft!A:M,13,FALSE))</f>
        <v/>
      </c>
      <c r="I200" s="85" t="str">
        <f>IF(C200="","",VLOOKUP(C200+0,Steuerkraft!A:M,5,FALSE))</f>
        <v/>
      </c>
      <c r="J200" s="82">
        <f t="shared" si="17"/>
        <v>0</v>
      </c>
      <c r="K200" s="82">
        <f t="shared" si="18"/>
        <v>0</v>
      </c>
      <c r="L200" s="83">
        <f t="shared" si="19"/>
        <v>0</v>
      </c>
      <c r="M200" s="232" t="str">
        <f t="shared" si="20"/>
        <v/>
      </c>
    </row>
    <row r="201" spans="1:13" x14ac:dyDescent="0.2">
      <c r="A201" s="68">
        <f t="shared" ref="A201:A253" si="22">1+A200</f>
        <v>194</v>
      </c>
      <c r="B201" s="75">
        <f t="shared" si="21"/>
        <v>193</v>
      </c>
      <c r="C201" s="84"/>
      <c r="D201" s="77"/>
      <c r="E201" s="78" t="str">
        <f>IF(C201="","",VLOOKUP(C201+0,Steuerkraft!A:B,2,FALSE))</f>
        <v/>
      </c>
      <c r="F201" s="78" t="str">
        <f>IF(C201="","",VLOOKUP(C201+0,Steuerkraft!A:F,6,FALSE))</f>
        <v/>
      </c>
      <c r="G201" s="79" t="str">
        <f t="shared" ref="G201:G250" si="23">IF(C201="","",D201*H201)</f>
        <v/>
      </c>
      <c r="H201" s="80" t="str">
        <f>IF(C201="","",VLOOKUP(C201+0,Steuerkraft!A:M,13,FALSE))</f>
        <v/>
      </c>
      <c r="I201" s="85" t="str">
        <f>IF(C201="","",VLOOKUP(C201+0,Steuerkraft!A:M,5,FALSE))</f>
        <v/>
      </c>
      <c r="J201" s="82">
        <f t="shared" ref="J201:J250" si="24">IF(OR(C201="",L201&gt;0),0,IF(D201+0=0,1,0))</f>
        <v>0</v>
      </c>
      <c r="K201" s="82">
        <f t="shared" ref="K201:K250" si="25">IF(L201&gt;0,0,IF(H201=0,1,0))</f>
        <v>0</v>
      </c>
      <c r="L201" s="83">
        <f t="shared" ref="L201:L250" si="26">IF(ISERROR(E201),1,0)</f>
        <v>0</v>
      </c>
      <c r="M201" s="232" t="str">
        <f t="shared" ref="M201:M249" si="27">IF(D201="","",D201*I201)</f>
        <v/>
      </c>
    </row>
    <row r="202" spans="1:13" x14ac:dyDescent="0.2">
      <c r="A202" s="68">
        <f t="shared" si="22"/>
        <v>195</v>
      </c>
      <c r="B202" s="75">
        <f t="shared" ref="B202:B250" si="28">1+B201</f>
        <v>194</v>
      </c>
      <c r="C202" s="84"/>
      <c r="D202" s="77"/>
      <c r="E202" s="78" t="str">
        <f>IF(C202="","",VLOOKUP(C202+0,Steuerkraft!A:B,2,FALSE))</f>
        <v/>
      </c>
      <c r="F202" s="78" t="str">
        <f>IF(C202="","",VLOOKUP(C202+0,Steuerkraft!A:F,6,FALSE))</f>
        <v/>
      </c>
      <c r="G202" s="79" t="str">
        <f t="shared" si="23"/>
        <v/>
      </c>
      <c r="H202" s="80" t="str">
        <f>IF(C202="","",VLOOKUP(C202+0,Steuerkraft!A:M,13,FALSE))</f>
        <v/>
      </c>
      <c r="I202" s="85" t="str">
        <f>IF(C202="","",VLOOKUP(C202+0,Steuerkraft!A:M,5,FALSE))</f>
        <v/>
      </c>
      <c r="J202" s="82">
        <f t="shared" si="24"/>
        <v>0</v>
      </c>
      <c r="K202" s="82">
        <f t="shared" si="25"/>
        <v>0</v>
      </c>
      <c r="L202" s="83">
        <f t="shared" si="26"/>
        <v>0</v>
      </c>
      <c r="M202" s="232" t="str">
        <f t="shared" si="27"/>
        <v/>
      </c>
    </row>
    <row r="203" spans="1:13" x14ac:dyDescent="0.2">
      <c r="A203" s="68">
        <f t="shared" si="22"/>
        <v>196</v>
      </c>
      <c r="B203" s="75">
        <f t="shared" si="28"/>
        <v>195</v>
      </c>
      <c r="C203" s="84"/>
      <c r="D203" s="77"/>
      <c r="E203" s="78" t="str">
        <f>IF(C203="","",VLOOKUP(C203+0,Steuerkraft!A:B,2,FALSE))</f>
        <v/>
      </c>
      <c r="F203" s="78" t="str">
        <f>IF(C203="","",VLOOKUP(C203+0,Steuerkraft!A:F,6,FALSE))</f>
        <v/>
      </c>
      <c r="G203" s="79" t="str">
        <f t="shared" si="23"/>
        <v/>
      </c>
      <c r="H203" s="80" t="str">
        <f>IF(C203="","",VLOOKUP(C203+0,Steuerkraft!A:M,13,FALSE))</f>
        <v/>
      </c>
      <c r="I203" s="85" t="str">
        <f>IF(C203="","",VLOOKUP(C203+0,Steuerkraft!A:M,5,FALSE))</f>
        <v/>
      </c>
      <c r="J203" s="82">
        <f t="shared" si="24"/>
        <v>0</v>
      </c>
      <c r="K203" s="82">
        <f t="shared" si="25"/>
        <v>0</v>
      </c>
      <c r="L203" s="83">
        <f t="shared" si="26"/>
        <v>0</v>
      </c>
      <c r="M203" s="232" t="str">
        <f t="shared" si="27"/>
        <v/>
      </c>
    </row>
    <row r="204" spans="1:13" x14ac:dyDescent="0.2">
      <c r="A204" s="68">
        <f t="shared" si="22"/>
        <v>197</v>
      </c>
      <c r="B204" s="75">
        <f t="shared" si="28"/>
        <v>196</v>
      </c>
      <c r="C204" s="84"/>
      <c r="D204" s="77"/>
      <c r="E204" s="78" t="str">
        <f>IF(C204="","",VLOOKUP(C204+0,Steuerkraft!A:B,2,FALSE))</f>
        <v/>
      </c>
      <c r="F204" s="78" t="str">
        <f>IF(C204="","",VLOOKUP(C204+0,Steuerkraft!A:F,6,FALSE))</f>
        <v/>
      </c>
      <c r="G204" s="79" t="str">
        <f t="shared" si="23"/>
        <v/>
      </c>
      <c r="H204" s="80" t="str">
        <f>IF(C204="","",VLOOKUP(C204+0,Steuerkraft!A:M,13,FALSE))</f>
        <v/>
      </c>
      <c r="I204" s="85" t="str">
        <f>IF(C204="","",VLOOKUP(C204+0,Steuerkraft!A:M,5,FALSE))</f>
        <v/>
      </c>
      <c r="J204" s="82">
        <f t="shared" si="24"/>
        <v>0</v>
      </c>
      <c r="K204" s="82">
        <f t="shared" si="25"/>
        <v>0</v>
      </c>
      <c r="L204" s="83">
        <f t="shared" si="26"/>
        <v>0</v>
      </c>
      <c r="M204" s="232" t="str">
        <f t="shared" si="27"/>
        <v/>
      </c>
    </row>
    <row r="205" spans="1:13" x14ac:dyDescent="0.2">
      <c r="A205" s="68">
        <f t="shared" si="22"/>
        <v>198</v>
      </c>
      <c r="B205" s="75">
        <f t="shared" si="28"/>
        <v>197</v>
      </c>
      <c r="C205" s="84"/>
      <c r="D205" s="77"/>
      <c r="E205" s="78" t="str">
        <f>IF(C205="","",VLOOKUP(C205+0,Steuerkraft!A:B,2,FALSE))</f>
        <v/>
      </c>
      <c r="F205" s="78" t="str">
        <f>IF(C205="","",VLOOKUP(C205+0,Steuerkraft!A:F,6,FALSE))</f>
        <v/>
      </c>
      <c r="G205" s="79" t="str">
        <f t="shared" si="23"/>
        <v/>
      </c>
      <c r="H205" s="80" t="str">
        <f>IF(C205="","",VLOOKUP(C205+0,Steuerkraft!A:M,13,FALSE))</f>
        <v/>
      </c>
      <c r="I205" s="85" t="str">
        <f>IF(C205="","",VLOOKUP(C205+0,Steuerkraft!A:M,5,FALSE))</f>
        <v/>
      </c>
      <c r="J205" s="82">
        <f t="shared" si="24"/>
        <v>0</v>
      </c>
      <c r="K205" s="82">
        <f t="shared" si="25"/>
        <v>0</v>
      </c>
      <c r="L205" s="83">
        <f t="shared" si="26"/>
        <v>0</v>
      </c>
      <c r="M205" s="232" t="str">
        <f t="shared" si="27"/>
        <v/>
      </c>
    </row>
    <row r="206" spans="1:13" x14ac:dyDescent="0.2">
      <c r="A206" s="68">
        <f t="shared" si="22"/>
        <v>199</v>
      </c>
      <c r="B206" s="75">
        <f t="shared" si="28"/>
        <v>198</v>
      </c>
      <c r="C206" s="84"/>
      <c r="D206" s="77"/>
      <c r="E206" s="78" t="str">
        <f>IF(C206="","",VLOOKUP(C206+0,Steuerkraft!A:B,2,FALSE))</f>
        <v/>
      </c>
      <c r="F206" s="78" t="str">
        <f>IF(C206="","",VLOOKUP(C206+0,Steuerkraft!A:F,6,FALSE))</f>
        <v/>
      </c>
      <c r="G206" s="79" t="str">
        <f t="shared" si="23"/>
        <v/>
      </c>
      <c r="H206" s="80" t="str">
        <f>IF(C206="","",VLOOKUP(C206+0,Steuerkraft!A:M,13,FALSE))</f>
        <v/>
      </c>
      <c r="I206" s="85" t="str">
        <f>IF(C206="","",VLOOKUP(C206+0,Steuerkraft!A:M,5,FALSE))</f>
        <v/>
      </c>
      <c r="J206" s="82">
        <f t="shared" si="24"/>
        <v>0</v>
      </c>
      <c r="K206" s="82">
        <f t="shared" si="25"/>
        <v>0</v>
      </c>
      <c r="L206" s="83">
        <f t="shared" si="26"/>
        <v>0</v>
      </c>
      <c r="M206" s="232" t="str">
        <f t="shared" si="27"/>
        <v/>
      </c>
    </row>
    <row r="207" spans="1:13" x14ac:dyDescent="0.2">
      <c r="A207" s="68">
        <f t="shared" si="22"/>
        <v>200</v>
      </c>
      <c r="B207" s="75">
        <f t="shared" si="28"/>
        <v>199</v>
      </c>
      <c r="C207" s="84"/>
      <c r="D207" s="77"/>
      <c r="E207" s="78" t="str">
        <f>IF(C207="","",VLOOKUP(C207+0,Steuerkraft!A:B,2,FALSE))</f>
        <v/>
      </c>
      <c r="F207" s="78" t="str">
        <f>IF(C207="","",VLOOKUP(C207+0,Steuerkraft!A:F,6,FALSE))</f>
        <v/>
      </c>
      <c r="G207" s="79" t="str">
        <f t="shared" si="23"/>
        <v/>
      </c>
      <c r="H207" s="80" t="str">
        <f>IF(C207="","",VLOOKUP(C207+0,Steuerkraft!A:M,13,FALSE))</f>
        <v/>
      </c>
      <c r="I207" s="85" t="str">
        <f>IF(C207="","",VLOOKUP(C207+0,Steuerkraft!A:M,5,FALSE))</f>
        <v/>
      </c>
      <c r="J207" s="82">
        <f t="shared" si="24"/>
        <v>0</v>
      </c>
      <c r="K207" s="82">
        <f t="shared" si="25"/>
        <v>0</v>
      </c>
      <c r="L207" s="83">
        <f t="shared" si="26"/>
        <v>0</v>
      </c>
      <c r="M207" s="232" t="str">
        <f t="shared" si="27"/>
        <v/>
      </c>
    </row>
    <row r="208" spans="1:13" x14ac:dyDescent="0.2">
      <c r="A208" s="68">
        <f t="shared" si="22"/>
        <v>201</v>
      </c>
      <c r="B208" s="75">
        <f t="shared" si="28"/>
        <v>200</v>
      </c>
      <c r="C208" s="84"/>
      <c r="D208" s="77"/>
      <c r="E208" s="78" t="str">
        <f>IF(C208="","",VLOOKUP(C208+0,Steuerkraft!A:B,2,FALSE))</f>
        <v/>
      </c>
      <c r="F208" s="78" t="str">
        <f>IF(C208="","",VLOOKUP(C208+0,Steuerkraft!A:F,6,FALSE))</f>
        <v/>
      </c>
      <c r="G208" s="79" t="str">
        <f t="shared" si="23"/>
        <v/>
      </c>
      <c r="H208" s="80" t="str">
        <f>IF(C208="","",VLOOKUP(C208+0,Steuerkraft!A:M,13,FALSE))</f>
        <v/>
      </c>
      <c r="I208" s="85" t="str">
        <f>IF(C208="","",VLOOKUP(C208+0,Steuerkraft!A:M,5,FALSE))</f>
        <v/>
      </c>
      <c r="J208" s="82">
        <f t="shared" si="24"/>
        <v>0</v>
      </c>
      <c r="K208" s="82">
        <f t="shared" si="25"/>
        <v>0</v>
      </c>
      <c r="L208" s="83">
        <f t="shared" si="26"/>
        <v>0</v>
      </c>
      <c r="M208" s="232" t="str">
        <f t="shared" si="27"/>
        <v/>
      </c>
    </row>
    <row r="209" spans="1:13" x14ac:dyDescent="0.2">
      <c r="A209" s="68">
        <f t="shared" si="22"/>
        <v>202</v>
      </c>
      <c r="B209" s="75">
        <f t="shared" si="28"/>
        <v>201</v>
      </c>
      <c r="C209" s="84"/>
      <c r="D209" s="77"/>
      <c r="E209" s="78" t="str">
        <f>IF(C209="","",VLOOKUP(C209+0,Steuerkraft!A:B,2,FALSE))</f>
        <v/>
      </c>
      <c r="F209" s="78" t="str">
        <f>IF(C209="","",VLOOKUP(C209+0,Steuerkraft!A:F,6,FALSE))</f>
        <v/>
      </c>
      <c r="G209" s="79" t="str">
        <f t="shared" si="23"/>
        <v/>
      </c>
      <c r="H209" s="80" t="str">
        <f>IF(C209="","",VLOOKUP(C209+0,Steuerkraft!A:M,13,FALSE))</f>
        <v/>
      </c>
      <c r="I209" s="85" t="str">
        <f>IF(C209="","",VLOOKUP(C209+0,Steuerkraft!A:M,5,FALSE))</f>
        <v/>
      </c>
      <c r="J209" s="82">
        <f t="shared" si="24"/>
        <v>0</v>
      </c>
      <c r="K209" s="82">
        <f t="shared" si="25"/>
        <v>0</v>
      </c>
      <c r="L209" s="83">
        <f t="shared" si="26"/>
        <v>0</v>
      </c>
      <c r="M209" s="232" t="str">
        <f t="shared" si="27"/>
        <v/>
      </c>
    </row>
    <row r="210" spans="1:13" x14ac:dyDescent="0.2">
      <c r="A210" s="68">
        <f t="shared" si="22"/>
        <v>203</v>
      </c>
      <c r="B210" s="75">
        <f t="shared" si="28"/>
        <v>202</v>
      </c>
      <c r="C210" s="84"/>
      <c r="D210" s="77"/>
      <c r="E210" s="78" t="str">
        <f>IF(C210="","",VLOOKUP(C210+0,Steuerkraft!A:B,2,FALSE))</f>
        <v/>
      </c>
      <c r="F210" s="78" t="str">
        <f>IF(C210="","",VLOOKUP(C210+0,Steuerkraft!A:F,6,FALSE))</f>
        <v/>
      </c>
      <c r="G210" s="79" t="str">
        <f t="shared" si="23"/>
        <v/>
      </c>
      <c r="H210" s="80" t="str">
        <f>IF(C210="","",VLOOKUP(C210+0,Steuerkraft!A:M,13,FALSE))</f>
        <v/>
      </c>
      <c r="I210" s="85" t="str">
        <f>IF(C210="","",VLOOKUP(C210+0,Steuerkraft!A:M,5,FALSE))</f>
        <v/>
      </c>
      <c r="J210" s="82">
        <f t="shared" si="24"/>
        <v>0</v>
      </c>
      <c r="K210" s="82">
        <f t="shared" si="25"/>
        <v>0</v>
      </c>
      <c r="L210" s="83">
        <f t="shared" si="26"/>
        <v>0</v>
      </c>
      <c r="M210" s="232" t="str">
        <f t="shared" si="27"/>
        <v/>
      </c>
    </row>
    <row r="211" spans="1:13" x14ac:dyDescent="0.2">
      <c r="A211" s="68">
        <f t="shared" si="22"/>
        <v>204</v>
      </c>
      <c r="B211" s="75">
        <f t="shared" si="28"/>
        <v>203</v>
      </c>
      <c r="C211" s="84"/>
      <c r="D211" s="77"/>
      <c r="E211" s="78" t="str">
        <f>IF(C211="","",VLOOKUP(C211+0,Steuerkraft!A:B,2,FALSE))</f>
        <v/>
      </c>
      <c r="F211" s="78" t="str">
        <f>IF(C211="","",VLOOKUP(C211+0,Steuerkraft!A:F,6,FALSE))</f>
        <v/>
      </c>
      <c r="G211" s="79" t="str">
        <f t="shared" si="23"/>
        <v/>
      </c>
      <c r="H211" s="80" t="str">
        <f>IF(C211="","",VLOOKUP(C211+0,Steuerkraft!A:M,13,FALSE))</f>
        <v/>
      </c>
      <c r="I211" s="85" t="str">
        <f>IF(C211="","",VLOOKUP(C211+0,Steuerkraft!A:M,5,FALSE))</f>
        <v/>
      </c>
      <c r="J211" s="82">
        <f t="shared" si="24"/>
        <v>0</v>
      </c>
      <c r="K211" s="82">
        <f t="shared" si="25"/>
        <v>0</v>
      </c>
      <c r="L211" s="83">
        <f t="shared" si="26"/>
        <v>0</v>
      </c>
      <c r="M211" s="232" t="str">
        <f t="shared" si="27"/>
        <v/>
      </c>
    </row>
    <row r="212" spans="1:13" x14ac:dyDescent="0.2">
      <c r="A212" s="68">
        <f t="shared" si="22"/>
        <v>205</v>
      </c>
      <c r="B212" s="75">
        <f t="shared" si="28"/>
        <v>204</v>
      </c>
      <c r="C212" s="84"/>
      <c r="D212" s="77"/>
      <c r="E212" s="78" t="str">
        <f>IF(C212="","",VLOOKUP(C212+0,Steuerkraft!A:B,2,FALSE))</f>
        <v/>
      </c>
      <c r="F212" s="78" t="str">
        <f>IF(C212="","",VLOOKUP(C212+0,Steuerkraft!A:F,6,FALSE))</f>
        <v/>
      </c>
      <c r="G212" s="79" t="str">
        <f t="shared" si="23"/>
        <v/>
      </c>
      <c r="H212" s="80" t="str">
        <f>IF(C212="","",VLOOKUP(C212+0,Steuerkraft!A:M,13,FALSE))</f>
        <v/>
      </c>
      <c r="I212" s="85" t="str">
        <f>IF(C212="","",VLOOKUP(C212+0,Steuerkraft!A:M,5,FALSE))</f>
        <v/>
      </c>
      <c r="J212" s="82">
        <f t="shared" si="24"/>
        <v>0</v>
      </c>
      <c r="K212" s="82">
        <f t="shared" si="25"/>
        <v>0</v>
      </c>
      <c r="L212" s="83">
        <f t="shared" si="26"/>
        <v>0</v>
      </c>
      <c r="M212" s="232" t="str">
        <f t="shared" si="27"/>
        <v/>
      </c>
    </row>
    <row r="213" spans="1:13" x14ac:dyDescent="0.2">
      <c r="A213" s="68">
        <f t="shared" si="22"/>
        <v>206</v>
      </c>
      <c r="B213" s="75">
        <f t="shared" si="28"/>
        <v>205</v>
      </c>
      <c r="C213" s="84"/>
      <c r="D213" s="77"/>
      <c r="E213" s="78" t="str">
        <f>IF(C213="","",VLOOKUP(C213+0,Steuerkraft!A:B,2,FALSE))</f>
        <v/>
      </c>
      <c r="F213" s="78" t="str">
        <f>IF(C213="","",VLOOKUP(C213+0,Steuerkraft!A:F,6,FALSE))</f>
        <v/>
      </c>
      <c r="G213" s="79" t="str">
        <f t="shared" si="23"/>
        <v/>
      </c>
      <c r="H213" s="80" t="str">
        <f>IF(C213="","",VLOOKUP(C213+0,Steuerkraft!A:M,13,FALSE))</f>
        <v/>
      </c>
      <c r="I213" s="85" t="str">
        <f>IF(C213="","",VLOOKUP(C213+0,Steuerkraft!A:M,5,FALSE))</f>
        <v/>
      </c>
      <c r="J213" s="82">
        <f t="shared" si="24"/>
        <v>0</v>
      </c>
      <c r="K213" s="82">
        <f t="shared" si="25"/>
        <v>0</v>
      </c>
      <c r="L213" s="83">
        <f t="shared" si="26"/>
        <v>0</v>
      </c>
      <c r="M213" s="232" t="str">
        <f t="shared" si="27"/>
        <v/>
      </c>
    </row>
    <row r="214" spans="1:13" x14ac:dyDescent="0.2">
      <c r="A214" s="68">
        <f t="shared" si="22"/>
        <v>207</v>
      </c>
      <c r="B214" s="75">
        <f t="shared" si="28"/>
        <v>206</v>
      </c>
      <c r="C214" s="84"/>
      <c r="D214" s="77"/>
      <c r="E214" s="78" t="str">
        <f>IF(C214="","",VLOOKUP(C214+0,Steuerkraft!A:B,2,FALSE))</f>
        <v/>
      </c>
      <c r="F214" s="78" t="str">
        <f>IF(C214="","",VLOOKUP(C214+0,Steuerkraft!A:F,6,FALSE))</f>
        <v/>
      </c>
      <c r="G214" s="79" t="str">
        <f t="shared" si="23"/>
        <v/>
      </c>
      <c r="H214" s="80" t="str">
        <f>IF(C214="","",VLOOKUP(C214+0,Steuerkraft!A:M,13,FALSE))</f>
        <v/>
      </c>
      <c r="I214" s="85" t="str">
        <f>IF(C214="","",VLOOKUP(C214+0,Steuerkraft!A:M,5,FALSE))</f>
        <v/>
      </c>
      <c r="J214" s="82">
        <f t="shared" si="24"/>
        <v>0</v>
      </c>
      <c r="K214" s="82">
        <f t="shared" si="25"/>
        <v>0</v>
      </c>
      <c r="L214" s="83">
        <f t="shared" si="26"/>
        <v>0</v>
      </c>
      <c r="M214" s="232" t="str">
        <f t="shared" si="27"/>
        <v/>
      </c>
    </row>
    <row r="215" spans="1:13" x14ac:dyDescent="0.2">
      <c r="A215" s="68">
        <f t="shared" si="22"/>
        <v>208</v>
      </c>
      <c r="B215" s="75">
        <f t="shared" si="28"/>
        <v>207</v>
      </c>
      <c r="C215" s="84"/>
      <c r="D215" s="77"/>
      <c r="E215" s="78" t="str">
        <f>IF(C215="","",VLOOKUP(C215+0,Steuerkraft!A:B,2,FALSE))</f>
        <v/>
      </c>
      <c r="F215" s="78" t="str">
        <f>IF(C215="","",VLOOKUP(C215+0,Steuerkraft!A:F,6,FALSE))</f>
        <v/>
      </c>
      <c r="G215" s="79" t="str">
        <f t="shared" si="23"/>
        <v/>
      </c>
      <c r="H215" s="80" t="str">
        <f>IF(C215="","",VLOOKUP(C215+0,Steuerkraft!A:M,13,FALSE))</f>
        <v/>
      </c>
      <c r="I215" s="85" t="str">
        <f>IF(C215="","",VLOOKUP(C215+0,Steuerkraft!A:M,5,FALSE))</f>
        <v/>
      </c>
      <c r="J215" s="82">
        <f t="shared" si="24"/>
        <v>0</v>
      </c>
      <c r="K215" s="82">
        <f t="shared" si="25"/>
        <v>0</v>
      </c>
      <c r="L215" s="83">
        <f t="shared" si="26"/>
        <v>0</v>
      </c>
      <c r="M215" s="232" t="str">
        <f t="shared" si="27"/>
        <v/>
      </c>
    </row>
    <row r="216" spans="1:13" x14ac:dyDescent="0.2">
      <c r="A216" s="68">
        <f t="shared" si="22"/>
        <v>209</v>
      </c>
      <c r="B216" s="75">
        <f t="shared" si="28"/>
        <v>208</v>
      </c>
      <c r="C216" s="84"/>
      <c r="D216" s="77"/>
      <c r="E216" s="78" t="str">
        <f>IF(C216="","",VLOOKUP(C216+0,Steuerkraft!A:B,2,FALSE))</f>
        <v/>
      </c>
      <c r="F216" s="78" t="str">
        <f>IF(C216="","",VLOOKUP(C216+0,Steuerkraft!A:F,6,FALSE))</f>
        <v/>
      </c>
      <c r="G216" s="79" t="str">
        <f t="shared" si="23"/>
        <v/>
      </c>
      <c r="H216" s="80" t="str">
        <f>IF(C216="","",VLOOKUP(C216+0,Steuerkraft!A:M,13,FALSE))</f>
        <v/>
      </c>
      <c r="I216" s="85" t="str">
        <f>IF(C216="","",VLOOKUP(C216+0,Steuerkraft!A:M,5,FALSE))</f>
        <v/>
      </c>
      <c r="J216" s="82">
        <f t="shared" si="24"/>
        <v>0</v>
      </c>
      <c r="K216" s="82">
        <f t="shared" si="25"/>
        <v>0</v>
      </c>
      <c r="L216" s="83">
        <f t="shared" si="26"/>
        <v>0</v>
      </c>
      <c r="M216" s="232" t="str">
        <f t="shared" si="27"/>
        <v/>
      </c>
    </row>
    <row r="217" spans="1:13" x14ac:dyDescent="0.2">
      <c r="A217" s="68">
        <f t="shared" si="22"/>
        <v>210</v>
      </c>
      <c r="B217" s="75">
        <f t="shared" si="28"/>
        <v>209</v>
      </c>
      <c r="C217" s="84"/>
      <c r="D217" s="77"/>
      <c r="E217" s="78" t="str">
        <f>IF(C217="","",VLOOKUP(C217+0,Steuerkraft!A:B,2,FALSE))</f>
        <v/>
      </c>
      <c r="F217" s="78" t="str">
        <f>IF(C217="","",VLOOKUP(C217+0,Steuerkraft!A:F,6,FALSE))</f>
        <v/>
      </c>
      <c r="G217" s="79" t="str">
        <f t="shared" si="23"/>
        <v/>
      </c>
      <c r="H217" s="80" t="str">
        <f>IF(C217="","",VLOOKUP(C217+0,Steuerkraft!A:M,13,FALSE))</f>
        <v/>
      </c>
      <c r="I217" s="85" t="str">
        <f>IF(C217="","",VLOOKUP(C217+0,Steuerkraft!A:M,5,FALSE))</f>
        <v/>
      </c>
      <c r="J217" s="82">
        <f t="shared" si="24"/>
        <v>0</v>
      </c>
      <c r="K217" s="82">
        <f t="shared" si="25"/>
        <v>0</v>
      </c>
      <c r="L217" s="83">
        <f t="shared" si="26"/>
        <v>0</v>
      </c>
      <c r="M217" s="232" t="str">
        <f t="shared" si="27"/>
        <v/>
      </c>
    </row>
    <row r="218" spans="1:13" x14ac:dyDescent="0.2">
      <c r="A218" s="68">
        <f t="shared" si="22"/>
        <v>211</v>
      </c>
      <c r="B218" s="75">
        <f t="shared" si="28"/>
        <v>210</v>
      </c>
      <c r="C218" s="84"/>
      <c r="D218" s="77"/>
      <c r="E218" s="78" t="str">
        <f>IF(C218="","",VLOOKUP(C218+0,Steuerkraft!A:B,2,FALSE))</f>
        <v/>
      </c>
      <c r="F218" s="78" t="str">
        <f>IF(C218="","",VLOOKUP(C218+0,Steuerkraft!A:F,6,FALSE))</f>
        <v/>
      </c>
      <c r="G218" s="79" t="str">
        <f t="shared" si="23"/>
        <v/>
      </c>
      <c r="H218" s="80" t="str">
        <f>IF(C218="","",VLOOKUP(C218+0,Steuerkraft!A:M,13,FALSE))</f>
        <v/>
      </c>
      <c r="I218" s="85" t="str">
        <f>IF(C218="","",VLOOKUP(C218+0,Steuerkraft!A:M,5,FALSE))</f>
        <v/>
      </c>
      <c r="J218" s="82">
        <f t="shared" si="24"/>
        <v>0</v>
      </c>
      <c r="K218" s="82">
        <f t="shared" si="25"/>
        <v>0</v>
      </c>
      <c r="L218" s="83">
        <f t="shared" si="26"/>
        <v>0</v>
      </c>
      <c r="M218" s="232" t="str">
        <f t="shared" si="27"/>
        <v/>
      </c>
    </row>
    <row r="219" spans="1:13" x14ac:dyDescent="0.2">
      <c r="A219" s="68">
        <f t="shared" si="22"/>
        <v>212</v>
      </c>
      <c r="B219" s="75">
        <f t="shared" si="28"/>
        <v>211</v>
      </c>
      <c r="C219" s="84"/>
      <c r="D219" s="77"/>
      <c r="E219" s="78" t="str">
        <f>IF(C219="","",VLOOKUP(C219+0,Steuerkraft!A:B,2,FALSE))</f>
        <v/>
      </c>
      <c r="F219" s="78" t="str">
        <f>IF(C219="","",VLOOKUP(C219+0,Steuerkraft!A:F,6,FALSE))</f>
        <v/>
      </c>
      <c r="G219" s="79" t="str">
        <f t="shared" si="23"/>
        <v/>
      </c>
      <c r="H219" s="80" t="str">
        <f>IF(C219="","",VLOOKUP(C219+0,Steuerkraft!A:M,13,FALSE))</f>
        <v/>
      </c>
      <c r="I219" s="85" t="str">
        <f>IF(C219="","",VLOOKUP(C219+0,Steuerkraft!A:M,5,FALSE))</f>
        <v/>
      </c>
      <c r="J219" s="82">
        <f t="shared" si="24"/>
        <v>0</v>
      </c>
      <c r="K219" s="82">
        <f t="shared" si="25"/>
        <v>0</v>
      </c>
      <c r="L219" s="83">
        <f t="shared" si="26"/>
        <v>0</v>
      </c>
      <c r="M219" s="232" t="str">
        <f t="shared" si="27"/>
        <v/>
      </c>
    </row>
    <row r="220" spans="1:13" x14ac:dyDescent="0.2">
      <c r="A220" s="68">
        <f t="shared" si="22"/>
        <v>213</v>
      </c>
      <c r="B220" s="75">
        <f t="shared" si="28"/>
        <v>212</v>
      </c>
      <c r="C220" s="84"/>
      <c r="D220" s="77"/>
      <c r="E220" s="78" t="str">
        <f>IF(C220="","",VLOOKUP(C220+0,Steuerkraft!A:B,2,FALSE))</f>
        <v/>
      </c>
      <c r="F220" s="78" t="str">
        <f>IF(C220="","",VLOOKUP(C220+0,Steuerkraft!A:F,6,FALSE))</f>
        <v/>
      </c>
      <c r="G220" s="79" t="str">
        <f t="shared" si="23"/>
        <v/>
      </c>
      <c r="H220" s="80" t="str">
        <f>IF(C220="","",VLOOKUP(C220+0,Steuerkraft!A:M,13,FALSE))</f>
        <v/>
      </c>
      <c r="I220" s="85" t="str">
        <f>IF(C220="","",VLOOKUP(C220+0,Steuerkraft!A:M,5,FALSE))</f>
        <v/>
      </c>
      <c r="J220" s="82">
        <f t="shared" si="24"/>
        <v>0</v>
      </c>
      <c r="K220" s="82">
        <f t="shared" si="25"/>
        <v>0</v>
      </c>
      <c r="L220" s="83">
        <f t="shared" si="26"/>
        <v>0</v>
      </c>
      <c r="M220" s="232" t="str">
        <f t="shared" si="27"/>
        <v/>
      </c>
    </row>
    <row r="221" spans="1:13" x14ac:dyDescent="0.2">
      <c r="A221" s="68">
        <f t="shared" si="22"/>
        <v>214</v>
      </c>
      <c r="B221" s="75">
        <f t="shared" si="28"/>
        <v>213</v>
      </c>
      <c r="C221" s="84"/>
      <c r="D221" s="77"/>
      <c r="E221" s="78" t="str">
        <f>IF(C221="","",VLOOKUP(C221+0,Steuerkraft!A:B,2,FALSE))</f>
        <v/>
      </c>
      <c r="F221" s="78" t="str">
        <f>IF(C221="","",VLOOKUP(C221+0,Steuerkraft!A:F,6,FALSE))</f>
        <v/>
      </c>
      <c r="G221" s="79" t="str">
        <f t="shared" si="23"/>
        <v/>
      </c>
      <c r="H221" s="80" t="str">
        <f>IF(C221="","",VLOOKUP(C221+0,Steuerkraft!A:M,13,FALSE))</f>
        <v/>
      </c>
      <c r="I221" s="85" t="str">
        <f>IF(C221="","",VLOOKUP(C221+0,Steuerkraft!A:M,5,FALSE))</f>
        <v/>
      </c>
      <c r="J221" s="82">
        <f t="shared" si="24"/>
        <v>0</v>
      </c>
      <c r="K221" s="82">
        <f t="shared" si="25"/>
        <v>0</v>
      </c>
      <c r="L221" s="83">
        <f t="shared" si="26"/>
        <v>0</v>
      </c>
      <c r="M221" s="232" t="str">
        <f t="shared" si="27"/>
        <v/>
      </c>
    </row>
    <row r="222" spans="1:13" x14ac:dyDescent="0.2">
      <c r="A222" s="68">
        <f t="shared" si="22"/>
        <v>215</v>
      </c>
      <c r="B222" s="75">
        <f t="shared" si="28"/>
        <v>214</v>
      </c>
      <c r="C222" s="84"/>
      <c r="D222" s="77"/>
      <c r="E222" s="78" t="str">
        <f>IF(C222="","",VLOOKUP(C222+0,Steuerkraft!A:B,2,FALSE))</f>
        <v/>
      </c>
      <c r="F222" s="78" t="str">
        <f>IF(C222="","",VLOOKUP(C222+0,Steuerkraft!A:F,6,FALSE))</f>
        <v/>
      </c>
      <c r="G222" s="79" t="str">
        <f t="shared" si="23"/>
        <v/>
      </c>
      <c r="H222" s="80" t="str">
        <f>IF(C222="","",VLOOKUP(C222+0,Steuerkraft!A:M,13,FALSE))</f>
        <v/>
      </c>
      <c r="I222" s="85" t="str">
        <f>IF(C222="","",VLOOKUP(C222+0,Steuerkraft!A:M,5,FALSE))</f>
        <v/>
      </c>
      <c r="J222" s="82">
        <f t="shared" si="24"/>
        <v>0</v>
      </c>
      <c r="K222" s="82">
        <f t="shared" si="25"/>
        <v>0</v>
      </c>
      <c r="L222" s="83">
        <f t="shared" si="26"/>
        <v>0</v>
      </c>
      <c r="M222" s="232" t="str">
        <f t="shared" si="27"/>
        <v/>
      </c>
    </row>
    <row r="223" spans="1:13" x14ac:dyDescent="0.2">
      <c r="A223" s="68">
        <f t="shared" si="22"/>
        <v>216</v>
      </c>
      <c r="B223" s="75">
        <f t="shared" si="28"/>
        <v>215</v>
      </c>
      <c r="C223" s="84"/>
      <c r="D223" s="77"/>
      <c r="E223" s="78" t="str">
        <f>IF(C223="","",VLOOKUP(C223+0,Steuerkraft!A:B,2,FALSE))</f>
        <v/>
      </c>
      <c r="F223" s="78" t="str">
        <f>IF(C223="","",VLOOKUP(C223+0,Steuerkraft!A:F,6,FALSE))</f>
        <v/>
      </c>
      <c r="G223" s="79" t="str">
        <f t="shared" si="23"/>
        <v/>
      </c>
      <c r="H223" s="80" t="str">
        <f>IF(C223="","",VLOOKUP(C223+0,Steuerkraft!A:M,13,FALSE))</f>
        <v/>
      </c>
      <c r="I223" s="85" t="str">
        <f>IF(C223="","",VLOOKUP(C223+0,Steuerkraft!A:M,5,FALSE))</f>
        <v/>
      </c>
      <c r="J223" s="82">
        <f t="shared" si="24"/>
        <v>0</v>
      </c>
      <c r="K223" s="82">
        <f t="shared" si="25"/>
        <v>0</v>
      </c>
      <c r="L223" s="83">
        <f t="shared" si="26"/>
        <v>0</v>
      </c>
      <c r="M223" s="232" t="str">
        <f t="shared" si="27"/>
        <v/>
      </c>
    </row>
    <row r="224" spans="1:13" x14ac:dyDescent="0.2">
      <c r="A224" s="68">
        <f t="shared" si="22"/>
        <v>217</v>
      </c>
      <c r="B224" s="75">
        <f t="shared" si="28"/>
        <v>216</v>
      </c>
      <c r="C224" s="84"/>
      <c r="D224" s="77"/>
      <c r="E224" s="78" t="str">
        <f>IF(C224="","",VLOOKUP(C224+0,Steuerkraft!A:B,2,FALSE))</f>
        <v/>
      </c>
      <c r="F224" s="78" t="str">
        <f>IF(C224="","",VLOOKUP(C224+0,Steuerkraft!A:F,6,FALSE))</f>
        <v/>
      </c>
      <c r="G224" s="79" t="str">
        <f t="shared" si="23"/>
        <v/>
      </c>
      <c r="H224" s="80" t="str">
        <f>IF(C224="","",VLOOKUP(C224+0,Steuerkraft!A:M,13,FALSE))</f>
        <v/>
      </c>
      <c r="I224" s="85" t="str">
        <f>IF(C224="","",VLOOKUP(C224+0,Steuerkraft!A:M,5,FALSE))</f>
        <v/>
      </c>
      <c r="J224" s="82">
        <f t="shared" si="24"/>
        <v>0</v>
      </c>
      <c r="K224" s="82">
        <f t="shared" si="25"/>
        <v>0</v>
      </c>
      <c r="L224" s="83">
        <f t="shared" si="26"/>
        <v>0</v>
      </c>
      <c r="M224" s="232" t="str">
        <f t="shared" si="27"/>
        <v/>
      </c>
    </row>
    <row r="225" spans="1:13" x14ac:dyDescent="0.2">
      <c r="A225" s="68">
        <f t="shared" si="22"/>
        <v>218</v>
      </c>
      <c r="B225" s="75">
        <f t="shared" si="28"/>
        <v>217</v>
      </c>
      <c r="C225" s="84"/>
      <c r="D225" s="77"/>
      <c r="E225" s="78" t="str">
        <f>IF(C225="","",VLOOKUP(C225+0,Steuerkraft!A:B,2,FALSE))</f>
        <v/>
      </c>
      <c r="F225" s="78" t="str">
        <f>IF(C225="","",VLOOKUP(C225+0,Steuerkraft!A:F,6,FALSE))</f>
        <v/>
      </c>
      <c r="G225" s="79" t="str">
        <f t="shared" si="23"/>
        <v/>
      </c>
      <c r="H225" s="80" t="str">
        <f>IF(C225="","",VLOOKUP(C225+0,Steuerkraft!A:M,13,FALSE))</f>
        <v/>
      </c>
      <c r="I225" s="85" t="str">
        <f>IF(C225="","",VLOOKUP(C225+0,Steuerkraft!A:M,5,FALSE))</f>
        <v/>
      </c>
      <c r="J225" s="82">
        <f t="shared" si="24"/>
        <v>0</v>
      </c>
      <c r="K225" s="82">
        <f t="shared" si="25"/>
        <v>0</v>
      </c>
      <c r="L225" s="83">
        <f t="shared" si="26"/>
        <v>0</v>
      </c>
      <c r="M225" s="232" t="str">
        <f t="shared" si="27"/>
        <v/>
      </c>
    </row>
    <row r="226" spans="1:13" x14ac:dyDescent="0.2">
      <c r="A226" s="68">
        <f t="shared" si="22"/>
        <v>219</v>
      </c>
      <c r="B226" s="75">
        <f t="shared" si="28"/>
        <v>218</v>
      </c>
      <c r="C226" s="84"/>
      <c r="D226" s="77"/>
      <c r="E226" s="78" t="str">
        <f>IF(C226="","",VLOOKUP(C226+0,Steuerkraft!A:B,2,FALSE))</f>
        <v/>
      </c>
      <c r="F226" s="78" t="str">
        <f>IF(C226="","",VLOOKUP(C226+0,Steuerkraft!A:F,6,FALSE))</f>
        <v/>
      </c>
      <c r="G226" s="79" t="str">
        <f t="shared" si="23"/>
        <v/>
      </c>
      <c r="H226" s="80" t="str">
        <f>IF(C226="","",VLOOKUP(C226+0,Steuerkraft!A:M,13,FALSE))</f>
        <v/>
      </c>
      <c r="I226" s="85" t="str">
        <f>IF(C226="","",VLOOKUP(C226+0,Steuerkraft!A:M,5,FALSE))</f>
        <v/>
      </c>
      <c r="J226" s="82">
        <f t="shared" si="24"/>
        <v>0</v>
      </c>
      <c r="K226" s="82">
        <f t="shared" si="25"/>
        <v>0</v>
      </c>
      <c r="L226" s="83">
        <f t="shared" si="26"/>
        <v>0</v>
      </c>
      <c r="M226" s="232" t="str">
        <f t="shared" si="27"/>
        <v/>
      </c>
    </row>
    <row r="227" spans="1:13" x14ac:dyDescent="0.2">
      <c r="A227" s="68">
        <f t="shared" si="22"/>
        <v>220</v>
      </c>
      <c r="B227" s="75">
        <f t="shared" si="28"/>
        <v>219</v>
      </c>
      <c r="C227" s="84"/>
      <c r="D227" s="77"/>
      <c r="E227" s="78" t="str">
        <f>IF(C227="","",VLOOKUP(C227+0,Steuerkraft!A:B,2,FALSE))</f>
        <v/>
      </c>
      <c r="F227" s="78" t="str">
        <f>IF(C227="","",VLOOKUP(C227+0,Steuerkraft!A:F,6,FALSE))</f>
        <v/>
      </c>
      <c r="G227" s="79" t="str">
        <f t="shared" si="23"/>
        <v/>
      </c>
      <c r="H227" s="80" t="str">
        <f>IF(C227="","",VLOOKUP(C227+0,Steuerkraft!A:M,13,FALSE))</f>
        <v/>
      </c>
      <c r="I227" s="85" t="str">
        <f>IF(C227="","",VLOOKUP(C227+0,Steuerkraft!A:M,5,FALSE))</f>
        <v/>
      </c>
      <c r="J227" s="82">
        <f t="shared" si="24"/>
        <v>0</v>
      </c>
      <c r="K227" s="82">
        <f t="shared" si="25"/>
        <v>0</v>
      </c>
      <c r="L227" s="83">
        <f t="shared" si="26"/>
        <v>0</v>
      </c>
      <c r="M227" s="232" t="str">
        <f t="shared" si="27"/>
        <v/>
      </c>
    </row>
    <row r="228" spans="1:13" x14ac:dyDescent="0.2">
      <c r="A228" s="68">
        <f t="shared" si="22"/>
        <v>221</v>
      </c>
      <c r="B228" s="75">
        <f t="shared" si="28"/>
        <v>220</v>
      </c>
      <c r="C228" s="84"/>
      <c r="D228" s="77"/>
      <c r="E228" s="78" t="str">
        <f>IF(C228="","",VLOOKUP(C228+0,Steuerkraft!A:B,2,FALSE))</f>
        <v/>
      </c>
      <c r="F228" s="78" t="str">
        <f>IF(C228="","",VLOOKUP(C228+0,Steuerkraft!A:F,6,FALSE))</f>
        <v/>
      </c>
      <c r="G228" s="79" t="str">
        <f t="shared" si="23"/>
        <v/>
      </c>
      <c r="H228" s="80" t="str">
        <f>IF(C228="","",VLOOKUP(C228+0,Steuerkraft!A:M,13,FALSE))</f>
        <v/>
      </c>
      <c r="I228" s="85" t="str">
        <f>IF(C228="","",VLOOKUP(C228+0,Steuerkraft!A:M,5,FALSE))</f>
        <v/>
      </c>
      <c r="J228" s="82">
        <f t="shared" si="24"/>
        <v>0</v>
      </c>
      <c r="K228" s="82">
        <f t="shared" si="25"/>
        <v>0</v>
      </c>
      <c r="L228" s="83">
        <f t="shared" si="26"/>
        <v>0</v>
      </c>
      <c r="M228" s="232" t="str">
        <f t="shared" si="27"/>
        <v/>
      </c>
    </row>
    <row r="229" spans="1:13" x14ac:dyDescent="0.2">
      <c r="A229" s="68">
        <f t="shared" si="22"/>
        <v>222</v>
      </c>
      <c r="B229" s="75">
        <f t="shared" si="28"/>
        <v>221</v>
      </c>
      <c r="C229" s="84"/>
      <c r="D229" s="77"/>
      <c r="E229" s="78" t="str">
        <f>IF(C229="","",VLOOKUP(C229+0,Steuerkraft!A:B,2,FALSE))</f>
        <v/>
      </c>
      <c r="F229" s="78" t="str">
        <f>IF(C229="","",VLOOKUP(C229+0,Steuerkraft!A:F,6,FALSE))</f>
        <v/>
      </c>
      <c r="G229" s="79" t="str">
        <f t="shared" si="23"/>
        <v/>
      </c>
      <c r="H229" s="80" t="str">
        <f>IF(C229="","",VLOOKUP(C229+0,Steuerkraft!A:M,13,FALSE))</f>
        <v/>
      </c>
      <c r="I229" s="85" t="str">
        <f>IF(C229="","",VLOOKUP(C229+0,Steuerkraft!A:M,5,FALSE))</f>
        <v/>
      </c>
      <c r="J229" s="82">
        <f t="shared" si="24"/>
        <v>0</v>
      </c>
      <c r="K229" s="82">
        <f t="shared" si="25"/>
        <v>0</v>
      </c>
      <c r="L229" s="83">
        <f t="shared" si="26"/>
        <v>0</v>
      </c>
      <c r="M229" s="232" t="str">
        <f t="shared" si="27"/>
        <v/>
      </c>
    </row>
    <row r="230" spans="1:13" x14ac:dyDescent="0.2">
      <c r="A230" s="68">
        <f t="shared" si="22"/>
        <v>223</v>
      </c>
      <c r="B230" s="75">
        <f t="shared" si="28"/>
        <v>222</v>
      </c>
      <c r="C230" s="84"/>
      <c r="D230" s="77"/>
      <c r="E230" s="78" t="str">
        <f>IF(C230="","",VLOOKUP(C230+0,Steuerkraft!A:B,2,FALSE))</f>
        <v/>
      </c>
      <c r="F230" s="78" t="str">
        <f>IF(C230="","",VLOOKUP(C230+0,Steuerkraft!A:F,6,FALSE))</f>
        <v/>
      </c>
      <c r="G230" s="79" t="str">
        <f t="shared" si="23"/>
        <v/>
      </c>
      <c r="H230" s="80" t="str">
        <f>IF(C230="","",VLOOKUP(C230+0,Steuerkraft!A:M,13,FALSE))</f>
        <v/>
      </c>
      <c r="I230" s="85" t="str">
        <f>IF(C230="","",VLOOKUP(C230+0,Steuerkraft!A:M,5,FALSE))</f>
        <v/>
      </c>
      <c r="J230" s="82">
        <f t="shared" si="24"/>
        <v>0</v>
      </c>
      <c r="K230" s="82">
        <f t="shared" si="25"/>
        <v>0</v>
      </c>
      <c r="L230" s="83">
        <f t="shared" si="26"/>
        <v>0</v>
      </c>
      <c r="M230" s="232" t="str">
        <f t="shared" si="27"/>
        <v/>
      </c>
    </row>
    <row r="231" spans="1:13" x14ac:dyDescent="0.2">
      <c r="A231" s="68">
        <f t="shared" si="22"/>
        <v>224</v>
      </c>
      <c r="B231" s="75">
        <f t="shared" si="28"/>
        <v>223</v>
      </c>
      <c r="C231" s="84"/>
      <c r="D231" s="77"/>
      <c r="E231" s="78" t="str">
        <f>IF(C231="","",VLOOKUP(C231+0,Steuerkraft!A:B,2,FALSE))</f>
        <v/>
      </c>
      <c r="F231" s="78" t="str">
        <f>IF(C231="","",VLOOKUP(C231+0,Steuerkraft!A:F,6,FALSE))</f>
        <v/>
      </c>
      <c r="G231" s="79" t="str">
        <f t="shared" si="23"/>
        <v/>
      </c>
      <c r="H231" s="80" t="str">
        <f>IF(C231="","",VLOOKUP(C231+0,Steuerkraft!A:M,13,FALSE))</f>
        <v/>
      </c>
      <c r="I231" s="85" t="str">
        <f>IF(C231="","",VLOOKUP(C231+0,Steuerkraft!A:M,5,FALSE))</f>
        <v/>
      </c>
      <c r="J231" s="82">
        <f t="shared" si="24"/>
        <v>0</v>
      </c>
      <c r="K231" s="82">
        <f t="shared" si="25"/>
        <v>0</v>
      </c>
      <c r="L231" s="83">
        <f t="shared" si="26"/>
        <v>0</v>
      </c>
      <c r="M231" s="232" t="str">
        <f t="shared" si="27"/>
        <v/>
      </c>
    </row>
    <row r="232" spans="1:13" x14ac:dyDescent="0.2">
      <c r="A232" s="68">
        <f t="shared" si="22"/>
        <v>225</v>
      </c>
      <c r="B232" s="75">
        <f t="shared" si="28"/>
        <v>224</v>
      </c>
      <c r="C232" s="84"/>
      <c r="D232" s="77"/>
      <c r="E232" s="78" t="str">
        <f>IF(C232="","",VLOOKUP(C232+0,Steuerkraft!A:B,2,FALSE))</f>
        <v/>
      </c>
      <c r="F232" s="78" t="str">
        <f>IF(C232="","",VLOOKUP(C232+0,Steuerkraft!A:F,6,FALSE))</f>
        <v/>
      </c>
      <c r="G232" s="79" t="str">
        <f t="shared" si="23"/>
        <v/>
      </c>
      <c r="H232" s="80" t="str">
        <f>IF(C232="","",VLOOKUP(C232+0,Steuerkraft!A:M,13,FALSE))</f>
        <v/>
      </c>
      <c r="I232" s="85" t="str">
        <f>IF(C232="","",VLOOKUP(C232+0,Steuerkraft!A:M,5,FALSE))</f>
        <v/>
      </c>
      <c r="J232" s="82">
        <f t="shared" si="24"/>
        <v>0</v>
      </c>
      <c r="K232" s="82">
        <f t="shared" si="25"/>
        <v>0</v>
      </c>
      <c r="L232" s="83">
        <f t="shared" si="26"/>
        <v>0</v>
      </c>
      <c r="M232" s="232" t="str">
        <f t="shared" si="27"/>
        <v/>
      </c>
    </row>
    <row r="233" spans="1:13" x14ac:dyDescent="0.2">
      <c r="A233" s="68">
        <f t="shared" si="22"/>
        <v>226</v>
      </c>
      <c r="B233" s="75">
        <f t="shared" si="28"/>
        <v>225</v>
      </c>
      <c r="C233" s="84"/>
      <c r="D233" s="77"/>
      <c r="E233" s="78" t="str">
        <f>IF(C233="","",VLOOKUP(C233+0,Steuerkraft!A:B,2,FALSE))</f>
        <v/>
      </c>
      <c r="F233" s="78" t="str">
        <f>IF(C233="","",VLOOKUP(C233+0,Steuerkraft!A:F,6,FALSE))</f>
        <v/>
      </c>
      <c r="G233" s="79" t="str">
        <f t="shared" si="23"/>
        <v/>
      </c>
      <c r="H233" s="80" t="str">
        <f>IF(C233="","",VLOOKUP(C233+0,Steuerkraft!A:M,13,FALSE))</f>
        <v/>
      </c>
      <c r="I233" s="85" t="str">
        <f>IF(C233="","",VLOOKUP(C233+0,Steuerkraft!A:M,5,FALSE))</f>
        <v/>
      </c>
      <c r="J233" s="82">
        <f t="shared" si="24"/>
        <v>0</v>
      </c>
      <c r="K233" s="82">
        <f t="shared" si="25"/>
        <v>0</v>
      </c>
      <c r="L233" s="83">
        <f t="shared" si="26"/>
        <v>0</v>
      </c>
      <c r="M233" s="232" t="str">
        <f t="shared" si="27"/>
        <v/>
      </c>
    </row>
    <row r="234" spans="1:13" x14ac:dyDescent="0.2">
      <c r="A234" s="68">
        <f t="shared" si="22"/>
        <v>227</v>
      </c>
      <c r="B234" s="75">
        <f t="shared" si="28"/>
        <v>226</v>
      </c>
      <c r="C234" s="84"/>
      <c r="D234" s="77"/>
      <c r="E234" s="78" t="str">
        <f>IF(C234="","",VLOOKUP(C234+0,Steuerkraft!A:B,2,FALSE))</f>
        <v/>
      </c>
      <c r="F234" s="78" t="str">
        <f>IF(C234="","",VLOOKUP(C234+0,Steuerkraft!A:F,6,FALSE))</f>
        <v/>
      </c>
      <c r="G234" s="79" t="str">
        <f t="shared" si="23"/>
        <v/>
      </c>
      <c r="H234" s="80" t="str">
        <f>IF(C234="","",VLOOKUP(C234+0,Steuerkraft!A:M,13,FALSE))</f>
        <v/>
      </c>
      <c r="I234" s="85" t="str">
        <f>IF(C234="","",VLOOKUP(C234+0,Steuerkraft!A:M,5,FALSE))</f>
        <v/>
      </c>
      <c r="J234" s="82">
        <f t="shared" si="24"/>
        <v>0</v>
      </c>
      <c r="K234" s="82">
        <f t="shared" si="25"/>
        <v>0</v>
      </c>
      <c r="L234" s="83">
        <f t="shared" si="26"/>
        <v>0</v>
      </c>
      <c r="M234" s="232" t="str">
        <f t="shared" si="27"/>
        <v/>
      </c>
    </row>
    <row r="235" spans="1:13" x14ac:dyDescent="0.2">
      <c r="A235" s="68">
        <f t="shared" si="22"/>
        <v>228</v>
      </c>
      <c r="B235" s="75">
        <f t="shared" si="28"/>
        <v>227</v>
      </c>
      <c r="C235" s="84"/>
      <c r="D235" s="77"/>
      <c r="E235" s="78" t="str">
        <f>IF(C235="","",VLOOKUP(C235+0,Steuerkraft!A:B,2,FALSE))</f>
        <v/>
      </c>
      <c r="F235" s="78" t="str">
        <f>IF(C235="","",VLOOKUP(C235+0,Steuerkraft!A:F,6,FALSE))</f>
        <v/>
      </c>
      <c r="G235" s="79" t="str">
        <f t="shared" si="23"/>
        <v/>
      </c>
      <c r="H235" s="80" t="str">
        <f>IF(C235="","",VLOOKUP(C235+0,Steuerkraft!A:M,13,FALSE))</f>
        <v/>
      </c>
      <c r="I235" s="85" t="str">
        <f>IF(C235="","",VLOOKUP(C235+0,Steuerkraft!A:M,5,FALSE))</f>
        <v/>
      </c>
      <c r="J235" s="82">
        <f t="shared" si="24"/>
        <v>0</v>
      </c>
      <c r="K235" s="82">
        <f t="shared" si="25"/>
        <v>0</v>
      </c>
      <c r="L235" s="83">
        <f t="shared" si="26"/>
        <v>0</v>
      </c>
      <c r="M235" s="232" t="str">
        <f t="shared" si="27"/>
        <v/>
      </c>
    </row>
    <row r="236" spans="1:13" x14ac:dyDescent="0.2">
      <c r="A236" s="68">
        <f t="shared" si="22"/>
        <v>229</v>
      </c>
      <c r="B236" s="75">
        <f t="shared" si="28"/>
        <v>228</v>
      </c>
      <c r="C236" s="84"/>
      <c r="D236" s="77"/>
      <c r="E236" s="78" t="str">
        <f>IF(C236="","",VLOOKUP(C236+0,Steuerkraft!A:B,2,FALSE))</f>
        <v/>
      </c>
      <c r="F236" s="78" t="str">
        <f>IF(C236="","",VLOOKUP(C236+0,Steuerkraft!A:F,6,FALSE))</f>
        <v/>
      </c>
      <c r="G236" s="79" t="str">
        <f t="shared" si="23"/>
        <v/>
      </c>
      <c r="H236" s="80" t="str">
        <f>IF(C236="","",VLOOKUP(C236+0,Steuerkraft!A:M,13,FALSE))</f>
        <v/>
      </c>
      <c r="I236" s="85" t="str">
        <f>IF(C236="","",VLOOKUP(C236+0,Steuerkraft!A:M,5,FALSE))</f>
        <v/>
      </c>
      <c r="J236" s="82">
        <f t="shared" si="24"/>
        <v>0</v>
      </c>
      <c r="K236" s="82">
        <f t="shared" si="25"/>
        <v>0</v>
      </c>
      <c r="L236" s="83">
        <f t="shared" si="26"/>
        <v>0</v>
      </c>
      <c r="M236" s="232" t="str">
        <f t="shared" si="27"/>
        <v/>
      </c>
    </row>
    <row r="237" spans="1:13" x14ac:dyDescent="0.2">
      <c r="A237" s="68">
        <f t="shared" si="22"/>
        <v>230</v>
      </c>
      <c r="B237" s="75">
        <f t="shared" si="28"/>
        <v>229</v>
      </c>
      <c r="C237" s="84"/>
      <c r="D237" s="77"/>
      <c r="E237" s="78" t="str">
        <f>IF(C237="","",VLOOKUP(C237+0,Steuerkraft!A:B,2,FALSE))</f>
        <v/>
      </c>
      <c r="F237" s="78" t="str">
        <f>IF(C237="","",VLOOKUP(C237+0,Steuerkraft!A:F,6,FALSE))</f>
        <v/>
      </c>
      <c r="G237" s="79" t="str">
        <f t="shared" si="23"/>
        <v/>
      </c>
      <c r="H237" s="80" t="str">
        <f>IF(C237="","",VLOOKUP(C237+0,Steuerkraft!A:M,13,FALSE))</f>
        <v/>
      </c>
      <c r="I237" s="85" t="str">
        <f>IF(C237="","",VLOOKUP(C237+0,Steuerkraft!A:M,5,FALSE))</f>
        <v/>
      </c>
      <c r="J237" s="82">
        <f t="shared" si="24"/>
        <v>0</v>
      </c>
      <c r="K237" s="82">
        <f t="shared" si="25"/>
        <v>0</v>
      </c>
      <c r="L237" s="83">
        <f t="shared" si="26"/>
        <v>0</v>
      </c>
      <c r="M237" s="232" t="str">
        <f t="shared" si="27"/>
        <v/>
      </c>
    </row>
    <row r="238" spans="1:13" x14ac:dyDescent="0.2">
      <c r="A238" s="68">
        <f t="shared" si="22"/>
        <v>231</v>
      </c>
      <c r="B238" s="75">
        <f t="shared" si="28"/>
        <v>230</v>
      </c>
      <c r="C238" s="84"/>
      <c r="D238" s="77"/>
      <c r="E238" s="78" t="str">
        <f>IF(C238="","",VLOOKUP(C238+0,Steuerkraft!A:B,2,FALSE))</f>
        <v/>
      </c>
      <c r="F238" s="78" t="str">
        <f>IF(C238="","",VLOOKUP(C238+0,Steuerkraft!A:F,6,FALSE))</f>
        <v/>
      </c>
      <c r="G238" s="79" t="str">
        <f t="shared" si="23"/>
        <v/>
      </c>
      <c r="H238" s="80" t="str">
        <f>IF(C238="","",VLOOKUP(C238+0,Steuerkraft!A:M,13,FALSE))</f>
        <v/>
      </c>
      <c r="I238" s="85" t="str">
        <f>IF(C238="","",VLOOKUP(C238+0,Steuerkraft!A:M,5,FALSE))</f>
        <v/>
      </c>
      <c r="J238" s="82">
        <f t="shared" si="24"/>
        <v>0</v>
      </c>
      <c r="K238" s="82">
        <f t="shared" si="25"/>
        <v>0</v>
      </c>
      <c r="L238" s="83">
        <f t="shared" si="26"/>
        <v>0</v>
      </c>
      <c r="M238" s="232" t="str">
        <f t="shared" si="27"/>
        <v/>
      </c>
    </row>
    <row r="239" spans="1:13" x14ac:dyDescent="0.2">
      <c r="A239" s="68">
        <f t="shared" si="22"/>
        <v>232</v>
      </c>
      <c r="B239" s="75">
        <f t="shared" si="28"/>
        <v>231</v>
      </c>
      <c r="C239" s="84"/>
      <c r="D239" s="77"/>
      <c r="E239" s="78" t="str">
        <f>IF(C239="","",VLOOKUP(C239+0,Steuerkraft!A:B,2,FALSE))</f>
        <v/>
      </c>
      <c r="F239" s="78" t="str">
        <f>IF(C239="","",VLOOKUP(C239+0,Steuerkraft!A:F,6,FALSE))</f>
        <v/>
      </c>
      <c r="G239" s="79" t="str">
        <f t="shared" si="23"/>
        <v/>
      </c>
      <c r="H239" s="80" t="str">
        <f>IF(C239="","",VLOOKUP(C239+0,Steuerkraft!A:M,13,FALSE))</f>
        <v/>
      </c>
      <c r="I239" s="85" t="str">
        <f>IF(C239="","",VLOOKUP(C239+0,Steuerkraft!A:M,5,FALSE))</f>
        <v/>
      </c>
      <c r="J239" s="82">
        <f t="shared" si="24"/>
        <v>0</v>
      </c>
      <c r="K239" s="82">
        <f t="shared" si="25"/>
        <v>0</v>
      </c>
      <c r="L239" s="83">
        <f t="shared" si="26"/>
        <v>0</v>
      </c>
      <c r="M239" s="232" t="str">
        <f t="shared" si="27"/>
        <v/>
      </c>
    </row>
    <row r="240" spans="1:13" x14ac:dyDescent="0.2">
      <c r="A240" s="68">
        <f t="shared" si="22"/>
        <v>233</v>
      </c>
      <c r="B240" s="75">
        <f t="shared" si="28"/>
        <v>232</v>
      </c>
      <c r="C240" s="84"/>
      <c r="D240" s="77"/>
      <c r="E240" s="78" t="str">
        <f>IF(C240="","",VLOOKUP(C240+0,Steuerkraft!A:B,2,FALSE))</f>
        <v/>
      </c>
      <c r="F240" s="78" t="str">
        <f>IF(C240="","",VLOOKUP(C240+0,Steuerkraft!A:F,6,FALSE))</f>
        <v/>
      </c>
      <c r="G240" s="79" t="str">
        <f t="shared" si="23"/>
        <v/>
      </c>
      <c r="H240" s="80" t="str">
        <f>IF(C240="","",VLOOKUP(C240+0,Steuerkraft!A:M,13,FALSE))</f>
        <v/>
      </c>
      <c r="I240" s="85" t="str">
        <f>IF(C240="","",VLOOKUP(C240+0,Steuerkraft!A:M,5,FALSE))</f>
        <v/>
      </c>
      <c r="J240" s="82">
        <f t="shared" si="24"/>
        <v>0</v>
      </c>
      <c r="K240" s="82">
        <f t="shared" si="25"/>
        <v>0</v>
      </c>
      <c r="L240" s="83">
        <f t="shared" si="26"/>
        <v>0</v>
      </c>
      <c r="M240" s="232" t="str">
        <f t="shared" si="27"/>
        <v/>
      </c>
    </row>
    <row r="241" spans="1:13" x14ac:dyDescent="0.2">
      <c r="A241" s="68">
        <f t="shared" si="22"/>
        <v>234</v>
      </c>
      <c r="B241" s="75">
        <f t="shared" si="28"/>
        <v>233</v>
      </c>
      <c r="C241" s="84"/>
      <c r="D241" s="77"/>
      <c r="E241" s="78" t="str">
        <f>IF(C241="","",VLOOKUP(C241+0,Steuerkraft!A:B,2,FALSE))</f>
        <v/>
      </c>
      <c r="F241" s="78" t="str">
        <f>IF(C241="","",VLOOKUP(C241+0,Steuerkraft!A:F,6,FALSE))</f>
        <v/>
      </c>
      <c r="G241" s="79" t="str">
        <f t="shared" si="23"/>
        <v/>
      </c>
      <c r="H241" s="80" t="str">
        <f>IF(C241="","",VLOOKUP(C241+0,Steuerkraft!A:M,13,FALSE))</f>
        <v/>
      </c>
      <c r="I241" s="85" t="str">
        <f>IF(C241="","",VLOOKUP(C241+0,Steuerkraft!A:M,5,FALSE))</f>
        <v/>
      </c>
      <c r="J241" s="82">
        <f t="shared" si="24"/>
        <v>0</v>
      </c>
      <c r="K241" s="82">
        <f t="shared" si="25"/>
        <v>0</v>
      </c>
      <c r="L241" s="83">
        <f t="shared" si="26"/>
        <v>0</v>
      </c>
      <c r="M241" s="232" t="str">
        <f t="shared" si="27"/>
        <v/>
      </c>
    </row>
    <row r="242" spans="1:13" x14ac:dyDescent="0.2">
      <c r="A242" s="68">
        <f t="shared" si="22"/>
        <v>235</v>
      </c>
      <c r="B242" s="75">
        <f t="shared" si="28"/>
        <v>234</v>
      </c>
      <c r="C242" s="84"/>
      <c r="D242" s="77"/>
      <c r="E242" s="78" t="str">
        <f>IF(C242="","",VLOOKUP(C242+0,Steuerkraft!A:B,2,FALSE))</f>
        <v/>
      </c>
      <c r="F242" s="78" t="str">
        <f>IF(C242="","",VLOOKUP(C242+0,Steuerkraft!A:F,6,FALSE))</f>
        <v/>
      </c>
      <c r="G242" s="79" t="str">
        <f t="shared" si="23"/>
        <v/>
      </c>
      <c r="H242" s="80" t="str">
        <f>IF(C242="","",VLOOKUP(C242+0,Steuerkraft!A:M,13,FALSE))</f>
        <v/>
      </c>
      <c r="I242" s="85" t="str">
        <f>IF(C242="","",VLOOKUP(C242+0,Steuerkraft!A:M,5,FALSE))</f>
        <v/>
      </c>
      <c r="J242" s="82">
        <f t="shared" si="24"/>
        <v>0</v>
      </c>
      <c r="K242" s="82">
        <f t="shared" si="25"/>
        <v>0</v>
      </c>
      <c r="L242" s="83">
        <f t="shared" si="26"/>
        <v>0</v>
      </c>
      <c r="M242" s="232" t="str">
        <f t="shared" si="27"/>
        <v/>
      </c>
    </row>
    <row r="243" spans="1:13" x14ac:dyDescent="0.2">
      <c r="A243" s="68">
        <f t="shared" si="22"/>
        <v>236</v>
      </c>
      <c r="B243" s="75">
        <f t="shared" si="28"/>
        <v>235</v>
      </c>
      <c r="C243" s="84"/>
      <c r="D243" s="77"/>
      <c r="E243" s="78" t="str">
        <f>IF(C243="","",VLOOKUP(C243+0,Steuerkraft!A:B,2,FALSE))</f>
        <v/>
      </c>
      <c r="F243" s="78" t="str">
        <f>IF(C243="","",VLOOKUP(C243+0,Steuerkraft!A:F,6,FALSE))</f>
        <v/>
      </c>
      <c r="G243" s="79" t="str">
        <f t="shared" si="23"/>
        <v/>
      </c>
      <c r="H243" s="80" t="str">
        <f>IF(C243="","",VLOOKUP(C243+0,Steuerkraft!A:M,13,FALSE))</f>
        <v/>
      </c>
      <c r="I243" s="85" t="str">
        <f>IF(C243="","",VLOOKUP(C243+0,Steuerkraft!A:M,5,FALSE))</f>
        <v/>
      </c>
      <c r="J243" s="82">
        <f t="shared" si="24"/>
        <v>0</v>
      </c>
      <c r="K243" s="82">
        <f t="shared" si="25"/>
        <v>0</v>
      </c>
      <c r="L243" s="83">
        <f t="shared" si="26"/>
        <v>0</v>
      </c>
      <c r="M243" s="232" t="str">
        <f t="shared" si="27"/>
        <v/>
      </c>
    </row>
    <row r="244" spans="1:13" x14ac:dyDescent="0.2">
      <c r="A244" s="68">
        <f t="shared" si="22"/>
        <v>237</v>
      </c>
      <c r="B244" s="75">
        <f t="shared" si="28"/>
        <v>236</v>
      </c>
      <c r="C244" s="84"/>
      <c r="D244" s="77"/>
      <c r="E244" s="78" t="str">
        <f>IF(C244="","",VLOOKUP(C244+0,Steuerkraft!A:B,2,FALSE))</f>
        <v/>
      </c>
      <c r="F244" s="78" t="str">
        <f>IF(C244="","",VLOOKUP(C244+0,Steuerkraft!A:F,6,FALSE))</f>
        <v/>
      </c>
      <c r="G244" s="79" t="str">
        <f t="shared" si="23"/>
        <v/>
      </c>
      <c r="H244" s="80" t="str">
        <f>IF(C244="","",VLOOKUP(C244+0,Steuerkraft!A:M,13,FALSE))</f>
        <v/>
      </c>
      <c r="I244" s="85" t="str">
        <f>IF(C244="","",VLOOKUP(C244+0,Steuerkraft!A:M,5,FALSE))</f>
        <v/>
      </c>
      <c r="J244" s="82">
        <f t="shared" si="24"/>
        <v>0</v>
      </c>
      <c r="K244" s="82">
        <f t="shared" si="25"/>
        <v>0</v>
      </c>
      <c r="L244" s="83">
        <f t="shared" si="26"/>
        <v>0</v>
      </c>
      <c r="M244" s="232" t="str">
        <f t="shared" si="27"/>
        <v/>
      </c>
    </row>
    <row r="245" spans="1:13" x14ac:dyDescent="0.2">
      <c r="A245" s="68">
        <f t="shared" si="22"/>
        <v>238</v>
      </c>
      <c r="B245" s="75">
        <f t="shared" si="28"/>
        <v>237</v>
      </c>
      <c r="C245" s="84"/>
      <c r="D245" s="77"/>
      <c r="E245" s="78" t="str">
        <f>IF(C245="","",VLOOKUP(C245+0,Steuerkraft!A:B,2,FALSE))</f>
        <v/>
      </c>
      <c r="F245" s="78" t="str">
        <f>IF(C245="","",VLOOKUP(C245+0,Steuerkraft!A:F,6,FALSE))</f>
        <v/>
      </c>
      <c r="G245" s="79" t="str">
        <f t="shared" si="23"/>
        <v/>
      </c>
      <c r="H245" s="80" t="str">
        <f>IF(C245="","",VLOOKUP(C245+0,Steuerkraft!A:M,13,FALSE))</f>
        <v/>
      </c>
      <c r="I245" s="85" t="str">
        <f>IF(C245="","",VLOOKUP(C245+0,Steuerkraft!A:M,5,FALSE))</f>
        <v/>
      </c>
      <c r="J245" s="82">
        <f t="shared" si="24"/>
        <v>0</v>
      </c>
      <c r="K245" s="82">
        <f t="shared" si="25"/>
        <v>0</v>
      </c>
      <c r="L245" s="83">
        <f t="shared" si="26"/>
        <v>0</v>
      </c>
      <c r="M245" s="232" t="str">
        <f t="shared" si="27"/>
        <v/>
      </c>
    </row>
    <row r="246" spans="1:13" x14ac:dyDescent="0.2">
      <c r="A246" s="68">
        <f t="shared" si="22"/>
        <v>239</v>
      </c>
      <c r="B246" s="75">
        <f t="shared" si="28"/>
        <v>238</v>
      </c>
      <c r="C246" s="84"/>
      <c r="D246" s="77"/>
      <c r="E246" s="78" t="str">
        <f>IF(C246="","",VLOOKUP(C246+0,Steuerkraft!A:B,2,FALSE))</f>
        <v/>
      </c>
      <c r="F246" s="78" t="str">
        <f>IF(C246="","",VLOOKUP(C246+0,Steuerkraft!A:F,6,FALSE))</f>
        <v/>
      </c>
      <c r="G246" s="79" t="str">
        <f t="shared" si="23"/>
        <v/>
      </c>
      <c r="H246" s="80" t="str">
        <f>IF(C246="","",VLOOKUP(C246+0,Steuerkraft!A:M,13,FALSE))</f>
        <v/>
      </c>
      <c r="I246" s="85" t="str">
        <f>IF(C246="","",VLOOKUP(C246+0,Steuerkraft!A:M,5,FALSE))</f>
        <v/>
      </c>
      <c r="J246" s="82">
        <f t="shared" si="24"/>
        <v>0</v>
      </c>
      <c r="K246" s="82">
        <f t="shared" si="25"/>
        <v>0</v>
      </c>
      <c r="L246" s="83">
        <f t="shared" si="26"/>
        <v>0</v>
      </c>
      <c r="M246" s="232" t="str">
        <f t="shared" si="27"/>
        <v/>
      </c>
    </row>
    <row r="247" spans="1:13" x14ac:dyDescent="0.2">
      <c r="A247" s="68">
        <f t="shared" si="22"/>
        <v>240</v>
      </c>
      <c r="B247" s="75">
        <f t="shared" si="28"/>
        <v>239</v>
      </c>
      <c r="C247" s="84"/>
      <c r="D247" s="77"/>
      <c r="E247" s="78" t="str">
        <f>IF(C247="","",VLOOKUP(C247+0,Steuerkraft!A:B,2,FALSE))</f>
        <v/>
      </c>
      <c r="F247" s="78" t="str">
        <f>IF(C247="","",VLOOKUP(C247+0,Steuerkraft!A:F,6,FALSE))</f>
        <v/>
      </c>
      <c r="G247" s="79" t="str">
        <f t="shared" si="23"/>
        <v/>
      </c>
      <c r="H247" s="80" t="str">
        <f>IF(C247="","",VLOOKUP(C247+0,Steuerkraft!A:M,13,FALSE))</f>
        <v/>
      </c>
      <c r="I247" s="85" t="str">
        <f>IF(C247="","",VLOOKUP(C247+0,Steuerkraft!A:M,5,FALSE))</f>
        <v/>
      </c>
      <c r="J247" s="82">
        <f t="shared" si="24"/>
        <v>0</v>
      </c>
      <c r="K247" s="82">
        <f t="shared" si="25"/>
        <v>0</v>
      </c>
      <c r="L247" s="83">
        <f t="shared" si="26"/>
        <v>0</v>
      </c>
      <c r="M247" s="232" t="str">
        <f t="shared" si="27"/>
        <v/>
      </c>
    </row>
    <row r="248" spans="1:13" x14ac:dyDescent="0.2">
      <c r="A248" s="68">
        <f t="shared" si="22"/>
        <v>241</v>
      </c>
      <c r="B248" s="75">
        <f t="shared" si="28"/>
        <v>240</v>
      </c>
      <c r="C248" s="84"/>
      <c r="D248" s="77"/>
      <c r="E248" s="78" t="str">
        <f>IF(C248="","",VLOOKUP(C248+0,Steuerkraft!A:B,2,FALSE))</f>
        <v/>
      </c>
      <c r="F248" s="78" t="str">
        <f>IF(C248="","",VLOOKUP(C248+0,Steuerkraft!A:F,6,FALSE))</f>
        <v/>
      </c>
      <c r="G248" s="79" t="str">
        <f t="shared" si="23"/>
        <v/>
      </c>
      <c r="H248" s="80" t="str">
        <f>IF(C248="","",VLOOKUP(C248+0,Steuerkraft!A:M,13,FALSE))</f>
        <v/>
      </c>
      <c r="I248" s="85" t="str">
        <f>IF(C248="","",VLOOKUP(C248+0,Steuerkraft!A:M,5,FALSE))</f>
        <v/>
      </c>
      <c r="J248" s="82">
        <f t="shared" si="24"/>
        <v>0</v>
      </c>
      <c r="K248" s="82">
        <f t="shared" si="25"/>
        <v>0</v>
      </c>
      <c r="L248" s="83">
        <f t="shared" si="26"/>
        <v>0</v>
      </c>
      <c r="M248" s="232" t="str">
        <f t="shared" si="27"/>
        <v/>
      </c>
    </row>
    <row r="249" spans="1:13" x14ac:dyDescent="0.2">
      <c r="A249" s="68">
        <f t="shared" si="22"/>
        <v>242</v>
      </c>
      <c r="B249" s="75">
        <f t="shared" si="28"/>
        <v>241</v>
      </c>
      <c r="C249" s="84"/>
      <c r="D249" s="77"/>
      <c r="E249" s="78" t="str">
        <f>IF(C249="","",VLOOKUP(C249+0,Steuerkraft!A:B,2,FALSE))</f>
        <v/>
      </c>
      <c r="F249" s="78" t="str">
        <f>IF(C249="","",VLOOKUP(C249+0,Steuerkraft!A:F,6,FALSE))</f>
        <v/>
      </c>
      <c r="G249" s="79" t="str">
        <f t="shared" si="23"/>
        <v/>
      </c>
      <c r="H249" s="80" t="str">
        <f>IF(C249="","",VLOOKUP(C249+0,Steuerkraft!A:M,13,FALSE))</f>
        <v/>
      </c>
      <c r="I249" s="85" t="str">
        <f>IF(C249="","",VLOOKUP(C249+0,Steuerkraft!A:M,5,FALSE))</f>
        <v/>
      </c>
      <c r="J249" s="82">
        <f t="shared" si="24"/>
        <v>0</v>
      </c>
      <c r="K249" s="82">
        <f t="shared" si="25"/>
        <v>0</v>
      </c>
      <c r="L249" s="83">
        <f t="shared" si="26"/>
        <v>0</v>
      </c>
      <c r="M249" s="232" t="str">
        <f t="shared" si="27"/>
        <v/>
      </c>
    </row>
    <row r="250" spans="1:13" x14ac:dyDescent="0.2">
      <c r="A250" s="68">
        <f t="shared" si="22"/>
        <v>243</v>
      </c>
      <c r="B250" s="75">
        <f t="shared" si="28"/>
        <v>242</v>
      </c>
      <c r="C250" s="84"/>
      <c r="D250" s="77"/>
      <c r="E250" s="78" t="str">
        <f>IF(C250="","",VLOOKUP(C250+0,Steuerkraft!A:B,2,FALSE))</f>
        <v/>
      </c>
      <c r="F250" s="78" t="str">
        <f>IF(C250="","",VLOOKUP(C250+0,Steuerkraft!A:F,6,FALSE))</f>
        <v/>
      </c>
      <c r="G250" s="79" t="str">
        <f t="shared" si="23"/>
        <v/>
      </c>
      <c r="H250" s="80" t="str">
        <f>IF(C250="","",VLOOKUP(C250+0,Steuerkraft!A:M,13,FALSE))</f>
        <v/>
      </c>
      <c r="I250" s="81" t="str">
        <f>IF(C250="","",VLOOKUP(C250+0,Steuerkraft!A:M,5,FALSE))</f>
        <v/>
      </c>
      <c r="J250" s="82">
        <f t="shared" si="24"/>
        <v>0</v>
      </c>
      <c r="K250" s="82">
        <f t="shared" si="25"/>
        <v>0</v>
      </c>
      <c r="L250" s="83">
        <f t="shared" si="26"/>
        <v>0</v>
      </c>
      <c r="M250" s="232" t="str">
        <f>IF(D250="","",D250*I250)</f>
        <v/>
      </c>
    </row>
    <row r="251" spans="1:13" x14ac:dyDescent="0.2">
      <c r="A251" s="68">
        <f t="shared" si="22"/>
        <v>244</v>
      </c>
      <c r="B251" s="72" t="s">
        <v>2579</v>
      </c>
      <c r="C251" s="87">
        <f>COUNTA(C9:C250)</f>
        <v>0</v>
      </c>
      <c r="D251" s="88">
        <f>SUM(D9:D250)</f>
        <v>0</v>
      </c>
      <c r="E251" s="89" t="s">
        <v>2526</v>
      </c>
      <c r="F251" s="89"/>
      <c r="G251" s="90">
        <f>IF(ISERROR(SUM(G9:G250)),0,IF(SUM(J9:J250)&gt;0,0,SUM(G9:G250)))</f>
        <v>0</v>
      </c>
      <c r="H251" s="83">
        <f>SUM(L9:L250)+SUM(J9:J250)</f>
        <v>0</v>
      </c>
      <c r="M251" s="233">
        <f>IF(ISERROR(SUM(M9:M250)),0,IF(SUM(P9:P250)&gt;0,0,SUM(M9:M250)))</f>
        <v>0</v>
      </c>
    </row>
    <row r="252" spans="1:13" x14ac:dyDescent="0.2">
      <c r="A252" s="68">
        <f t="shared" si="22"/>
        <v>245</v>
      </c>
      <c r="C252" s="63"/>
      <c r="E252" s="92" t="s">
        <v>2580</v>
      </c>
      <c r="F252" s="258"/>
      <c r="G252" s="93"/>
      <c r="H252" s="94">
        <f>IF(D251=0,0,ROUND(G251/D251,10))</f>
        <v>0</v>
      </c>
      <c r="I252" s="95">
        <f>IF(C251=0,0,IF(H252&lt;-85,70,IF(H252&lt;-79,60,50)))</f>
        <v>0</v>
      </c>
      <c r="M252" s="234">
        <f>IF(OR(D251=0,C251=0),0,ROUND(M251/D251,0))</f>
        <v>0</v>
      </c>
    </row>
    <row r="253" spans="1:13" s="97" customFormat="1" ht="12" customHeight="1" x14ac:dyDescent="0.2">
      <c r="A253" s="96">
        <f t="shared" si="22"/>
        <v>246</v>
      </c>
      <c r="B253" s="289" t="str">
        <f>IF(SUM(L9:L250)&gt;0,"*) Es ist ein Fehler aufgetreten (AGS ggf. nicht vorhanden). Bitte überprüfen Sie Ihre Angaben.","")</f>
        <v/>
      </c>
      <c r="C253" s="289"/>
      <c r="D253" s="289"/>
      <c r="E253" s="289"/>
      <c r="F253" s="289"/>
      <c r="G253" s="289"/>
      <c r="H253" s="289"/>
      <c r="I253" s="289"/>
      <c r="L253" s="53"/>
    </row>
    <row r="254" spans="1:13" s="97" customFormat="1" ht="12" customHeight="1" x14ac:dyDescent="0.2">
      <c r="A254" s="96">
        <f>1+A251</f>
        <v>245</v>
      </c>
      <c r="B254" s="289" t="str">
        <f>IF(SUM(J9:J250)&gt;0,"*) Bitte tragen Sie die Anzahl der Haushalte für jede Gemeinde separat ein.","")</f>
        <v/>
      </c>
      <c r="C254" s="289"/>
      <c r="D254" s="289"/>
      <c r="E254" s="289"/>
      <c r="F254" s="289"/>
      <c r="G254" s="289"/>
      <c r="H254" s="289"/>
      <c r="I254" s="289"/>
      <c r="L254" s="53"/>
    </row>
    <row r="255" spans="1:13" ht="41.25" customHeight="1" x14ac:dyDescent="0.2">
      <c r="A255" s="68">
        <f>1+A253</f>
        <v>247</v>
      </c>
      <c r="B255" s="291" t="str">
        <f>IF(ISERROR(SUM(K9:K250)),"",IF(SUM(K9:K250)=0,"","*) Hinweis: Für einzelne Kommunen liegen möglicherweise keine vollständigen statistischen Daten vor."&amp;" Dies kann unter Umständen die Höhe des Fördersatzes ungünstig beeinflussen."&amp;" Bitte wenden Sie sich erforderlichenfalls an das Bundesministerium für Verkehr und digitale Infrastruktur, um ggf. entsprechende Unterlagen nachzureichen."))</f>
        <v/>
      </c>
      <c r="C255" s="291"/>
      <c r="D255" s="291"/>
      <c r="E255" s="291"/>
      <c r="F255" s="291"/>
      <c r="G255" s="291"/>
      <c r="H255" s="291"/>
      <c r="I255" s="291"/>
    </row>
  </sheetData>
  <sheetProtection sheet="1"/>
  <mergeCells count="4">
    <mergeCell ref="B253:I253"/>
    <mergeCell ref="A1:G1"/>
    <mergeCell ref="B255:I255"/>
    <mergeCell ref="B254:I254"/>
  </mergeCells>
  <dataValidations count="1">
    <dataValidation type="whole" showInputMessage="1" showErrorMessage="1" sqref="D9:D250">
      <formula1>0</formula1>
      <formula2>9999999</formula2>
    </dataValidation>
  </dataValidations>
  <pageMargins left="0.78749999999999998" right="0.78749999999999998" top="0.98402777777777772" bottom="0.98402777777777772" header="0.51180555555555551" footer="0.51180555555555551"/>
  <pageSetup paperSize="9" firstPageNumber="0"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2:C11309"/>
  <sheetViews>
    <sheetView workbookViewId="0"/>
  </sheetViews>
  <sheetFormatPr baseColWidth="10" defaultRowHeight="12.75" x14ac:dyDescent="0.2"/>
  <cols>
    <col min="1" max="1" width="11.42578125" style="100"/>
    <col min="2" max="2" width="35.140625" style="99" customWidth="1"/>
    <col min="3" max="3" width="26.5703125" style="99" customWidth="1"/>
    <col min="4" max="16384" width="11.42578125" style="99"/>
  </cols>
  <sheetData>
    <row r="2" spans="1:3" x14ac:dyDescent="0.2">
      <c r="A2" s="261" t="s">
        <v>22336</v>
      </c>
    </row>
    <row r="4" spans="1:3" ht="50.25" customHeight="1" x14ac:dyDescent="0.2">
      <c r="A4" s="274" t="s">
        <v>22337</v>
      </c>
      <c r="B4" s="98" t="s">
        <v>2525</v>
      </c>
      <c r="C4" s="98" t="s">
        <v>22333</v>
      </c>
    </row>
    <row r="5" spans="1:3" x14ac:dyDescent="0.2">
      <c r="A5" s="76" t="s">
        <v>2581</v>
      </c>
      <c r="B5" s="275" t="s">
        <v>2582</v>
      </c>
      <c r="C5" s="276" t="s">
        <v>22275</v>
      </c>
    </row>
    <row r="6" spans="1:3" x14ac:dyDescent="0.2">
      <c r="A6" s="76" t="s">
        <v>2583</v>
      </c>
      <c r="B6" s="275" t="s">
        <v>2584</v>
      </c>
      <c r="C6" s="276" t="s">
        <v>22275</v>
      </c>
    </row>
    <row r="7" spans="1:3" x14ac:dyDescent="0.2">
      <c r="A7" s="76" t="s">
        <v>2585</v>
      </c>
      <c r="B7" s="275" t="s">
        <v>2586</v>
      </c>
      <c r="C7" s="276" t="s">
        <v>22275</v>
      </c>
    </row>
    <row r="8" spans="1:3" x14ac:dyDescent="0.2">
      <c r="A8" s="76" t="s">
        <v>2587</v>
      </c>
      <c r="B8" s="275" t="s">
        <v>2588</v>
      </c>
      <c r="C8" s="276" t="s">
        <v>22275</v>
      </c>
    </row>
    <row r="9" spans="1:3" x14ac:dyDescent="0.2">
      <c r="A9" s="76" t="s">
        <v>2589</v>
      </c>
      <c r="B9" s="275" t="s">
        <v>2590</v>
      </c>
      <c r="C9" s="276" t="s">
        <v>2525</v>
      </c>
    </row>
    <row r="10" spans="1:3" x14ac:dyDescent="0.2">
      <c r="A10" s="76" t="s">
        <v>2591</v>
      </c>
      <c r="B10" s="275" t="s">
        <v>2592</v>
      </c>
      <c r="C10" s="276" t="s">
        <v>2525</v>
      </c>
    </row>
    <row r="11" spans="1:3" x14ac:dyDescent="0.2">
      <c r="A11" s="76" t="s">
        <v>2593</v>
      </c>
      <c r="B11" s="275" t="s">
        <v>2594</v>
      </c>
      <c r="C11" s="276" t="s">
        <v>2525</v>
      </c>
    </row>
    <row r="12" spans="1:3" x14ac:dyDescent="0.2">
      <c r="A12" s="76" t="s">
        <v>2595</v>
      </c>
      <c r="B12" s="275" t="s">
        <v>2596</v>
      </c>
      <c r="C12" s="276" t="s">
        <v>2525</v>
      </c>
    </row>
    <row r="13" spans="1:3" x14ac:dyDescent="0.2">
      <c r="A13" s="76" t="s">
        <v>2597</v>
      </c>
      <c r="B13" s="275" t="s">
        <v>2598</v>
      </c>
      <c r="C13" s="276" t="s">
        <v>2525</v>
      </c>
    </row>
    <row r="14" spans="1:3" x14ac:dyDescent="0.2">
      <c r="A14" s="76" t="s">
        <v>2599</v>
      </c>
      <c r="B14" s="275" t="s">
        <v>2600</v>
      </c>
      <c r="C14" s="276" t="s">
        <v>2525</v>
      </c>
    </row>
    <row r="15" spans="1:3" x14ac:dyDescent="0.2">
      <c r="A15" s="76" t="s">
        <v>2601</v>
      </c>
      <c r="B15" s="275" t="s">
        <v>2602</v>
      </c>
      <c r="C15" s="276" t="s">
        <v>2525</v>
      </c>
    </row>
    <row r="16" spans="1:3" x14ac:dyDescent="0.2">
      <c r="A16" s="76" t="s">
        <v>2603</v>
      </c>
      <c r="B16" s="275" t="s">
        <v>2604</v>
      </c>
      <c r="C16" s="276" t="s">
        <v>2525</v>
      </c>
    </row>
    <row r="17" spans="1:3" x14ac:dyDescent="0.2">
      <c r="A17" s="76" t="s">
        <v>2605</v>
      </c>
      <c r="B17" s="275" t="s">
        <v>2606</v>
      </c>
      <c r="C17" s="276" t="s">
        <v>22275</v>
      </c>
    </row>
    <row r="18" spans="1:3" x14ac:dyDescent="0.2">
      <c r="A18" s="76" t="s">
        <v>2607</v>
      </c>
      <c r="B18" s="275" t="s">
        <v>2608</v>
      </c>
      <c r="C18" s="276" t="s">
        <v>2525</v>
      </c>
    </row>
    <row r="19" spans="1:3" x14ac:dyDescent="0.2">
      <c r="A19" s="76" t="s">
        <v>2609</v>
      </c>
      <c r="B19" s="275" t="s">
        <v>2610</v>
      </c>
      <c r="C19" s="276" t="s">
        <v>2525</v>
      </c>
    </row>
    <row r="20" spans="1:3" x14ac:dyDescent="0.2">
      <c r="A20" s="76" t="s">
        <v>2611</v>
      </c>
      <c r="B20" s="275" t="s">
        <v>2612</v>
      </c>
      <c r="C20" s="276" t="s">
        <v>2525</v>
      </c>
    </row>
    <row r="21" spans="1:3" x14ac:dyDescent="0.2">
      <c r="A21" s="76" t="s">
        <v>2613</v>
      </c>
      <c r="B21" s="275" t="s">
        <v>2614</v>
      </c>
      <c r="C21" s="276" t="s">
        <v>2525</v>
      </c>
    </row>
    <row r="22" spans="1:3" x14ac:dyDescent="0.2">
      <c r="A22" s="76" t="s">
        <v>2615</v>
      </c>
      <c r="B22" s="275" t="s">
        <v>2616</v>
      </c>
      <c r="C22" s="276" t="s">
        <v>2525</v>
      </c>
    </row>
    <row r="23" spans="1:3" x14ac:dyDescent="0.2">
      <c r="A23" s="76" t="s">
        <v>2617</v>
      </c>
      <c r="B23" s="275" t="s">
        <v>2618</v>
      </c>
      <c r="C23" s="276" t="s">
        <v>2525</v>
      </c>
    </row>
    <row r="24" spans="1:3" x14ac:dyDescent="0.2">
      <c r="A24" s="76" t="s">
        <v>2619</v>
      </c>
      <c r="B24" s="275" t="s">
        <v>2620</v>
      </c>
      <c r="C24" s="276" t="s">
        <v>2525</v>
      </c>
    </row>
    <row r="25" spans="1:3" x14ac:dyDescent="0.2">
      <c r="A25" s="76" t="s">
        <v>2621</v>
      </c>
      <c r="B25" s="275" t="s">
        <v>2622</v>
      </c>
      <c r="C25" s="276" t="s">
        <v>2525</v>
      </c>
    </row>
    <row r="26" spans="1:3" x14ac:dyDescent="0.2">
      <c r="A26" s="76" t="s">
        <v>2623</v>
      </c>
      <c r="B26" s="275" t="s">
        <v>2624</v>
      </c>
      <c r="C26" s="276" t="s">
        <v>2525</v>
      </c>
    </row>
    <row r="27" spans="1:3" x14ac:dyDescent="0.2">
      <c r="A27" s="76" t="s">
        <v>2625</v>
      </c>
      <c r="B27" s="275" t="s">
        <v>2626</v>
      </c>
      <c r="C27" s="276" t="s">
        <v>2525</v>
      </c>
    </row>
    <row r="28" spans="1:3" x14ac:dyDescent="0.2">
      <c r="A28" s="76" t="s">
        <v>2627</v>
      </c>
      <c r="B28" s="275" t="s">
        <v>2628</v>
      </c>
      <c r="C28" s="276" t="s">
        <v>2525</v>
      </c>
    </row>
    <row r="29" spans="1:3" x14ac:dyDescent="0.2">
      <c r="A29" s="76" t="s">
        <v>2629</v>
      </c>
      <c r="B29" s="275" t="s">
        <v>2630</v>
      </c>
      <c r="C29" s="276" t="s">
        <v>2525</v>
      </c>
    </row>
    <row r="30" spans="1:3" x14ac:dyDescent="0.2">
      <c r="A30" s="76" t="s">
        <v>2631</v>
      </c>
      <c r="B30" s="275" t="s">
        <v>2632</v>
      </c>
      <c r="C30" s="276" t="s">
        <v>2525</v>
      </c>
    </row>
    <row r="31" spans="1:3" x14ac:dyDescent="0.2">
      <c r="A31" s="76" t="s">
        <v>2633</v>
      </c>
      <c r="B31" s="275" t="s">
        <v>2634</v>
      </c>
      <c r="C31" s="276" t="s">
        <v>2525</v>
      </c>
    </row>
    <row r="32" spans="1:3" x14ac:dyDescent="0.2">
      <c r="A32" s="76" t="s">
        <v>2635</v>
      </c>
      <c r="B32" s="275" t="s">
        <v>2636</v>
      </c>
      <c r="C32" s="276" t="s">
        <v>2525</v>
      </c>
    </row>
    <row r="33" spans="1:3" x14ac:dyDescent="0.2">
      <c r="A33" s="76" t="s">
        <v>2637</v>
      </c>
      <c r="B33" s="275" t="s">
        <v>2638</v>
      </c>
      <c r="C33" s="276" t="s">
        <v>2525</v>
      </c>
    </row>
    <row r="34" spans="1:3" x14ac:dyDescent="0.2">
      <c r="A34" s="76" t="s">
        <v>2639</v>
      </c>
      <c r="B34" s="275" t="s">
        <v>2640</v>
      </c>
      <c r="C34" s="276" t="s">
        <v>2525</v>
      </c>
    </row>
    <row r="35" spans="1:3" x14ac:dyDescent="0.2">
      <c r="A35" s="76" t="s">
        <v>2641</v>
      </c>
      <c r="B35" s="275" t="s">
        <v>2642</v>
      </c>
      <c r="C35" s="276" t="s">
        <v>2525</v>
      </c>
    </row>
    <row r="36" spans="1:3" x14ac:dyDescent="0.2">
      <c r="A36" s="76" t="s">
        <v>2643</v>
      </c>
      <c r="B36" s="275" t="s">
        <v>2644</v>
      </c>
      <c r="C36" s="276" t="s">
        <v>2525</v>
      </c>
    </row>
    <row r="37" spans="1:3" x14ac:dyDescent="0.2">
      <c r="A37" s="76" t="s">
        <v>2645</v>
      </c>
      <c r="B37" s="275" t="s">
        <v>2646</v>
      </c>
      <c r="C37" s="276" t="s">
        <v>2525</v>
      </c>
    </row>
    <row r="38" spans="1:3" x14ac:dyDescent="0.2">
      <c r="A38" s="76" t="s">
        <v>2647</v>
      </c>
      <c r="B38" s="275" t="s">
        <v>2648</v>
      </c>
      <c r="C38" s="276" t="s">
        <v>2525</v>
      </c>
    </row>
    <row r="39" spans="1:3" x14ac:dyDescent="0.2">
      <c r="A39" s="76" t="s">
        <v>2649</v>
      </c>
      <c r="B39" s="275" t="s">
        <v>2650</v>
      </c>
      <c r="C39" s="276" t="s">
        <v>2525</v>
      </c>
    </row>
    <row r="40" spans="1:3" x14ac:dyDescent="0.2">
      <c r="A40" s="76" t="s">
        <v>2651</v>
      </c>
      <c r="B40" s="275" t="s">
        <v>2652</v>
      </c>
      <c r="C40" s="276" t="s">
        <v>2525</v>
      </c>
    </row>
    <row r="41" spans="1:3" x14ac:dyDescent="0.2">
      <c r="A41" s="76" t="s">
        <v>2653</v>
      </c>
      <c r="B41" s="275" t="s">
        <v>2654</v>
      </c>
      <c r="C41" s="276" t="s">
        <v>2525</v>
      </c>
    </row>
    <row r="42" spans="1:3" x14ac:dyDescent="0.2">
      <c r="A42" s="76" t="s">
        <v>2655</v>
      </c>
      <c r="B42" s="275" t="s">
        <v>2656</v>
      </c>
      <c r="C42" s="276" t="s">
        <v>2525</v>
      </c>
    </row>
    <row r="43" spans="1:3" x14ac:dyDescent="0.2">
      <c r="A43" s="76" t="s">
        <v>2657</v>
      </c>
      <c r="B43" s="275" t="s">
        <v>2658</v>
      </c>
      <c r="C43" s="276" t="s">
        <v>22275</v>
      </c>
    </row>
    <row r="44" spans="1:3" x14ac:dyDescent="0.2">
      <c r="A44" s="76" t="s">
        <v>2659</v>
      </c>
      <c r="B44" s="275" t="s">
        <v>2660</v>
      </c>
      <c r="C44" s="276" t="s">
        <v>2525</v>
      </c>
    </row>
    <row r="45" spans="1:3" x14ac:dyDescent="0.2">
      <c r="A45" s="76" t="s">
        <v>2661</v>
      </c>
      <c r="B45" s="275" t="s">
        <v>2662</v>
      </c>
      <c r="C45" s="276" t="s">
        <v>2525</v>
      </c>
    </row>
    <row r="46" spans="1:3" x14ac:dyDescent="0.2">
      <c r="A46" s="76" t="s">
        <v>2663</v>
      </c>
      <c r="B46" s="275" t="s">
        <v>2664</v>
      </c>
      <c r="C46" s="276" t="s">
        <v>2525</v>
      </c>
    </row>
    <row r="47" spans="1:3" x14ac:dyDescent="0.2">
      <c r="A47" s="76" t="s">
        <v>2665</v>
      </c>
      <c r="B47" s="275" t="s">
        <v>2666</v>
      </c>
      <c r="C47" s="276" t="s">
        <v>2525</v>
      </c>
    </row>
    <row r="48" spans="1:3" x14ac:dyDescent="0.2">
      <c r="A48" s="76" t="s">
        <v>2667</v>
      </c>
      <c r="B48" s="275" t="s">
        <v>2668</v>
      </c>
      <c r="C48" s="276" t="s">
        <v>2525</v>
      </c>
    </row>
    <row r="49" spans="1:3" x14ac:dyDescent="0.2">
      <c r="A49" s="76" t="s">
        <v>2669</v>
      </c>
      <c r="B49" s="275" t="s">
        <v>2670</v>
      </c>
      <c r="C49" s="276" t="s">
        <v>2525</v>
      </c>
    </row>
    <row r="50" spans="1:3" x14ac:dyDescent="0.2">
      <c r="A50" s="76" t="s">
        <v>2671</v>
      </c>
      <c r="B50" s="275" t="s">
        <v>2672</v>
      </c>
      <c r="C50" s="276" t="s">
        <v>2525</v>
      </c>
    </row>
    <row r="51" spans="1:3" x14ac:dyDescent="0.2">
      <c r="A51" s="76" t="s">
        <v>2673</v>
      </c>
      <c r="B51" s="275" t="s">
        <v>2674</v>
      </c>
      <c r="C51" s="276" t="s">
        <v>2525</v>
      </c>
    </row>
    <row r="52" spans="1:3" x14ac:dyDescent="0.2">
      <c r="A52" s="76" t="s">
        <v>2675</v>
      </c>
      <c r="B52" s="275" t="s">
        <v>2676</v>
      </c>
      <c r="C52" s="276" t="s">
        <v>2525</v>
      </c>
    </row>
    <row r="53" spans="1:3" x14ac:dyDescent="0.2">
      <c r="A53" s="76" t="s">
        <v>2677</v>
      </c>
      <c r="B53" s="275" t="s">
        <v>2678</v>
      </c>
      <c r="C53" s="276" t="s">
        <v>2525</v>
      </c>
    </row>
    <row r="54" spans="1:3" x14ac:dyDescent="0.2">
      <c r="A54" s="76" t="s">
        <v>2679</v>
      </c>
      <c r="B54" s="275" t="s">
        <v>2680</v>
      </c>
      <c r="C54" s="276" t="s">
        <v>2525</v>
      </c>
    </row>
    <row r="55" spans="1:3" x14ac:dyDescent="0.2">
      <c r="A55" s="76" t="s">
        <v>2681</v>
      </c>
      <c r="B55" s="275" t="s">
        <v>2682</v>
      </c>
      <c r="C55" s="276" t="s">
        <v>2525</v>
      </c>
    </row>
    <row r="56" spans="1:3" x14ac:dyDescent="0.2">
      <c r="A56" s="76" t="s">
        <v>2683</v>
      </c>
      <c r="B56" s="275" t="s">
        <v>2684</v>
      </c>
      <c r="C56" s="276" t="s">
        <v>2525</v>
      </c>
    </row>
    <row r="57" spans="1:3" x14ac:dyDescent="0.2">
      <c r="A57" s="76" t="s">
        <v>2685</v>
      </c>
      <c r="B57" s="275" t="s">
        <v>2686</v>
      </c>
      <c r="C57" s="276" t="s">
        <v>2525</v>
      </c>
    </row>
    <row r="58" spans="1:3" x14ac:dyDescent="0.2">
      <c r="A58" s="76" t="s">
        <v>2687</v>
      </c>
      <c r="B58" s="275" t="s">
        <v>2688</v>
      </c>
      <c r="C58" s="276" t="s">
        <v>2525</v>
      </c>
    </row>
    <row r="59" spans="1:3" x14ac:dyDescent="0.2">
      <c r="A59" s="76" t="s">
        <v>2689</v>
      </c>
      <c r="B59" s="275" t="s">
        <v>2690</v>
      </c>
      <c r="C59" s="276" t="s">
        <v>2525</v>
      </c>
    </row>
    <row r="60" spans="1:3" x14ac:dyDescent="0.2">
      <c r="A60" s="76" t="s">
        <v>2691</v>
      </c>
      <c r="B60" s="275" t="s">
        <v>2692</v>
      </c>
      <c r="C60" s="276" t="s">
        <v>2525</v>
      </c>
    </row>
    <row r="61" spans="1:3" x14ac:dyDescent="0.2">
      <c r="A61" s="76" t="s">
        <v>2693</v>
      </c>
      <c r="B61" s="275" t="s">
        <v>2694</v>
      </c>
      <c r="C61" s="276" t="s">
        <v>2525</v>
      </c>
    </row>
    <row r="62" spans="1:3" x14ac:dyDescent="0.2">
      <c r="A62" s="76" t="s">
        <v>2695</v>
      </c>
      <c r="B62" s="275" t="s">
        <v>2696</v>
      </c>
      <c r="C62" s="276" t="s">
        <v>2525</v>
      </c>
    </row>
    <row r="63" spans="1:3" x14ac:dyDescent="0.2">
      <c r="A63" s="76" t="s">
        <v>2697</v>
      </c>
      <c r="B63" s="275" t="s">
        <v>2698</v>
      </c>
      <c r="C63" s="276" t="s">
        <v>2525</v>
      </c>
    </row>
    <row r="64" spans="1:3" x14ac:dyDescent="0.2">
      <c r="A64" s="76" t="s">
        <v>2699</v>
      </c>
      <c r="B64" s="275" t="s">
        <v>2700</v>
      </c>
      <c r="C64" s="276" t="s">
        <v>2525</v>
      </c>
    </row>
    <row r="65" spans="1:3" x14ac:dyDescent="0.2">
      <c r="A65" s="76" t="s">
        <v>2701</v>
      </c>
      <c r="B65" s="275" t="s">
        <v>2702</v>
      </c>
      <c r="C65" s="276" t="s">
        <v>2525</v>
      </c>
    </row>
    <row r="66" spans="1:3" x14ac:dyDescent="0.2">
      <c r="A66" s="76" t="s">
        <v>2703</v>
      </c>
      <c r="B66" s="275" t="s">
        <v>2704</v>
      </c>
      <c r="C66" s="276" t="s">
        <v>22275</v>
      </c>
    </row>
    <row r="67" spans="1:3" x14ac:dyDescent="0.2">
      <c r="A67" s="76" t="s">
        <v>2705</v>
      </c>
      <c r="B67" s="275" t="s">
        <v>2706</v>
      </c>
      <c r="C67" s="276" t="s">
        <v>2525</v>
      </c>
    </row>
    <row r="68" spans="1:3" x14ac:dyDescent="0.2">
      <c r="A68" s="76" t="s">
        <v>2707</v>
      </c>
      <c r="B68" s="275" t="s">
        <v>2708</v>
      </c>
      <c r="C68" s="276" t="s">
        <v>22275</v>
      </c>
    </row>
    <row r="69" spans="1:3" x14ac:dyDescent="0.2">
      <c r="A69" s="76" t="s">
        <v>2709</v>
      </c>
      <c r="B69" s="275" t="s">
        <v>2710</v>
      </c>
      <c r="C69" s="276" t="s">
        <v>2525</v>
      </c>
    </row>
    <row r="70" spans="1:3" x14ac:dyDescent="0.2">
      <c r="A70" s="76" t="s">
        <v>2711</v>
      </c>
      <c r="B70" s="275" t="s">
        <v>2712</v>
      </c>
      <c r="C70" s="276" t="s">
        <v>2525</v>
      </c>
    </row>
    <row r="71" spans="1:3" x14ac:dyDescent="0.2">
      <c r="A71" s="76" t="s">
        <v>2713</v>
      </c>
      <c r="B71" s="275" t="s">
        <v>2714</v>
      </c>
      <c r="C71" s="276" t="s">
        <v>2525</v>
      </c>
    </row>
    <row r="72" spans="1:3" x14ac:dyDescent="0.2">
      <c r="A72" s="76" t="s">
        <v>2715</v>
      </c>
      <c r="B72" s="275" t="s">
        <v>2716</v>
      </c>
      <c r="C72" s="276" t="s">
        <v>2525</v>
      </c>
    </row>
    <row r="73" spans="1:3" x14ac:dyDescent="0.2">
      <c r="A73" s="76" t="s">
        <v>2717</v>
      </c>
      <c r="B73" s="275" t="s">
        <v>2718</v>
      </c>
      <c r="C73" s="276" t="s">
        <v>2525</v>
      </c>
    </row>
    <row r="74" spans="1:3" x14ac:dyDescent="0.2">
      <c r="A74" s="76" t="s">
        <v>2719</v>
      </c>
      <c r="B74" s="275" t="s">
        <v>2720</v>
      </c>
      <c r="C74" s="276" t="s">
        <v>2525</v>
      </c>
    </row>
    <row r="75" spans="1:3" x14ac:dyDescent="0.2">
      <c r="A75" s="76" t="s">
        <v>2721</v>
      </c>
      <c r="B75" s="275" t="s">
        <v>2722</v>
      </c>
      <c r="C75" s="276" t="s">
        <v>2525</v>
      </c>
    </row>
    <row r="76" spans="1:3" x14ac:dyDescent="0.2">
      <c r="A76" s="76" t="s">
        <v>2723</v>
      </c>
      <c r="B76" s="275" t="s">
        <v>2724</v>
      </c>
      <c r="C76" s="276" t="s">
        <v>2525</v>
      </c>
    </row>
    <row r="77" spans="1:3" x14ac:dyDescent="0.2">
      <c r="A77" s="76" t="s">
        <v>2725</v>
      </c>
      <c r="B77" s="275" t="s">
        <v>2726</v>
      </c>
      <c r="C77" s="276" t="s">
        <v>2525</v>
      </c>
    </row>
    <row r="78" spans="1:3" x14ac:dyDescent="0.2">
      <c r="A78" s="76" t="s">
        <v>2727</v>
      </c>
      <c r="B78" s="275" t="s">
        <v>2728</v>
      </c>
      <c r="C78" s="276" t="s">
        <v>2525</v>
      </c>
    </row>
    <row r="79" spans="1:3" x14ac:dyDescent="0.2">
      <c r="A79" s="76" t="s">
        <v>2729</v>
      </c>
      <c r="B79" s="275" t="s">
        <v>2730</v>
      </c>
      <c r="C79" s="276" t="s">
        <v>2525</v>
      </c>
    </row>
    <row r="80" spans="1:3" x14ac:dyDescent="0.2">
      <c r="A80" s="76" t="s">
        <v>2731</v>
      </c>
      <c r="B80" s="275" t="s">
        <v>2732</v>
      </c>
      <c r="C80" s="276" t="s">
        <v>2525</v>
      </c>
    </row>
    <row r="81" spans="1:3" x14ac:dyDescent="0.2">
      <c r="A81" s="76" t="s">
        <v>2733</v>
      </c>
      <c r="B81" s="275" t="s">
        <v>2734</v>
      </c>
      <c r="C81" s="276" t="s">
        <v>2525</v>
      </c>
    </row>
    <row r="82" spans="1:3" x14ac:dyDescent="0.2">
      <c r="A82" s="76" t="s">
        <v>2735</v>
      </c>
      <c r="B82" s="275" t="s">
        <v>2736</v>
      </c>
      <c r="C82" s="276" t="s">
        <v>2525</v>
      </c>
    </row>
    <row r="83" spans="1:3" x14ac:dyDescent="0.2">
      <c r="A83" s="76" t="s">
        <v>2737</v>
      </c>
      <c r="B83" s="275" t="s">
        <v>2738</v>
      </c>
      <c r="C83" s="276" t="s">
        <v>2525</v>
      </c>
    </row>
    <row r="84" spans="1:3" x14ac:dyDescent="0.2">
      <c r="A84" s="76" t="s">
        <v>2739</v>
      </c>
      <c r="B84" s="275" t="s">
        <v>2740</v>
      </c>
      <c r="C84" s="276" t="s">
        <v>2525</v>
      </c>
    </row>
    <row r="85" spans="1:3" x14ac:dyDescent="0.2">
      <c r="A85" s="76" t="s">
        <v>2741</v>
      </c>
      <c r="B85" s="275" t="s">
        <v>2742</v>
      </c>
      <c r="C85" s="276" t="s">
        <v>2525</v>
      </c>
    </row>
    <row r="86" spans="1:3" x14ac:dyDescent="0.2">
      <c r="A86" s="76" t="s">
        <v>2743</v>
      </c>
      <c r="B86" s="275" t="s">
        <v>2744</v>
      </c>
      <c r="C86" s="276" t="s">
        <v>2525</v>
      </c>
    </row>
    <row r="87" spans="1:3" x14ac:dyDescent="0.2">
      <c r="A87" s="76" t="s">
        <v>2745</v>
      </c>
      <c r="B87" s="275" t="s">
        <v>2746</v>
      </c>
      <c r="C87" s="276" t="s">
        <v>2525</v>
      </c>
    </row>
    <row r="88" spans="1:3" x14ac:dyDescent="0.2">
      <c r="A88" s="76" t="s">
        <v>2747</v>
      </c>
      <c r="B88" s="275" t="s">
        <v>2748</v>
      </c>
      <c r="C88" s="276" t="s">
        <v>2525</v>
      </c>
    </row>
    <row r="89" spans="1:3" x14ac:dyDescent="0.2">
      <c r="A89" s="76" t="s">
        <v>2749</v>
      </c>
      <c r="B89" s="275" t="s">
        <v>2750</v>
      </c>
      <c r="C89" s="276" t="s">
        <v>2525</v>
      </c>
    </row>
    <row r="90" spans="1:3" x14ac:dyDescent="0.2">
      <c r="A90" s="76" t="s">
        <v>2751</v>
      </c>
      <c r="B90" s="275" t="s">
        <v>2752</v>
      </c>
      <c r="C90" s="276" t="s">
        <v>2525</v>
      </c>
    </row>
    <row r="91" spans="1:3" x14ac:dyDescent="0.2">
      <c r="A91" s="76" t="s">
        <v>2753</v>
      </c>
      <c r="B91" s="275" t="s">
        <v>2754</v>
      </c>
      <c r="C91" s="276" t="s">
        <v>2525</v>
      </c>
    </row>
    <row r="92" spans="1:3" x14ac:dyDescent="0.2">
      <c r="A92" s="76" t="s">
        <v>2755</v>
      </c>
      <c r="B92" s="275" t="s">
        <v>2756</v>
      </c>
      <c r="C92" s="276" t="s">
        <v>2525</v>
      </c>
    </row>
    <row r="93" spans="1:3" x14ac:dyDescent="0.2">
      <c r="A93" s="76" t="s">
        <v>2757</v>
      </c>
      <c r="B93" s="275" t="s">
        <v>2758</v>
      </c>
      <c r="C93" s="276" t="s">
        <v>2525</v>
      </c>
    </row>
    <row r="94" spans="1:3" x14ac:dyDescent="0.2">
      <c r="A94" s="76" t="s">
        <v>2759</v>
      </c>
      <c r="B94" s="275" t="s">
        <v>2760</v>
      </c>
      <c r="C94" s="276" t="s">
        <v>2525</v>
      </c>
    </row>
    <row r="95" spans="1:3" x14ac:dyDescent="0.2">
      <c r="A95" s="76" t="s">
        <v>2761</v>
      </c>
      <c r="B95" s="275" t="s">
        <v>2762</v>
      </c>
      <c r="C95" s="276" t="s">
        <v>2525</v>
      </c>
    </row>
    <row r="96" spans="1:3" x14ac:dyDescent="0.2">
      <c r="A96" s="76" t="s">
        <v>2763</v>
      </c>
      <c r="B96" s="275" t="s">
        <v>2764</v>
      </c>
      <c r="C96" s="276" t="s">
        <v>2525</v>
      </c>
    </row>
    <row r="97" spans="1:3" x14ac:dyDescent="0.2">
      <c r="A97" s="76" t="s">
        <v>2765</v>
      </c>
      <c r="B97" s="275" t="s">
        <v>2766</v>
      </c>
      <c r="C97" s="276" t="s">
        <v>2525</v>
      </c>
    </row>
    <row r="98" spans="1:3" x14ac:dyDescent="0.2">
      <c r="A98" s="76" t="s">
        <v>2767</v>
      </c>
      <c r="B98" s="275" t="s">
        <v>2768</v>
      </c>
      <c r="C98" s="276" t="s">
        <v>2525</v>
      </c>
    </row>
    <row r="99" spans="1:3" x14ac:dyDescent="0.2">
      <c r="A99" s="76" t="s">
        <v>2769</v>
      </c>
      <c r="B99" s="275" t="s">
        <v>2770</v>
      </c>
      <c r="C99" s="276" t="s">
        <v>2525</v>
      </c>
    </row>
    <row r="100" spans="1:3" x14ac:dyDescent="0.2">
      <c r="A100" s="76" t="s">
        <v>2771</v>
      </c>
      <c r="B100" s="275" t="s">
        <v>2772</v>
      </c>
      <c r="C100" s="276" t="s">
        <v>2525</v>
      </c>
    </row>
    <row r="101" spans="1:3" x14ac:dyDescent="0.2">
      <c r="A101" s="76" t="s">
        <v>2773</v>
      </c>
      <c r="B101" s="275" t="s">
        <v>2774</v>
      </c>
      <c r="C101" s="276" t="s">
        <v>2525</v>
      </c>
    </row>
    <row r="102" spans="1:3" x14ac:dyDescent="0.2">
      <c r="A102" s="76" t="s">
        <v>2775</v>
      </c>
      <c r="B102" s="275" t="s">
        <v>2776</v>
      </c>
      <c r="C102" s="276" t="s">
        <v>2525</v>
      </c>
    </row>
    <row r="103" spans="1:3" x14ac:dyDescent="0.2">
      <c r="A103" s="76" t="s">
        <v>2777</v>
      </c>
      <c r="B103" s="275" t="s">
        <v>2778</v>
      </c>
      <c r="C103" s="276" t="s">
        <v>2525</v>
      </c>
    </row>
    <row r="104" spans="1:3" x14ac:dyDescent="0.2">
      <c r="A104" s="76" t="s">
        <v>2779</v>
      </c>
      <c r="B104" s="275" t="s">
        <v>2780</v>
      </c>
      <c r="C104" s="276" t="s">
        <v>2525</v>
      </c>
    </row>
    <row r="105" spans="1:3" x14ac:dyDescent="0.2">
      <c r="A105" s="76" t="s">
        <v>2781</v>
      </c>
      <c r="B105" s="275" t="s">
        <v>2782</v>
      </c>
      <c r="C105" s="276" t="s">
        <v>2525</v>
      </c>
    </row>
    <row r="106" spans="1:3" x14ac:dyDescent="0.2">
      <c r="A106" s="76" t="s">
        <v>2783</v>
      </c>
      <c r="B106" s="275" t="s">
        <v>2784</v>
      </c>
      <c r="C106" s="276" t="s">
        <v>2525</v>
      </c>
    </row>
    <row r="107" spans="1:3" x14ac:dyDescent="0.2">
      <c r="A107" s="76" t="s">
        <v>2785</v>
      </c>
      <c r="B107" s="275" t="s">
        <v>2786</v>
      </c>
      <c r="C107" s="276" t="s">
        <v>2525</v>
      </c>
    </row>
    <row r="108" spans="1:3" x14ac:dyDescent="0.2">
      <c r="A108" s="76" t="s">
        <v>2787</v>
      </c>
      <c r="B108" s="275" t="s">
        <v>2788</v>
      </c>
      <c r="C108" s="276" t="s">
        <v>2525</v>
      </c>
    </row>
    <row r="109" spans="1:3" x14ac:dyDescent="0.2">
      <c r="A109" s="76" t="s">
        <v>2789</v>
      </c>
      <c r="B109" s="275" t="s">
        <v>2790</v>
      </c>
      <c r="C109" s="276" t="s">
        <v>2525</v>
      </c>
    </row>
    <row r="110" spans="1:3" x14ac:dyDescent="0.2">
      <c r="A110" s="76" t="s">
        <v>2791</v>
      </c>
      <c r="B110" s="275" t="s">
        <v>2792</v>
      </c>
      <c r="C110" s="276" t="s">
        <v>22275</v>
      </c>
    </row>
    <row r="111" spans="1:3" x14ac:dyDescent="0.2">
      <c r="A111" s="76" t="s">
        <v>2793</v>
      </c>
      <c r="B111" s="275" t="s">
        <v>2794</v>
      </c>
      <c r="C111" s="276" t="s">
        <v>2525</v>
      </c>
    </row>
    <row r="112" spans="1:3" x14ac:dyDescent="0.2">
      <c r="A112" s="76" t="s">
        <v>2795</v>
      </c>
      <c r="B112" s="275" t="s">
        <v>2796</v>
      </c>
      <c r="C112" s="276" t="s">
        <v>2525</v>
      </c>
    </row>
    <row r="113" spans="1:3" x14ac:dyDescent="0.2">
      <c r="A113" s="76" t="s">
        <v>2797</v>
      </c>
      <c r="B113" s="275" t="s">
        <v>2798</v>
      </c>
      <c r="C113" s="276" t="s">
        <v>2525</v>
      </c>
    </row>
    <row r="114" spans="1:3" x14ac:dyDescent="0.2">
      <c r="A114" s="76" t="s">
        <v>2799</v>
      </c>
      <c r="B114" s="275" t="s">
        <v>2800</v>
      </c>
      <c r="C114" s="276" t="s">
        <v>2525</v>
      </c>
    </row>
    <row r="115" spans="1:3" x14ac:dyDescent="0.2">
      <c r="A115" s="76" t="s">
        <v>2801</v>
      </c>
      <c r="B115" s="275" t="s">
        <v>2802</v>
      </c>
      <c r="C115" s="276" t="s">
        <v>2525</v>
      </c>
    </row>
    <row r="116" spans="1:3" x14ac:dyDescent="0.2">
      <c r="A116" s="76" t="s">
        <v>2803</v>
      </c>
      <c r="B116" s="275" t="s">
        <v>2804</v>
      </c>
      <c r="C116" s="276" t="s">
        <v>2525</v>
      </c>
    </row>
    <row r="117" spans="1:3" x14ac:dyDescent="0.2">
      <c r="A117" s="76" t="s">
        <v>2805</v>
      </c>
      <c r="B117" s="275" t="s">
        <v>2806</v>
      </c>
      <c r="C117" s="276" t="s">
        <v>2525</v>
      </c>
    </row>
    <row r="118" spans="1:3" x14ac:dyDescent="0.2">
      <c r="A118" s="76" t="s">
        <v>2807</v>
      </c>
      <c r="B118" s="275" t="s">
        <v>2808</v>
      </c>
      <c r="C118" s="276" t="s">
        <v>2525</v>
      </c>
    </row>
    <row r="119" spans="1:3" x14ac:dyDescent="0.2">
      <c r="A119" s="76" t="s">
        <v>2809</v>
      </c>
      <c r="B119" s="275" t="s">
        <v>2810</v>
      </c>
      <c r="C119" s="276" t="s">
        <v>2525</v>
      </c>
    </row>
    <row r="120" spans="1:3" x14ac:dyDescent="0.2">
      <c r="A120" s="76" t="s">
        <v>2811</v>
      </c>
      <c r="B120" s="275" t="s">
        <v>2812</v>
      </c>
      <c r="C120" s="276" t="s">
        <v>2525</v>
      </c>
    </row>
    <row r="121" spans="1:3" x14ac:dyDescent="0.2">
      <c r="A121" s="76" t="s">
        <v>2813</v>
      </c>
      <c r="B121" s="275" t="s">
        <v>2814</v>
      </c>
      <c r="C121" s="276" t="s">
        <v>2525</v>
      </c>
    </row>
    <row r="122" spans="1:3" x14ac:dyDescent="0.2">
      <c r="A122" s="76" t="s">
        <v>2815</v>
      </c>
      <c r="B122" s="275" t="s">
        <v>2816</v>
      </c>
      <c r="C122" s="276" t="s">
        <v>2525</v>
      </c>
    </row>
    <row r="123" spans="1:3" x14ac:dyDescent="0.2">
      <c r="A123" s="76" t="s">
        <v>2817</v>
      </c>
      <c r="B123" s="275" t="s">
        <v>2818</v>
      </c>
      <c r="C123" s="276" t="s">
        <v>2525</v>
      </c>
    </row>
    <row r="124" spans="1:3" x14ac:dyDescent="0.2">
      <c r="A124" s="76" t="s">
        <v>2819</v>
      </c>
      <c r="B124" s="275" t="s">
        <v>2820</v>
      </c>
      <c r="C124" s="276" t="s">
        <v>2525</v>
      </c>
    </row>
    <row r="125" spans="1:3" x14ac:dyDescent="0.2">
      <c r="A125" s="76" t="s">
        <v>2821</v>
      </c>
      <c r="B125" s="275" t="s">
        <v>2822</v>
      </c>
      <c r="C125" s="276" t="s">
        <v>2525</v>
      </c>
    </row>
    <row r="126" spans="1:3" x14ac:dyDescent="0.2">
      <c r="A126" s="76" t="s">
        <v>2823</v>
      </c>
      <c r="B126" s="275" t="s">
        <v>2824</v>
      </c>
      <c r="C126" s="276" t="s">
        <v>2525</v>
      </c>
    </row>
    <row r="127" spans="1:3" x14ac:dyDescent="0.2">
      <c r="A127" s="76" t="s">
        <v>2825</v>
      </c>
      <c r="B127" s="275" t="s">
        <v>2826</v>
      </c>
      <c r="C127" s="276" t="s">
        <v>2525</v>
      </c>
    </row>
    <row r="128" spans="1:3" x14ac:dyDescent="0.2">
      <c r="A128" s="76" t="s">
        <v>2827</v>
      </c>
      <c r="B128" s="275" t="s">
        <v>2828</v>
      </c>
      <c r="C128" s="276" t="s">
        <v>2525</v>
      </c>
    </row>
    <row r="129" spans="1:3" x14ac:dyDescent="0.2">
      <c r="A129" s="76" t="s">
        <v>2829</v>
      </c>
      <c r="B129" s="275" t="s">
        <v>2830</v>
      </c>
      <c r="C129" s="276" t="s">
        <v>2525</v>
      </c>
    </row>
    <row r="130" spans="1:3" x14ac:dyDescent="0.2">
      <c r="A130" s="76" t="s">
        <v>3316</v>
      </c>
      <c r="B130" s="275" t="s">
        <v>3317</v>
      </c>
      <c r="C130" s="276" t="s">
        <v>2525</v>
      </c>
    </row>
    <row r="131" spans="1:3" x14ac:dyDescent="0.2">
      <c r="A131" s="76" t="s">
        <v>3318</v>
      </c>
      <c r="B131" s="275" t="s">
        <v>3319</v>
      </c>
      <c r="C131" s="276" t="s">
        <v>2525</v>
      </c>
    </row>
    <row r="132" spans="1:3" x14ac:dyDescent="0.2">
      <c r="A132" s="76" t="s">
        <v>3320</v>
      </c>
      <c r="B132" s="275" t="s">
        <v>3321</v>
      </c>
      <c r="C132" s="276" t="s">
        <v>2525</v>
      </c>
    </row>
    <row r="133" spans="1:3" x14ac:dyDescent="0.2">
      <c r="A133" s="76" t="s">
        <v>3322</v>
      </c>
      <c r="B133" s="275" t="s">
        <v>3323</v>
      </c>
      <c r="C133" s="276" t="s">
        <v>2525</v>
      </c>
    </row>
    <row r="134" spans="1:3" x14ac:dyDescent="0.2">
      <c r="A134" s="76" t="s">
        <v>3324</v>
      </c>
      <c r="B134" s="275" t="s">
        <v>3325</v>
      </c>
      <c r="C134" s="276" t="s">
        <v>2525</v>
      </c>
    </row>
    <row r="135" spans="1:3" x14ac:dyDescent="0.2">
      <c r="A135" s="76" t="s">
        <v>3326</v>
      </c>
      <c r="B135" s="275" t="s">
        <v>3327</v>
      </c>
      <c r="C135" s="276" t="s">
        <v>2525</v>
      </c>
    </row>
    <row r="136" spans="1:3" x14ac:dyDescent="0.2">
      <c r="A136" s="76" t="s">
        <v>3328</v>
      </c>
      <c r="B136" s="275" t="s">
        <v>3329</v>
      </c>
      <c r="C136" s="276" t="s">
        <v>2525</v>
      </c>
    </row>
    <row r="137" spans="1:3" x14ac:dyDescent="0.2">
      <c r="A137" s="76" t="s">
        <v>3330</v>
      </c>
      <c r="B137" s="275" t="s">
        <v>3331</v>
      </c>
      <c r="C137" s="276" t="s">
        <v>2525</v>
      </c>
    </row>
    <row r="138" spans="1:3" x14ac:dyDescent="0.2">
      <c r="A138" s="76" t="s">
        <v>3332</v>
      </c>
      <c r="B138" s="275" t="s">
        <v>3333</v>
      </c>
      <c r="C138" s="276" t="s">
        <v>2525</v>
      </c>
    </row>
    <row r="139" spans="1:3" x14ac:dyDescent="0.2">
      <c r="A139" s="76" t="s">
        <v>3334</v>
      </c>
      <c r="B139" s="275" t="s">
        <v>3335</v>
      </c>
      <c r="C139" s="276" t="s">
        <v>2525</v>
      </c>
    </row>
    <row r="140" spans="1:3" x14ac:dyDescent="0.2">
      <c r="A140" s="76" t="s">
        <v>3336</v>
      </c>
      <c r="B140" s="275" t="s">
        <v>3337</v>
      </c>
      <c r="C140" s="276" t="s">
        <v>2525</v>
      </c>
    </row>
    <row r="141" spans="1:3" x14ac:dyDescent="0.2">
      <c r="A141" s="76" t="s">
        <v>3338</v>
      </c>
      <c r="B141" s="275" t="s">
        <v>3339</v>
      </c>
      <c r="C141" s="276" t="s">
        <v>2525</v>
      </c>
    </row>
    <row r="142" spans="1:3" x14ac:dyDescent="0.2">
      <c r="A142" s="76" t="s">
        <v>3340</v>
      </c>
      <c r="B142" s="275" t="s">
        <v>2608</v>
      </c>
      <c r="C142" s="276" t="s">
        <v>2525</v>
      </c>
    </row>
    <row r="143" spans="1:3" x14ac:dyDescent="0.2">
      <c r="A143" s="76" t="s">
        <v>3341</v>
      </c>
      <c r="B143" s="275" t="s">
        <v>3342</v>
      </c>
      <c r="C143" s="276" t="s">
        <v>2525</v>
      </c>
    </row>
    <row r="144" spans="1:3" x14ac:dyDescent="0.2">
      <c r="A144" s="76" t="s">
        <v>3343</v>
      </c>
      <c r="B144" s="275" t="s">
        <v>3344</v>
      </c>
      <c r="C144" s="276" t="s">
        <v>2525</v>
      </c>
    </row>
    <row r="145" spans="1:3" x14ac:dyDescent="0.2">
      <c r="A145" s="76" t="s">
        <v>3345</v>
      </c>
      <c r="B145" s="275" t="s">
        <v>3346</v>
      </c>
      <c r="C145" s="276" t="s">
        <v>2525</v>
      </c>
    </row>
    <row r="146" spans="1:3" x14ac:dyDescent="0.2">
      <c r="A146" s="76" t="s">
        <v>3347</v>
      </c>
      <c r="B146" s="275" t="s">
        <v>3348</v>
      </c>
      <c r="C146" s="276" t="s">
        <v>2525</v>
      </c>
    </row>
    <row r="147" spans="1:3" x14ac:dyDescent="0.2">
      <c r="A147" s="76" t="s">
        <v>3349</v>
      </c>
      <c r="B147" s="275" t="s">
        <v>3350</v>
      </c>
      <c r="C147" s="276" t="s">
        <v>2525</v>
      </c>
    </row>
    <row r="148" spans="1:3" x14ac:dyDescent="0.2">
      <c r="A148" s="76" t="s">
        <v>3351</v>
      </c>
      <c r="B148" s="275" t="s">
        <v>3352</v>
      </c>
      <c r="C148" s="276" t="s">
        <v>2525</v>
      </c>
    </row>
    <row r="149" spans="1:3" x14ac:dyDescent="0.2">
      <c r="A149" s="76" t="s">
        <v>3353</v>
      </c>
      <c r="B149" s="275" t="s">
        <v>3354</v>
      </c>
      <c r="C149" s="276" t="s">
        <v>2525</v>
      </c>
    </row>
    <row r="150" spans="1:3" x14ac:dyDescent="0.2">
      <c r="A150" s="76" t="s">
        <v>3355</v>
      </c>
      <c r="B150" s="275" t="s">
        <v>3356</v>
      </c>
      <c r="C150" s="276" t="s">
        <v>2525</v>
      </c>
    </row>
    <row r="151" spans="1:3" x14ac:dyDescent="0.2">
      <c r="A151" s="76" t="s">
        <v>3357</v>
      </c>
      <c r="B151" s="275" t="s">
        <v>3358</v>
      </c>
      <c r="C151" s="276" t="s">
        <v>2525</v>
      </c>
    </row>
    <row r="152" spans="1:3" x14ac:dyDescent="0.2">
      <c r="A152" s="76" t="s">
        <v>3359</v>
      </c>
      <c r="B152" s="275" t="s">
        <v>3360</v>
      </c>
      <c r="C152" s="276" t="s">
        <v>2525</v>
      </c>
    </row>
    <row r="153" spans="1:3" x14ac:dyDescent="0.2">
      <c r="A153" s="76" t="s">
        <v>3361</v>
      </c>
      <c r="B153" s="275" t="s">
        <v>3362</v>
      </c>
      <c r="C153" s="276" t="s">
        <v>2525</v>
      </c>
    </row>
    <row r="154" spans="1:3" x14ac:dyDescent="0.2">
      <c r="A154" s="76" t="s">
        <v>3363</v>
      </c>
      <c r="B154" s="275" t="s">
        <v>3364</v>
      </c>
      <c r="C154" s="276" t="s">
        <v>2525</v>
      </c>
    </row>
    <row r="155" spans="1:3" x14ac:dyDescent="0.2">
      <c r="A155" s="76" t="s">
        <v>3365</v>
      </c>
      <c r="B155" s="275" t="s">
        <v>3366</v>
      </c>
      <c r="C155" s="276" t="s">
        <v>2525</v>
      </c>
    </row>
    <row r="156" spans="1:3" x14ac:dyDescent="0.2">
      <c r="A156" s="76" t="s">
        <v>3367</v>
      </c>
      <c r="B156" s="275" t="s">
        <v>3368</v>
      </c>
      <c r="C156" s="276" t="s">
        <v>22275</v>
      </c>
    </row>
    <row r="157" spans="1:3" x14ac:dyDescent="0.2">
      <c r="A157" s="76" t="s">
        <v>3369</v>
      </c>
      <c r="B157" s="275" t="s">
        <v>3370</v>
      </c>
      <c r="C157" s="276" t="s">
        <v>2525</v>
      </c>
    </row>
    <row r="158" spans="1:3" x14ac:dyDescent="0.2">
      <c r="A158" s="76" t="s">
        <v>3371</v>
      </c>
      <c r="B158" s="275" t="s">
        <v>3372</v>
      </c>
      <c r="C158" s="276" t="s">
        <v>2525</v>
      </c>
    </row>
    <row r="159" spans="1:3" x14ac:dyDescent="0.2">
      <c r="A159" s="76" t="s">
        <v>3373</v>
      </c>
      <c r="B159" s="275" t="s">
        <v>3374</v>
      </c>
      <c r="C159" s="276" t="s">
        <v>2525</v>
      </c>
    </row>
    <row r="160" spans="1:3" x14ac:dyDescent="0.2">
      <c r="A160" s="76" t="s">
        <v>3375</v>
      </c>
      <c r="B160" s="275" t="s">
        <v>3376</v>
      </c>
      <c r="C160" s="276" t="s">
        <v>2525</v>
      </c>
    </row>
    <row r="161" spans="1:3" x14ac:dyDescent="0.2">
      <c r="A161" s="76" t="s">
        <v>3377</v>
      </c>
      <c r="B161" s="275" t="s">
        <v>3378</v>
      </c>
      <c r="C161" s="276" t="s">
        <v>2525</v>
      </c>
    </row>
    <row r="162" spans="1:3" x14ac:dyDescent="0.2">
      <c r="A162" s="76" t="s">
        <v>3379</v>
      </c>
      <c r="B162" s="275" t="s">
        <v>3380</v>
      </c>
      <c r="C162" s="276" t="s">
        <v>2525</v>
      </c>
    </row>
    <row r="163" spans="1:3" x14ac:dyDescent="0.2">
      <c r="A163" s="76" t="s">
        <v>3381</v>
      </c>
      <c r="B163" s="275" t="s">
        <v>3382</v>
      </c>
      <c r="C163" s="276" t="s">
        <v>2525</v>
      </c>
    </row>
    <row r="164" spans="1:3" x14ac:dyDescent="0.2">
      <c r="A164" s="76" t="s">
        <v>3383</v>
      </c>
      <c r="B164" s="275" t="s">
        <v>3384</v>
      </c>
      <c r="C164" s="276" t="s">
        <v>2525</v>
      </c>
    </row>
    <row r="165" spans="1:3" x14ac:dyDescent="0.2">
      <c r="A165" s="76" t="s">
        <v>3385</v>
      </c>
      <c r="B165" s="275" t="s">
        <v>3386</v>
      </c>
      <c r="C165" s="276" t="s">
        <v>2525</v>
      </c>
    </row>
    <row r="166" spans="1:3" x14ac:dyDescent="0.2">
      <c r="A166" s="76" t="s">
        <v>3387</v>
      </c>
      <c r="B166" s="275" t="s">
        <v>3388</v>
      </c>
      <c r="C166" s="276" t="s">
        <v>2525</v>
      </c>
    </row>
    <row r="167" spans="1:3" x14ac:dyDescent="0.2">
      <c r="A167" s="76" t="s">
        <v>3389</v>
      </c>
      <c r="B167" s="275" t="s">
        <v>3390</v>
      </c>
      <c r="C167" s="276" t="s">
        <v>2525</v>
      </c>
    </row>
    <row r="168" spans="1:3" x14ac:dyDescent="0.2">
      <c r="A168" s="76" t="s">
        <v>3391</v>
      </c>
      <c r="B168" s="275" t="s">
        <v>3392</v>
      </c>
      <c r="C168" s="276" t="s">
        <v>2525</v>
      </c>
    </row>
    <row r="169" spans="1:3" x14ac:dyDescent="0.2">
      <c r="A169" s="76" t="s">
        <v>3393</v>
      </c>
      <c r="B169" s="275" t="s">
        <v>3394</v>
      </c>
      <c r="C169" s="276" t="s">
        <v>2525</v>
      </c>
    </row>
    <row r="170" spans="1:3" x14ac:dyDescent="0.2">
      <c r="A170" s="76" t="s">
        <v>3395</v>
      </c>
      <c r="B170" s="275" t="s">
        <v>3396</v>
      </c>
      <c r="C170" s="276" t="s">
        <v>2525</v>
      </c>
    </row>
    <row r="171" spans="1:3" x14ac:dyDescent="0.2">
      <c r="A171" s="76" t="s">
        <v>3397</v>
      </c>
      <c r="B171" s="275" t="s">
        <v>3398</v>
      </c>
      <c r="C171" s="276" t="s">
        <v>2525</v>
      </c>
    </row>
    <row r="172" spans="1:3" x14ac:dyDescent="0.2">
      <c r="A172" s="76" t="s">
        <v>3399</v>
      </c>
      <c r="B172" s="275" t="s">
        <v>3400</v>
      </c>
      <c r="C172" s="276" t="s">
        <v>2525</v>
      </c>
    </row>
    <row r="173" spans="1:3" x14ac:dyDescent="0.2">
      <c r="A173" s="76" t="s">
        <v>3401</v>
      </c>
      <c r="B173" s="275" t="s">
        <v>3402</v>
      </c>
      <c r="C173" s="276" t="s">
        <v>2525</v>
      </c>
    </row>
    <row r="174" spans="1:3" x14ac:dyDescent="0.2">
      <c r="A174" s="76" t="s">
        <v>3403</v>
      </c>
      <c r="B174" s="275" t="s">
        <v>3404</v>
      </c>
      <c r="C174" s="276" t="s">
        <v>2525</v>
      </c>
    </row>
    <row r="175" spans="1:3" x14ac:dyDescent="0.2">
      <c r="A175" s="76" t="s">
        <v>3405</v>
      </c>
      <c r="B175" s="275" t="s">
        <v>3406</v>
      </c>
      <c r="C175" s="276" t="s">
        <v>2525</v>
      </c>
    </row>
    <row r="176" spans="1:3" x14ac:dyDescent="0.2">
      <c r="A176" s="76" t="s">
        <v>3407</v>
      </c>
      <c r="B176" s="275" t="s">
        <v>3408</v>
      </c>
      <c r="C176" s="276" t="s">
        <v>2525</v>
      </c>
    </row>
    <row r="177" spans="1:3" x14ac:dyDescent="0.2">
      <c r="A177" s="76" t="s">
        <v>3409</v>
      </c>
      <c r="B177" s="275" t="s">
        <v>3410</v>
      </c>
      <c r="C177" s="276" t="s">
        <v>2525</v>
      </c>
    </row>
    <row r="178" spans="1:3" x14ac:dyDescent="0.2">
      <c r="A178" s="76" t="s">
        <v>3411</v>
      </c>
      <c r="B178" s="275" t="s">
        <v>3412</v>
      </c>
      <c r="C178" s="276" t="s">
        <v>2525</v>
      </c>
    </row>
    <row r="179" spans="1:3" x14ac:dyDescent="0.2">
      <c r="A179" s="76" t="s">
        <v>3413</v>
      </c>
      <c r="B179" s="275" t="s">
        <v>3414</v>
      </c>
      <c r="C179" s="276" t="s">
        <v>2525</v>
      </c>
    </row>
    <row r="180" spans="1:3" x14ac:dyDescent="0.2">
      <c r="A180" s="76" t="s">
        <v>3415</v>
      </c>
      <c r="B180" s="275" t="s">
        <v>3416</v>
      </c>
      <c r="C180" s="276" t="s">
        <v>2525</v>
      </c>
    </row>
    <row r="181" spans="1:3" x14ac:dyDescent="0.2">
      <c r="A181" s="76" t="s">
        <v>3417</v>
      </c>
      <c r="B181" s="275" t="s">
        <v>3418</v>
      </c>
      <c r="C181" s="276" t="s">
        <v>2525</v>
      </c>
    </row>
    <row r="182" spans="1:3" x14ac:dyDescent="0.2">
      <c r="A182" s="76" t="s">
        <v>3419</v>
      </c>
      <c r="B182" s="275" t="s">
        <v>3420</v>
      </c>
      <c r="C182" s="276" t="s">
        <v>2525</v>
      </c>
    </row>
    <row r="183" spans="1:3" x14ac:dyDescent="0.2">
      <c r="A183" s="76" t="s">
        <v>3421</v>
      </c>
      <c r="B183" s="275" t="s">
        <v>3422</v>
      </c>
      <c r="C183" s="276" t="s">
        <v>2525</v>
      </c>
    </row>
    <row r="184" spans="1:3" x14ac:dyDescent="0.2">
      <c r="A184" s="76" t="s">
        <v>3423</v>
      </c>
      <c r="B184" s="275" t="s">
        <v>3424</v>
      </c>
      <c r="C184" s="276" t="s">
        <v>2525</v>
      </c>
    </row>
    <row r="185" spans="1:3" x14ac:dyDescent="0.2">
      <c r="A185" s="76" t="s">
        <v>3425</v>
      </c>
      <c r="B185" s="275" t="s">
        <v>3426</v>
      </c>
      <c r="C185" s="276" t="s">
        <v>2525</v>
      </c>
    </row>
    <row r="186" spans="1:3" x14ac:dyDescent="0.2">
      <c r="A186" s="76" t="s">
        <v>3427</v>
      </c>
      <c r="B186" s="275" t="s">
        <v>3428</v>
      </c>
      <c r="C186" s="276" t="s">
        <v>2525</v>
      </c>
    </row>
    <row r="187" spans="1:3" x14ac:dyDescent="0.2">
      <c r="A187" s="76" t="s">
        <v>3429</v>
      </c>
      <c r="B187" s="275" t="s">
        <v>3430</v>
      </c>
      <c r="C187" s="276" t="s">
        <v>2525</v>
      </c>
    </row>
    <row r="188" spans="1:3" x14ac:dyDescent="0.2">
      <c r="A188" s="76" t="s">
        <v>3431</v>
      </c>
      <c r="B188" s="275" t="s">
        <v>3432</v>
      </c>
      <c r="C188" s="276" t="s">
        <v>2525</v>
      </c>
    </row>
    <row r="189" spans="1:3" x14ac:dyDescent="0.2">
      <c r="A189" s="76" t="s">
        <v>3433</v>
      </c>
      <c r="B189" s="275" t="s">
        <v>3434</v>
      </c>
      <c r="C189" s="276" t="s">
        <v>2525</v>
      </c>
    </row>
    <row r="190" spans="1:3" x14ac:dyDescent="0.2">
      <c r="A190" s="76" t="s">
        <v>3435</v>
      </c>
      <c r="B190" s="275" t="s">
        <v>3436</v>
      </c>
      <c r="C190" s="276" t="s">
        <v>2525</v>
      </c>
    </row>
    <row r="191" spans="1:3" x14ac:dyDescent="0.2">
      <c r="A191" s="76" t="s">
        <v>3437</v>
      </c>
      <c r="B191" s="275" t="s">
        <v>3438</v>
      </c>
      <c r="C191" s="276" t="s">
        <v>2525</v>
      </c>
    </row>
    <row r="192" spans="1:3" x14ac:dyDescent="0.2">
      <c r="A192" s="76" t="s">
        <v>3439</v>
      </c>
      <c r="B192" s="275" t="s">
        <v>3440</v>
      </c>
      <c r="C192" s="276" t="s">
        <v>2525</v>
      </c>
    </row>
    <row r="193" spans="1:3" x14ac:dyDescent="0.2">
      <c r="A193" s="76" t="s">
        <v>3441</v>
      </c>
      <c r="B193" s="275" t="s">
        <v>3442</v>
      </c>
      <c r="C193" s="276" t="s">
        <v>2525</v>
      </c>
    </row>
    <row r="194" spans="1:3" x14ac:dyDescent="0.2">
      <c r="A194" s="76" t="s">
        <v>3443</v>
      </c>
      <c r="B194" s="275" t="s">
        <v>3444</v>
      </c>
      <c r="C194" s="276" t="s">
        <v>2525</v>
      </c>
    </row>
    <row r="195" spans="1:3" x14ac:dyDescent="0.2">
      <c r="A195" s="76" t="s">
        <v>3445</v>
      </c>
      <c r="B195" s="275" t="s">
        <v>3446</v>
      </c>
      <c r="C195" s="276" t="s">
        <v>2525</v>
      </c>
    </row>
    <row r="196" spans="1:3" x14ac:dyDescent="0.2">
      <c r="A196" s="76" t="s">
        <v>3447</v>
      </c>
      <c r="B196" s="275" t="s">
        <v>3448</v>
      </c>
      <c r="C196" s="276" t="s">
        <v>2525</v>
      </c>
    </row>
    <row r="197" spans="1:3" x14ac:dyDescent="0.2">
      <c r="A197" s="76" t="s">
        <v>3449</v>
      </c>
      <c r="B197" s="275" t="s">
        <v>3450</v>
      </c>
      <c r="C197" s="276" t="s">
        <v>2525</v>
      </c>
    </row>
    <row r="198" spans="1:3" x14ac:dyDescent="0.2">
      <c r="A198" s="76" t="s">
        <v>3451</v>
      </c>
      <c r="B198" s="275" t="s">
        <v>3452</v>
      </c>
      <c r="C198" s="276" t="s">
        <v>2525</v>
      </c>
    </row>
    <row r="199" spans="1:3" x14ac:dyDescent="0.2">
      <c r="A199" s="76" t="s">
        <v>3453</v>
      </c>
      <c r="B199" s="275" t="s">
        <v>3454</v>
      </c>
      <c r="C199" s="276" t="s">
        <v>2525</v>
      </c>
    </row>
    <row r="200" spans="1:3" x14ac:dyDescent="0.2">
      <c r="A200" s="76" t="s">
        <v>3455</v>
      </c>
      <c r="B200" s="275" t="s">
        <v>3456</v>
      </c>
      <c r="C200" s="276" t="s">
        <v>2525</v>
      </c>
    </row>
    <row r="201" spans="1:3" x14ac:dyDescent="0.2">
      <c r="A201" s="76" t="s">
        <v>3457</v>
      </c>
      <c r="B201" s="275" t="s">
        <v>3458</v>
      </c>
      <c r="C201" s="276" t="s">
        <v>2525</v>
      </c>
    </row>
    <row r="202" spans="1:3" x14ac:dyDescent="0.2">
      <c r="A202" s="76" t="s">
        <v>3459</v>
      </c>
      <c r="B202" s="275" t="s">
        <v>3460</v>
      </c>
      <c r="C202" s="276" t="s">
        <v>2525</v>
      </c>
    </row>
    <row r="203" spans="1:3" x14ac:dyDescent="0.2">
      <c r="A203" s="76" t="s">
        <v>3461</v>
      </c>
      <c r="B203" s="275" t="s">
        <v>3462</v>
      </c>
      <c r="C203" s="276" t="s">
        <v>2525</v>
      </c>
    </row>
    <row r="204" spans="1:3" x14ac:dyDescent="0.2">
      <c r="A204" s="76" t="s">
        <v>3463</v>
      </c>
      <c r="B204" s="275" t="s">
        <v>22276</v>
      </c>
      <c r="C204" s="276" t="s">
        <v>22275</v>
      </c>
    </row>
    <row r="205" spans="1:3" x14ac:dyDescent="0.2">
      <c r="A205" s="76" t="s">
        <v>3464</v>
      </c>
      <c r="B205" s="275" t="s">
        <v>3465</v>
      </c>
      <c r="C205" s="276" t="s">
        <v>2525</v>
      </c>
    </row>
    <row r="206" spans="1:3" x14ac:dyDescent="0.2">
      <c r="A206" s="76" t="s">
        <v>3466</v>
      </c>
      <c r="B206" s="275" t="s">
        <v>3467</v>
      </c>
      <c r="C206" s="276" t="s">
        <v>2525</v>
      </c>
    </row>
    <row r="207" spans="1:3" x14ac:dyDescent="0.2">
      <c r="A207" s="76" t="s">
        <v>3468</v>
      </c>
      <c r="B207" s="275" t="s">
        <v>3469</v>
      </c>
      <c r="C207" s="276" t="s">
        <v>2525</v>
      </c>
    </row>
    <row r="208" spans="1:3" x14ac:dyDescent="0.2">
      <c r="A208" s="76" t="s">
        <v>3470</v>
      </c>
      <c r="B208" s="275" t="s">
        <v>3471</v>
      </c>
      <c r="C208" s="276" t="s">
        <v>2525</v>
      </c>
    </row>
    <row r="209" spans="1:3" x14ac:dyDescent="0.2">
      <c r="A209" s="76" t="s">
        <v>3472</v>
      </c>
      <c r="B209" s="275" t="s">
        <v>3473</v>
      </c>
      <c r="C209" s="276" t="s">
        <v>2525</v>
      </c>
    </row>
    <row r="210" spans="1:3" x14ac:dyDescent="0.2">
      <c r="A210" s="76" t="s">
        <v>3474</v>
      </c>
      <c r="B210" s="275" t="s">
        <v>3475</v>
      </c>
      <c r="C210" s="276" t="s">
        <v>2525</v>
      </c>
    </row>
    <row r="211" spans="1:3" x14ac:dyDescent="0.2">
      <c r="A211" s="76" t="s">
        <v>3476</v>
      </c>
      <c r="B211" s="275" t="s">
        <v>3477</v>
      </c>
      <c r="C211" s="276" t="s">
        <v>22275</v>
      </c>
    </row>
    <row r="212" spans="1:3" x14ac:dyDescent="0.2">
      <c r="A212" s="76" t="s">
        <v>3478</v>
      </c>
      <c r="B212" s="275" t="s">
        <v>3479</v>
      </c>
      <c r="C212" s="276" t="s">
        <v>2525</v>
      </c>
    </row>
    <row r="213" spans="1:3" x14ac:dyDescent="0.2">
      <c r="A213" s="76" t="s">
        <v>3480</v>
      </c>
      <c r="B213" s="275" t="s">
        <v>3481</v>
      </c>
      <c r="C213" s="276" t="s">
        <v>2525</v>
      </c>
    </row>
    <row r="214" spans="1:3" x14ac:dyDescent="0.2">
      <c r="A214" s="76" t="s">
        <v>3482</v>
      </c>
      <c r="B214" s="275" t="s">
        <v>3483</v>
      </c>
      <c r="C214" s="276" t="s">
        <v>2525</v>
      </c>
    </row>
    <row r="215" spans="1:3" x14ac:dyDescent="0.2">
      <c r="A215" s="76" t="s">
        <v>3484</v>
      </c>
      <c r="B215" s="275" t="s">
        <v>3485</v>
      </c>
      <c r="C215" s="276" t="s">
        <v>2525</v>
      </c>
    </row>
    <row r="216" spans="1:3" x14ac:dyDescent="0.2">
      <c r="A216" s="76" t="s">
        <v>3486</v>
      </c>
      <c r="B216" s="275" t="s">
        <v>22277</v>
      </c>
      <c r="C216" s="276" t="s">
        <v>2525</v>
      </c>
    </row>
    <row r="217" spans="1:3" x14ac:dyDescent="0.2">
      <c r="A217" s="76" t="s">
        <v>3487</v>
      </c>
      <c r="B217" s="275" t="s">
        <v>3488</v>
      </c>
      <c r="C217" s="276" t="s">
        <v>2525</v>
      </c>
    </row>
    <row r="218" spans="1:3" x14ac:dyDescent="0.2">
      <c r="A218" s="76" t="s">
        <v>3489</v>
      </c>
      <c r="B218" s="275" t="s">
        <v>3490</v>
      </c>
      <c r="C218" s="276" t="s">
        <v>2525</v>
      </c>
    </row>
    <row r="219" spans="1:3" x14ac:dyDescent="0.2">
      <c r="A219" s="76" t="s">
        <v>3491</v>
      </c>
      <c r="B219" s="275" t="s">
        <v>3492</v>
      </c>
      <c r="C219" s="276" t="s">
        <v>2525</v>
      </c>
    </row>
    <row r="220" spans="1:3" x14ac:dyDescent="0.2">
      <c r="A220" s="76" t="s">
        <v>3493</v>
      </c>
      <c r="B220" s="275" t="s">
        <v>3494</v>
      </c>
      <c r="C220" s="276" t="s">
        <v>2525</v>
      </c>
    </row>
    <row r="221" spans="1:3" x14ac:dyDescent="0.2">
      <c r="A221" s="76" t="s">
        <v>3495</v>
      </c>
      <c r="B221" s="275" t="s">
        <v>3496</v>
      </c>
      <c r="C221" s="276" t="s">
        <v>22275</v>
      </c>
    </row>
    <row r="222" spans="1:3" x14ac:dyDescent="0.2">
      <c r="A222" s="76" t="s">
        <v>3497</v>
      </c>
      <c r="B222" s="275" t="s">
        <v>3498</v>
      </c>
      <c r="C222" s="276" t="s">
        <v>2525</v>
      </c>
    </row>
    <row r="223" spans="1:3" x14ac:dyDescent="0.2">
      <c r="A223" s="76" t="s">
        <v>3499</v>
      </c>
      <c r="B223" s="275" t="s">
        <v>3500</v>
      </c>
      <c r="C223" s="276" t="s">
        <v>2525</v>
      </c>
    </row>
    <row r="224" spans="1:3" x14ac:dyDescent="0.2">
      <c r="A224" s="76" t="s">
        <v>3501</v>
      </c>
      <c r="B224" s="275" t="s">
        <v>3502</v>
      </c>
      <c r="C224" s="276" t="s">
        <v>2525</v>
      </c>
    </row>
    <row r="225" spans="1:3" x14ac:dyDescent="0.2">
      <c r="A225" s="76" t="s">
        <v>3503</v>
      </c>
      <c r="B225" s="275" t="s">
        <v>3504</v>
      </c>
      <c r="C225" s="276" t="s">
        <v>2525</v>
      </c>
    </row>
    <row r="226" spans="1:3" x14ac:dyDescent="0.2">
      <c r="A226" s="76" t="s">
        <v>3505</v>
      </c>
      <c r="B226" s="275" t="s">
        <v>3506</v>
      </c>
      <c r="C226" s="276" t="s">
        <v>22278</v>
      </c>
    </row>
    <row r="227" spans="1:3" x14ac:dyDescent="0.2">
      <c r="A227" s="76" t="s">
        <v>3507</v>
      </c>
      <c r="B227" s="275" t="s">
        <v>3508</v>
      </c>
      <c r="C227" s="276" t="s">
        <v>2525</v>
      </c>
    </row>
    <row r="228" spans="1:3" x14ac:dyDescent="0.2">
      <c r="A228" s="76" t="s">
        <v>3509</v>
      </c>
      <c r="B228" s="275" t="s">
        <v>3510</v>
      </c>
      <c r="C228" s="276" t="s">
        <v>2525</v>
      </c>
    </row>
    <row r="229" spans="1:3" x14ac:dyDescent="0.2">
      <c r="A229" s="76" t="s">
        <v>3511</v>
      </c>
      <c r="B229" s="275" t="s">
        <v>3512</v>
      </c>
      <c r="C229" s="276" t="s">
        <v>2525</v>
      </c>
    </row>
    <row r="230" spans="1:3" x14ac:dyDescent="0.2">
      <c r="A230" s="76" t="s">
        <v>3513</v>
      </c>
      <c r="B230" s="275" t="s">
        <v>3514</v>
      </c>
      <c r="C230" s="276" t="s">
        <v>2525</v>
      </c>
    </row>
    <row r="231" spans="1:3" x14ac:dyDescent="0.2">
      <c r="A231" s="76" t="s">
        <v>3515</v>
      </c>
      <c r="B231" s="275" t="s">
        <v>3516</v>
      </c>
      <c r="C231" s="276" t="s">
        <v>2525</v>
      </c>
    </row>
    <row r="232" spans="1:3" x14ac:dyDescent="0.2">
      <c r="A232" s="76" t="s">
        <v>3517</v>
      </c>
      <c r="B232" s="275" t="s">
        <v>3518</v>
      </c>
      <c r="C232" s="276" t="s">
        <v>2525</v>
      </c>
    </row>
    <row r="233" spans="1:3" x14ac:dyDescent="0.2">
      <c r="A233" s="76" t="s">
        <v>3519</v>
      </c>
      <c r="B233" s="275" t="s">
        <v>3520</v>
      </c>
      <c r="C233" s="276" t="s">
        <v>2525</v>
      </c>
    </row>
    <row r="234" spans="1:3" x14ac:dyDescent="0.2">
      <c r="A234" s="76" t="s">
        <v>3521</v>
      </c>
      <c r="B234" s="275" t="s">
        <v>3522</v>
      </c>
      <c r="C234" s="276" t="s">
        <v>2525</v>
      </c>
    </row>
    <row r="235" spans="1:3" x14ac:dyDescent="0.2">
      <c r="A235" s="76" t="s">
        <v>3523</v>
      </c>
      <c r="B235" s="275" t="s">
        <v>3524</v>
      </c>
      <c r="C235" s="276" t="s">
        <v>2525</v>
      </c>
    </row>
    <row r="236" spans="1:3" x14ac:dyDescent="0.2">
      <c r="A236" s="76" t="s">
        <v>3525</v>
      </c>
      <c r="B236" s="275" t="s">
        <v>3526</v>
      </c>
      <c r="C236" s="276" t="s">
        <v>2525</v>
      </c>
    </row>
    <row r="237" spans="1:3" x14ac:dyDescent="0.2">
      <c r="A237" s="76" t="s">
        <v>3527</v>
      </c>
      <c r="B237" s="275" t="s">
        <v>3528</v>
      </c>
      <c r="C237" s="276" t="s">
        <v>22275</v>
      </c>
    </row>
    <row r="238" spans="1:3" x14ac:dyDescent="0.2">
      <c r="A238" s="76" t="s">
        <v>3529</v>
      </c>
      <c r="B238" s="275" t="s">
        <v>3530</v>
      </c>
      <c r="C238" s="276" t="s">
        <v>2525</v>
      </c>
    </row>
    <row r="239" spans="1:3" x14ac:dyDescent="0.2">
      <c r="A239" s="76" t="s">
        <v>3531</v>
      </c>
      <c r="B239" s="275" t="s">
        <v>3532</v>
      </c>
      <c r="C239" s="276" t="s">
        <v>2525</v>
      </c>
    </row>
    <row r="240" spans="1:3" x14ac:dyDescent="0.2">
      <c r="A240" s="76" t="s">
        <v>3533</v>
      </c>
      <c r="B240" s="275" t="s">
        <v>3534</v>
      </c>
      <c r="C240" s="276" t="s">
        <v>2525</v>
      </c>
    </row>
    <row r="241" spans="1:3" x14ac:dyDescent="0.2">
      <c r="A241" s="76" t="s">
        <v>3535</v>
      </c>
      <c r="B241" s="275" t="s">
        <v>3536</v>
      </c>
      <c r="C241" s="276" t="s">
        <v>2525</v>
      </c>
    </row>
    <row r="242" spans="1:3" x14ac:dyDescent="0.2">
      <c r="A242" s="76" t="s">
        <v>3537</v>
      </c>
      <c r="B242" s="275" t="s">
        <v>3538</v>
      </c>
      <c r="C242" s="276" t="s">
        <v>2525</v>
      </c>
    </row>
    <row r="243" spans="1:3" x14ac:dyDescent="0.2">
      <c r="A243" s="76" t="s">
        <v>3539</v>
      </c>
      <c r="B243" s="275" t="s">
        <v>3540</v>
      </c>
      <c r="C243" s="276" t="s">
        <v>2525</v>
      </c>
    </row>
    <row r="244" spans="1:3" x14ac:dyDescent="0.2">
      <c r="A244" s="76" t="s">
        <v>3541</v>
      </c>
      <c r="B244" s="275" t="s">
        <v>3542</v>
      </c>
      <c r="C244" s="276" t="s">
        <v>2525</v>
      </c>
    </row>
    <row r="245" spans="1:3" x14ac:dyDescent="0.2">
      <c r="A245" s="76" t="s">
        <v>3543</v>
      </c>
      <c r="B245" s="275" t="s">
        <v>3544</v>
      </c>
      <c r="C245" s="276" t="s">
        <v>2525</v>
      </c>
    </row>
    <row r="246" spans="1:3" x14ac:dyDescent="0.2">
      <c r="A246" s="76" t="s">
        <v>3545</v>
      </c>
      <c r="B246" s="275" t="s">
        <v>3546</v>
      </c>
      <c r="C246" s="276" t="s">
        <v>2525</v>
      </c>
    </row>
    <row r="247" spans="1:3" x14ac:dyDescent="0.2">
      <c r="A247" s="76" t="s">
        <v>3547</v>
      </c>
      <c r="B247" s="275" t="s">
        <v>3548</v>
      </c>
      <c r="C247" s="276" t="s">
        <v>2525</v>
      </c>
    </row>
    <row r="248" spans="1:3" x14ac:dyDescent="0.2">
      <c r="A248" s="76" t="s">
        <v>3549</v>
      </c>
      <c r="B248" s="275" t="s">
        <v>3550</v>
      </c>
      <c r="C248" s="276" t="s">
        <v>2525</v>
      </c>
    </row>
    <row r="249" spans="1:3" x14ac:dyDescent="0.2">
      <c r="A249" s="76" t="s">
        <v>3551</v>
      </c>
      <c r="B249" s="275" t="s">
        <v>3552</v>
      </c>
      <c r="C249" s="276" t="s">
        <v>2525</v>
      </c>
    </row>
    <row r="250" spans="1:3" x14ac:dyDescent="0.2">
      <c r="A250" s="76" t="s">
        <v>3553</v>
      </c>
      <c r="B250" s="275" t="s">
        <v>3554</v>
      </c>
      <c r="C250" s="276" t="s">
        <v>2525</v>
      </c>
    </row>
    <row r="251" spans="1:3" x14ac:dyDescent="0.2">
      <c r="A251" s="76" t="s">
        <v>3555</v>
      </c>
      <c r="B251" s="275" t="s">
        <v>3556</v>
      </c>
      <c r="C251" s="276" t="s">
        <v>2525</v>
      </c>
    </row>
    <row r="252" spans="1:3" x14ac:dyDescent="0.2">
      <c r="A252" s="76" t="s">
        <v>3557</v>
      </c>
      <c r="B252" s="275" t="s">
        <v>3558</v>
      </c>
      <c r="C252" s="276" t="s">
        <v>2525</v>
      </c>
    </row>
    <row r="253" spans="1:3" x14ac:dyDescent="0.2">
      <c r="A253" s="76" t="s">
        <v>3559</v>
      </c>
      <c r="B253" s="275" t="s">
        <v>3560</v>
      </c>
      <c r="C253" s="276" t="s">
        <v>2525</v>
      </c>
    </row>
    <row r="254" spans="1:3" x14ac:dyDescent="0.2">
      <c r="A254" s="76" t="s">
        <v>3561</v>
      </c>
      <c r="B254" s="275" t="s">
        <v>3562</v>
      </c>
      <c r="C254" s="276" t="s">
        <v>2525</v>
      </c>
    </row>
    <row r="255" spans="1:3" x14ac:dyDescent="0.2">
      <c r="A255" s="76" t="s">
        <v>3563</v>
      </c>
      <c r="B255" s="275" t="s">
        <v>3564</v>
      </c>
      <c r="C255" s="276" t="s">
        <v>2525</v>
      </c>
    </row>
    <row r="256" spans="1:3" x14ac:dyDescent="0.2">
      <c r="A256" s="76" t="s">
        <v>3565</v>
      </c>
      <c r="B256" s="275" t="s">
        <v>3566</v>
      </c>
      <c r="C256" s="276" t="s">
        <v>2525</v>
      </c>
    </row>
    <row r="257" spans="1:3" x14ac:dyDescent="0.2">
      <c r="A257" s="76" t="s">
        <v>3567</v>
      </c>
      <c r="B257" s="275" t="s">
        <v>3568</v>
      </c>
      <c r="C257" s="276" t="s">
        <v>2525</v>
      </c>
    </row>
    <row r="258" spans="1:3" x14ac:dyDescent="0.2">
      <c r="A258" s="76" t="s">
        <v>3569</v>
      </c>
      <c r="B258" s="275" t="s">
        <v>3570</v>
      </c>
      <c r="C258" s="276" t="s">
        <v>2525</v>
      </c>
    </row>
    <row r="259" spans="1:3" x14ac:dyDescent="0.2">
      <c r="A259" s="76" t="s">
        <v>3571</v>
      </c>
      <c r="B259" s="275" t="s">
        <v>3572</v>
      </c>
      <c r="C259" s="276" t="s">
        <v>2525</v>
      </c>
    </row>
    <row r="260" spans="1:3" x14ac:dyDescent="0.2">
      <c r="A260" s="76" t="s">
        <v>3573</v>
      </c>
      <c r="B260" s="275" t="s">
        <v>3574</v>
      </c>
      <c r="C260" s="276" t="s">
        <v>2525</v>
      </c>
    </row>
    <row r="261" spans="1:3" x14ac:dyDescent="0.2">
      <c r="A261" s="76" t="s">
        <v>3575</v>
      </c>
      <c r="B261" s="275" t="s">
        <v>3576</v>
      </c>
      <c r="C261" s="276" t="s">
        <v>2525</v>
      </c>
    </row>
    <row r="262" spans="1:3" x14ac:dyDescent="0.2">
      <c r="A262" s="76" t="s">
        <v>3577</v>
      </c>
      <c r="B262" s="275" t="s">
        <v>3578</v>
      </c>
      <c r="C262" s="276" t="s">
        <v>2525</v>
      </c>
    </row>
    <row r="263" spans="1:3" x14ac:dyDescent="0.2">
      <c r="A263" s="76" t="s">
        <v>3579</v>
      </c>
      <c r="B263" s="275" t="s">
        <v>3580</v>
      </c>
      <c r="C263" s="276" t="s">
        <v>2525</v>
      </c>
    </row>
    <row r="264" spans="1:3" x14ac:dyDescent="0.2">
      <c r="A264" s="76" t="s">
        <v>3581</v>
      </c>
      <c r="B264" s="275" t="s">
        <v>3582</v>
      </c>
      <c r="C264" s="276" t="s">
        <v>2525</v>
      </c>
    </row>
    <row r="265" spans="1:3" x14ac:dyDescent="0.2">
      <c r="A265" s="76" t="s">
        <v>3583</v>
      </c>
      <c r="B265" s="275" t="s">
        <v>3584</v>
      </c>
      <c r="C265" s="276" t="s">
        <v>2525</v>
      </c>
    </row>
    <row r="266" spans="1:3" x14ac:dyDescent="0.2">
      <c r="A266" s="76" t="s">
        <v>3585</v>
      </c>
      <c r="B266" s="275" t="s">
        <v>3586</v>
      </c>
      <c r="C266" s="276" t="s">
        <v>2525</v>
      </c>
    </row>
    <row r="267" spans="1:3" x14ac:dyDescent="0.2">
      <c r="A267" s="76" t="s">
        <v>3587</v>
      </c>
      <c r="B267" s="275" t="s">
        <v>3588</v>
      </c>
      <c r="C267" s="276" t="s">
        <v>2525</v>
      </c>
    </row>
    <row r="268" spans="1:3" x14ac:dyDescent="0.2">
      <c r="A268" s="76" t="s">
        <v>3589</v>
      </c>
      <c r="B268" s="275" t="s">
        <v>3590</v>
      </c>
      <c r="C268" s="276" t="s">
        <v>2525</v>
      </c>
    </row>
    <row r="269" spans="1:3" x14ac:dyDescent="0.2">
      <c r="A269" s="76" t="s">
        <v>3591</v>
      </c>
      <c r="B269" s="275" t="s">
        <v>3592</v>
      </c>
      <c r="C269" s="276" t="s">
        <v>2525</v>
      </c>
    </row>
    <row r="270" spans="1:3" x14ac:dyDescent="0.2">
      <c r="A270" s="76" t="s">
        <v>3593</v>
      </c>
      <c r="B270" s="275" t="s">
        <v>3594</v>
      </c>
      <c r="C270" s="276" t="s">
        <v>2525</v>
      </c>
    </row>
    <row r="271" spans="1:3" x14ac:dyDescent="0.2">
      <c r="A271" s="76" t="s">
        <v>3595</v>
      </c>
      <c r="B271" s="275" t="s">
        <v>3596</v>
      </c>
      <c r="C271" s="276" t="s">
        <v>2525</v>
      </c>
    </row>
    <row r="272" spans="1:3" x14ac:dyDescent="0.2">
      <c r="A272" s="76" t="s">
        <v>3597</v>
      </c>
      <c r="B272" s="275" t="s">
        <v>3598</v>
      </c>
      <c r="C272" s="276" t="s">
        <v>2525</v>
      </c>
    </row>
    <row r="273" spans="1:3" x14ac:dyDescent="0.2">
      <c r="A273" s="76" t="s">
        <v>3599</v>
      </c>
      <c r="B273" s="275" t="s">
        <v>3600</v>
      </c>
      <c r="C273" s="276" t="s">
        <v>2525</v>
      </c>
    </row>
    <row r="274" spans="1:3" x14ac:dyDescent="0.2">
      <c r="A274" s="76" t="s">
        <v>3601</v>
      </c>
      <c r="B274" s="275" t="s">
        <v>3602</v>
      </c>
      <c r="C274" s="276" t="s">
        <v>2525</v>
      </c>
    </row>
    <row r="275" spans="1:3" x14ac:dyDescent="0.2">
      <c r="A275" s="76" t="s">
        <v>3603</v>
      </c>
      <c r="B275" s="275" t="s">
        <v>3604</v>
      </c>
      <c r="C275" s="276" t="s">
        <v>22275</v>
      </c>
    </row>
    <row r="276" spans="1:3" x14ac:dyDescent="0.2">
      <c r="A276" s="76" t="s">
        <v>3605</v>
      </c>
      <c r="B276" s="275" t="s">
        <v>3606</v>
      </c>
      <c r="C276" s="276" t="s">
        <v>2525</v>
      </c>
    </row>
    <row r="277" spans="1:3" x14ac:dyDescent="0.2">
      <c r="A277" s="76" t="s">
        <v>3607</v>
      </c>
      <c r="B277" s="275" t="s">
        <v>3608</v>
      </c>
      <c r="C277" s="276" t="s">
        <v>2525</v>
      </c>
    </row>
    <row r="278" spans="1:3" x14ac:dyDescent="0.2">
      <c r="A278" s="76" t="s">
        <v>3609</v>
      </c>
      <c r="B278" s="275" t="s">
        <v>3610</v>
      </c>
      <c r="C278" s="276" t="s">
        <v>2525</v>
      </c>
    </row>
    <row r="279" spans="1:3" x14ac:dyDescent="0.2">
      <c r="A279" s="76" t="s">
        <v>3611</v>
      </c>
      <c r="B279" s="275" t="s">
        <v>3612</v>
      </c>
      <c r="C279" s="276" t="s">
        <v>2525</v>
      </c>
    </row>
    <row r="280" spans="1:3" x14ac:dyDescent="0.2">
      <c r="A280" s="76" t="s">
        <v>3613</v>
      </c>
      <c r="B280" s="275" t="s">
        <v>3614</v>
      </c>
      <c r="C280" s="276" t="s">
        <v>2525</v>
      </c>
    </row>
    <row r="281" spans="1:3" x14ac:dyDescent="0.2">
      <c r="A281" s="76" t="s">
        <v>3615</v>
      </c>
      <c r="B281" s="275" t="s">
        <v>3616</v>
      </c>
      <c r="C281" s="276" t="s">
        <v>2525</v>
      </c>
    </row>
    <row r="282" spans="1:3" x14ac:dyDescent="0.2">
      <c r="A282" s="76" t="s">
        <v>3617</v>
      </c>
      <c r="B282" s="275" t="s">
        <v>3618</v>
      </c>
      <c r="C282" s="276" t="s">
        <v>2525</v>
      </c>
    </row>
    <row r="283" spans="1:3" x14ac:dyDescent="0.2">
      <c r="A283" s="76" t="s">
        <v>3619</v>
      </c>
      <c r="B283" s="275" t="s">
        <v>3620</v>
      </c>
      <c r="C283" s="276" t="s">
        <v>2525</v>
      </c>
    </row>
    <row r="284" spans="1:3" x14ac:dyDescent="0.2">
      <c r="A284" s="76" t="s">
        <v>3621</v>
      </c>
      <c r="B284" s="275" t="s">
        <v>3622</v>
      </c>
      <c r="C284" s="276" t="s">
        <v>22275</v>
      </c>
    </row>
    <row r="285" spans="1:3" x14ac:dyDescent="0.2">
      <c r="A285" s="76" t="s">
        <v>3623</v>
      </c>
      <c r="B285" s="275" t="s">
        <v>3624</v>
      </c>
      <c r="C285" s="276" t="s">
        <v>2525</v>
      </c>
    </row>
    <row r="286" spans="1:3" x14ac:dyDescent="0.2">
      <c r="A286" s="76" t="s">
        <v>3625</v>
      </c>
      <c r="B286" s="275" t="s">
        <v>3626</v>
      </c>
      <c r="C286" s="276" t="s">
        <v>2525</v>
      </c>
    </row>
    <row r="287" spans="1:3" x14ac:dyDescent="0.2">
      <c r="A287" s="76" t="s">
        <v>3627</v>
      </c>
      <c r="B287" s="275" t="s">
        <v>3626</v>
      </c>
      <c r="C287" s="276" t="s">
        <v>22275</v>
      </c>
    </row>
    <row r="288" spans="1:3" x14ac:dyDescent="0.2">
      <c r="A288" s="76" t="s">
        <v>3628</v>
      </c>
      <c r="B288" s="275" t="s">
        <v>3629</v>
      </c>
      <c r="C288" s="276" t="s">
        <v>2525</v>
      </c>
    </row>
    <row r="289" spans="1:3" x14ac:dyDescent="0.2">
      <c r="A289" s="76" t="s">
        <v>3630</v>
      </c>
      <c r="B289" s="275" t="s">
        <v>3631</v>
      </c>
      <c r="C289" s="276" t="s">
        <v>2525</v>
      </c>
    </row>
    <row r="290" spans="1:3" x14ac:dyDescent="0.2">
      <c r="A290" s="76" t="s">
        <v>3632</v>
      </c>
      <c r="B290" s="275" t="s">
        <v>3633</v>
      </c>
      <c r="C290" s="276" t="s">
        <v>2525</v>
      </c>
    </row>
    <row r="291" spans="1:3" x14ac:dyDescent="0.2">
      <c r="A291" s="76" t="s">
        <v>3634</v>
      </c>
      <c r="B291" s="275" t="s">
        <v>3635</v>
      </c>
      <c r="C291" s="276" t="s">
        <v>2525</v>
      </c>
    </row>
    <row r="292" spans="1:3" x14ac:dyDescent="0.2">
      <c r="A292" s="76" t="s">
        <v>3636</v>
      </c>
      <c r="B292" s="275" t="s">
        <v>3637</v>
      </c>
      <c r="C292" s="276" t="s">
        <v>2525</v>
      </c>
    </row>
    <row r="293" spans="1:3" x14ac:dyDescent="0.2">
      <c r="A293" s="76" t="s">
        <v>3638</v>
      </c>
      <c r="B293" s="275" t="s">
        <v>3639</v>
      </c>
      <c r="C293" s="276" t="s">
        <v>2525</v>
      </c>
    </row>
    <row r="294" spans="1:3" x14ac:dyDescent="0.2">
      <c r="A294" s="76" t="s">
        <v>3640</v>
      </c>
      <c r="B294" s="275" t="s">
        <v>3641</v>
      </c>
      <c r="C294" s="276" t="s">
        <v>2525</v>
      </c>
    </row>
    <row r="295" spans="1:3" x14ac:dyDescent="0.2">
      <c r="A295" s="76" t="s">
        <v>3642</v>
      </c>
      <c r="B295" s="275" t="s">
        <v>3643</v>
      </c>
      <c r="C295" s="276" t="s">
        <v>2525</v>
      </c>
    </row>
    <row r="296" spans="1:3" x14ac:dyDescent="0.2">
      <c r="A296" s="76" t="s">
        <v>3644</v>
      </c>
      <c r="B296" s="275" t="s">
        <v>3645</v>
      </c>
      <c r="C296" s="276" t="s">
        <v>2525</v>
      </c>
    </row>
    <row r="297" spans="1:3" x14ac:dyDescent="0.2">
      <c r="A297" s="76" t="s">
        <v>3646</v>
      </c>
      <c r="B297" s="275" t="s">
        <v>3647</v>
      </c>
      <c r="C297" s="276" t="s">
        <v>2525</v>
      </c>
    </row>
    <row r="298" spans="1:3" x14ac:dyDescent="0.2">
      <c r="A298" s="76" t="s">
        <v>3648</v>
      </c>
      <c r="B298" s="275" t="s">
        <v>3649</v>
      </c>
      <c r="C298" s="276" t="s">
        <v>2525</v>
      </c>
    </row>
    <row r="299" spans="1:3" x14ac:dyDescent="0.2">
      <c r="A299" s="76" t="s">
        <v>3650</v>
      </c>
      <c r="B299" s="275" t="s">
        <v>3651</v>
      </c>
      <c r="C299" s="276" t="s">
        <v>2525</v>
      </c>
    </row>
    <row r="300" spans="1:3" x14ac:dyDescent="0.2">
      <c r="A300" s="76" t="s">
        <v>3652</v>
      </c>
      <c r="B300" s="275" t="s">
        <v>3653</v>
      </c>
      <c r="C300" s="276" t="s">
        <v>2525</v>
      </c>
    </row>
    <row r="301" spans="1:3" x14ac:dyDescent="0.2">
      <c r="A301" s="76" t="s">
        <v>3654</v>
      </c>
      <c r="B301" s="275" t="s">
        <v>3655</v>
      </c>
      <c r="C301" s="276" t="s">
        <v>2525</v>
      </c>
    </row>
    <row r="302" spans="1:3" x14ac:dyDescent="0.2">
      <c r="A302" s="76" t="s">
        <v>3656</v>
      </c>
      <c r="B302" s="275" t="s">
        <v>3657</v>
      </c>
      <c r="C302" s="276" t="s">
        <v>22275</v>
      </c>
    </row>
    <row r="303" spans="1:3" x14ac:dyDescent="0.2">
      <c r="A303" s="76" t="s">
        <v>3658</v>
      </c>
      <c r="B303" s="275" t="s">
        <v>2678</v>
      </c>
      <c r="C303" s="276" t="s">
        <v>2525</v>
      </c>
    </row>
    <row r="304" spans="1:3" x14ac:dyDescent="0.2">
      <c r="A304" s="76" t="s">
        <v>3659</v>
      </c>
      <c r="B304" s="275" t="s">
        <v>3660</v>
      </c>
      <c r="C304" s="276" t="s">
        <v>2525</v>
      </c>
    </row>
    <row r="305" spans="1:3" x14ac:dyDescent="0.2">
      <c r="A305" s="76" t="s">
        <v>3661</v>
      </c>
      <c r="B305" s="275" t="s">
        <v>3662</v>
      </c>
      <c r="C305" s="276" t="s">
        <v>2525</v>
      </c>
    </row>
    <row r="306" spans="1:3" x14ac:dyDescent="0.2">
      <c r="A306" s="76" t="s">
        <v>3663</v>
      </c>
      <c r="B306" s="275" t="s">
        <v>3664</v>
      </c>
      <c r="C306" s="276" t="s">
        <v>2525</v>
      </c>
    </row>
    <row r="307" spans="1:3" x14ac:dyDescent="0.2">
      <c r="A307" s="76" t="s">
        <v>3665</v>
      </c>
      <c r="B307" s="275" t="s">
        <v>3666</v>
      </c>
      <c r="C307" s="276" t="s">
        <v>2525</v>
      </c>
    </row>
    <row r="308" spans="1:3" x14ac:dyDescent="0.2">
      <c r="A308" s="76" t="s">
        <v>3667</v>
      </c>
      <c r="B308" s="275" t="s">
        <v>3668</v>
      </c>
      <c r="C308" s="276" t="s">
        <v>2525</v>
      </c>
    </row>
    <row r="309" spans="1:3" x14ac:dyDescent="0.2">
      <c r="A309" s="76" t="s">
        <v>3669</v>
      </c>
      <c r="B309" s="275" t="s">
        <v>3670</v>
      </c>
      <c r="C309" s="276" t="s">
        <v>2525</v>
      </c>
    </row>
    <row r="310" spans="1:3" x14ac:dyDescent="0.2">
      <c r="A310" s="76" t="s">
        <v>3671</v>
      </c>
      <c r="B310" s="275" t="s">
        <v>3672</v>
      </c>
      <c r="C310" s="276" t="s">
        <v>2525</v>
      </c>
    </row>
    <row r="311" spans="1:3" x14ac:dyDescent="0.2">
      <c r="A311" s="76" t="s">
        <v>3673</v>
      </c>
      <c r="B311" s="275" t="s">
        <v>3674</v>
      </c>
      <c r="C311" s="276" t="s">
        <v>2525</v>
      </c>
    </row>
    <row r="312" spans="1:3" x14ac:dyDescent="0.2">
      <c r="A312" s="76" t="s">
        <v>3675</v>
      </c>
      <c r="B312" s="275" t="s">
        <v>3676</v>
      </c>
      <c r="C312" s="276" t="s">
        <v>2525</v>
      </c>
    </row>
    <row r="313" spans="1:3" x14ac:dyDescent="0.2">
      <c r="A313" s="76" t="s">
        <v>3677</v>
      </c>
      <c r="B313" s="275" t="s">
        <v>3678</v>
      </c>
      <c r="C313" s="276" t="s">
        <v>2525</v>
      </c>
    </row>
    <row r="314" spans="1:3" x14ac:dyDescent="0.2">
      <c r="A314" s="76" t="s">
        <v>3679</v>
      </c>
      <c r="B314" s="275" t="s">
        <v>3680</v>
      </c>
      <c r="C314" s="276" t="s">
        <v>2525</v>
      </c>
    </row>
    <row r="315" spans="1:3" x14ac:dyDescent="0.2">
      <c r="A315" s="76" t="s">
        <v>3681</v>
      </c>
      <c r="B315" s="275" t="s">
        <v>3682</v>
      </c>
      <c r="C315" s="276" t="s">
        <v>2525</v>
      </c>
    </row>
    <row r="316" spans="1:3" x14ac:dyDescent="0.2">
      <c r="A316" s="76" t="s">
        <v>3683</v>
      </c>
      <c r="B316" s="275" t="s">
        <v>3684</v>
      </c>
      <c r="C316" s="276" t="s">
        <v>2525</v>
      </c>
    </row>
    <row r="317" spans="1:3" x14ac:dyDescent="0.2">
      <c r="A317" s="76" t="s">
        <v>3685</v>
      </c>
      <c r="B317" s="275" t="s">
        <v>3686</v>
      </c>
      <c r="C317" s="276" t="s">
        <v>2525</v>
      </c>
    </row>
    <row r="318" spans="1:3" x14ac:dyDescent="0.2">
      <c r="A318" s="76" t="s">
        <v>3687</v>
      </c>
      <c r="B318" s="275" t="s">
        <v>3688</v>
      </c>
      <c r="C318" s="276" t="s">
        <v>2525</v>
      </c>
    </row>
    <row r="319" spans="1:3" x14ac:dyDescent="0.2">
      <c r="A319" s="76" t="s">
        <v>3689</v>
      </c>
      <c r="B319" s="275" t="s">
        <v>3690</v>
      </c>
      <c r="C319" s="276" t="s">
        <v>2525</v>
      </c>
    </row>
    <row r="320" spans="1:3" x14ac:dyDescent="0.2">
      <c r="A320" s="76" t="s">
        <v>3691</v>
      </c>
      <c r="B320" s="275" t="s">
        <v>3692</v>
      </c>
      <c r="C320" s="276" t="s">
        <v>2525</v>
      </c>
    </row>
    <row r="321" spans="1:3" x14ac:dyDescent="0.2">
      <c r="A321" s="76" t="s">
        <v>3693</v>
      </c>
      <c r="B321" s="275" t="s">
        <v>3694</v>
      </c>
      <c r="C321" s="276" t="s">
        <v>2525</v>
      </c>
    </row>
    <row r="322" spans="1:3" x14ac:dyDescent="0.2">
      <c r="A322" s="76" t="s">
        <v>3695</v>
      </c>
      <c r="B322" s="275" t="s">
        <v>3696</v>
      </c>
      <c r="C322" s="276" t="s">
        <v>2525</v>
      </c>
    </row>
    <row r="323" spans="1:3" x14ac:dyDescent="0.2">
      <c r="A323" s="76" t="s">
        <v>3697</v>
      </c>
      <c r="B323" s="275" t="s">
        <v>3698</v>
      </c>
      <c r="C323" s="276" t="s">
        <v>2525</v>
      </c>
    </row>
    <row r="324" spans="1:3" x14ac:dyDescent="0.2">
      <c r="A324" s="76" t="s">
        <v>3699</v>
      </c>
      <c r="B324" s="275" t="s">
        <v>3700</v>
      </c>
      <c r="C324" s="276" t="s">
        <v>2525</v>
      </c>
    </row>
    <row r="325" spans="1:3" x14ac:dyDescent="0.2">
      <c r="A325" s="76" t="s">
        <v>3701</v>
      </c>
      <c r="B325" s="275" t="s">
        <v>3702</v>
      </c>
      <c r="C325" s="276" t="s">
        <v>2525</v>
      </c>
    </row>
    <row r="326" spans="1:3" x14ac:dyDescent="0.2">
      <c r="A326" s="76" t="s">
        <v>3703</v>
      </c>
      <c r="B326" s="275" t="s">
        <v>3704</v>
      </c>
      <c r="C326" s="276" t="s">
        <v>22275</v>
      </c>
    </row>
    <row r="327" spans="1:3" x14ac:dyDescent="0.2">
      <c r="A327" s="76" t="s">
        <v>3705</v>
      </c>
      <c r="B327" s="275" t="s">
        <v>3706</v>
      </c>
      <c r="C327" s="276" t="s">
        <v>2525</v>
      </c>
    </row>
    <row r="328" spans="1:3" x14ac:dyDescent="0.2">
      <c r="A328" s="76" t="s">
        <v>3707</v>
      </c>
      <c r="B328" s="275" t="s">
        <v>3708</v>
      </c>
      <c r="C328" s="276" t="s">
        <v>2525</v>
      </c>
    </row>
    <row r="329" spans="1:3" x14ac:dyDescent="0.2">
      <c r="A329" s="76" t="s">
        <v>3709</v>
      </c>
      <c r="B329" s="275" t="s">
        <v>3710</v>
      </c>
      <c r="C329" s="276" t="s">
        <v>2525</v>
      </c>
    </row>
    <row r="330" spans="1:3" x14ac:dyDescent="0.2">
      <c r="A330" s="76" t="s">
        <v>3711</v>
      </c>
      <c r="B330" s="275" t="s">
        <v>3712</v>
      </c>
      <c r="C330" s="276" t="s">
        <v>2525</v>
      </c>
    </row>
    <row r="331" spans="1:3" x14ac:dyDescent="0.2">
      <c r="A331" s="76" t="s">
        <v>3713</v>
      </c>
      <c r="B331" s="275" t="s">
        <v>3714</v>
      </c>
      <c r="C331" s="276" t="s">
        <v>2525</v>
      </c>
    </row>
    <row r="332" spans="1:3" x14ac:dyDescent="0.2">
      <c r="A332" s="76" t="s">
        <v>3715</v>
      </c>
      <c r="B332" s="275" t="s">
        <v>3716</v>
      </c>
      <c r="C332" s="276" t="s">
        <v>2525</v>
      </c>
    </row>
    <row r="333" spans="1:3" x14ac:dyDescent="0.2">
      <c r="A333" s="76" t="s">
        <v>3717</v>
      </c>
      <c r="B333" s="275" t="s">
        <v>3718</v>
      </c>
      <c r="C333" s="276" t="s">
        <v>2525</v>
      </c>
    </row>
    <row r="334" spans="1:3" x14ac:dyDescent="0.2">
      <c r="A334" s="76" t="s">
        <v>3719</v>
      </c>
      <c r="B334" s="275" t="s">
        <v>3720</v>
      </c>
      <c r="C334" s="276" t="s">
        <v>2525</v>
      </c>
    </row>
    <row r="335" spans="1:3" x14ac:dyDescent="0.2">
      <c r="A335" s="76" t="s">
        <v>3721</v>
      </c>
      <c r="B335" s="275" t="s">
        <v>3722</v>
      </c>
      <c r="C335" s="276" t="s">
        <v>2525</v>
      </c>
    </row>
    <row r="336" spans="1:3" x14ac:dyDescent="0.2">
      <c r="A336" s="76" t="s">
        <v>3723</v>
      </c>
      <c r="B336" s="275" t="s">
        <v>3724</v>
      </c>
      <c r="C336" s="276" t="s">
        <v>2525</v>
      </c>
    </row>
    <row r="337" spans="1:3" x14ac:dyDescent="0.2">
      <c r="A337" s="76" t="s">
        <v>3725</v>
      </c>
      <c r="B337" s="275" t="s">
        <v>3726</v>
      </c>
      <c r="C337" s="276" t="s">
        <v>2525</v>
      </c>
    </row>
    <row r="338" spans="1:3" x14ac:dyDescent="0.2">
      <c r="A338" s="76" t="s">
        <v>3727</v>
      </c>
      <c r="B338" s="275" t="s">
        <v>3728</v>
      </c>
      <c r="C338" s="276" t="s">
        <v>2525</v>
      </c>
    </row>
    <row r="339" spans="1:3" x14ac:dyDescent="0.2">
      <c r="A339" s="76" t="s">
        <v>3729</v>
      </c>
      <c r="B339" s="275" t="s">
        <v>3730</v>
      </c>
      <c r="C339" s="276" t="s">
        <v>2525</v>
      </c>
    </row>
    <row r="340" spans="1:3" x14ac:dyDescent="0.2">
      <c r="A340" s="76" t="s">
        <v>3731</v>
      </c>
      <c r="B340" s="275" t="s">
        <v>3732</v>
      </c>
      <c r="C340" s="276" t="s">
        <v>2525</v>
      </c>
    </row>
    <row r="341" spans="1:3" x14ac:dyDescent="0.2">
      <c r="A341" s="76" t="s">
        <v>3733</v>
      </c>
      <c r="B341" s="275" t="s">
        <v>3734</v>
      </c>
      <c r="C341" s="276" t="s">
        <v>2525</v>
      </c>
    </row>
    <row r="342" spans="1:3" x14ac:dyDescent="0.2">
      <c r="A342" s="76" t="s">
        <v>3735</v>
      </c>
      <c r="B342" s="275" t="s">
        <v>3736</v>
      </c>
      <c r="C342" s="276" t="s">
        <v>2525</v>
      </c>
    </row>
    <row r="343" spans="1:3" x14ac:dyDescent="0.2">
      <c r="A343" s="76" t="s">
        <v>3737</v>
      </c>
      <c r="B343" s="275" t="s">
        <v>3738</v>
      </c>
      <c r="C343" s="276" t="s">
        <v>2525</v>
      </c>
    </row>
    <row r="344" spans="1:3" x14ac:dyDescent="0.2">
      <c r="A344" s="76" t="s">
        <v>3739</v>
      </c>
      <c r="B344" s="275" t="s">
        <v>3740</v>
      </c>
      <c r="C344" s="276" t="s">
        <v>2525</v>
      </c>
    </row>
    <row r="345" spans="1:3" x14ac:dyDescent="0.2">
      <c r="A345" s="76" t="s">
        <v>3741</v>
      </c>
      <c r="B345" s="275" t="s">
        <v>3742</v>
      </c>
      <c r="C345" s="276" t="s">
        <v>2525</v>
      </c>
    </row>
    <row r="346" spans="1:3" x14ac:dyDescent="0.2">
      <c r="A346" s="76" t="s">
        <v>3743</v>
      </c>
      <c r="B346" s="275" t="s">
        <v>3744</v>
      </c>
      <c r="C346" s="276" t="s">
        <v>2525</v>
      </c>
    </row>
    <row r="347" spans="1:3" x14ac:dyDescent="0.2">
      <c r="A347" s="76" t="s">
        <v>3745</v>
      </c>
      <c r="B347" s="275" t="s">
        <v>3746</v>
      </c>
      <c r="C347" s="276" t="s">
        <v>2525</v>
      </c>
    </row>
    <row r="348" spans="1:3" x14ac:dyDescent="0.2">
      <c r="A348" s="76" t="s">
        <v>3747</v>
      </c>
      <c r="B348" s="275" t="s">
        <v>3748</v>
      </c>
      <c r="C348" s="276" t="s">
        <v>2525</v>
      </c>
    </row>
    <row r="349" spans="1:3" x14ac:dyDescent="0.2">
      <c r="A349" s="76" t="s">
        <v>3749</v>
      </c>
      <c r="B349" s="275" t="s">
        <v>3750</v>
      </c>
      <c r="C349" s="276" t="s">
        <v>2525</v>
      </c>
    </row>
    <row r="350" spans="1:3" x14ac:dyDescent="0.2">
      <c r="A350" s="76" t="s">
        <v>3751</v>
      </c>
      <c r="B350" s="275" t="s">
        <v>3752</v>
      </c>
      <c r="C350" s="276" t="s">
        <v>2525</v>
      </c>
    </row>
    <row r="351" spans="1:3" x14ac:dyDescent="0.2">
      <c r="A351" s="76" t="s">
        <v>3753</v>
      </c>
      <c r="B351" s="275" t="s">
        <v>3754</v>
      </c>
      <c r="C351" s="276" t="s">
        <v>2525</v>
      </c>
    </row>
    <row r="352" spans="1:3" x14ac:dyDescent="0.2">
      <c r="A352" s="76" t="s">
        <v>3755</v>
      </c>
      <c r="B352" s="275" t="s">
        <v>3756</v>
      </c>
      <c r="C352" s="276" t="s">
        <v>2525</v>
      </c>
    </row>
    <row r="353" spans="1:3" x14ac:dyDescent="0.2">
      <c r="A353" s="76" t="s">
        <v>3757</v>
      </c>
      <c r="B353" s="275" t="s">
        <v>3758</v>
      </c>
      <c r="C353" s="276" t="s">
        <v>2525</v>
      </c>
    </row>
    <row r="354" spans="1:3" x14ac:dyDescent="0.2">
      <c r="A354" s="76" t="s">
        <v>3759</v>
      </c>
      <c r="B354" s="275" t="s">
        <v>3760</v>
      </c>
      <c r="C354" s="276" t="s">
        <v>2525</v>
      </c>
    </row>
    <row r="355" spans="1:3" x14ac:dyDescent="0.2">
      <c r="A355" s="76" t="s">
        <v>3761</v>
      </c>
      <c r="B355" s="275" t="s">
        <v>3762</v>
      </c>
      <c r="C355" s="276" t="s">
        <v>2525</v>
      </c>
    </row>
    <row r="356" spans="1:3" x14ac:dyDescent="0.2">
      <c r="A356" s="76" t="s">
        <v>3763</v>
      </c>
      <c r="B356" s="275" t="s">
        <v>3764</v>
      </c>
      <c r="C356" s="276" t="s">
        <v>2525</v>
      </c>
    </row>
    <row r="357" spans="1:3" x14ac:dyDescent="0.2">
      <c r="A357" s="76" t="s">
        <v>3765</v>
      </c>
      <c r="B357" s="275" t="s">
        <v>3766</v>
      </c>
      <c r="C357" s="276" t="s">
        <v>2525</v>
      </c>
    </row>
    <row r="358" spans="1:3" x14ac:dyDescent="0.2">
      <c r="A358" s="76" t="s">
        <v>3767</v>
      </c>
      <c r="B358" s="275" t="s">
        <v>3768</v>
      </c>
      <c r="C358" s="276" t="s">
        <v>2525</v>
      </c>
    </row>
    <row r="359" spans="1:3" x14ac:dyDescent="0.2">
      <c r="A359" s="76" t="s">
        <v>3769</v>
      </c>
      <c r="B359" s="275" t="s">
        <v>3770</v>
      </c>
      <c r="C359" s="276" t="s">
        <v>2525</v>
      </c>
    </row>
    <row r="360" spans="1:3" x14ac:dyDescent="0.2">
      <c r="A360" s="76" t="s">
        <v>3771</v>
      </c>
      <c r="B360" s="275" t="s">
        <v>3772</v>
      </c>
      <c r="C360" s="276" t="s">
        <v>2525</v>
      </c>
    </row>
    <row r="361" spans="1:3" x14ac:dyDescent="0.2">
      <c r="A361" s="76" t="s">
        <v>3773</v>
      </c>
      <c r="B361" s="275" t="s">
        <v>3774</v>
      </c>
      <c r="C361" s="276" t="s">
        <v>2525</v>
      </c>
    </row>
    <row r="362" spans="1:3" x14ac:dyDescent="0.2">
      <c r="A362" s="76" t="s">
        <v>3775</v>
      </c>
      <c r="B362" s="275" t="s">
        <v>3776</v>
      </c>
      <c r="C362" s="276" t="s">
        <v>2525</v>
      </c>
    </row>
    <row r="363" spans="1:3" x14ac:dyDescent="0.2">
      <c r="A363" s="76" t="s">
        <v>3777</v>
      </c>
      <c r="B363" s="275" t="s">
        <v>3778</v>
      </c>
      <c r="C363" s="276" t="s">
        <v>2525</v>
      </c>
    </row>
    <row r="364" spans="1:3" x14ac:dyDescent="0.2">
      <c r="A364" s="76" t="s">
        <v>3779</v>
      </c>
      <c r="B364" s="275" t="s">
        <v>3780</v>
      </c>
      <c r="C364" s="276" t="s">
        <v>2525</v>
      </c>
    </row>
    <row r="365" spans="1:3" x14ac:dyDescent="0.2">
      <c r="A365" s="76" t="s">
        <v>3781</v>
      </c>
      <c r="B365" s="275" t="s">
        <v>3782</v>
      </c>
      <c r="C365" s="276" t="s">
        <v>22275</v>
      </c>
    </row>
    <row r="366" spans="1:3" x14ac:dyDescent="0.2">
      <c r="A366" s="76" t="s">
        <v>3783</v>
      </c>
      <c r="B366" s="275" t="s">
        <v>3784</v>
      </c>
      <c r="C366" s="276" t="s">
        <v>2525</v>
      </c>
    </row>
    <row r="367" spans="1:3" x14ac:dyDescent="0.2">
      <c r="A367" s="76" t="s">
        <v>3785</v>
      </c>
      <c r="B367" s="275" t="s">
        <v>3786</v>
      </c>
      <c r="C367" s="276" t="s">
        <v>2525</v>
      </c>
    </row>
    <row r="368" spans="1:3" x14ac:dyDescent="0.2">
      <c r="A368" s="76" t="s">
        <v>3787</v>
      </c>
      <c r="B368" s="275" t="s">
        <v>3788</v>
      </c>
      <c r="C368" s="276" t="s">
        <v>2525</v>
      </c>
    </row>
    <row r="369" spans="1:3" x14ac:dyDescent="0.2">
      <c r="A369" s="76" t="s">
        <v>3789</v>
      </c>
      <c r="B369" s="275" t="s">
        <v>3790</v>
      </c>
      <c r="C369" s="276" t="s">
        <v>2525</v>
      </c>
    </row>
    <row r="370" spans="1:3" x14ac:dyDescent="0.2">
      <c r="A370" s="76" t="s">
        <v>3791</v>
      </c>
      <c r="B370" s="275" t="s">
        <v>3792</v>
      </c>
      <c r="C370" s="276" t="s">
        <v>2525</v>
      </c>
    </row>
    <row r="371" spans="1:3" x14ac:dyDescent="0.2">
      <c r="A371" s="76" t="s">
        <v>3793</v>
      </c>
      <c r="B371" s="275" t="s">
        <v>3794</v>
      </c>
      <c r="C371" s="276" t="s">
        <v>2525</v>
      </c>
    </row>
    <row r="372" spans="1:3" x14ac:dyDescent="0.2">
      <c r="A372" s="76" t="s">
        <v>3795</v>
      </c>
      <c r="B372" s="275" t="s">
        <v>3796</v>
      </c>
      <c r="C372" s="276" t="s">
        <v>2525</v>
      </c>
    </row>
    <row r="373" spans="1:3" x14ac:dyDescent="0.2">
      <c r="A373" s="76" t="s">
        <v>3797</v>
      </c>
      <c r="B373" s="275" t="s">
        <v>3798</v>
      </c>
      <c r="C373" s="276" t="s">
        <v>2525</v>
      </c>
    </row>
    <row r="374" spans="1:3" x14ac:dyDescent="0.2">
      <c r="A374" s="76" t="s">
        <v>3799</v>
      </c>
      <c r="B374" s="275" t="s">
        <v>3800</v>
      </c>
      <c r="C374" s="276" t="s">
        <v>2525</v>
      </c>
    </row>
    <row r="375" spans="1:3" x14ac:dyDescent="0.2">
      <c r="A375" s="76" t="s">
        <v>3801</v>
      </c>
      <c r="B375" s="275" t="s">
        <v>3802</v>
      </c>
      <c r="C375" s="276" t="s">
        <v>2525</v>
      </c>
    </row>
    <row r="376" spans="1:3" x14ac:dyDescent="0.2">
      <c r="A376" s="76" t="s">
        <v>3803</v>
      </c>
      <c r="B376" s="275" t="s">
        <v>3804</v>
      </c>
      <c r="C376" s="276" t="s">
        <v>2525</v>
      </c>
    </row>
    <row r="377" spans="1:3" x14ac:dyDescent="0.2">
      <c r="A377" s="76" t="s">
        <v>3805</v>
      </c>
      <c r="B377" s="275" t="s">
        <v>3806</v>
      </c>
      <c r="C377" s="276" t="s">
        <v>2525</v>
      </c>
    </row>
    <row r="378" spans="1:3" x14ac:dyDescent="0.2">
      <c r="A378" s="76" t="s">
        <v>3807</v>
      </c>
      <c r="B378" s="275" t="s">
        <v>3808</v>
      </c>
      <c r="C378" s="276" t="s">
        <v>2525</v>
      </c>
    </row>
    <row r="379" spans="1:3" x14ac:dyDescent="0.2">
      <c r="A379" s="76" t="s">
        <v>3809</v>
      </c>
      <c r="B379" s="275" t="s">
        <v>3810</v>
      </c>
      <c r="C379" s="276" t="s">
        <v>2525</v>
      </c>
    </row>
    <row r="380" spans="1:3" x14ac:dyDescent="0.2">
      <c r="A380" s="76" t="s">
        <v>3811</v>
      </c>
      <c r="B380" s="275" t="s">
        <v>3812</v>
      </c>
      <c r="C380" s="276" t="s">
        <v>2525</v>
      </c>
    </row>
    <row r="381" spans="1:3" x14ac:dyDescent="0.2">
      <c r="A381" s="76" t="s">
        <v>3813</v>
      </c>
      <c r="B381" s="275" t="s">
        <v>3814</v>
      </c>
      <c r="C381" s="276" t="s">
        <v>2525</v>
      </c>
    </row>
    <row r="382" spans="1:3" x14ac:dyDescent="0.2">
      <c r="A382" s="76" t="s">
        <v>3815</v>
      </c>
      <c r="B382" s="275" t="s">
        <v>3816</v>
      </c>
      <c r="C382" s="276" t="s">
        <v>2525</v>
      </c>
    </row>
    <row r="383" spans="1:3" x14ac:dyDescent="0.2">
      <c r="A383" s="76" t="s">
        <v>3817</v>
      </c>
      <c r="B383" s="275" t="s">
        <v>3818</v>
      </c>
      <c r="C383" s="276" t="s">
        <v>2525</v>
      </c>
    </row>
    <row r="384" spans="1:3" x14ac:dyDescent="0.2">
      <c r="A384" s="76" t="s">
        <v>3819</v>
      </c>
      <c r="B384" s="275" t="s">
        <v>3820</v>
      </c>
      <c r="C384" s="276" t="s">
        <v>2525</v>
      </c>
    </row>
    <row r="385" spans="1:3" x14ac:dyDescent="0.2">
      <c r="A385" s="76" t="s">
        <v>3821</v>
      </c>
      <c r="B385" s="275" t="s">
        <v>3822</v>
      </c>
      <c r="C385" s="276" t="s">
        <v>2525</v>
      </c>
    </row>
    <row r="386" spans="1:3" x14ac:dyDescent="0.2">
      <c r="A386" s="76" t="s">
        <v>3823</v>
      </c>
      <c r="B386" s="275" t="s">
        <v>3824</v>
      </c>
      <c r="C386" s="276" t="s">
        <v>22275</v>
      </c>
    </row>
    <row r="387" spans="1:3" x14ac:dyDescent="0.2">
      <c r="A387" s="76" t="s">
        <v>3825</v>
      </c>
      <c r="B387" s="275" t="s">
        <v>3826</v>
      </c>
      <c r="C387" s="276" t="s">
        <v>2525</v>
      </c>
    </row>
    <row r="388" spans="1:3" x14ac:dyDescent="0.2">
      <c r="A388" s="76" t="s">
        <v>3827</v>
      </c>
      <c r="B388" s="275" t="s">
        <v>3828</v>
      </c>
      <c r="C388" s="276" t="s">
        <v>2525</v>
      </c>
    </row>
    <row r="389" spans="1:3" x14ac:dyDescent="0.2">
      <c r="A389" s="76" t="s">
        <v>3829</v>
      </c>
      <c r="B389" s="275" t="s">
        <v>3830</v>
      </c>
      <c r="C389" s="276" t="s">
        <v>2525</v>
      </c>
    </row>
    <row r="390" spans="1:3" x14ac:dyDescent="0.2">
      <c r="A390" s="76" t="s">
        <v>3831</v>
      </c>
      <c r="B390" s="275" t="s">
        <v>3832</v>
      </c>
      <c r="C390" s="276" t="s">
        <v>2525</v>
      </c>
    </row>
    <row r="391" spans="1:3" x14ac:dyDescent="0.2">
      <c r="A391" s="76" t="s">
        <v>3833</v>
      </c>
      <c r="B391" s="275" t="s">
        <v>3834</v>
      </c>
      <c r="C391" s="276" t="s">
        <v>2525</v>
      </c>
    </row>
    <row r="392" spans="1:3" x14ac:dyDescent="0.2">
      <c r="A392" s="76" t="s">
        <v>3835</v>
      </c>
      <c r="B392" s="275" t="s">
        <v>3836</v>
      </c>
      <c r="C392" s="276" t="s">
        <v>2525</v>
      </c>
    </row>
    <row r="393" spans="1:3" x14ac:dyDescent="0.2">
      <c r="A393" s="76" t="s">
        <v>3837</v>
      </c>
      <c r="B393" s="275" t="s">
        <v>3838</v>
      </c>
      <c r="C393" s="276" t="s">
        <v>22275</v>
      </c>
    </row>
    <row r="394" spans="1:3" x14ac:dyDescent="0.2">
      <c r="A394" s="76" t="s">
        <v>3839</v>
      </c>
      <c r="B394" s="275" t="s">
        <v>3840</v>
      </c>
      <c r="C394" s="276" t="s">
        <v>2525</v>
      </c>
    </row>
    <row r="395" spans="1:3" x14ac:dyDescent="0.2">
      <c r="A395" s="76" t="s">
        <v>3841</v>
      </c>
      <c r="B395" s="275" t="s">
        <v>3842</v>
      </c>
      <c r="C395" s="276" t="s">
        <v>2525</v>
      </c>
    </row>
    <row r="396" spans="1:3" x14ac:dyDescent="0.2">
      <c r="A396" s="76" t="s">
        <v>3843</v>
      </c>
      <c r="B396" s="275" t="s">
        <v>3844</v>
      </c>
      <c r="C396" s="276" t="s">
        <v>2525</v>
      </c>
    </row>
    <row r="397" spans="1:3" x14ac:dyDescent="0.2">
      <c r="A397" s="76" t="s">
        <v>3845</v>
      </c>
      <c r="B397" s="275" t="s">
        <v>3846</v>
      </c>
      <c r="C397" s="276" t="s">
        <v>2525</v>
      </c>
    </row>
    <row r="398" spans="1:3" x14ac:dyDescent="0.2">
      <c r="A398" s="76" t="s">
        <v>3847</v>
      </c>
      <c r="B398" s="275" t="s">
        <v>3848</v>
      </c>
      <c r="C398" s="276" t="s">
        <v>22275</v>
      </c>
    </row>
    <row r="399" spans="1:3" x14ac:dyDescent="0.2">
      <c r="A399" s="76" t="s">
        <v>3849</v>
      </c>
      <c r="B399" s="275" t="s">
        <v>3850</v>
      </c>
      <c r="C399" s="276" t="s">
        <v>2525</v>
      </c>
    </row>
    <row r="400" spans="1:3" x14ac:dyDescent="0.2">
      <c r="A400" s="76" t="s">
        <v>3851</v>
      </c>
      <c r="B400" s="275" t="s">
        <v>3852</v>
      </c>
      <c r="C400" s="276" t="s">
        <v>2525</v>
      </c>
    </row>
    <row r="401" spans="1:3" x14ac:dyDescent="0.2">
      <c r="A401" s="76" t="s">
        <v>3853</v>
      </c>
      <c r="B401" s="275" t="s">
        <v>3854</v>
      </c>
      <c r="C401" s="276" t="s">
        <v>2525</v>
      </c>
    </row>
    <row r="402" spans="1:3" x14ac:dyDescent="0.2">
      <c r="A402" s="76" t="s">
        <v>3855</v>
      </c>
      <c r="B402" s="275" t="s">
        <v>3856</v>
      </c>
      <c r="C402" s="276" t="s">
        <v>2525</v>
      </c>
    </row>
    <row r="403" spans="1:3" x14ac:dyDescent="0.2">
      <c r="A403" s="76" t="s">
        <v>3857</v>
      </c>
      <c r="B403" s="275" t="s">
        <v>3858</v>
      </c>
      <c r="C403" s="276" t="s">
        <v>2525</v>
      </c>
    </row>
    <row r="404" spans="1:3" x14ac:dyDescent="0.2">
      <c r="A404" s="76" t="s">
        <v>3859</v>
      </c>
      <c r="B404" s="275" t="s">
        <v>3406</v>
      </c>
      <c r="C404" s="276" t="s">
        <v>2525</v>
      </c>
    </row>
    <row r="405" spans="1:3" x14ac:dyDescent="0.2">
      <c r="A405" s="76" t="s">
        <v>3860</v>
      </c>
      <c r="B405" s="275" t="s">
        <v>3861</v>
      </c>
      <c r="C405" s="276" t="s">
        <v>22275</v>
      </c>
    </row>
    <row r="406" spans="1:3" x14ac:dyDescent="0.2">
      <c r="A406" s="76" t="s">
        <v>3862</v>
      </c>
      <c r="B406" s="275" t="s">
        <v>3863</v>
      </c>
      <c r="C406" s="276" t="s">
        <v>2525</v>
      </c>
    </row>
    <row r="407" spans="1:3" x14ac:dyDescent="0.2">
      <c r="A407" s="76" t="s">
        <v>3864</v>
      </c>
      <c r="B407" s="275" t="s">
        <v>3865</v>
      </c>
      <c r="C407" s="276" t="s">
        <v>2525</v>
      </c>
    </row>
    <row r="408" spans="1:3" x14ac:dyDescent="0.2">
      <c r="A408" s="76" t="s">
        <v>3866</v>
      </c>
      <c r="B408" s="275" t="s">
        <v>3867</v>
      </c>
      <c r="C408" s="276" t="s">
        <v>2525</v>
      </c>
    </row>
    <row r="409" spans="1:3" x14ac:dyDescent="0.2">
      <c r="A409" s="76" t="s">
        <v>3868</v>
      </c>
      <c r="B409" s="275" t="s">
        <v>3869</v>
      </c>
      <c r="C409" s="276" t="s">
        <v>2525</v>
      </c>
    </row>
    <row r="410" spans="1:3" x14ac:dyDescent="0.2">
      <c r="A410" s="76" t="s">
        <v>3870</v>
      </c>
      <c r="B410" s="275" t="s">
        <v>3871</v>
      </c>
      <c r="C410" s="276" t="s">
        <v>2525</v>
      </c>
    </row>
    <row r="411" spans="1:3" x14ac:dyDescent="0.2">
      <c r="A411" s="76" t="s">
        <v>3872</v>
      </c>
      <c r="B411" s="275" t="s">
        <v>3873</v>
      </c>
      <c r="C411" s="276" t="s">
        <v>2525</v>
      </c>
    </row>
    <row r="412" spans="1:3" x14ac:dyDescent="0.2">
      <c r="A412" s="76" t="s">
        <v>3874</v>
      </c>
      <c r="B412" s="275" t="s">
        <v>3875</v>
      </c>
      <c r="C412" s="276" t="s">
        <v>2525</v>
      </c>
    </row>
    <row r="413" spans="1:3" x14ac:dyDescent="0.2">
      <c r="A413" s="76" t="s">
        <v>3876</v>
      </c>
      <c r="B413" s="275" t="s">
        <v>3700</v>
      </c>
      <c r="C413" s="276" t="s">
        <v>2525</v>
      </c>
    </row>
    <row r="414" spans="1:3" x14ac:dyDescent="0.2">
      <c r="A414" s="76" t="s">
        <v>3877</v>
      </c>
      <c r="B414" s="275" t="s">
        <v>3878</v>
      </c>
      <c r="C414" s="276" t="s">
        <v>22275</v>
      </c>
    </row>
    <row r="415" spans="1:3" x14ac:dyDescent="0.2">
      <c r="A415" s="76" t="s">
        <v>3879</v>
      </c>
      <c r="B415" s="275" t="s">
        <v>3880</v>
      </c>
      <c r="C415" s="276" t="s">
        <v>22275</v>
      </c>
    </row>
    <row r="416" spans="1:3" x14ac:dyDescent="0.2">
      <c r="A416" s="76" t="s">
        <v>3881</v>
      </c>
      <c r="B416" s="275" t="s">
        <v>3882</v>
      </c>
      <c r="C416" s="276" t="s">
        <v>2525</v>
      </c>
    </row>
    <row r="417" spans="1:3" x14ac:dyDescent="0.2">
      <c r="A417" s="76" t="s">
        <v>3883</v>
      </c>
      <c r="B417" s="275" t="s">
        <v>3884</v>
      </c>
      <c r="C417" s="276" t="s">
        <v>2525</v>
      </c>
    </row>
    <row r="418" spans="1:3" x14ac:dyDescent="0.2">
      <c r="A418" s="76" t="s">
        <v>3885</v>
      </c>
      <c r="B418" s="275" t="s">
        <v>3886</v>
      </c>
      <c r="C418" s="276" t="s">
        <v>2525</v>
      </c>
    </row>
    <row r="419" spans="1:3" x14ac:dyDescent="0.2">
      <c r="A419" s="76" t="s">
        <v>3887</v>
      </c>
      <c r="B419" s="275" t="s">
        <v>3888</v>
      </c>
      <c r="C419" s="276" t="s">
        <v>2525</v>
      </c>
    </row>
    <row r="420" spans="1:3" x14ac:dyDescent="0.2">
      <c r="A420" s="76" t="s">
        <v>3889</v>
      </c>
      <c r="B420" s="275" t="s">
        <v>3890</v>
      </c>
      <c r="C420" s="276" t="s">
        <v>2525</v>
      </c>
    </row>
    <row r="421" spans="1:3" x14ac:dyDescent="0.2">
      <c r="A421" s="76" t="s">
        <v>3891</v>
      </c>
      <c r="B421" s="275" t="s">
        <v>3892</v>
      </c>
      <c r="C421" s="276" t="s">
        <v>2525</v>
      </c>
    </row>
    <row r="422" spans="1:3" x14ac:dyDescent="0.2">
      <c r="A422" s="76" t="s">
        <v>3893</v>
      </c>
      <c r="B422" s="275" t="s">
        <v>3894</v>
      </c>
      <c r="C422" s="276" t="s">
        <v>2525</v>
      </c>
    </row>
    <row r="423" spans="1:3" x14ac:dyDescent="0.2">
      <c r="A423" s="76" t="s">
        <v>3895</v>
      </c>
      <c r="B423" s="275" t="s">
        <v>3896</v>
      </c>
      <c r="C423" s="276" t="s">
        <v>2525</v>
      </c>
    </row>
    <row r="424" spans="1:3" x14ac:dyDescent="0.2">
      <c r="A424" s="76" t="s">
        <v>3897</v>
      </c>
      <c r="B424" s="275" t="s">
        <v>3898</v>
      </c>
      <c r="C424" s="276" t="s">
        <v>2525</v>
      </c>
    </row>
    <row r="425" spans="1:3" x14ac:dyDescent="0.2">
      <c r="A425" s="76" t="s">
        <v>3899</v>
      </c>
      <c r="B425" s="275" t="s">
        <v>3900</v>
      </c>
      <c r="C425" s="276" t="s">
        <v>2525</v>
      </c>
    </row>
    <row r="426" spans="1:3" x14ac:dyDescent="0.2">
      <c r="A426" s="76" t="s">
        <v>3901</v>
      </c>
      <c r="B426" s="275" t="s">
        <v>3902</v>
      </c>
      <c r="C426" s="276" t="s">
        <v>22275</v>
      </c>
    </row>
    <row r="427" spans="1:3" x14ac:dyDescent="0.2">
      <c r="A427" s="76" t="s">
        <v>3903</v>
      </c>
      <c r="B427" s="275" t="s">
        <v>3904</v>
      </c>
      <c r="C427" s="276" t="s">
        <v>2525</v>
      </c>
    </row>
    <row r="428" spans="1:3" x14ac:dyDescent="0.2">
      <c r="A428" s="76" t="s">
        <v>3905</v>
      </c>
      <c r="B428" s="275" t="s">
        <v>3906</v>
      </c>
      <c r="C428" s="276" t="s">
        <v>22275</v>
      </c>
    </row>
    <row r="429" spans="1:3" x14ac:dyDescent="0.2">
      <c r="A429" s="76" t="s">
        <v>3907</v>
      </c>
      <c r="B429" s="275" t="s">
        <v>3908</v>
      </c>
      <c r="C429" s="276" t="s">
        <v>2525</v>
      </c>
    </row>
    <row r="430" spans="1:3" x14ac:dyDescent="0.2">
      <c r="A430" s="76" t="s">
        <v>3909</v>
      </c>
      <c r="B430" s="275" t="s">
        <v>3910</v>
      </c>
      <c r="C430" s="276" t="s">
        <v>2525</v>
      </c>
    </row>
    <row r="431" spans="1:3" x14ac:dyDescent="0.2">
      <c r="A431" s="76" t="s">
        <v>3911</v>
      </c>
      <c r="B431" s="275" t="s">
        <v>3912</v>
      </c>
      <c r="C431" s="276" t="s">
        <v>2525</v>
      </c>
    </row>
    <row r="432" spans="1:3" x14ac:dyDescent="0.2">
      <c r="A432" s="76" t="s">
        <v>3913</v>
      </c>
      <c r="B432" s="275" t="s">
        <v>3914</v>
      </c>
      <c r="C432" s="276" t="s">
        <v>2525</v>
      </c>
    </row>
    <row r="433" spans="1:3" x14ac:dyDescent="0.2">
      <c r="A433" s="76" t="s">
        <v>3915</v>
      </c>
      <c r="B433" s="275" t="s">
        <v>3916</v>
      </c>
      <c r="C433" s="276" t="s">
        <v>2525</v>
      </c>
    </row>
    <row r="434" spans="1:3" x14ac:dyDescent="0.2">
      <c r="A434" s="76" t="s">
        <v>3917</v>
      </c>
      <c r="B434" s="275" t="s">
        <v>3918</v>
      </c>
      <c r="C434" s="276" t="s">
        <v>2525</v>
      </c>
    </row>
    <row r="435" spans="1:3" x14ac:dyDescent="0.2">
      <c r="A435" s="76" t="s">
        <v>3919</v>
      </c>
      <c r="B435" s="275" t="s">
        <v>3920</v>
      </c>
      <c r="C435" s="276" t="s">
        <v>2525</v>
      </c>
    </row>
    <row r="436" spans="1:3" x14ac:dyDescent="0.2">
      <c r="A436" s="76" t="s">
        <v>3921</v>
      </c>
      <c r="B436" s="275" t="s">
        <v>3922</v>
      </c>
      <c r="C436" s="276" t="s">
        <v>2525</v>
      </c>
    </row>
    <row r="437" spans="1:3" x14ac:dyDescent="0.2">
      <c r="A437" s="76" t="s">
        <v>3923</v>
      </c>
      <c r="B437" s="275" t="s">
        <v>3924</v>
      </c>
      <c r="C437" s="276" t="s">
        <v>2525</v>
      </c>
    </row>
    <row r="438" spans="1:3" x14ac:dyDescent="0.2">
      <c r="A438" s="76" t="s">
        <v>3925</v>
      </c>
      <c r="B438" s="275" t="s">
        <v>3926</v>
      </c>
      <c r="C438" s="276" t="s">
        <v>2525</v>
      </c>
    </row>
    <row r="439" spans="1:3" x14ac:dyDescent="0.2">
      <c r="A439" s="76" t="s">
        <v>3927</v>
      </c>
      <c r="B439" s="275" t="s">
        <v>3928</v>
      </c>
      <c r="C439" s="276" t="s">
        <v>22275</v>
      </c>
    </row>
    <row r="440" spans="1:3" x14ac:dyDescent="0.2">
      <c r="A440" s="76" t="s">
        <v>3929</v>
      </c>
      <c r="B440" s="275" t="s">
        <v>3930</v>
      </c>
      <c r="C440" s="276" t="s">
        <v>2525</v>
      </c>
    </row>
    <row r="441" spans="1:3" x14ac:dyDescent="0.2">
      <c r="A441" s="76" t="s">
        <v>3931</v>
      </c>
      <c r="B441" s="275" t="s">
        <v>3932</v>
      </c>
      <c r="C441" s="276" t="s">
        <v>2525</v>
      </c>
    </row>
    <row r="442" spans="1:3" x14ac:dyDescent="0.2">
      <c r="A442" s="76" t="s">
        <v>3933</v>
      </c>
      <c r="B442" s="275" t="s">
        <v>3934</v>
      </c>
      <c r="C442" s="276" t="s">
        <v>2525</v>
      </c>
    </row>
    <row r="443" spans="1:3" x14ac:dyDescent="0.2">
      <c r="A443" s="76" t="s">
        <v>3935</v>
      </c>
      <c r="B443" s="275" t="s">
        <v>3936</v>
      </c>
      <c r="C443" s="276" t="s">
        <v>2525</v>
      </c>
    </row>
    <row r="444" spans="1:3" x14ac:dyDescent="0.2">
      <c r="A444" s="76" t="s">
        <v>3937</v>
      </c>
      <c r="B444" s="275" t="s">
        <v>3938</v>
      </c>
      <c r="C444" s="276" t="s">
        <v>2525</v>
      </c>
    </row>
    <row r="445" spans="1:3" x14ac:dyDescent="0.2">
      <c r="A445" s="76" t="s">
        <v>3939</v>
      </c>
      <c r="B445" s="275" t="s">
        <v>3940</v>
      </c>
      <c r="C445" s="276" t="s">
        <v>2525</v>
      </c>
    </row>
    <row r="446" spans="1:3" x14ac:dyDescent="0.2">
      <c r="A446" s="76" t="s">
        <v>3941</v>
      </c>
      <c r="B446" s="275" t="s">
        <v>3942</v>
      </c>
      <c r="C446" s="276" t="s">
        <v>2525</v>
      </c>
    </row>
    <row r="447" spans="1:3" x14ac:dyDescent="0.2">
      <c r="A447" s="76" t="s">
        <v>3943</v>
      </c>
      <c r="B447" s="275" t="s">
        <v>3944</v>
      </c>
      <c r="C447" s="276" t="s">
        <v>2525</v>
      </c>
    </row>
    <row r="448" spans="1:3" x14ac:dyDescent="0.2">
      <c r="A448" s="76" t="s">
        <v>3945</v>
      </c>
      <c r="B448" s="275" t="s">
        <v>3946</v>
      </c>
      <c r="C448" s="276" t="s">
        <v>2525</v>
      </c>
    </row>
    <row r="449" spans="1:3" x14ac:dyDescent="0.2">
      <c r="A449" s="76" t="s">
        <v>3947</v>
      </c>
      <c r="B449" s="275" t="s">
        <v>3948</v>
      </c>
      <c r="C449" s="276" t="s">
        <v>2525</v>
      </c>
    </row>
    <row r="450" spans="1:3" x14ac:dyDescent="0.2">
      <c r="A450" s="76" t="s">
        <v>3949</v>
      </c>
      <c r="B450" s="275" t="s">
        <v>3950</v>
      </c>
      <c r="C450" s="276" t="s">
        <v>2525</v>
      </c>
    </row>
    <row r="451" spans="1:3" x14ac:dyDescent="0.2">
      <c r="A451" s="76" t="s">
        <v>3951</v>
      </c>
      <c r="B451" s="275" t="s">
        <v>3952</v>
      </c>
      <c r="C451" s="276" t="s">
        <v>2525</v>
      </c>
    </row>
    <row r="452" spans="1:3" x14ac:dyDescent="0.2">
      <c r="A452" s="76" t="s">
        <v>3953</v>
      </c>
      <c r="B452" s="275" t="s">
        <v>3647</v>
      </c>
      <c r="C452" s="276" t="s">
        <v>2525</v>
      </c>
    </row>
    <row r="453" spans="1:3" x14ac:dyDescent="0.2">
      <c r="A453" s="76" t="s">
        <v>3954</v>
      </c>
      <c r="B453" s="275" t="s">
        <v>3955</v>
      </c>
      <c r="C453" s="276" t="s">
        <v>2525</v>
      </c>
    </row>
    <row r="454" spans="1:3" x14ac:dyDescent="0.2">
      <c r="A454" s="76" t="s">
        <v>3956</v>
      </c>
      <c r="B454" s="275" t="s">
        <v>3957</v>
      </c>
      <c r="C454" s="276" t="s">
        <v>2525</v>
      </c>
    </row>
    <row r="455" spans="1:3" x14ac:dyDescent="0.2">
      <c r="A455" s="76" t="s">
        <v>3958</v>
      </c>
      <c r="B455" s="275" t="s">
        <v>3959</v>
      </c>
      <c r="C455" s="276" t="s">
        <v>2525</v>
      </c>
    </row>
    <row r="456" spans="1:3" x14ac:dyDescent="0.2">
      <c r="A456" s="76" t="s">
        <v>3960</v>
      </c>
      <c r="B456" s="275" t="s">
        <v>3961</v>
      </c>
      <c r="C456" s="276" t="s">
        <v>2525</v>
      </c>
    </row>
    <row r="457" spans="1:3" x14ac:dyDescent="0.2">
      <c r="A457" s="76" t="s">
        <v>0</v>
      </c>
      <c r="B457" s="275" t="s">
        <v>1</v>
      </c>
      <c r="C457" s="276" t="s">
        <v>2525</v>
      </c>
    </row>
    <row r="458" spans="1:3" x14ac:dyDescent="0.2">
      <c r="A458" s="76" t="s">
        <v>2</v>
      </c>
      <c r="B458" s="275" t="s">
        <v>3</v>
      </c>
      <c r="C458" s="276" t="s">
        <v>2525</v>
      </c>
    </row>
    <row r="459" spans="1:3" x14ac:dyDescent="0.2">
      <c r="A459" s="76" t="s">
        <v>4</v>
      </c>
      <c r="B459" s="275" t="s">
        <v>5</v>
      </c>
      <c r="C459" s="276" t="s">
        <v>2525</v>
      </c>
    </row>
    <row r="460" spans="1:3" x14ac:dyDescent="0.2">
      <c r="A460" s="76" t="s">
        <v>6</v>
      </c>
      <c r="B460" s="275" t="s">
        <v>7</v>
      </c>
      <c r="C460" s="276" t="s">
        <v>2525</v>
      </c>
    </row>
    <row r="461" spans="1:3" x14ac:dyDescent="0.2">
      <c r="A461" s="76" t="s">
        <v>8</v>
      </c>
      <c r="B461" s="275" t="s">
        <v>9</v>
      </c>
      <c r="C461" s="276" t="s">
        <v>2525</v>
      </c>
    </row>
    <row r="462" spans="1:3" x14ac:dyDescent="0.2">
      <c r="A462" s="76" t="s">
        <v>10</v>
      </c>
      <c r="B462" s="275" t="s">
        <v>11</v>
      </c>
      <c r="C462" s="276" t="s">
        <v>2525</v>
      </c>
    </row>
    <row r="463" spans="1:3" x14ac:dyDescent="0.2">
      <c r="A463" s="76" t="s">
        <v>12</v>
      </c>
      <c r="B463" s="275" t="s">
        <v>13</v>
      </c>
      <c r="C463" s="276" t="s">
        <v>22275</v>
      </c>
    </row>
    <row r="464" spans="1:3" x14ac:dyDescent="0.2">
      <c r="A464" s="76" t="s">
        <v>14</v>
      </c>
      <c r="B464" s="275" t="s">
        <v>15</v>
      </c>
      <c r="C464" s="276" t="s">
        <v>2525</v>
      </c>
    </row>
    <row r="465" spans="1:3" x14ac:dyDescent="0.2">
      <c r="A465" s="76" t="s">
        <v>16</v>
      </c>
      <c r="B465" s="275" t="s">
        <v>2738</v>
      </c>
      <c r="C465" s="276" t="s">
        <v>22275</v>
      </c>
    </row>
    <row r="466" spans="1:3" x14ac:dyDescent="0.2">
      <c r="A466" s="76" t="s">
        <v>17</v>
      </c>
      <c r="B466" s="275" t="s">
        <v>18</v>
      </c>
      <c r="C466" s="276" t="s">
        <v>2525</v>
      </c>
    </row>
    <row r="467" spans="1:3" x14ac:dyDescent="0.2">
      <c r="A467" s="76" t="s">
        <v>19</v>
      </c>
      <c r="B467" s="275" t="s">
        <v>20</v>
      </c>
      <c r="C467" s="276" t="s">
        <v>2525</v>
      </c>
    </row>
    <row r="468" spans="1:3" x14ac:dyDescent="0.2">
      <c r="A468" s="76" t="s">
        <v>21</v>
      </c>
      <c r="B468" s="275" t="s">
        <v>22</v>
      </c>
      <c r="C468" s="276" t="s">
        <v>22275</v>
      </c>
    </row>
    <row r="469" spans="1:3" x14ac:dyDescent="0.2">
      <c r="A469" s="76" t="s">
        <v>23</v>
      </c>
      <c r="B469" s="275" t="s">
        <v>24</v>
      </c>
      <c r="C469" s="276" t="s">
        <v>2525</v>
      </c>
    </row>
    <row r="470" spans="1:3" x14ac:dyDescent="0.2">
      <c r="A470" s="76" t="s">
        <v>25</v>
      </c>
      <c r="B470" s="275" t="s">
        <v>26</v>
      </c>
      <c r="C470" s="276" t="s">
        <v>2525</v>
      </c>
    </row>
    <row r="471" spans="1:3" x14ac:dyDescent="0.2">
      <c r="A471" s="76" t="s">
        <v>27</v>
      </c>
      <c r="B471" s="275" t="s">
        <v>28</v>
      </c>
      <c r="C471" s="276" t="s">
        <v>2525</v>
      </c>
    </row>
    <row r="472" spans="1:3" x14ac:dyDescent="0.2">
      <c r="A472" s="76" t="s">
        <v>29</v>
      </c>
      <c r="B472" s="275" t="s">
        <v>30</v>
      </c>
      <c r="C472" s="276" t="s">
        <v>22275</v>
      </c>
    </row>
    <row r="473" spans="1:3" x14ac:dyDescent="0.2">
      <c r="A473" s="76" t="s">
        <v>31</v>
      </c>
      <c r="B473" s="275" t="s">
        <v>32</v>
      </c>
      <c r="C473" s="276" t="s">
        <v>22275</v>
      </c>
    </row>
    <row r="474" spans="1:3" x14ac:dyDescent="0.2">
      <c r="A474" s="76" t="s">
        <v>33</v>
      </c>
      <c r="B474" s="275" t="s">
        <v>34</v>
      </c>
      <c r="C474" s="276" t="s">
        <v>22275</v>
      </c>
    </row>
    <row r="475" spans="1:3" x14ac:dyDescent="0.2">
      <c r="A475" s="76" t="s">
        <v>35</v>
      </c>
      <c r="B475" s="275" t="s">
        <v>36</v>
      </c>
      <c r="C475" s="276" t="s">
        <v>2525</v>
      </c>
    </row>
    <row r="476" spans="1:3" x14ac:dyDescent="0.2">
      <c r="A476" s="76" t="s">
        <v>37</v>
      </c>
      <c r="B476" s="275" t="s">
        <v>38</v>
      </c>
      <c r="C476" s="276" t="s">
        <v>2525</v>
      </c>
    </row>
    <row r="477" spans="1:3" x14ac:dyDescent="0.2">
      <c r="A477" s="76" t="s">
        <v>39</v>
      </c>
      <c r="B477" s="275" t="s">
        <v>40</v>
      </c>
      <c r="C477" s="276" t="s">
        <v>2525</v>
      </c>
    </row>
    <row r="478" spans="1:3" x14ac:dyDescent="0.2">
      <c r="A478" s="76" t="s">
        <v>41</v>
      </c>
      <c r="B478" s="275" t="s">
        <v>42</v>
      </c>
      <c r="C478" s="276" t="s">
        <v>2525</v>
      </c>
    </row>
    <row r="479" spans="1:3" x14ac:dyDescent="0.2">
      <c r="A479" s="76" t="s">
        <v>43</v>
      </c>
      <c r="B479" s="275" t="s">
        <v>44</v>
      </c>
      <c r="C479" s="276" t="s">
        <v>2525</v>
      </c>
    </row>
    <row r="480" spans="1:3" x14ac:dyDescent="0.2">
      <c r="A480" s="76" t="s">
        <v>45</v>
      </c>
      <c r="B480" s="275" t="s">
        <v>46</v>
      </c>
      <c r="C480" s="276" t="s">
        <v>2525</v>
      </c>
    </row>
    <row r="481" spans="1:3" x14ac:dyDescent="0.2">
      <c r="A481" s="76" t="s">
        <v>47</v>
      </c>
      <c r="B481" s="275" t="s">
        <v>48</v>
      </c>
      <c r="C481" s="276" t="s">
        <v>2525</v>
      </c>
    </row>
    <row r="482" spans="1:3" x14ac:dyDescent="0.2">
      <c r="A482" s="76" t="s">
        <v>49</v>
      </c>
      <c r="B482" s="275" t="s">
        <v>50</v>
      </c>
      <c r="C482" s="276" t="s">
        <v>2525</v>
      </c>
    </row>
    <row r="483" spans="1:3" x14ac:dyDescent="0.2">
      <c r="A483" s="76" t="s">
        <v>51</v>
      </c>
      <c r="B483" s="275" t="s">
        <v>52</v>
      </c>
      <c r="C483" s="276" t="s">
        <v>2525</v>
      </c>
    </row>
    <row r="484" spans="1:3" x14ac:dyDescent="0.2">
      <c r="A484" s="76" t="s">
        <v>53</v>
      </c>
      <c r="B484" s="275" t="s">
        <v>54</v>
      </c>
      <c r="C484" s="276" t="s">
        <v>2525</v>
      </c>
    </row>
    <row r="485" spans="1:3" x14ac:dyDescent="0.2">
      <c r="A485" s="76" t="s">
        <v>55</v>
      </c>
      <c r="B485" s="275" t="s">
        <v>56</v>
      </c>
      <c r="C485" s="276" t="s">
        <v>2525</v>
      </c>
    </row>
    <row r="486" spans="1:3" x14ac:dyDescent="0.2">
      <c r="A486" s="76" t="s">
        <v>57</v>
      </c>
      <c r="B486" s="275" t="s">
        <v>58</v>
      </c>
      <c r="C486" s="276" t="s">
        <v>2525</v>
      </c>
    </row>
    <row r="487" spans="1:3" x14ac:dyDescent="0.2">
      <c r="A487" s="76" t="s">
        <v>59</v>
      </c>
      <c r="B487" s="275" t="s">
        <v>60</v>
      </c>
      <c r="C487" s="276" t="s">
        <v>2525</v>
      </c>
    </row>
    <row r="488" spans="1:3" x14ac:dyDescent="0.2">
      <c r="A488" s="76" t="s">
        <v>61</v>
      </c>
      <c r="B488" s="275" t="s">
        <v>62</v>
      </c>
      <c r="C488" s="276" t="s">
        <v>2525</v>
      </c>
    </row>
    <row r="489" spans="1:3" x14ac:dyDescent="0.2">
      <c r="A489" s="76" t="s">
        <v>63</v>
      </c>
      <c r="B489" s="275" t="s">
        <v>64</v>
      </c>
      <c r="C489" s="276" t="s">
        <v>2525</v>
      </c>
    </row>
    <row r="490" spans="1:3" x14ac:dyDescent="0.2">
      <c r="A490" s="76" t="s">
        <v>65</v>
      </c>
      <c r="B490" s="275" t="s">
        <v>66</v>
      </c>
      <c r="C490" s="276" t="s">
        <v>2525</v>
      </c>
    </row>
    <row r="491" spans="1:3" x14ac:dyDescent="0.2">
      <c r="A491" s="76" t="s">
        <v>67</v>
      </c>
      <c r="B491" s="275" t="s">
        <v>68</v>
      </c>
      <c r="C491" s="276" t="s">
        <v>2525</v>
      </c>
    </row>
    <row r="492" spans="1:3" x14ac:dyDescent="0.2">
      <c r="A492" s="76" t="s">
        <v>69</v>
      </c>
      <c r="B492" s="275" t="s">
        <v>70</v>
      </c>
      <c r="C492" s="276" t="s">
        <v>2525</v>
      </c>
    </row>
    <row r="493" spans="1:3" x14ac:dyDescent="0.2">
      <c r="A493" s="76" t="s">
        <v>71</v>
      </c>
      <c r="B493" s="275" t="s">
        <v>72</v>
      </c>
      <c r="C493" s="276" t="s">
        <v>2525</v>
      </c>
    </row>
    <row r="494" spans="1:3" x14ac:dyDescent="0.2">
      <c r="A494" s="76" t="s">
        <v>73</v>
      </c>
      <c r="B494" s="275" t="s">
        <v>74</v>
      </c>
      <c r="C494" s="276" t="s">
        <v>2525</v>
      </c>
    </row>
    <row r="495" spans="1:3" x14ac:dyDescent="0.2">
      <c r="A495" s="76" t="s">
        <v>75</v>
      </c>
      <c r="B495" s="275" t="s">
        <v>76</v>
      </c>
      <c r="C495" s="276" t="s">
        <v>2525</v>
      </c>
    </row>
    <row r="496" spans="1:3" x14ac:dyDescent="0.2">
      <c r="A496" s="76" t="s">
        <v>77</v>
      </c>
      <c r="B496" s="275" t="s">
        <v>78</v>
      </c>
      <c r="C496" s="276" t="s">
        <v>2525</v>
      </c>
    </row>
    <row r="497" spans="1:3" x14ac:dyDescent="0.2">
      <c r="A497" s="76" t="s">
        <v>79</v>
      </c>
      <c r="B497" s="275" t="s">
        <v>80</v>
      </c>
      <c r="C497" s="276" t="s">
        <v>2525</v>
      </c>
    </row>
    <row r="498" spans="1:3" x14ac:dyDescent="0.2">
      <c r="A498" s="76" t="s">
        <v>81</v>
      </c>
      <c r="B498" s="275" t="s">
        <v>82</v>
      </c>
      <c r="C498" s="276" t="s">
        <v>2525</v>
      </c>
    </row>
    <row r="499" spans="1:3" x14ac:dyDescent="0.2">
      <c r="A499" s="76" t="s">
        <v>83</v>
      </c>
      <c r="B499" s="275" t="s">
        <v>84</v>
      </c>
      <c r="C499" s="276" t="s">
        <v>2525</v>
      </c>
    </row>
    <row r="500" spans="1:3" x14ac:dyDescent="0.2">
      <c r="A500" s="76" t="s">
        <v>85</v>
      </c>
      <c r="B500" s="275" t="s">
        <v>86</v>
      </c>
      <c r="C500" s="276" t="s">
        <v>2525</v>
      </c>
    </row>
    <row r="501" spans="1:3" x14ac:dyDescent="0.2">
      <c r="A501" s="76" t="s">
        <v>87</v>
      </c>
      <c r="B501" s="275" t="s">
        <v>88</v>
      </c>
      <c r="C501" s="276" t="s">
        <v>2525</v>
      </c>
    </row>
    <row r="502" spans="1:3" x14ac:dyDescent="0.2">
      <c r="A502" s="76" t="s">
        <v>89</v>
      </c>
      <c r="B502" s="275" t="s">
        <v>90</v>
      </c>
      <c r="C502" s="276" t="s">
        <v>2525</v>
      </c>
    </row>
    <row r="503" spans="1:3" x14ac:dyDescent="0.2">
      <c r="A503" s="76" t="s">
        <v>91</v>
      </c>
      <c r="B503" s="275" t="s">
        <v>92</v>
      </c>
      <c r="C503" s="276" t="s">
        <v>2525</v>
      </c>
    </row>
    <row r="504" spans="1:3" x14ac:dyDescent="0.2">
      <c r="A504" s="76" t="s">
        <v>93</v>
      </c>
      <c r="B504" s="275" t="s">
        <v>94</v>
      </c>
      <c r="C504" s="276" t="s">
        <v>2525</v>
      </c>
    </row>
    <row r="505" spans="1:3" x14ac:dyDescent="0.2">
      <c r="A505" s="76" t="s">
        <v>95</v>
      </c>
      <c r="B505" s="275" t="s">
        <v>96</v>
      </c>
      <c r="C505" s="276" t="s">
        <v>2525</v>
      </c>
    </row>
    <row r="506" spans="1:3" x14ac:dyDescent="0.2">
      <c r="A506" s="76" t="s">
        <v>97</v>
      </c>
      <c r="B506" s="275" t="s">
        <v>98</v>
      </c>
      <c r="C506" s="276" t="s">
        <v>2525</v>
      </c>
    </row>
    <row r="507" spans="1:3" x14ac:dyDescent="0.2">
      <c r="A507" s="76" t="s">
        <v>99</v>
      </c>
      <c r="B507" s="275" t="s">
        <v>100</v>
      </c>
      <c r="C507" s="276" t="s">
        <v>2525</v>
      </c>
    </row>
    <row r="508" spans="1:3" x14ac:dyDescent="0.2">
      <c r="A508" s="76" t="s">
        <v>101</v>
      </c>
      <c r="B508" s="275" t="s">
        <v>102</v>
      </c>
      <c r="C508" s="276" t="s">
        <v>2525</v>
      </c>
    </row>
    <row r="509" spans="1:3" x14ac:dyDescent="0.2">
      <c r="A509" s="76" t="s">
        <v>103</v>
      </c>
      <c r="B509" s="275" t="s">
        <v>104</v>
      </c>
      <c r="C509" s="276" t="s">
        <v>2525</v>
      </c>
    </row>
    <row r="510" spans="1:3" x14ac:dyDescent="0.2">
      <c r="A510" s="76" t="s">
        <v>105</v>
      </c>
      <c r="B510" s="275" t="s">
        <v>106</v>
      </c>
      <c r="C510" s="276" t="s">
        <v>2525</v>
      </c>
    </row>
    <row r="511" spans="1:3" x14ac:dyDescent="0.2">
      <c r="A511" s="76" t="s">
        <v>107</v>
      </c>
      <c r="B511" s="275" t="s">
        <v>108</v>
      </c>
      <c r="C511" s="276" t="s">
        <v>2525</v>
      </c>
    </row>
    <row r="512" spans="1:3" x14ac:dyDescent="0.2">
      <c r="A512" s="76" t="s">
        <v>109</v>
      </c>
      <c r="B512" s="275" t="s">
        <v>110</v>
      </c>
      <c r="C512" s="276" t="s">
        <v>2525</v>
      </c>
    </row>
    <row r="513" spans="1:3" x14ac:dyDescent="0.2">
      <c r="A513" s="76" t="s">
        <v>111</v>
      </c>
      <c r="B513" s="275" t="s">
        <v>112</v>
      </c>
      <c r="C513" s="276" t="s">
        <v>2525</v>
      </c>
    </row>
    <row r="514" spans="1:3" x14ac:dyDescent="0.2">
      <c r="A514" s="76" t="s">
        <v>113</v>
      </c>
      <c r="B514" s="275" t="s">
        <v>114</v>
      </c>
      <c r="C514" s="276" t="s">
        <v>2525</v>
      </c>
    </row>
    <row r="515" spans="1:3" x14ac:dyDescent="0.2">
      <c r="A515" s="76" t="s">
        <v>115</v>
      </c>
      <c r="B515" s="275" t="s">
        <v>116</v>
      </c>
      <c r="C515" s="276" t="s">
        <v>2525</v>
      </c>
    </row>
    <row r="516" spans="1:3" x14ac:dyDescent="0.2">
      <c r="A516" s="76" t="s">
        <v>117</v>
      </c>
      <c r="B516" s="275" t="s">
        <v>118</v>
      </c>
      <c r="C516" s="276" t="s">
        <v>2525</v>
      </c>
    </row>
    <row r="517" spans="1:3" x14ac:dyDescent="0.2">
      <c r="A517" s="76" t="s">
        <v>119</v>
      </c>
      <c r="B517" s="275" t="s">
        <v>120</v>
      </c>
      <c r="C517" s="276" t="s">
        <v>2525</v>
      </c>
    </row>
    <row r="518" spans="1:3" x14ac:dyDescent="0.2">
      <c r="A518" s="76" t="s">
        <v>121</v>
      </c>
      <c r="B518" s="275" t="s">
        <v>122</v>
      </c>
      <c r="C518" s="276" t="s">
        <v>2525</v>
      </c>
    </row>
    <row r="519" spans="1:3" x14ac:dyDescent="0.2">
      <c r="A519" s="76" t="s">
        <v>123</v>
      </c>
      <c r="B519" s="275" t="s">
        <v>124</v>
      </c>
      <c r="C519" s="276" t="s">
        <v>2525</v>
      </c>
    </row>
    <row r="520" spans="1:3" x14ac:dyDescent="0.2">
      <c r="A520" s="76" t="s">
        <v>125</v>
      </c>
      <c r="B520" s="275" t="s">
        <v>126</v>
      </c>
      <c r="C520" s="276" t="s">
        <v>22275</v>
      </c>
    </row>
    <row r="521" spans="1:3" x14ac:dyDescent="0.2">
      <c r="A521" s="76" t="s">
        <v>127</v>
      </c>
      <c r="B521" s="275" t="s">
        <v>128</v>
      </c>
      <c r="C521" s="276" t="s">
        <v>2525</v>
      </c>
    </row>
    <row r="522" spans="1:3" x14ac:dyDescent="0.2">
      <c r="A522" s="76" t="s">
        <v>129</v>
      </c>
      <c r="B522" s="275" t="s">
        <v>130</v>
      </c>
      <c r="C522" s="276" t="s">
        <v>2525</v>
      </c>
    </row>
    <row r="523" spans="1:3" x14ac:dyDescent="0.2">
      <c r="A523" s="76" t="s">
        <v>131</v>
      </c>
      <c r="B523" s="275" t="s">
        <v>132</v>
      </c>
      <c r="C523" s="276" t="s">
        <v>2525</v>
      </c>
    </row>
    <row r="524" spans="1:3" x14ac:dyDescent="0.2">
      <c r="A524" s="76" t="s">
        <v>133</v>
      </c>
      <c r="B524" s="275" t="s">
        <v>134</v>
      </c>
      <c r="C524" s="276" t="s">
        <v>2525</v>
      </c>
    </row>
    <row r="525" spans="1:3" x14ac:dyDescent="0.2">
      <c r="A525" s="76" t="s">
        <v>135</v>
      </c>
      <c r="B525" s="275" t="s">
        <v>136</v>
      </c>
      <c r="C525" s="276" t="s">
        <v>2525</v>
      </c>
    </row>
    <row r="526" spans="1:3" x14ac:dyDescent="0.2">
      <c r="A526" s="76" t="s">
        <v>137</v>
      </c>
      <c r="B526" s="275" t="s">
        <v>138</v>
      </c>
      <c r="C526" s="276" t="s">
        <v>2525</v>
      </c>
    </row>
    <row r="527" spans="1:3" x14ac:dyDescent="0.2">
      <c r="A527" s="76" t="s">
        <v>139</v>
      </c>
      <c r="B527" s="275" t="s">
        <v>140</v>
      </c>
      <c r="C527" s="276" t="s">
        <v>2525</v>
      </c>
    </row>
    <row r="528" spans="1:3" x14ac:dyDescent="0.2">
      <c r="A528" s="76" t="s">
        <v>141</v>
      </c>
      <c r="B528" s="275" t="s">
        <v>142</v>
      </c>
      <c r="C528" s="276" t="s">
        <v>2525</v>
      </c>
    </row>
    <row r="529" spans="1:3" x14ac:dyDescent="0.2">
      <c r="A529" s="76" t="s">
        <v>143</v>
      </c>
      <c r="B529" s="275" t="s">
        <v>144</v>
      </c>
      <c r="C529" s="276" t="s">
        <v>22275</v>
      </c>
    </row>
    <row r="530" spans="1:3" x14ac:dyDescent="0.2">
      <c r="A530" s="76" t="s">
        <v>145</v>
      </c>
      <c r="B530" s="275" t="s">
        <v>146</v>
      </c>
      <c r="C530" s="276" t="s">
        <v>2525</v>
      </c>
    </row>
    <row r="531" spans="1:3" x14ac:dyDescent="0.2">
      <c r="A531" s="76" t="s">
        <v>147</v>
      </c>
      <c r="B531" s="275" t="s">
        <v>148</v>
      </c>
      <c r="C531" s="276" t="s">
        <v>2525</v>
      </c>
    </row>
    <row r="532" spans="1:3" x14ac:dyDescent="0.2">
      <c r="A532" s="76" t="s">
        <v>149</v>
      </c>
      <c r="B532" s="275" t="s">
        <v>150</v>
      </c>
      <c r="C532" s="276" t="s">
        <v>2525</v>
      </c>
    </row>
    <row r="533" spans="1:3" x14ac:dyDescent="0.2">
      <c r="A533" s="76" t="s">
        <v>151</v>
      </c>
      <c r="B533" s="275" t="s">
        <v>152</v>
      </c>
      <c r="C533" s="276" t="s">
        <v>22275</v>
      </c>
    </row>
    <row r="534" spans="1:3" x14ac:dyDescent="0.2">
      <c r="A534" s="76" t="s">
        <v>153</v>
      </c>
      <c r="B534" s="275" t="s">
        <v>154</v>
      </c>
      <c r="C534" s="276" t="s">
        <v>2525</v>
      </c>
    </row>
    <row r="535" spans="1:3" x14ac:dyDescent="0.2">
      <c r="A535" s="76" t="s">
        <v>155</v>
      </c>
      <c r="B535" s="275" t="s">
        <v>156</v>
      </c>
      <c r="C535" s="276" t="s">
        <v>2525</v>
      </c>
    </row>
    <row r="536" spans="1:3" x14ac:dyDescent="0.2">
      <c r="A536" s="76" t="s">
        <v>157</v>
      </c>
      <c r="B536" s="275" t="s">
        <v>158</v>
      </c>
      <c r="C536" s="276" t="s">
        <v>2525</v>
      </c>
    </row>
    <row r="537" spans="1:3" x14ac:dyDescent="0.2">
      <c r="A537" s="76" t="s">
        <v>159</v>
      </c>
      <c r="B537" s="275" t="s">
        <v>160</v>
      </c>
      <c r="C537" s="276" t="s">
        <v>2525</v>
      </c>
    </row>
    <row r="538" spans="1:3" x14ac:dyDescent="0.2">
      <c r="A538" s="76" t="s">
        <v>161</v>
      </c>
      <c r="B538" s="275" t="s">
        <v>162</v>
      </c>
      <c r="C538" s="276" t="s">
        <v>2525</v>
      </c>
    </row>
    <row r="539" spans="1:3" x14ac:dyDescent="0.2">
      <c r="A539" s="76" t="s">
        <v>163</v>
      </c>
      <c r="B539" s="275" t="s">
        <v>164</v>
      </c>
      <c r="C539" s="276" t="s">
        <v>2525</v>
      </c>
    </row>
    <row r="540" spans="1:3" x14ac:dyDescent="0.2">
      <c r="A540" s="76" t="s">
        <v>165</v>
      </c>
      <c r="B540" s="275" t="s">
        <v>166</v>
      </c>
      <c r="C540" s="276" t="s">
        <v>2525</v>
      </c>
    </row>
    <row r="541" spans="1:3" x14ac:dyDescent="0.2">
      <c r="A541" s="76" t="s">
        <v>167</v>
      </c>
      <c r="B541" s="275" t="s">
        <v>168</v>
      </c>
      <c r="C541" s="276" t="s">
        <v>2525</v>
      </c>
    </row>
    <row r="542" spans="1:3" x14ac:dyDescent="0.2">
      <c r="A542" s="76" t="s">
        <v>169</v>
      </c>
      <c r="B542" s="275" t="s">
        <v>170</v>
      </c>
      <c r="C542" s="276" t="s">
        <v>2525</v>
      </c>
    </row>
    <row r="543" spans="1:3" x14ac:dyDescent="0.2">
      <c r="A543" s="76" t="s">
        <v>171</v>
      </c>
      <c r="B543" s="275" t="s">
        <v>172</v>
      </c>
      <c r="C543" s="276" t="s">
        <v>2525</v>
      </c>
    </row>
    <row r="544" spans="1:3" x14ac:dyDescent="0.2">
      <c r="A544" s="76" t="s">
        <v>173</v>
      </c>
      <c r="B544" s="275" t="s">
        <v>174</v>
      </c>
      <c r="C544" s="276" t="s">
        <v>2525</v>
      </c>
    </row>
    <row r="545" spans="1:3" x14ac:dyDescent="0.2">
      <c r="A545" s="76" t="s">
        <v>175</v>
      </c>
      <c r="B545" s="275" t="s">
        <v>176</v>
      </c>
      <c r="C545" s="276" t="s">
        <v>2525</v>
      </c>
    </row>
    <row r="546" spans="1:3" x14ac:dyDescent="0.2">
      <c r="A546" s="76" t="s">
        <v>177</v>
      </c>
      <c r="B546" s="275" t="s">
        <v>178</v>
      </c>
      <c r="C546" s="276" t="s">
        <v>2525</v>
      </c>
    </row>
    <row r="547" spans="1:3" x14ac:dyDescent="0.2">
      <c r="A547" s="76" t="s">
        <v>179</v>
      </c>
      <c r="B547" s="275" t="s">
        <v>180</v>
      </c>
      <c r="C547" s="276" t="s">
        <v>2525</v>
      </c>
    </row>
    <row r="548" spans="1:3" x14ac:dyDescent="0.2">
      <c r="A548" s="76" t="s">
        <v>181</v>
      </c>
      <c r="B548" s="275" t="s">
        <v>182</v>
      </c>
      <c r="C548" s="276" t="s">
        <v>2525</v>
      </c>
    </row>
    <row r="549" spans="1:3" x14ac:dyDescent="0.2">
      <c r="A549" s="76" t="s">
        <v>183</v>
      </c>
      <c r="B549" s="275" t="s">
        <v>184</v>
      </c>
      <c r="C549" s="276" t="s">
        <v>2525</v>
      </c>
    </row>
    <row r="550" spans="1:3" x14ac:dyDescent="0.2">
      <c r="A550" s="76" t="s">
        <v>185</v>
      </c>
      <c r="B550" s="275" t="s">
        <v>186</v>
      </c>
      <c r="C550" s="276" t="s">
        <v>2525</v>
      </c>
    </row>
    <row r="551" spans="1:3" x14ac:dyDescent="0.2">
      <c r="A551" s="76" t="s">
        <v>187</v>
      </c>
      <c r="B551" s="275" t="s">
        <v>188</v>
      </c>
      <c r="C551" s="276" t="s">
        <v>2525</v>
      </c>
    </row>
    <row r="552" spans="1:3" x14ac:dyDescent="0.2">
      <c r="A552" s="76" t="s">
        <v>189</v>
      </c>
      <c r="B552" s="275" t="s">
        <v>190</v>
      </c>
      <c r="C552" s="276" t="s">
        <v>2525</v>
      </c>
    </row>
    <row r="553" spans="1:3" x14ac:dyDescent="0.2">
      <c r="A553" s="76" t="s">
        <v>191</v>
      </c>
      <c r="B553" s="275" t="s">
        <v>192</v>
      </c>
      <c r="C553" s="276" t="s">
        <v>2525</v>
      </c>
    </row>
    <row r="554" spans="1:3" x14ac:dyDescent="0.2">
      <c r="A554" s="76" t="s">
        <v>193</v>
      </c>
      <c r="B554" s="275" t="s">
        <v>194</v>
      </c>
      <c r="C554" s="276" t="s">
        <v>2525</v>
      </c>
    </row>
    <row r="555" spans="1:3" x14ac:dyDescent="0.2">
      <c r="A555" s="76" t="s">
        <v>195</v>
      </c>
      <c r="B555" s="275" t="s">
        <v>196</v>
      </c>
      <c r="C555" s="276" t="s">
        <v>2525</v>
      </c>
    </row>
    <row r="556" spans="1:3" x14ac:dyDescent="0.2">
      <c r="A556" s="76" t="s">
        <v>197</v>
      </c>
      <c r="B556" s="275" t="s">
        <v>198</v>
      </c>
      <c r="C556" s="276" t="s">
        <v>2525</v>
      </c>
    </row>
    <row r="557" spans="1:3" x14ac:dyDescent="0.2">
      <c r="A557" s="76" t="s">
        <v>199</v>
      </c>
      <c r="B557" s="275" t="s">
        <v>3810</v>
      </c>
      <c r="C557" s="276" t="s">
        <v>2525</v>
      </c>
    </row>
    <row r="558" spans="1:3" x14ac:dyDescent="0.2">
      <c r="A558" s="76" t="s">
        <v>200</v>
      </c>
      <c r="B558" s="275" t="s">
        <v>201</v>
      </c>
      <c r="C558" s="276" t="s">
        <v>2525</v>
      </c>
    </row>
    <row r="559" spans="1:3" x14ac:dyDescent="0.2">
      <c r="A559" s="76" t="s">
        <v>202</v>
      </c>
      <c r="B559" s="275" t="s">
        <v>203</v>
      </c>
      <c r="C559" s="276" t="s">
        <v>2525</v>
      </c>
    </row>
    <row r="560" spans="1:3" x14ac:dyDescent="0.2">
      <c r="A560" s="76" t="s">
        <v>204</v>
      </c>
      <c r="B560" s="275" t="s">
        <v>205</v>
      </c>
      <c r="C560" s="276" t="s">
        <v>22275</v>
      </c>
    </row>
    <row r="561" spans="1:3" x14ac:dyDescent="0.2">
      <c r="A561" s="76" t="s">
        <v>206</v>
      </c>
      <c r="B561" s="275" t="s">
        <v>207</v>
      </c>
      <c r="C561" s="276" t="s">
        <v>2525</v>
      </c>
    </row>
    <row r="562" spans="1:3" x14ac:dyDescent="0.2">
      <c r="A562" s="76" t="s">
        <v>208</v>
      </c>
      <c r="B562" s="275" t="s">
        <v>209</v>
      </c>
      <c r="C562" s="276" t="s">
        <v>2525</v>
      </c>
    </row>
    <row r="563" spans="1:3" x14ac:dyDescent="0.2">
      <c r="A563" s="76" t="s">
        <v>210</v>
      </c>
      <c r="B563" s="275" t="s">
        <v>211</v>
      </c>
      <c r="C563" s="276" t="s">
        <v>2525</v>
      </c>
    </row>
    <row r="564" spans="1:3" x14ac:dyDescent="0.2">
      <c r="A564" s="76" t="s">
        <v>212</v>
      </c>
      <c r="B564" s="275" t="s">
        <v>213</v>
      </c>
      <c r="C564" s="276" t="s">
        <v>2525</v>
      </c>
    </row>
    <row r="565" spans="1:3" x14ac:dyDescent="0.2">
      <c r="A565" s="76" t="s">
        <v>214</v>
      </c>
      <c r="B565" s="275" t="s">
        <v>215</v>
      </c>
      <c r="C565" s="276" t="s">
        <v>2525</v>
      </c>
    </row>
    <row r="566" spans="1:3" x14ac:dyDescent="0.2">
      <c r="A566" s="76" t="s">
        <v>216</v>
      </c>
      <c r="B566" s="275" t="s">
        <v>217</v>
      </c>
      <c r="C566" s="276" t="s">
        <v>2525</v>
      </c>
    </row>
    <row r="567" spans="1:3" x14ac:dyDescent="0.2">
      <c r="A567" s="76" t="s">
        <v>218</v>
      </c>
      <c r="B567" s="275" t="s">
        <v>219</v>
      </c>
      <c r="C567" s="276" t="s">
        <v>2525</v>
      </c>
    </row>
    <row r="568" spans="1:3" x14ac:dyDescent="0.2">
      <c r="A568" s="76" t="s">
        <v>220</v>
      </c>
      <c r="B568" s="275" t="s">
        <v>221</v>
      </c>
      <c r="C568" s="276" t="s">
        <v>2525</v>
      </c>
    </row>
    <row r="569" spans="1:3" x14ac:dyDescent="0.2">
      <c r="A569" s="76" t="s">
        <v>222</v>
      </c>
      <c r="B569" s="275" t="s">
        <v>223</v>
      </c>
      <c r="C569" s="276" t="s">
        <v>2525</v>
      </c>
    </row>
    <row r="570" spans="1:3" x14ac:dyDescent="0.2">
      <c r="A570" s="76" t="s">
        <v>224</v>
      </c>
      <c r="B570" s="275" t="s">
        <v>225</v>
      </c>
      <c r="C570" s="276" t="s">
        <v>2525</v>
      </c>
    </row>
    <row r="571" spans="1:3" x14ac:dyDescent="0.2">
      <c r="A571" s="76" t="s">
        <v>226</v>
      </c>
      <c r="B571" s="275" t="s">
        <v>227</v>
      </c>
      <c r="C571" s="276" t="s">
        <v>2525</v>
      </c>
    </row>
    <row r="572" spans="1:3" x14ac:dyDescent="0.2">
      <c r="A572" s="76" t="s">
        <v>228</v>
      </c>
      <c r="B572" s="275" t="s">
        <v>229</v>
      </c>
      <c r="C572" s="276" t="s">
        <v>2525</v>
      </c>
    </row>
    <row r="573" spans="1:3" x14ac:dyDescent="0.2">
      <c r="A573" s="76" t="s">
        <v>230</v>
      </c>
      <c r="B573" s="275" t="s">
        <v>231</v>
      </c>
      <c r="C573" s="276" t="s">
        <v>2525</v>
      </c>
    </row>
    <row r="574" spans="1:3" x14ac:dyDescent="0.2">
      <c r="A574" s="76" t="s">
        <v>232</v>
      </c>
      <c r="B574" s="275" t="s">
        <v>233</v>
      </c>
      <c r="C574" s="276" t="s">
        <v>2525</v>
      </c>
    </row>
    <row r="575" spans="1:3" x14ac:dyDescent="0.2">
      <c r="A575" s="76" t="s">
        <v>234</v>
      </c>
      <c r="B575" s="275" t="s">
        <v>235</v>
      </c>
      <c r="C575" s="276" t="s">
        <v>2525</v>
      </c>
    </row>
    <row r="576" spans="1:3" x14ac:dyDescent="0.2">
      <c r="A576" s="76" t="s">
        <v>236</v>
      </c>
      <c r="B576" s="275" t="s">
        <v>237</v>
      </c>
      <c r="C576" s="276" t="s">
        <v>2525</v>
      </c>
    </row>
    <row r="577" spans="1:3" x14ac:dyDescent="0.2">
      <c r="A577" s="76" t="s">
        <v>238</v>
      </c>
      <c r="B577" s="275" t="s">
        <v>3914</v>
      </c>
      <c r="C577" s="276" t="s">
        <v>2525</v>
      </c>
    </row>
    <row r="578" spans="1:3" x14ac:dyDescent="0.2">
      <c r="A578" s="76" t="s">
        <v>239</v>
      </c>
      <c r="B578" s="275" t="s">
        <v>240</v>
      </c>
      <c r="C578" s="276" t="s">
        <v>2525</v>
      </c>
    </row>
    <row r="579" spans="1:3" x14ac:dyDescent="0.2">
      <c r="A579" s="76" t="s">
        <v>241</v>
      </c>
      <c r="B579" s="275" t="s">
        <v>242</v>
      </c>
      <c r="C579" s="276" t="s">
        <v>2525</v>
      </c>
    </row>
    <row r="580" spans="1:3" x14ac:dyDescent="0.2">
      <c r="A580" s="76" t="s">
        <v>243</v>
      </c>
      <c r="B580" s="275" t="s">
        <v>244</v>
      </c>
      <c r="C580" s="276" t="s">
        <v>2525</v>
      </c>
    </row>
    <row r="581" spans="1:3" x14ac:dyDescent="0.2">
      <c r="A581" s="76" t="s">
        <v>245</v>
      </c>
      <c r="B581" s="275" t="s">
        <v>246</v>
      </c>
      <c r="C581" s="276" t="s">
        <v>2525</v>
      </c>
    </row>
    <row r="582" spans="1:3" x14ac:dyDescent="0.2">
      <c r="A582" s="76" t="s">
        <v>247</v>
      </c>
      <c r="B582" s="275" t="s">
        <v>248</v>
      </c>
      <c r="C582" s="276" t="s">
        <v>2525</v>
      </c>
    </row>
    <row r="583" spans="1:3" x14ac:dyDescent="0.2">
      <c r="A583" s="76" t="s">
        <v>249</v>
      </c>
      <c r="B583" s="275" t="s">
        <v>250</v>
      </c>
      <c r="C583" s="276" t="s">
        <v>2525</v>
      </c>
    </row>
    <row r="584" spans="1:3" x14ac:dyDescent="0.2">
      <c r="A584" s="76" t="s">
        <v>251</v>
      </c>
      <c r="B584" s="275" t="s">
        <v>252</v>
      </c>
      <c r="C584" s="276" t="s">
        <v>2525</v>
      </c>
    </row>
    <row r="585" spans="1:3" x14ac:dyDescent="0.2">
      <c r="A585" s="76" t="s">
        <v>253</v>
      </c>
      <c r="B585" s="275" t="s">
        <v>254</v>
      </c>
      <c r="C585" s="276" t="s">
        <v>2525</v>
      </c>
    </row>
    <row r="586" spans="1:3" x14ac:dyDescent="0.2">
      <c r="A586" s="76" t="s">
        <v>255</v>
      </c>
      <c r="B586" s="275" t="s">
        <v>256</v>
      </c>
      <c r="C586" s="276" t="s">
        <v>2525</v>
      </c>
    </row>
    <row r="587" spans="1:3" x14ac:dyDescent="0.2">
      <c r="A587" s="76" t="s">
        <v>257</v>
      </c>
      <c r="B587" s="275" t="s">
        <v>258</v>
      </c>
      <c r="C587" s="276" t="s">
        <v>2525</v>
      </c>
    </row>
    <row r="588" spans="1:3" x14ac:dyDescent="0.2">
      <c r="A588" s="76" t="s">
        <v>259</v>
      </c>
      <c r="B588" s="275" t="s">
        <v>260</v>
      </c>
      <c r="C588" s="276" t="s">
        <v>2525</v>
      </c>
    </row>
    <row r="589" spans="1:3" x14ac:dyDescent="0.2">
      <c r="A589" s="76" t="s">
        <v>261</v>
      </c>
      <c r="B589" s="275" t="s">
        <v>262</v>
      </c>
      <c r="C589" s="276" t="s">
        <v>2525</v>
      </c>
    </row>
    <row r="590" spans="1:3" x14ac:dyDescent="0.2">
      <c r="A590" s="76" t="s">
        <v>263</v>
      </c>
      <c r="B590" s="275" t="s">
        <v>264</v>
      </c>
      <c r="C590" s="276" t="s">
        <v>22275</v>
      </c>
    </row>
    <row r="591" spans="1:3" x14ac:dyDescent="0.2">
      <c r="A591" s="76" t="s">
        <v>265</v>
      </c>
      <c r="B591" s="275" t="s">
        <v>266</v>
      </c>
      <c r="C591" s="276" t="s">
        <v>2525</v>
      </c>
    </row>
    <row r="592" spans="1:3" x14ac:dyDescent="0.2">
      <c r="A592" s="76" t="s">
        <v>267</v>
      </c>
      <c r="B592" s="275" t="s">
        <v>268</v>
      </c>
      <c r="C592" s="276" t="s">
        <v>2525</v>
      </c>
    </row>
    <row r="593" spans="1:3" x14ac:dyDescent="0.2">
      <c r="A593" s="76" t="s">
        <v>269</v>
      </c>
      <c r="B593" s="275" t="s">
        <v>270</v>
      </c>
      <c r="C593" s="276" t="s">
        <v>2525</v>
      </c>
    </row>
    <row r="594" spans="1:3" x14ac:dyDescent="0.2">
      <c r="A594" s="76" t="s">
        <v>271</v>
      </c>
      <c r="B594" s="275" t="s">
        <v>272</v>
      </c>
      <c r="C594" s="276" t="s">
        <v>2525</v>
      </c>
    </row>
    <row r="595" spans="1:3" x14ac:dyDescent="0.2">
      <c r="A595" s="76" t="s">
        <v>273</v>
      </c>
      <c r="B595" s="275" t="s">
        <v>274</v>
      </c>
      <c r="C595" s="276" t="s">
        <v>2525</v>
      </c>
    </row>
    <row r="596" spans="1:3" x14ac:dyDescent="0.2">
      <c r="A596" s="76" t="s">
        <v>275</v>
      </c>
      <c r="B596" s="275" t="s">
        <v>276</v>
      </c>
      <c r="C596" s="276" t="s">
        <v>2525</v>
      </c>
    </row>
    <row r="597" spans="1:3" x14ac:dyDescent="0.2">
      <c r="A597" s="76" t="s">
        <v>277</v>
      </c>
      <c r="B597" s="275" t="s">
        <v>278</v>
      </c>
      <c r="C597" s="276" t="s">
        <v>2525</v>
      </c>
    </row>
    <row r="598" spans="1:3" x14ac:dyDescent="0.2">
      <c r="A598" s="76" t="s">
        <v>279</v>
      </c>
      <c r="B598" s="275" t="s">
        <v>280</v>
      </c>
      <c r="C598" s="276" t="s">
        <v>22275</v>
      </c>
    </row>
    <row r="599" spans="1:3" x14ac:dyDescent="0.2">
      <c r="A599" s="76" t="s">
        <v>281</v>
      </c>
      <c r="B599" s="275" t="s">
        <v>282</v>
      </c>
      <c r="C599" s="276" t="s">
        <v>2525</v>
      </c>
    </row>
    <row r="600" spans="1:3" x14ac:dyDescent="0.2">
      <c r="A600" s="76" t="s">
        <v>283</v>
      </c>
      <c r="B600" s="275" t="s">
        <v>284</v>
      </c>
      <c r="C600" s="276" t="s">
        <v>2525</v>
      </c>
    </row>
    <row r="601" spans="1:3" x14ac:dyDescent="0.2">
      <c r="A601" s="76" t="s">
        <v>285</v>
      </c>
      <c r="B601" s="275" t="s">
        <v>286</v>
      </c>
      <c r="C601" s="276" t="s">
        <v>2525</v>
      </c>
    </row>
    <row r="602" spans="1:3" x14ac:dyDescent="0.2">
      <c r="A602" s="76" t="s">
        <v>287</v>
      </c>
      <c r="B602" s="275" t="s">
        <v>288</v>
      </c>
      <c r="C602" s="276" t="s">
        <v>2525</v>
      </c>
    </row>
    <row r="603" spans="1:3" x14ac:dyDescent="0.2">
      <c r="A603" s="76" t="s">
        <v>289</v>
      </c>
      <c r="B603" s="275" t="s">
        <v>290</v>
      </c>
      <c r="C603" s="276" t="s">
        <v>2525</v>
      </c>
    </row>
    <row r="604" spans="1:3" x14ac:dyDescent="0.2">
      <c r="A604" s="76" t="s">
        <v>291</v>
      </c>
      <c r="B604" s="275" t="s">
        <v>292</v>
      </c>
      <c r="C604" s="276" t="s">
        <v>2525</v>
      </c>
    </row>
    <row r="605" spans="1:3" x14ac:dyDescent="0.2">
      <c r="A605" s="76" t="s">
        <v>293</v>
      </c>
      <c r="B605" s="275" t="s">
        <v>294</v>
      </c>
      <c r="C605" s="276" t="s">
        <v>2525</v>
      </c>
    </row>
    <row r="606" spans="1:3" x14ac:dyDescent="0.2">
      <c r="A606" s="76" t="s">
        <v>295</v>
      </c>
      <c r="B606" s="275" t="s">
        <v>296</v>
      </c>
      <c r="C606" s="276" t="s">
        <v>2525</v>
      </c>
    </row>
    <row r="607" spans="1:3" x14ac:dyDescent="0.2">
      <c r="A607" s="76" t="s">
        <v>297</v>
      </c>
      <c r="B607" s="275" t="s">
        <v>298</v>
      </c>
      <c r="C607" s="276" t="s">
        <v>2525</v>
      </c>
    </row>
    <row r="608" spans="1:3" x14ac:dyDescent="0.2">
      <c r="A608" s="76" t="s">
        <v>299</v>
      </c>
      <c r="B608" s="275" t="s">
        <v>300</v>
      </c>
      <c r="C608" s="276" t="s">
        <v>2525</v>
      </c>
    </row>
    <row r="609" spans="1:3" x14ac:dyDescent="0.2">
      <c r="A609" s="76" t="s">
        <v>301</v>
      </c>
      <c r="B609" s="275" t="s">
        <v>302</v>
      </c>
      <c r="C609" s="276" t="s">
        <v>2525</v>
      </c>
    </row>
    <row r="610" spans="1:3" x14ac:dyDescent="0.2">
      <c r="A610" s="76" t="s">
        <v>303</v>
      </c>
      <c r="B610" s="275" t="s">
        <v>304</v>
      </c>
      <c r="C610" s="276" t="s">
        <v>2525</v>
      </c>
    </row>
    <row r="611" spans="1:3" x14ac:dyDescent="0.2">
      <c r="A611" s="76" t="s">
        <v>305</v>
      </c>
      <c r="B611" s="275" t="s">
        <v>306</v>
      </c>
      <c r="C611" s="276" t="s">
        <v>2525</v>
      </c>
    </row>
    <row r="612" spans="1:3" x14ac:dyDescent="0.2">
      <c r="A612" s="76" t="s">
        <v>307</v>
      </c>
      <c r="B612" s="275" t="s">
        <v>308</v>
      </c>
      <c r="C612" s="276" t="s">
        <v>2525</v>
      </c>
    </row>
    <row r="613" spans="1:3" x14ac:dyDescent="0.2">
      <c r="A613" s="76" t="s">
        <v>309</v>
      </c>
      <c r="B613" s="275" t="s">
        <v>310</v>
      </c>
      <c r="C613" s="276" t="s">
        <v>2525</v>
      </c>
    </row>
    <row r="614" spans="1:3" x14ac:dyDescent="0.2">
      <c r="A614" s="76" t="s">
        <v>311</v>
      </c>
      <c r="B614" s="275" t="s">
        <v>312</v>
      </c>
      <c r="C614" s="276" t="s">
        <v>2525</v>
      </c>
    </row>
    <row r="615" spans="1:3" x14ac:dyDescent="0.2">
      <c r="A615" s="76" t="s">
        <v>313</v>
      </c>
      <c r="B615" s="275" t="s">
        <v>314</v>
      </c>
      <c r="C615" s="276" t="s">
        <v>2525</v>
      </c>
    </row>
    <row r="616" spans="1:3" x14ac:dyDescent="0.2">
      <c r="A616" s="76" t="s">
        <v>315</v>
      </c>
      <c r="B616" s="275" t="s">
        <v>316</v>
      </c>
      <c r="C616" s="276" t="s">
        <v>2525</v>
      </c>
    </row>
    <row r="617" spans="1:3" x14ac:dyDescent="0.2">
      <c r="A617" s="76" t="s">
        <v>317</v>
      </c>
      <c r="B617" s="275" t="s">
        <v>318</v>
      </c>
      <c r="C617" s="276" t="s">
        <v>2525</v>
      </c>
    </row>
    <row r="618" spans="1:3" x14ac:dyDescent="0.2">
      <c r="A618" s="76" t="s">
        <v>319</v>
      </c>
      <c r="B618" s="275" t="s">
        <v>320</v>
      </c>
      <c r="C618" s="276" t="s">
        <v>2525</v>
      </c>
    </row>
    <row r="619" spans="1:3" x14ac:dyDescent="0.2">
      <c r="A619" s="76" t="s">
        <v>321</v>
      </c>
      <c r="B619" s="275" t="s">
        <v>322</v>
      </c>
      <c r="C619" s="276" t="s">
        <v>2525</v>
      </c>
    </row>
    <row r="620" spans="1:3" x14ac:dyDescent="0.2">
      <c r="A620" s="76" t="s">
        <v>323</v>
      </c>
      <c r="B620" s="275" t="s">
        <v>324</v>
      </c>
      <c r="C620" s="276" t="s">
        <v>2525</v>
      </c>
    </row>
    <row r="621" spans="1:3" x14ac:dyDescent="0.2">
      <c r="A621" s="76" t="s">
        <v>325</v>
      </c>
      <c r="B621" s="275" t="s">
        <v>326</v>
      </c>
      <c r="C621" s="276" t="s">
        <v>2525</v>
      </c>
    </row>
    <row r="622" spans="1:3" x14ac:dyDescent="0.2">
      <c r="A622" s="76" t="s">
        <v>327</v>
      </c>
      <c r="B622" s="275" t="s">
        <v>328</v>
      </c>
      <c r="C622" s="276" t="s">
        <v>2525</v>
      </c>
    </row>
    <row r="623" spans="1:3" x14ac:dyDescent="0.2">
      <c r="A623" s="76" t="s">
        <v>329</v>
      </c>
      <c r="B623" s="275" t="s">
        <v>330</v>
      </c>
      <c r="C623" s="276" t="s">
        <v>2525</v>
      </c>
    </row>
    <row r="624" spans="1:3" x14ac:dyDescent="0.2">
      <c r="A624" s="76" t="s">
        <v>331</v>
      </c>
      <c r="B624" s="275" t="s">
        <v>332</v>
      </c>
      <c r="C624" s="276" t="s">
        <v>2525</v>
      </c>
    </row>
    <row r="625" spans="1:3" x14ac:dyDescent="0.2">
      <c r="A625" s="76" t="s">
        <v>333</v>
      </c>
      <c r="B625" s="275" t="s">
        <v>334</v>
      </c>
      <c r="C625" s="276" t="s">
        <v>2525</v>
      </c>
    </row>
    <row r="626" spans="1:3" x14ac:dyDescent="0.2">
      <c r="A626" s="76" t="s">
        <v>335</v>
      </c>
      <c r="B626" s="275" t="s">
        <v>336</v>
      </c>
      <c r="C626" s="276" t="s">
        <v>2525</v>
      </c>
    </row>
    <row r="627" spans="1:3" x14ac:dyDescent="0.2">
      <c r="A627" s="76" t="s">
        <v>337</v>
      </c>
      <c r="B627" s="275" t="s">
        <v>338</v>
      </c>
      <c r="C627" s="276" t="s">
        <v>2525</v>
      </c>
    </row>
    <row r="628" spans="1:3" x14ac:dyDescent="0.2">
      <c r="A628" s="76" t="s">
        <v>339</v>
      </c>
      <c r="B628" s="275" t="s">
        <v>340</v>
      </c>
      <c r="C628" s="276" t="s">
        <v>2525</v>
      </c>
    </row>
    <row r="629" spans="1:3" x14ac:dyDescent="0.2">
      <c r="A629" s="76" t="s">
        <v>341</v>
      </c>
      <c r="B629" s="275" t="s">
        <v>342</v>
      </c>
      <c r="C629" s="276" t="s">
        <v>2525</v>
      </c>
    </row>
    <row r="630" spans="1:3" x14ac:dyDescent="0.2">
      <c r="A630" s="76" t="s">
        <v>343</v>
      </c>
      <c r="B630" s="275" t="s">
        <v>344</v>
      </c>
      <c r="C630" s="276" t="s">
        <v>2525</v>
      </c>
    </row>
    <row r="631" spans="1:3" x14ac:dyDescent="0.2">
      <c r="A631" s="76" t="s">
        <v>345</v>
      </c>
      <c r="B631" s="275" t="s">
        <v>346</v>
      </c>
      <c r="C631" s="276" t="s">
        <v>2525</v>
      </c>
    </row>
    <row r="632" spans="1:3" x14ac:dyDescent="0.2">
      <c r="A632" s="76" t="s">
        <v>347</v>
      </c>
      <c r="B632" s="275" t="s">
        <v>348</v>
      </c>
      <c r="C632" s="276" t="s">
        <v>2525</v>
      </c>
    </row>
    <row r="633" spans="1:3" x14ac:dyDescent="0.2">
      <c r="A633" s="76" t="s">
        <v>349</v>
      </c>
      <c r="B633" s="275" t="s">
        <v>350</v>
      </c>
      <c r="C633" s="276" t="s">
        <v>2525</v>
      </c>
    </row>
    <row r="634" spans="1:3" x14ac:dyDescent="0.2">
      <c r="A634" s="76" t="s">
        <v>351</v>
      </c>
      <c r="B634" s="275" t="s">
        <v>352</v>
      </c>
      <c r="C634" s="276" t="s">
        <v>2525</v>
      </c>
    </row>
    <row r="635" spans="1:3" x14ac:dyDescent="0.2">
      <c r="A635" s="76" t="s">
        <v>353</v>
      </c>
      <c r="B635" s="275" t="s">
        <v>354</v>
      </c>
      <c r="C635" s="276" t="s">
        <v>2525</v>
      </c>
    </row>
    <row r="636" spans="1:3" x14ac:dyDescent="0.2">
      <c r="A636" s="76" t="s">
        <v>355</v>
      </c>
      <c r="B636" s="275" t="s">
        <v>356</v>
      </c>
      <c r="C636" s="276" t="s">
        <v>2525</v>
      </c>
    </row>
    <row r="637" spans="1:3" x14ac:dyDescent="0.2">
      <c r="A637" s="76" t="s">
        <v>357</v>
      </c>
      <c r="B637" s="275" t="s">
        <v>358</v>
      </c>
      <c r="C637" s="276" t="s">
        <v>2525</v>
      </c>
    </row>
    <row r="638" spans="1:3" x14ac:dyDescent="0.2">
      <c r="A638" s="76" t="s">
        <v>359</v>
      </c>
      <c r="B638" s="275" t="s">
        <v>360</v>
      </c>
      <c r="C638" s="276" t="s">
        <v>2525</v>
      </c>
    </row>
    <row r="639" spans="1:3" x14ac:dyDescent="0.2">
      <c r="A639" s="76" t="s">
        <v>361</v>
      </c>
      <c r="B639" s="275" t="s">
        <v>362</v>
      </c>
      <c r="C639" s="276" t="s">
        <v>2525</v>
      </c>
    </row>
    <row r="640" spans="1:3" x14ac:dyDescent="0.2">
      <c r="A640" s="76" t="s">
        <v>363</v>
      </c>
      <c r="B640" s="275" t="s">
        <v>364</v>
      </c>
      <c r="C640" s="276" t="s">
        <v>2525</v>
      </c>
    </row>
    <row r="641" spans="1:3" x14ac:dyDescent="0.2">
      <c r="A641" s="76" t="s">
        <v>365</v>
      </c>
      <c r="B641" s="275" t="s">
        <v>366</v>
      </c>
      <c r="C641" s="276" t="s">
        <v>2525</v>
      </c>
    </row>
    <row r="642" spans="1:3" x14ac:dyDescent="0.2">
      <c r="A642" s="76" t="s">
        <v>367</v>
      </c>
      <c r="B642" s="275" t="s">
        <v>368</v>
      </c>
      <c r="C642" s="276" t="s">
        <v>2525</v>
      </c>
    </row>
    <row r="643" spans="1:3" x14ac:dyDescent="0.2">
      <c r="A643" s="76" t="s">
        <v>369</v>
      </c>
      <c r="B643" s="275" t="s">
        <v>370</v>
      </c>
      <c r="C643" s="276" t="s">
        <v>2525</v>
      </c>
    </row>
    <row r="644" spans="1:3" x14ac:dyDescent="0.2">
      <c r="A644" s="76" t="s">
        <v>371</v>
      </c>
      <c r="B644" s="275" t="s">
        <v>372</v>
      </c>
      <c r="C644" s="276" t="s">
        <v>2525</v>
      </c>
    </row>
    <row r="645" spans="1:3" x14ac:dyDescent="0.2">
      <c r="A645" s="76" t="s">
        <v>373</v>
      </c>
      <c r="B645" s="275" t="s">
        <v>374</v>
      </c>
      <c r="C645" s="276" t="s">
        <v>2525</v>
      </c>
    </row>
    <row r="646" spans="1:3" x14ac:dyDescent="0.2">
      <c r="A646" s="76" t="s">
        <v>375</v>
      </c>
      <c r="B646" s="275" t="s">
        <v>376</v>
      </c>
      <c r="C646" s="276" t="s">
        <v>2525</v>
      </c>
    </row>
    <row r="647" spans="1:3" x14ac:dyDescent="0.2">
      <c r="A647" s="76" t="s">
        <v>377</v>
      </c>
      <c r="B647" s="275" t="s">
        <v>378</v>
      </c>
      <c r="C647" s="276" t="s">
        <v>2525</v>
      </c>
    </row>
    <row r="648" spans="1:3" x14ac:dyDescent="0.2">
      <c r="A648" s="76" t="s">
        <v>379</v>
      </c>
      <c r="B648" s="275" t="s">
        <v>380</v>
      </c>
      <c r="C648" s="276" t="s">
        <v>2525</v>
      </c>
    </row>
    <row r="649" spans="1:3" x14ac:dyDescent="0.2">
      <c r="A649" s="76" t="s">
        <v>381</v>
      </c>
      <c r="B649" s="275" t="s">
        <v>382</v>
      </c>
      <c r="C649" s="276" t="s">
        <v>2525</v>
      </c>
    </row>
    <row r="650" spans="1:3" x14ac:dyDescent="0.2">
      <c r="A650" s="76" t="s">
        <v>383</v>
      </c>
      <c r="B650" s="275" t="s">
        <v>384</v>
      </c>
      <c r="C650" s="276" t="s">
        <v>2525</v>
      </c>
    </row>
    <row r="651" spans="1:3" x14ac:dyDescent="0.2">
      <c r="A651" s="76" t="s">
        <v>385</v>
      </c>
      <c r="B651" s="275" t="s">
        <v>386</v>
      </c>
      <c r="C651" s="276" t="s">
        <v>2525</v>
      </c>
    </row>
    <row r="652" spans="1:3" x14ac:dyDescent="0.2">
      <c r="A652" s="76" t="s">
        <v>387</v>
      </c>
      <c r="B652" s="275" t="s">
        <v>388</v>
      </c>
      <c r="C652" s="276" t="s">
        <v>2525</v>
      </c>
    </row>
    <row r="653" spans="1:3" x14ac:dyDescent="0.2">
      <c r="A653" s="76" t="s">
        <v>389</v>
      </c>
      <c r="B653" s="275" t="s">
        <v>390</v>
      </c>
      <c r="C653" s="276" t="s">
        <v>2525</v>
      </c>
    </row>
    <row r="654" spans="1:3" x14ac:dyDescent="0.2">
      <c r="A654" s="76" t="s">
        <v>391</v>
      </c>
      <c r="B654" s="275" t="s">
        <v>392</v>
      </c>
      <c r="C654" s="276" t="s">
        <v>2525</v>
      </c>
    </row>
    <row r="655" spans="1:3" x14ac:dyDescent="0.2">
      <c r="A655" s="76" t="s">
        <v>393</v>
      </c>
      <c r="B655" s="275" t="s">
        <v>394</v>
      </c>
      <c r="C655" s="276" t="s">
        <v>2525</v>
      </c>
    </row>
    <row r="656" spans="1:3" x14ac:dyDescent="0.2">
      <c r="A656" s="76" t="s">
        <v>395</v>
      </c>
      <c r="B656" s="275" t="s">
        <v>396</v>
      </c>
      <c r="C656" s="276" t="s">
        <v>2525</v>
      </c>
    </row>
    <row r="657" spans="1:3" x14ac:dyDescent="0.2">
      <c r="A657" s="76" t="s">
        <v>397</v>
      </c>
      <c r="B657" s="275" t="s">
        <v>398</v>
      </c>
      <c r="C657" s="276" t="s">
        <v>2525</v>
      </c>
    </row>
    <row r="658" spans="1:3" x14ac:dyDescent="0.2">
      <c r="A658" s="76" t="s">
        <v>399</v>
      </c>
      <c r="B658" s="275" t="s">
        <v>400</v>
      </c>
      <c r="C658" s="276" t="s">
        <v>2525</v>
      </c>
    </row>
    <row r="659" spans="1:3" x14ac:dyDescent="0.2">
      <c r="A659" s="76" t="s">
        <v>401</v>
      </c>
      <c r="B659" s="275" t="s">
        <v>402</v>
      </c>
      <c r="C659" s="276" t="s">
        <v>2525</v>
      </c>
    </row>
    <row r="660" spans="1:3" x14ac:dyDescent="0.2">
      <c r="A660" s="76" t="s">
        <v>403</v>
      </c>
      <c r="B660" s="275" t="s">
        <v>404</v>
      </c>
      <c r="C660" s="276" t="s">
        <v>2525</v>
      </c>
    </row>
    <row r="661" spans="1:3" x14ac:dyDescent="0.2">
      <c r="A661" s="76" t="s">
        <v>405</v>
      </c>
      <c r="B661" s="275" t="s">
        <v>406</v>
      </c>
      <c r="C661" s="276" t="s">
        <v>2525</v>
      </c>
    </row>
    <row r="662" spans="1:3" x14ac:dyDescent="0.2">
      <c r="A662" s="76" t="s">
        <v>407</v>
      </c>
      <c r="B662" s="275" t="s">
        <v>408</v>
      </c>
      <c r="C662" s="276" t="s">
        <v>2525</v>
      </c>
    </row>
    <row r="663" spans="1:3" x14ac:dyDescent="0.2">
      <c r="A663" s="76" t="s">
        <v>409</v>
      </c>
      <c r="B663" s="275" t="s">
        <v>410</v>
      </c>
      <c r="C663" s="276" t="s">
        <v>2525</v>
      </c>
    </row>
    <row r="664" spans="1:3" x14ac:dyDescent="0.2">
      <c r="A664" s="76" t="s">
        <v>411</v>
      </c>
      <c r="B664" s="275" t="s">
        <v>412</v>
      </c>
      <c r="C664" s="276" t="s">
        <v>2525</v>
      </c>
    </row>
    <row r="665" spans="1:3" x14ac:dyDescent="0.2">
      <c r="A665" s="76" t="s">
        <v>413</v>
      </c>
      <c r="B665" s="275" t="s">
        <v>414</v>
      </c>
      <c r="C665" s="276" t="s">
        <v>2525</v>
      </c>
    </row>
    <row r="666" spans="1:3" x14ac:dyDescent="0.2">
      <c r="A666" s="76" t="s">
        <v>415</v>
      </c>
      <c r="B666" s="275" t="s">
        <v>2716</v>
      </c>
      <c r="C666" s="276" t="s">
        <v>2525</v>
      </c>
    </row>
    <row r="667" spans="1:3" x14ac:dyDescent="0.2">
      <c r="A667" s="76" t="s">
        <v>416</v>
      </c>
      <c r="B667" s="275" t="s">
        <v>417</v>
      </c>
      <c r="C667" s="276" t="s">
        <v>2525</v>
      </c>
    </row>
    <row r="668" spans="1:3" x14ac:dyDescent="0.2">
      <c r="A668" s="76" t="s">
        <v>418</v>
      </c>
      <c r="B668" s="275" t="s">
        <v>419</v>
      </c>
      <c r="C668" s="276" t="s">
        <v>22275</v>
      </c>
    </row>
    <row r="669" spans="1:3" x14ac:dyDescent="0.2">
      <c r="A669" s="76" t="s">
        <v>420</v>
      </c>
      <c r="B669" s="275" t="s">
        <v>421</v>
      </c>
      <c r="C669" s="276" t="s">
        <v>2525</v>
      </c>
    </row>
    <row r="670" spans="1:3" x14ac:dyDescent="0.2">
      <c r="A670" s="76" t="s">
        <v>422</v>
      </c>
      <c r="B670" s="275" t="s">
        <v>423</v>
      </c>
      <c r="C670" s="276" t="s">
        <v>2525</v>
      </c>
    </row>
    <row r="671" spans="1:3" x14ac:dyDescent="0.2">
      <c r="A671" s="76" t="s">
        <v>424</v>
      </c>
      <c r="B671" s="275" t="s">
        <v>425</v>
      </c>
      <c r="C671" s="276" t="s">
        <v>2525</v>
      </c>
    </row>
    <row r="672" spans="1:3" x14ac:dyDescent="0.2">
      <c r="A672" s="76" t="s">
        <v>426</v>
      </c>
      <c r="B672" s="275" t="s">
        <v>427</v>
      </c>
      <c r="C672" s="276" t="s">
        <v>2525</v>
      </c>
    </row>
    <row r="673" spans="1:3" x14ac:dyDescent="0.2">
      <c r="A673" s="76" t="s">
        <v>428</v>
      </c>
      <c r="B673" s="275" t="s">
        <v>429</v>
      </c>
      <c r="C673" s="276" t="s">
        <v>2525</v>
      </c>
    </row>
    <row r="674" spans="1:3" x14ac:dyDescent="0.2">
      <c r="A674" s="76" t="s">
        <v>430</v>
      </c>
      <c r="B674" s="275" t="s">
        <v>431</v>
      </c>
      <c r="C674" s="276" t="s">
        <v>2525</v>
      </c>
    </row>
    <row r="675" spans="1:3" x14ac:dyDescent="0.2">
      <c r="A675" s="76" t="s">
        <v>432</v>
      </c>
      <c r="B675" s="275" t="s">
        <v>433</v>
      </c>
      <c r="C675" s="276" t="s">
        <v>2525</v>
      </c>
    </row>
    <row r="676" spans="1:3" x14ac:dyDescent="0.2">
      <c r="A676" s="76" t="s">
        <v>434</v>
      </c>
      <c r="B676" s="275" t="s">
        <v>435</v>
      </c>
      <c r="C676" s="276" t="s">
        <v>2525</v>
      </c>
    </row>
    <row r="677" spans="1:3" x14ac:dyDescent="0.2">
      <c r="A677" s="76" t="s">
        <v>436</v>
      </c>
      <c r="B677" s="275" t="s">
        <v>437</v>
      </c>
      <c r="C677" s="276" t="s">
        <v>2525</v>
      </c>
    </row>
    <row r="678" spans="1:3" x14ac:dyDescent="0.2">
      <c r="A678" s="76" t="s">
        <v>438</v>
      </c>
      <c r="B678" s="275" t="s">
        <v>439</v>
      </c>
      <c r="C678" s="276" t="s">
        <v>2525</v>
      </c>
    </row>
    <row r="679" spans="1:3" x14ac:dyDescent="0.2">
      <c r="A679" s="76" t="s">
        <v>440</v>
      </c>
      <c r="B679" s="275" t="s">
        <v>441</v>
      </c>
      <c r="C679" s="276" t="s">
        <v>2525</v>
      </c>
    </row>
    <row r="680" spans="1:3" x14ac:dyDescent="0.2">
      <c r="A680" s="76" t="s">
        <v>442</v>
      </c>
      <c r="B680" s="275" t="s">
        <v>443</v>
      </c>
      <c r="C680" s="276" t="s">
        <v>2525</v>
      </c>
    </row>
    <row r="681" spans="1:3" x14ac:dyDescent="0.2">
      <c r="A681" s="76" t="s">
        <v>444</v>
      </c>
      <c r="B681" s="275" t="s">
        <v>445</v>
      </c>
      <c r="C681" s="276" t="s">
        <v>2525</v>
      </c>
    </row>
    <row r="682" spans="1:3" x14ac:dyDescent="0.2">
      <c r="A682" s="76" t="s">
        <v>446</v>
      </c>
      <c r="B682" s="275" t="s">
        <v>447</v>
      </c>
      <c r="C682" s="276" t="s">
        <v>2525</v>
      </c>
    </row>
    <row r="683" spans="1:3" x14ac:dyDescent="0.2">
      <c r="A683" s="76" t="s">
        <v>448</v>
      </c>
      <c r="B683" s="275" t="s">
        <v>449</v>
      </c>
      <c r="C683" s="276" t="s">
        <v>2525</v>
      </c>
    </row>
    <row r="684" spans="1:3" x14ac:dyDescent="0.2">
      <c r="A684" s="76" t="s">
        <v>450</v>
      </c>
      <c r="B684" s="275" t="s">
        <v>451</v>
      </c>
      <c r="C684" s="276" t="s">
        <v>2525</v>
      </c>
    </row>
    <row r="685" spans="1:3" x14ac:dyDescent="0.2">
      <c r="A685" s="76" t="s">
        <v>452</v>
      </c>
      <c r="B685" s="275" t="s">
        <v>453</v>
      </c>
      <c r="C685" s="276" t="s">
        <v>2525</v>
      </c>
    </row>
    <row r="686" spans="1:3" x14ac:dyDescent="0.2">
      <c r="A686" s="76" t="s">
        <v>454</v>
      </c>
      <c r="B686" s="275" t="s">
        <v>455</v>
      </c>
      <c r="C686" s="276" t="s">
        <v>22275</v>
      </c>
    </row>
    <row r="687" spans="1:3" x14ac:dyDescent="0.2">
      <c r="A687" s="76" t="s">
        <v>456</v>
      </c>
      <c r="B687" s="275" t="s">
        <v>457</v>
      </c>
      <c r="C687" s="276" t="s">
        <v>2525</v>
      </c>
    </row>
    <row r="688" spans="1:3" x14ac:dyDescent="0.2">
      <c r="A688" s="76" t="s">
        <v>458</v>
      </c>
      <c r="B688" s="275" t="s">
        <v>459</v>
      </c>
      <c r="C688" s="276" t="s">
        <v>2525</v>
      </c>
    </row>
    <row r="689" spans="1:3" x14ac:dyDescent="0.2">
      <c r="A689" s="76" t="s">
        <v>460</v>
      </c>
      <c r="B689" s="275" t="s">
        <v>461</v>
      </c>
      <c r="C689" s="276" t="s">
        <v>2525</v>
      </c>
    </row>
    <row r="690" spans="1:3" x14ac:dyDescent="0.2">
      <c r="A690" s="76" t="s">
        <v>462</v>
      </c>
      <c r="B690" s="275" t="s">
        <v>463</v>
      </c>
      <c r="C690" s="276" t="s">
        <v>2525</v>
      </c>
    </row>
    <row r="691" spans="1:3" x14ac:dyDescent="0.2">
      <c r="A691" s="76" t="s">
        <v>464</v>
      </c>
      <c r="B691" s="275" t="s">
        <v>465</v>
      </c>
      <c r="C691" s="276" t="s">
        <v>2525</v>
      </c>
    </row>
    <row r="692" spans="1:3" x14ac:dyDescent="0.2">
      <c r="A692" s="76" t="s">
        <v>466</v>
      </c>
      <c r="B692" s="275" t="s">
        <v>467</v>
      </c>
      <c r="C692" s="276" t="s">
        <v>2525</v>
      </c>
    </row>
    <row r="693" spans="1:3" x14ac:dyDescent="0.2">
      <c r="A693" s="76" t="s">
        <v>468</v>
      </c>
      <c r="B693" s="275" t="s">
        <v>469</v>
      </c>
      <c r="C693" s="276" t="s">
        <v>2525</v>
      </c>
    </row>
    <row r="694" spans="1:3" x14ac:dyDescent="0.2">
      <c r="A694" s="76" t="s">
        <v>470</v>
      </c>
      <c r="B694" s="275" t="s">
        <v>471</v>
      </c>
      <c r="C694" s="276" t="s">
        <v>2525</v>
      </c>
    </row>
    <row r="695" spans="1:3" x14ac:dyDescent="0.2">
      <c r="A695" s="76" t="s">
        <v>472</v>
      </c>
      <c r="B695" s="275" t="s">
        <v>473</v>
      </c>
      <c r="C695" s="276" t="s">
        <v>2525</v>
      </c>
    </row>
    <row r="696" spans="1:3" x14ac:dyDescent="0.2">
      <c r="A696" s="76" t="s">
        <v>474</v>
      </c>
      <c r="B696" s="275" t="s">
        <v>475</v>
      </c>
      <c r="C696" s="276" t="s">
        <v>2525</v>
      </c>
    </row>
    <row r="697" spans="1:3" x14ac:dyDescent="0.2">
      <c r="A697" s="76" t="s">
        <v>476</v>
      </c>
      <c r="B697" s="275" t="s">
        <v>477</v>
      </c>
      <c r="C697" s="276" t="s">
        <v>2525</v>
      </c>
    </row>
    <row r="698" spans="1:3" x14ac:dyDescent="0.2">
      <c r="A698" s="76" t="s">
        <v>478</v>
      </c>
      <c r="B698" s="275" t="s">
        <v>479</v>
      </c>
      <c r="C698" s="276" t="s">
        <v>2525</v>
      </c>
    </row>
    <row r="699" spans="1:3" x14ac:dyDescent="0.2">
      <c r="A699" s="76" t="s">
        <v>480</v>
      </c>
      <c r="B699" s="275" t="s">
        <v>481</v>
      </c>
      <c r="C699" s="276" t="s">
        <v>2525</v>
      </c>
    </row>
    <row r="700" spans="1:3" x14ac:dyDescent="0.2">
      <c r="A700" s="76" t="s">
        <v>482</v>
      </c>
      <c r="B700" s="275" t="s">
        <v>483</v>
      </c>
      <c r="C700" s="276" t="s">
        <v>2525</v>
      </c>
    </row>
    <row r="701" spans="1:3" x14ac:dyDescent="0.2">
      <c r="A701" s="76" t="s">
        <v>484</v>
      </c>
      <c r="B701" s="275" t="s">
        <v>485</v>
      </c>
      <c r="C701" s="276" t="s">
        <v>2525</v>
      </c>
    </row>
    <row r="702" spans="1:3" x14ac:dyDescent="0.2">
      <c r="A702" s="76" t="s">
        <v>486</v>
      </c>
      <c r="B702" s="275" t="s">
        <v>487</v>
      </c>
      <c r="C702" s="276" t="s">
        <v>2525</v>
      </c>
    </row>
    <row r="703" spans="1:3" x14ac:dyDescent="0.2">
      <c r="A703" s="76" t="s">
        <v>488</v>
      </c>
      <c r="B703" s="275" t="s">
        <v>489</v>
      </c>
      <c r="C703" s="276" t="s">
        <v>2525</v>
      </c>
    </row>
    <row r="704" spans="1:3" x14ac:dyDescent="0.2">
      <c r="A704" s="76" t="s">
        <v>490</v>
      </c>
      <c r="B704" s="275" t="s">
        <v>491</v>
      </c>
      <c r="C704" s="276" t="s">
        <v>2525</v>
      </c>
    </row>
    <row r="705" spans="1:3" x14ac:dyDescent="0.2">
      <c r="A705" s="76" t="s">
        <v>492</v>
      </c>
      <c r="B705" s="275" t="s">
        <v>493</v>
      </c>
      <c r="C705" s="276" t="s">
        <v>2525</v>
      </c>
    </row>
    <row r="706" spans="1:3" x14ac:dyDescent="0.2">
      <c r="A706" s="76" t="s">
        <v>494</v>
      </c>
      <c r="B706" s="275" t="s">
        <v>495</v>
      </c>
      <c r="C706" s="276" t="s">
        <v>2525</v>
      </c>
    </row>
    <row r="707" spans="1:3" x14ac:dyDescent="0.2">
      <c r="A707" s="76" t="s">
        <v>496</v>
      </c>
      <c r="B707" s="275" t="s">
        <v>497</v>
      </c>
      <c r="C707" s="276" t="s">
        <v>2525</v>
      </c>
    </row>
    <row r="708" spans="1:3" x14ac:dyDescent="0.2">
      <c r="A708" s="76" t="s">
        <v>498</v>
      </c>
      <c r="B708" s="275" t="s">
        <v>499</v>
      </c>
      <c r="C708" s="276" t="s">
        <v>2525</v>
      </c>
    </row>
    <row r="709" spans="1:3" x14ac:dyDescent="0.2">
      <c r="A709" s="76" t="s">
        <v>500</v>
      </c>
      <c r="B709" s="275" t="s">
        <v>501</v>
      </c>
      <c r="C709" s="276" t="s">
        <v>2525</v>
      </c>
    </row>
    <row r="710" spans="1:3" x14ac:dyDescent="0.2">
      <c r="A710" s="76" t="s">
        <v>502</v>
      </c>
      <c r="B710" s="275" t="s">
        <v>503</v>
      </c>
      <c r="C710" s="276" t="s">
        <v>2525</v>
      </c>
    </row>
    <row r="711" spans="1:3" x14ac:dyDescent="0.2">
      <c r="A711" s="76" t="s">
        <v>504</v>
      </c>
      <c r="B711" s="275" t="s">
        <v>505</v>
      </c>
      <c r="C711" s="276" t="s">
        <v>2525</v>
      </c>
    </row>
    <row r="712" spans="1:3" x14ac:dyDescent="0.2">
      <c r="A712" s="76" t="s">
        <v>506</v>
      </c>
      <c r="B712" s="275" t="s">
        <v>507</v>
      </c>
      <c r="C712" s="276" t="s">
        <v>2525</v>
      </c>
    </row>
    <row r="713" spans="1:3" x14ac:dyDescent="0.2">
      <c r="A713" s="76" t="s">
        <v>508</v>
      </c>
      <c r="B713" s="275" t="s">
        <v>509</v>
      </c>
      <c r="C713" s="276" t="s">
        <v>2525</v>
      </c>
    </row>
    <row r="714" spans="1:3" x14ac:dyDescent="0.2">
      <c r="A714" s="76" t="s">
        <v>510</v>
      </c>
      <c r="B714" s="275" t="s">
        <v>511</v>
      </c>
      <c r="C714" s="276" t="s">
        <v>2525</v>
      </c>
    </row>
    <row r="715" spans="1:3" x14ac:dyDescent="0.2">
      <c r="A715" s="76" t="s">
        <v>512</v>
      </c>
      <c r="B715" s="275" t="s">
        <v>513</v>
      </c>
      <c r="C715" s="276" t="s">
        <v>2525</v>
      </c>
    </row>
    <row r="716" spans="1:3" x14ac:dyDescent="0.2">
      <c r="A716" s="76" t="s">
        <v>514</v>
      </c>
      <c r="B716" s="275" t="s">
        <v>515</v>
      </c>
      <c r="C716" s="276" t="s">
        <v>2525</v>
      </c>
    </row>
    <row r="717" spans="1:3" x14ac:dyDescent="0.2">
      <c r="A717" s="76" t="s">
        <v>516</v>
      </c>
      <c r="B717" s="275" t="s">
        <v>517</v>
      </c>
      <c r="C717" s="276" t="s">
        <v>2525</v>
      </c>
    </row>
    <row r="718" spans="1:3" x14ac:dyDescent="0.2">
      <c r="A718" s="76" t="s">
        <v>518</v>
      </c>
      <c r="B718" s="275" t="s">
        <v>519</v>
      </c>
      <c r="C718" s="276" t="s">
        <v>2525</v>
      </c>
    </row>
    <row r="719" spans="1:3" x14ac:dyDescent="0.2">
      <c r="A719" s="76" t="s">
        <v>520</v>
      </c>
      <c r="B719" s="275" t="s">
        <v>521</v>
      </c>
      <c r="C719" s="276" t="s">
        <v>2525</v>
      </c>
    </row>
    <row r="720" spans="1:3" x14ac:dyDescent="0.2">
      <c r="A720" s="76" t="s">
        <v>522</v>
      </c>
      <c r="B720" s="275" t="s">
        <v>523</v>
      </c>
      <c r="C720" s="276" t="s">
        <v>2525</v>
      </c>
    </row>
    <row r="721" spans="1:3" x14ac:dyDescent="0.2">
      <c r="A721" s="76" t="s">
        <v>524</v>
      </c>
      <c r="B721" s="275" t="s">
        <v>525</v>
      </c>
      <c r="C721" s="276" t="s">
        <v>2525</v>
      </c>
    </row>
    <row r="722" spans="1:3" x14ac:dyDescent="0.2">
      <c r="A722" s="76" t="s">
        <v>526</v>
      </c>
      <c r="B722" s="275" t="s">
        <v>527</v>
      </c>
      <c r="C722" s="276" t="s">
        <v>2525</v>
      </c>
    </row>
    <row r="723" spans="1:3" x14ac:dyDescent="0.2">
      <c r="A723" s="76" t="s">
        <v>528</v>
      </c>
      <c r="B723" s="275" t="s">
        <v>529</v>
      </c>
      <c r="C723" s="276" t="s">
        <v>2525</v>
      </c>
    </row>
    <row r="724" spans="1:3" x14ac:dyDescent="0.2">
      <c r="A724" s="76" t="s">
        <v>530</v>
      </c>
      <c r="B724" s="275" t="s">
        <v>531</v>
      </c>
      <c r="C724" s="276" t="s">
        <v>2525</v>
      </c>
    </row>
    <row r="725" spans="1:3" x14ac:dyDescent="0.2">
      <c r="A725" s="76" t="s">
        <v>532</v>
      </c>
      <c r="B725" s="275" t="s">
        <v>533</v>
      </c>
      <c r="C725" s="276" t="s">
        <v>2525</v>
      </c>
    </row>
    <row r="726" spans="1:3" x14ac:dyDescent="0.2">
      <c r="A726" s="76" t="s">
        <v>534</v>
      </c>
      <c r="B726" s="275" t="s">
        <v>535</v>
      </c>
      <c r="C726" s="276" t="s">
        <v>2525</v>
      </c>
    </row>
    <row r="727" spans="1:3" x14ac:dyDescent="0.2">
      <c r="A727" s="76" t="s">
        <v>536</v>
      </c>
      <c r="B727" s="275" t="s">
        <v>537</v>
      </c>
      <c r="C727" s="276" t="s">
        <v>22275</v>
      </c>
    </row>
    <row r="728" spans="1:3" x14ac:dyDescent="0.2">
      <c r="A728" s="76" t="s">
        <v>538</v>
      </c>
      <c r="B728" s="275" t="s">
        <v>539</v>
      </c>
      <c r="C728" s="276" t="s">
        <v>2525</v>
      </c>
    </row>
    <row r="729" spans="1:3" x14ac:dyDescent="0.2">
      <c r="A729" s="76" t="s">
        <v>540</v>
      </c>
      <c r="B729" s="275" t="s">
        <v>541</v>
      </c>
      <c r="C729" s="276" t="s">
        <v>2525</v>
      </c>
    </row>
    <row r="730" spans="1:3" x14ac:dyDescent="0.2">
      <c r="A730" s="76" t="s">
        <v>542</v>
      </c>
      <c r="B730" s="275" t="s">
        <v>543</v>
      </c>
      <c r="C730" s="276" t="s">
        <v>2525</v>
      </c>
    </row>
    <row r="731" spans="1:3" x14ac:dyDescent="0.2">
      <c r="A731" s="76" t="s">
        <v>544</v>
      </c>
      <c r="B731" s="275" t="s">
        <v>545</v>
      </c>
      <c r="C731" s="276" t="s">
        <v>2525</v>
      </c>
    </row>
    <row r="732" spans="1:3" x14ac:dyDescent="0.2">
      <c r="A732" s="76" t="s">
        <v>546</v>
      </c>
      <c r="B732" s="275" t="s">
        <v>547</v>
      </c>
      <c r="C732" s="276" t="s">
        <v>2525</v>
      </c>
    </row>
    <row r="733" spans="1:3" x14ac:dyDescent="0.2">
      <c r="A733" s="76" t="s">
        <v>548</v>
      </c>
      <c r="B733" s="275" t="s">
        <v>549</v>
      </c>
      <c r="C733" s="276" t="s">
        <v>2525</v>
      </c>
    </row>
    <row r="734" spans="1:3" x14ac:dyDescent="0.2">
      <c r="A734" s="76" t="s">
        <v>550</v>
      </c>
      <c r="B734" s="275" t="s">
        <v>551</v>
      </c>
      <c r="C734" s="276" t="s">
        <v>2525</v>
      </c>
    </row>
    <row r="735" spans="1:3" x14ac:dyDescent="0.2">
      <c r="A735" s="76" t="s">
        <v>552</v>
      </c>
      <c r="B735" s="275" t="s">
        <v>260</v>
      </c>
      <c r="C735" s="276" t="s">
        <v>2525</v>
      </c>
    </row>
    <row r="736" spans="1:3" x14ac:dyDescent="0.2">
      <c r="A736" s="76" t="s">
        <v>553</v>
      </c>
      <c r="B736" s="275" t="s">
        <v>554</v>
      </c>
      <c r="C736" s="276" t="s">
        <v>2525</v>
      </c>
    </row>
    <row r="737" spans="1:3" x14ac:dyDescent="0.2">
      <c r="A737" s="76" t="s">
        <v>555</v>
      </c>
      <c r="B737" s="275" t="s">
        <v>556</v>
      </c>
      <c r="C737" s="276" t="s">
        <v>2525</v>
      </c>
    </row>
    <row r="738" spans="1:3" x14ac:dyDescent="0.2">
      <c r="A738" s="76" t="s">
        <v>557</v>
      </c>
      <c r="B738" s="275" t="s">
        <v>558</v>
      </c>
      <c r="C738" s="276" t="s">
        <v>2525</v>
      </c>
    </row>
    <row r="739" spans="1:3" x14ac:dyDescent="0.2">
      <c r="A739" s="76" t="s">
        <v>559</v>
      </c>
      <c r="B739" s="275" t="s">
        <v>560</v>
      </c>
      <c r="C739" s="276" t="s">
        <v>2525</v>
      </c>
    </row>
    <row r="740" spans="1:3" x14ac:dyDescent="0.2">
      <c r="A740" s="76" t="s">
        <v>561</v>
      </c>
      <c r="B740" s="275" t="s">
        <v>562</v>
      </c>
      <c r="C740" s="276" t="s">
        <v>2525</v>
      </c>
    </row>
    <row r="741" spans="1:3" x14ac:dyDescent="0.2">
      <c r="A741" s="76" t="s">
        <v>563</v>
      </c>
      <c r="B741" s="275" t="s">
        <v>564</v>
      </c>
      <c r="C741" s="276" t="s">
        <v>2525</v>
      </c>
    </row>
    <row r="742" spans="1:3" x14ac:dyDescent="0.2">
      <c r="A742" s="76" t="s">
        <v>565</v>
      </c>
      <c r="B742" s="275" t="s">
        <v>566</v>
      </c>
      <c r="C742" s="276" t="s">
        <v>2525</v>
      </c>
    </row>
    <row r="743" spans="1:3" x14ac:dyDescent="0.2">
      <c r="A743" s="76" t="s">
        <v>567</v>
      </c>
      <c r="B743" s="275" t="s">
        <v>568</v>
      </c>
      <c r="C743" s="276" t="s">
        <v>2525</v>
      </c>
    </row>
    <row r="744" spans="1:3" x14ac:dyDescent="0.2">
      <c r="A744" s="76" t="s">
        <v>569</v>
      </c>
      <c r="B744" s="275" t="s">
        <v>570</v>
      </c>
      <c r="C744" s="276" t="s">
        <v>2525</v>
      </c>
    </row>
    <row r="745" spans="1:3" x14ac:dyDescent="0.2">
      <c r="A745" s="76" t="s">
        <v>571</v>
      </c>
      <c r="B745" s="275" t="s">
        <v>572</v>
      </c>
      <c r="C745" s="276" t="s">
        <v>2525</v>
      </c>
    </row>
    <row r="746" spans="1:3" x14ac:dyDescent="0.2">
      <c r="A746" s="76" t="s">
        <v>573</v>
      </c>
      <c r="B746" s="275" t="s">
        <v>574</v>
      </c>
      <c r="C746" s="276" t="s">
        <v>2525</v>
      </c>
    </row>
    <row r="747" spans="1:3" x14ac:dyDescent="0.2">
      <c r="A747" s="76" t="s">
        <v>575</v>
      </c>
      <c r="B747" s="275" t="s">
        <v>576</v>
      </c>
      <c r="C747" s="276" t="s">
        <v>2525</v>
      </c>
    </row>
    <row r="748" spans="1:3" x14ac:dyDescent="0.2">
      <c r="A748" s="76" t="s">
        <v>577</v>
      </c>
      <c r="B748" s="275" t="s">
        <v>2676</v>
      </c>
      <c r="C748" s="276" t="s">
        <v>2525</v>
      </c>
    </row>
    <row r="749" spans="1:3" x14ac:dyDescent="0.2">
      <c r="A749" s="76" t="s">
        <v>578</v>
      </c>
      <c r="B749" s="275" t="s">
        <v>579</v>
      </c>
      <c r="C749" s="276" t="s">
        <v>2525</v>
      </c>
    </row>
    <row r="750" spans="1:3" x14ac:dyDescent="0.2">
      <c r="A750" s="76" t="s">
        <v>580</v>
      </c>
      <c r="B750" s="275" t="s">
        <v>581</v>
      </c>
      <c r="C750" s="276" t="s">
        <v>2525</v>
      </c>
    </row>
    <row r="751" spans="1:3" x14ac:dyDescent="0.2">
      <c r="A751" s="76" t="s">
        <v>582</v>
      </c>
      <c r="B751" s="275" t="s">
        <v>583</v>
      </c>
      <c r="C751" s="276" t="s">
        <v>2525</v>
      </c>
    </row>
    <row r="752" spans="1:3" x14ac:dyDescent="0.2">
      <c r="A752" s="76" t="s">
        <v>584</v>
      </c>
      <c r="B752" s="275" t="s">
        <v>585</v>
      </c>
      <c r="C752" s="276" t="s">
        <v>2525</v>
      </c>
    </row>
    <row r="753" spans="1:3" x14ac:dyDescent="0.2">
      <c r="A753" s="76" t="s">
        <v>586</v>
      </c>
      <c r="B753" s="275" t="s">
        <v>587</v>
      </c>
      <c r="C753" s="276" t="s">
        <v>22275</v>
      </c>
    </row>
    <row r="754" spans="1:3" x14ac:dyDescent="0.2">
      <c r="A754" s="76" t="s">
        <v>588</v>
      </c>
      <c r="B754" s="275" t="s">
        <v>589</v>
      </c>
      <c r="C754" s="276" t="s">
        <v>2525</v>
      </c>
    </row>
    <row r="755" spans="1:3" x14ac:dyDescent="0.2">
      <c r="A755" s="76" t="s">
        <v>590</v>
      </c>
      <c r="B755" s="275" t="s">
        <v>591</v>
      </c>
      <c r="C755" s="276" t="s">
        <v>2525</v>
      </c>
    </row>
    <row r="756" spans="1:3" x14ac:dyDescent="0.2">
      <c r="A756" s="76" t="s">
        <v>592</v>
      </c>
      <c r="B756" s="275" t="s">
        <v>593</v>
      </c>
      <c r="C756" s="276" t="s">
        <v>2525</v>
      </c>
    </row>
    <row r="757" spans="1:3" x14ac:dyDescent="0.2">
      <c r="A757" s="76" t="s">
        <v>594</v>
      </c>
      <c r="B757" s="275" t="s">
        <v>595</v>
      </c>
      <c r="C757" s="276" t="s">
        <v>2525</v>
      </c>
    </row>
    <row r="758" spans="1:3" x14ac:dyDescent="0.2">
      <c r="A758" s="76" t="s">
        <v>596</v>
      </c>
      <c r="B758" s="275" t="s">
        <v>597</v>
      </c>
      <c r="C758" s="276" t="s">
        <v>2525</v>
      </c>
    </row>
    <row r="759" spans="1:3" x14ac:dyDescent="0.2">
      <c r="A759" s="76" t="s">
        <v>598</v>
      </c>
      <c r="B759" s="275" t="s">
        <v>599</v>
      </c>
      <c r="C759" s="276" t="s">
        <v>2525</v>
      </c>
    </row>
    <row r="760" spans="1:3" x14ac:dyDescent="0.2">
      <c r="A760" s="76" t="s">
        <v>600</v>
      </c>
      <c r="B760" s="275" t="s">
        <v>601</v>
      </c>
      <c r="C760" s="276" t="s">
        <v>2525</v>
      </c>
    </row>
    <row r="761" spans="1:3" x14ac:dyDescent="0.2">
      <c r="A761" s="76" t="s">
        <v>602</v>
      </c>
      <c r="B761" s="275" t="s">
        <v>603</v>
      </c>
      <c r="C761" s="276" t="s">
        <v>2525</v>
      </c>
    </row>
    <row r="762" spans="1:3" x14ac:dyDescent="0.2">
      <c r="A762" s="76" t="s">
        <v>604</v>
      </c>
      <c r="B762" s="275" t="s">
        <v>605</v>
      </c>
      <c r="C762" s="276" t="s">
        <v>2525</v>
      </c>
    </row>
    <row r="763" spans="1:3" x14ac:dyDescent="0.2">
      <c r="A763" s="76" t="s">
        <v>606</v>
      </c>
      <c r="B763" s="275" t="s">
        <v>607</v>
      </c>
      <c r="C763" s="276" t="s">
        <v>2525</v>
      </c>
    </row>
    <row r="764" spans="1:3" x14ac:dyDescent="0.2">
      <c r="A764" s="76" t="s">
        <v>608</v>
      </c>
      <c r="B764" s="275" t="s">
        <v>609</v>
      </c>
      <c r="C764" s="276" t="s">
        <v>2525</v>
      </c>
    </row>
    <row r="765" spans="1:3" x14ac:dyDescent="0.2">
      <c r="A765" s="76" t="s">
        <v>610</v>
      </c>
      <c r="B765" s="275" t="s">
        <v>611</v>
      </c>
      <c r="C765" s="276" t="s">
        <v>2525</v>
      </c>
    </row>
    <row r="766" spans="1:3" x14ac:dyDescent="0.2">
      <c r="A766" s="76" t="s">
        <v>612</v>
      </c>
      <c r="B766" s="275" t="s">
        <v>613</v>
      </c>
      <c r="C766" s="276" t="s">
        <v>2525</v>
      </c>
    </row>
    <row r="767" spans="1:3" x14ac:dyDescent="0.2">
      <c r="A767" s="76" t="s">
        <v>614</v>
      </c>
      <c r="B767" s="275" t="s">
        <v>615</v>
      </c>
      <c r="C767" s="276" t="s">
        <v>2525</v>
      </c>
    </row>
    <row r="768" spans="1:3" x14ac:dyDescent="0.2">
      <c r="A768" s="76" t="s">
        <v>616</v>
      </c>
      <c r="B768" s="275" t="s">
        <v>617</v>
      </c>
      <c r="C768" s="276" t="s">
        <v>2525</v>
      </c>
    </row>
    <row r="769" spans="1:3" x14ac:dyDescent="0.2">
      <c r="A769" s="76" t="s">
        <v>618</v>
      </c>
      <c r="B769" s="275" t="s">
        <v>619</v>
      </c>
      <c r="C769" s="276" t="s">
        <v>2525</v>
      </c>
    </row>
    <row r="770" spans="1:3" x14ac:dyDescent="0.2">
      <c r="A770" s="76" t="s">
        <v>620</v>
      </c>
      <c r="B770" s="275" t="s">
        <v>621</v>
      </c>
      <c r="C770" s="276" t="s">
        <v>2525</v>
      </c>
    </row>
    <row r="771" spans="1:3" x14ac:dyDescent="0.2">
      <c r="A771" s="76" t="s">
        <v>622</v>
      </c>
      <c r="B771" s="275" t="s">
        <v>623</v>
      </c>
      <c r="C771" s="276" t="s">
        <v>2525</v>
      </c>
    </row>
    <row r="772" spans="1:3" x14ac:dyDescent="0.2">
      <c r="A772" s="76" t="s">
        <v>624</v>
      </c>
      <c r="B772" s="275" t="s">
        <v>625</v>
      </c>
      <c r="C772" s="276" t="s">
        <v>2525</v>
      </c>
    </row>
    <row r="773" spans="1:3" x14ac:dyDescent="0.2">
      <c r="A773" s="76" t="s">
        <v>626</v>
      </c>
      <c r="B773" s="275" t="s">
        <v>627</v>
      </c>
      <c r="C773" s="276" t="s">
        <v>22275</v>
      </c>
    </row>
    <row r="774" spans="1:3" x14ac:dyDescent="0.2">
      <c r="A774" s="76" t="s">
        <v>628</v>
      </c>
      <c r="B774" s="275" t="s">
        <v>629</v>
      </c>
      <c r="C774" s="276" t="s">
        <v>2525</v>
      </c>
    </row>
    <row r="775" spans="1:3" x14ac:dyDescent="0.2">
      <c r="A775" s="76" t="s">
        <v>630</v>
      </c>
      <c r="B775" s="275" t="s">
        <v>631</v>
      </c>
      <c r="C775" s="276" t="s">
        <v>2525</v>
      </c>
    </row>
    <row r="776" spans="1:3" x14ac:dyDescent="0.2">
      <c r="A776" s="76" t="s">
        <v>632</v>
      </c>
      <c r="B776" s="275" t="s">
        <v>633</v>
      </c>
      <c r="C776" s="276" t="s">
        <v>2525</v>
      </c>
    </row>
    <row r="777" spans="1:3" x14ac:dyDescent="0.2">
      <c r="A777" s="76" t="s">
        <v>634</v>
      </c>
      <c r="B777" s="275" t="s">
        <v>635</v>
      </c>
      <c r="C777" s="276" t="s">
        <v>2525</v>
      </c>
    </row>
    <row r="778" spans="1:3" x14ac:dyDescent="0.2">
      <c r="A778" s="76" t="s">
        <v>636</v>
      </c>
      <c r="B778" s="275" t="s">
        <v>637</v>
      </c>
      <c r="C778" s="276" t="s">
        <v>2525</v>
      </c>
    </row>
    <row r="779" spans="1:3" x14ac:dyDescent="0.2">
      <c r="A779" s="76" t="s">
        <v>638</v>
      </c>
      <c r="B779" s="275" t="s">
        <v>639</v>
      </c>
      <c r="C779" s="276" t="s">
        <v>2525</v>
      </c>
    </row>
    <row r="780" spans="1:3" x14ac:dyDescent="0.2">
      <c r="A780" s="76" t="s">
        <v>640</v>
      </c>
      <c r="B780" s="275" t="s">
        <v>641</v>
      </c>
      <c r="C780" s="276" t="s">
        <v>2525</v>
      </c>
    </row>
    <row r="781" spans="1:3" x14ac:dyDescent="0.2">
      <c r="A781" s="76" t="s">
        <v>642</v>
      </c>
      <c r="B781" s="275" t="s">
        <v>643</v>
      </c>
      <c r="C781" s="276" t="s">
        <v>2525</v>
      </c>
    </row>
    <row r="782" spans="1:3" x14ac:dyDescent="0.2">
      <c r="A782" s="76" t="s">
        <v>644</v>
      </c>
      <c r="B782" s="275" t="s">
        <v>645</v>
      </c>
      <c r="C782" s="276" t="s">
        <v>2525</v>
      </c>
    </row>
    <row r="783" spans="1:3" x14ac:dyDescent="0.2">
      <c r="A783" s="76" t="s">
        <v>646</v>
      </c>
      <c r="B783" s="275" t="s">
        <v>647</v>
      </c>
      <c r="C783" s="276" t="s">
        <v>2525</v>
      </c>
    </row>
    <row r="784" spans="1:3" x14ac:dyDescent="0.2">
      <c r="A784" s="76" t="s">
        <v>648</v>
      </c>
      <c r="B784" s="275" t="s">
        <v>649</v>
      </c>
      <c r="C784" s="276" t="s">
        <v>2525</v>
      </c>
    </row>
    <row r="785" spans="1:3" x14ac:dyDescent="0.2">
      <c r="A785" s="76" t="s">
        <v>650</v>
      </c>
      <c r="B785" s="275" t="s">
        <v>651</v>
      </c>
      <c r="C785" s="276" t="s">
        <v>2525</v>
      </c>
    </row>
    <row r="786" spans="1:3" x14ac:dyDescent="0.2">
      <c r="A786" s="76" t="s">
        <v>652</v>
      </c>
      <c r="B786" s="275" t="s">
        <v>653</v>
      </c>
      <c r="C786" s="276" t="s">
        <v>2525</v>
      </c>
    </row>
    <row r="787" spans="1:3" x14ac:dyDescent="0.2">
      <c r="A787" s="76" t="s">
        <v>654</v>
      </c>
      <c r="B787" s="275" t="s">
        <v>655</v>
      </c>
      <c r="C787" s="276" t="s">
        <v>2525</v>
      </c>
    </row>
    <row r="788" spans="1:3" x14ac:dyDescent="0.2">
      <c r="A788" s="76" t="s">
        <v>656</v>
      </c>
      <c r="B788" s="275" t="s">
        <v>657</v>
      </c>
      <c r="C788" s="276" t="s">
        <v>2525</v>
      </c>
    </row>
    <row r="789" spans="1:3" x14ac:dyDescent="0.2">
      <c r="A789" s="76" t="s">
        <v>658</v>
      </c>
      <c r="B789" s="275" t="s">
        <v>659</v>
      </c>
      <c r="C789" s="276" t="s">
        <v>2525</v>
      </c>
    </row>
    <row r="790" spans="1:3" x14ac:dyDescent="0.2">
      <c r="A790" s="76" t="s">
        <v>660</v>
      </c>
      <c r="B790" s="275" t="s">
        <v>661</v>
      </c>
      <c r="C790" s="276" t="s">
        <v>2525</v>
      </c>
    </row>
    <row r="791" spans="1:3" x14ac:dyDescent="0.2">
      <c r="A791" s="76" t="s">
        <v>662</v>
      </c>
      <c r="B791" s="275" t="s">
        <v>663</v>
      </c>
      <c r="C791" s="276" t="s">
        <v>2525</v>
      </c>
    </row>
    <row r="792" spans="1:3" x14ac:dyDescent="0.2">
      <c r="A792" s="76" t="s">
        <v>664</v>
      </c>
      <c r="B792" s="275" t="s">
        <v>665</v>
      </c>
      <c r="C792" s="276" t="s">
        <v>2525</v>
      </c>
    </row>
    <row r="793" spans="1:3" x14ac:dyDescent="0.2">
      <c r="A793" s="76" t="s">
        <v>666</v>
      </c>
      <c r="B793" s="275" t="s">
        <v>667</v>
      </c>
      <c r="C793" s="276" t="s">
        <v>2525</v>
      </c>
    </row>
    <row r="794" spans="1:3" x14ac:dyDescent="0.2">
      <c r="A794" s="76" t="s">
        <v>668</v>
      </c>
      <c r="B794" s="275" t="s">
        <v>669</v>
      </c>
      <c r="C794" s="276" t="s">
        <v>2525</v>
      </c>
    </row>
    <row r="795" spans="1:3" x14ac:dyDescent="0.2">
      <c r="A795" s="76" t="s">
        <v>670</v>
      </c>
      <c r="B795" s="275" t="s">
        <v>671</v>
      </c>
      <c r="C795" s="276" t="s">
        <v>2525</v>
      </c>
    </row>
    <row r="796" spans="1:3" x14ac:dyDescent="0.2">
      <c r="A796" s="76" t="s">
        <v>672</v>
      </c>
      <c r="B796" s="275" t="s">
        <v>673</v>
      </c>
      <c r="C796" s="276" t="s">
        <v>2525</v>
      </c>
    </row>
    <row r="797" spans="1:3" x14ac:dyDescent="0.2">
      <c r="A797" s="76" t="s">
        <v>674</v>
      </c>
      <c r="B797" s="275" t="s">
        <v>675</v>
      </c>
      <c r="C797" s="276" t="s">
        <v>2525</v>
      </c>
    </row>
    <row r="798" spans="1:3" x14ac:dyDescent="0.2">
      <c r="A798" s="76" t="s">
        <v>676</v>
      </c>
      <c r="B798" s="275" t="s">
        <v>677</v>
      </c>
      <c r="C798" s="276" t="s">
        <v>2525</v>
      </c>
    </row>
    <row r="799" spans="1:3" x14ac:dyDescent="0.2">
      <c r="A799" s="76" t="s">
        <v>678</v>
      </c>
      <c r="B799" s="275" t="s">
        <v>679</v>
      </c>
      <c r="C799" s="276" t="s">
        <v>2525</v>
      </c>
    </row>
    <row r="800" spans="1:3" x14ac:dyDescent="0.2">
      <c r="A800" s="76" t="s">
        <v>680</v>
      </c>
      <c r="B800" s="275" t="s">
        <v>681</v>
      </c>
      <c r="C800" s="276" t="s">
        <v>2525</v>
      </c>
    </row>
    <row r="801" spans="1:3" x14ac:dyDescent="0.2">
      <c r="A801" s="76" t="s">
        <v>682</v>
      </c>
      <c r="B801" s="275" t="s">
        <v>683</v>
      </c>
      <c r="C801" s="276" t="s">
        <v>2525</v>
      </c>
    </row>
    <row r="802" spans="1:3" x14ac:dyDescent="0.2">
      <c r="A802" s="76" t="s">
        <v>684</v>
      </c>
      <c r="B802" s="275" t="s">
        <v>685</v>
      </c>
      <c r="C802" s="276" t="s">
        <v>2525</v>
      </c>
    </row>
    <row r="803" spans="1:3" x14ac:dyDescent="0.2">
      <c r="A803" s="76" t="s">
        <v>686</v>
      </c>
      <c r="B803" s="275" t="s">
        <v>687</v>
      </c>
      <c r="C803" s="276" t="s">
        <v>22275</v>
      </c>
    </row>
    <row r="804" spans="1:3" x14ac:dyDescent="0.2">
      <c r="A804" s="76" t="s">
        <v>688</v>
      </c>
      <c r="B804" s="275" t="s">
        <v>689</v>
      </c>
      <c r="C804" s="276" t="s">
        <v>2525</v>
      </c>
    </row>
    <row r="805" spans="1:3" x14ac:dyDescent="0.2">
      <c r="A805" s="76" t="s">
        <v>690</v>
      </c>
      <c r="B805" s="275" t="s">
        <v>691</v>
      </c>
      <c r="C805" s="276" t="s">
        <v>2525</v>
      </c>
    </row>
    <row r="806" spans="1:3" x14ac:dyDescent="0.2">
      <c r="A806" s="76" t="s">
        <v>692</v>
      </c>
      <c r="B806" s="275" t="s">
        <v>693</v>
      </c>
      <c r="C806" s="276" t="s">
        <v>2525</v>
      </c>
    </row>
    <row r="807" spans="1:3" x14ac:dyDescent="0.2">
      <c r="A807" s="76" t="s">
        <v>694</v>
      </c>
      <c r="B807" s="275" t="s">
        <v>695</v>
      </c>
      <c r="C807" s="276" t="s">
        <v>2525</v>
      </c>
    </row>
    <row r="808" spans="1:3" x14ac:dyDescent="0.2">
      <c r="A808" s="76" t="s">
        <v>696</v>
      </c>
      <c r="B808" s="275" t="s">
        <v>697</v>
      </c>
      <c r="C808" s="276" t="s">
        <v>2525</v>
      </c>
    </row>
    <row r="809" spans="1:3" x14ac:dyDescent="0.2">
      <c r="A809" s="76" t="s">
        <v>698</v>
      </c>
      <c r="B809" s="275" t="s">
        <v>699</v>
      </c>
      <c r="C809" s="276" t="s">
        <v>2525</v>
      </c>
    </row>
    <row r="810" spans="1:3" x14ac:dyDescent="0.2">
      <c r="A810" s="76" t="s">
        <v>700</v>
      </c>
      <c r="B810" s="275" t="s">
        <v>701</v>
      </c>
      <c r="C810" s="276" t="s">
        <v>2525</v>
      </c>
    </row>
    <row r="811" spans="1:3" x14ac:dyDescent="0.2">
      <c r="A811" s="76" t="s">
        <v>702</v>
      </c>
      <c r="B811" s="275" t="s">
        <v>703</v>
      </c>
      <c r="C811" s="276" t="s">
        <v>2525</v>
      </c>
    </row>
    <row r="812" spans="1:3" x14ac:dyDescent="0.2">
      <c r="A812" s="76" t="s">
        <v>704</v>
      </c>
      <c r="B812" s="275" t="s">
        <v>705</v>
      </c>
      <c r="C812" s="276" t="s">
        <v>2525</v>
      </c>
    </row>
    <row r="813" spans="1:3" x14ac:dyDescent="0.2">
      <c r="A813" s="76" t="s">
        <v>706</v>
      </c>
      <c r="B813" s="275" t="s">
        <v>707</v>
      </c>
      <c r="C813" s="276" t="s">
        <v>2525</v>
      </c>
    </row>
    <row r="814" spans="1:3" x14ac:dyDescent="0.2">
      <c r="A814" s="76" t="s">
        <v>708</v>
      </c>
      <c r="B814" s="275" t="s">
        <v>709</v>
      </c>
      <c r="C814" s="276" t="s">
        <v>2525</v>
      </c>
    </row>
    <row r="815" spans="1:3" x14ac:dyDescent="0.2">
      <c r="A815" s="76" t="s">
        <v>710</v>
      </c>
      <c r="B815" s="275" t="s">
        <v>711</v>
      </c>
      <c r="C815" s="276" t="s">
        <v>2525</v>
      </c>
    </row>
    <row r="816" spans="1:3" x14ac:dyDescent="0.2">
      <c r="A816" s="76" t="s">
        <v>712</v>
      </c>
      <c r="B816" s="275" t="s">
        <v>713</v>
      </c>
      <c r="C816" s="276" t="s">
        <v>2525</v>
      </c>
    </row>
    <row r="817" spans="1:3" x14ac:dyDescent="0.2">
      <c r="A817" s="76" t="s">
        <v>714</v>
      </c>
      <c r="B817" s="275" t="s">
        <v>715</v>
      </c>
      <c r="C817" s="276" t="s">
        <v>2525</v>
      </c>
    </row>
    <row r="818" spans="1:3" x14ac:dyDescent="0.2">
      <c r="A818" s="76" t="s">
        <v>716</v>
      </c>
      <c r="B818" s="275" t="s">
        <v>717</v>
      </c>
      <c r="C818" s="276" t="s">
        <v>2525</v>
      </c>
    </row>
    <row r="819" spans="1:3" x14ac:dyDescent="0.2">
      <c r="A819" s="76" t="s">
        <v>718</v>
      </c>
      <c r="B819" s="275" t="s">
        <v>719</v>
      </c>
      <c r="C819" s="276" t="s">
        <v>2525</v>
      </c>
    </row>
    <row r="820" spans="1:3" x14ac:dyDescent="0.2">
      <c r="A820" s="76" t="s">
        <v>720</v>
      </c>
      <c r="B820" s="275" t="s">
        <v>721</v>
      </c>
      <c r="C820" s="276" t="s">
        <v>2525</v>
      </c>
    </row>
    <row r="821" spans="1:3" x14ac:dyDescent="0.2">
      <c r="A821" s="76" t="s">
        <v>722</v>
      </c>
      <c r="B821" s="275" t="s">
        <v>723</v>
      </c>
      <c r="C821" s="276" t="s">
        <v>2525</v>
      </c>
    </row>
    <row r="822" spans="1:3" x14ac:dyDescent="0.2">
      <c r="A822" s="76" t="s">
        <v>724</v>
      </c>
      <c r="B822" s="275" t="s">
        <v>725</v>
      </c>
      <c r="C822" s="276" t="s">
        <v>2525</v>
      </c>
    </row>
    <row r="823" spans="1:3" x14ac:dyDescent="0.2">
      <c r="A823" s="76" t="s">
        <v>726</v>
      </c>
      <c r="B823" s="275" t="s">
        <v>727</v>
      </c>
      <c r="C823" s="276" t="s">
        <v>2525</v>
      </c>
    </row>
    <row r="824" spans="1:3" x14ac:dyDescent="0.2">
      <c r="A824" s="76" t="s">
        <v>728</v>
      </c>
      <c r="B824" s="275" t="s">
        <v>729</v>
      </c>
      <c r="C824" s="276" t="s">
        <v>2525</v>
      </c>
    </row>
    <row r="825" spans="1:3" x14ac:dyDescent="0.2">
      <c r="A825" s="76" t="s">
        <v>730</v>
      </c>
      <c r="B825" s="275" t="s">
        <v>731</v>
      </c>
      <c r="C825" s="276" t="s">
        <v>2525</v>
      </c>
    </row>
    <row r="826" spans="1:3" x14ac:dyDescent="0.2">
      <c r="A826" s="76" t="s">
        <v>732</v>
      </c>
      <c r="B826" s="275" t="s">
        <v>733</v>
      </c>
      <c r="C826" s="276" t="s">
        <v>2525</v>
      </c>
    </row>
    <row r="827" spans="1:3" x14ac:dyDescent="0.2">
      <c r="A827" s="76" t="s">
        <v>734</v>
      </c>
      <c r="B827" s="275" t="s">
        <v>735</v>
      </c>
      <c r="C827" s="276" t="s">
        <v>2525</v>
      </c>
    </row>
    <row r="828" spans="1:3" x14ac:dyDescent="0.2">
      <c r="A828" s="76" t="s">
        <v>736</v>
      </c>
      <c r="B828" s="275" t="s">
        <v>431</v>
      </c>
      <c r="C828" s="276" t="s">
        <v>2525</v>
      </c>
    </row>
    <row r="829" spans="1:3" x14ac:dyDescent="0.2">
      <c r="A829" s="76" t="s">
        <v>737</v>
      </c>
      <c r="B829" s="275" t="s">
        <v>738</v>
      </c>
      <c r="C829" s="276" t="s">
        <v>2525</v>
      </c>
    </row>
    <row r="830" spans="1:3" x14ac:dyDescent="0.2">
      <c r="A830" s="76" t="s">
        <v>739</v>
      </c>
      <c r="B830" s="275" t="s">
        <v>740</v>
      </c>
      <c r="C830" s="276" t="s">
        <v>2525</v>
      </c>
    </row>
    <row r="831" spans="1:3" x14ac:dyDescent="0.2">
      <c r="A831" s="76" t="s">
        <v>741</v>
      </c>
      <c r="B831" s="275" t="s">
        <v>742</v>
      </c>
      <c r="C831" s="276" t="s">
        <v>2525</v>
      </c>
    </row>
    <row r="832" spans="1:3" x14ac:dyDescent="0.2">
      <c r="A832" s="76" t="s">
        <v>743</v>
      </c>
      <c r="B832" s="275" t="s">
        <v>744</v>
      </c>
      <c r="C832" s="276" t="s">
        <v>2525</v>
      </c>
    </row>
    <row r="833" spans="1:3" x14ac:dyDescent="0.2">
      <c r="A833" s="76" t="s">
        <v>745</v>
      </c>
      <c r="B833" s="275" t="s">
        <v>746</v>
      </c>
      <c r="C833" s="276" t="s">
        <v>2525</v>
      </c>
    </row>
    <row r="834" spans="1:3" x14ac:dyDescent="0.2">
      <c r="A834" s="76" t="s">
        <v>747</v>
      </c>
      <c r="B834" s="275" t="s">
        <v>748</v>
      </c>
      <c r="C834" s="276" t="s">
        <v>2525</v>
      </c>
    </row>
    <row r="835" spans="1:3" x14ac:dyDescent="0.2">
      <c r="A835" s="76" t="s">
        <v>749</v>
      </c>
      <c r="B835" s="275" t="s">
        <v>750</v>
      </c>
      <c r="C835" s="276" t="s">
        <v>2525</v>
      </c>
    </row>
    <row r="836" spans="1:3" x14ac:dyDescent="0.2">
      <c r="A836" s="76" t="s">
        <v>751</v>
      </c>
      <c r="B836" s="275" t="s">
        <v>752</v>
      </c>
      <c r="C836" s="276" t="s">
        <v>2525</v>
      </c>
    </row>
    <row r="837" spans="1:3" x14ac:dyDescent="0.2">
      <c r="A837" s="76" t="s">
        <v>753</v>
      </c>
      <c r="B837" s="275" t="s">
        <v>754</v>
      </c>
      <c r="C837" s="276" t="s">
        <v>2525</v>
      </c>
    </row>
    <row r="838" spans="1:3" x14ac:dyDescent="0.2">
      <c r="A838" s="76" t="s">
        <v>755</v>
      </c>
      <c r="B838" s="275" t="s">
        <v>756</v>
      </c>
      <c r="C838" s="276" t="s">
        <v>2525</v>
      </c>
    </row>
    <row r="839" spans="1:3" x14ac:dyDescent="0.2">
      <c r="A839" s="76" t="s">
        <v>757</v>
      </c>
      <c r="B839" s="275" t="s">
        <v>758</v>
      </c>
      <c r="C839" s="276" t="s">
        <v>2525</v>
      </c>
    </row>
    <row r="840" spans="1:3" x14ac:dyDescent="0.2">
      <c r="A840" s="76" t="s">
        <v>759</v>
      </c>
      <c r="B840" s="275" t="s">
        <v>760</v>
      </c>
      <c r="C840" s="276" t="s">
        <v>2525</v>
      </c>
    </row>
    <row r="841" spans="1:3" x14ac:dyDescent="0.2">
      <c r="A841" s="76" t="s">
        <v>761</v>
      </c>
      <c r="B841" s="275" t="s">
        <v>762</v>
      </c>
      <c r="C841" s="276" t="s">
        <v>2525</v>
      </c>
    </row>
    <row r="842" spans="1:3" x14ac:dyDescent="0.2">
      <c r="A842" s="76" t="s">
        <v>763</v>
      </c>
      <c r="B842" s="275" t="s">
        <v>764</v>
      </c>
      <c r="C842" s="276" t="s">
        <v>2525</v>
      </c>
    </row>
    <row r="843" spans="1:3" x14ac:dyDescent="0.2">
      <c r="A843" s="76" t="s">
        <v>765</v>
      </c>
      <c r="B843" s="275" t="s">
        <v>766</v>
      </c>
      <c r="C843" s="276" t="s">
        <v>2525</v>
      </c>
    </row>
    <row r="844" spans="1:3" x14ac:dyDescent="0.2">
      <c r="A844" s="76" t="s">
        <v>767</v>
      </c>
      <c r="B844" s="275" t="s">
        <v>768</v>
      </c>
      <c r="C844" s="276" t="s">
        <v>2525</v>
      </c>
    </row>
    <row r="845" spans="1:3" x14ac:dyDescent="0.2">
      <c r="A845" s="76" t="s">
        <v>769</v>
      </c>
      <c r="B845" s="275" t="s">
        <v>770</v>
      </c>
      <c r="C845" s="276" t="s">
        <v>2525</v>
      </c>
    </row>
    <row r="846" spans="1:3" x14ac:dyDescent="0.2">
      <c r="A846" s="76" t="s">
        <v>771</v>
      </c>
      <c r="B846" s="275" t="s">
        <v>772</v>
      </c>
      <c r="C846" s="276" t="s">
        <v>2525</v>
      </c>
    </row>
    <row r="847" spans="1:3" x14ac:dyDescent="0.2">
      <c r="A847" s="76" t="s">
        <v>773</v>
      </c>
      <c r="B847" s="275" t="s">
        <v>774</v>
      </c>
      <c r="C847" s="276" t="s">
        <v>2525</v>
      </c>
    </row>
    <row r="848" spans="1:3" x14ac:dyDescent="0.2">
      <c r="A848" s="76" t="s">
        <v>775</v>
      </c>
      <c r="B848" s="275" t="s">
        <v>776</v>
      </c>
      <c r="C848" s="276" t="s">
        <v>2525</v>
      </c>
    </row>
    <row r="849" spans="1:3" x14ac:dyDescent="0.2">
      <c r="A849" s="76" t="s">
        <v>777</v>
      </c>
      <c r="B849" s="275" t="s">
        <v>778</v>
      </c>
      <c r="C849" s="276" t="s">
        <v>2525</v>
      </c>
    </row>
    <row r="850" spans="1:3" x14ac:dyDescent="0.2">
      <c r="A850" s="76" t="s">
        <v>779</v>
      </c>
      <c r="B850" s="275" t="s">
        <v>780</v>
      </c>
      <c r="C850" s="276" t="s">
        <v>2525</v>
      </c>
    </row>
    <row r="851" spans="1:3" x14ac:dyDescent="0.2">
      <c r="A851" s="76" t="s">
        <v>781</v>
      </c>
      <c r="B851" s="275" t="s">
        <v>782</v>
      </c>
      <c r="C851" s="276" t="s">
        <v>2525</v>
      </c>
    </row>
    <row r="852" spans="1:3" x14ac:dyDescent="0.2">
      <c r="A852" s="76" t="s">
        <v>783</v>
      </c>
      <c r="B852" s="275" t="s">
        <v>784</v>
      </c>
      <c r="C852" s="276" t="s">
        <v>2525</v>
      </c>
    </row>
    <row r="853" spans="1:3" x14ac:dyDescent="0.2">
      <c r="A853" s="76" t="s">
        <v>785</v>
      </c>
      <c r="B853" s="275" t="s">
        <v>786</v>
      </c>
      <c r="C853" s="276" t="s">
        <v>2525</v>
      </c>
    </row>
    <row r="854" spans="1:3" x14ac:dyDescent="0.2">
      <c r="A854" s="76" t="s">
        <v>787</v>
      </c>
      <c r="B854" s="275" t="s">
        <v>788</v>
      </c>
      <c r="C854" s="276" t="s">
        <v>2525</v>
      </c>
    </row>
    <row r="855" spans="1:3" x14ac:dyDescent="0.2">
      <c r="A855" s="76" t="s">
        <v>789</v>
      </c>
      <c r="B855" s="275" t="s">
        <v>790</v>
      </c>
      <c r="C855" s="276" t="s">
        <v>2525</v>
      </c>
    </row>
    <row r="856" spans="1:3" x14ac:dyDescent="0.2">
      <c r="A856" s="76" t="s">
        <v>791</v>
      </c>
      <c r="B856" s="275" t="s">
        <v>792</v>
      </c>
      <c r="C856" s="276" t="s">
        <v>2525</v>
      </c>
    </row>
    <row r="857" spans="1:3" x14ac:dyDescent="0.2">
      <c r="A857" s="76" t="s">
        <v>793</v>
      </c>
      <c r="B857" s="275" t="s">
        <v>794</v>
      </c>
      <c r="C857" s="276" t="s">
        <v>22275</v>
      </c>
    </row>
    <row r="858" spans="1:3" x14ac:dyDescent="0.2">
      <c r="A858" s="76" t="s">
        <v>795</v>
      </c>
      <c r="B858" s="275" t="s">
        <v>796</v>
      </c>
      <c r="C858" s="276" t="s">
        <v>22275</v>
      </c>
    </row>
    <row r="859" spans="1:3" x14ac:dyDescent="0.2">
      <c r="A859" s="76" t="s">
        <v>797</v>
      </c>
      <c r="B859" s="275" t="s">
        <v>798</v>
      </c>
      <c r="C859" s="276" t="s">
        <v>2525</v>
      </c>
    </row>
    <row r="860" spans="1:3" x14ac:dyDescent="0.2">
      <c r="A860" s="76" t="s">
        <v>799</v>
      </c>
      <c r="B860" s="275" t="s">
        <v>800</v>
      </c>
      <c r="C860" s="276" t="s">
        <v>2525</v>
      </c>
    </row>
    <row r="861" spans="1:3" x14ac:dyDescent="0.2">
      <c r="A861" s="76" t="s">
        <v>801</v>
      </c>
      <c r="B861" s="275" t="s">
        <v>802</v>
      </c>
      <c r="C861" s="276" t="s">
        <v>2525</v>
      </c>
    </row>
    <row r="862" spans="1:3" x14ac:dyDescent="0.2">
      <c r="A862" s="76" t="s">
        <v>803</v>
      </c>
      <c r="B862" s="275" t="s">
        <v>804</v>
      </c>
      <c r="C862" s="276" t="s">
        <v>2525</v>
      </c>
    </row>
    <row r="863" spans="1:3" x14ac:dyDescent="0.2">
      <c r="A863" s="76" t="s">
        <v>805</v>
      </c>
      <c r="B863" s="275" t="s">
        <v>806</v>
      </c>
      <c r="C863" s="276" t="s">
        <v>2525</v>
      </c>
    </row>
    <row r="864" spans="1:3" x14ac:dyDescent="0.2">
      <c r="A864" s="76" t="s">
        <v>807</v>
      </c>
      <c r="B864" s="275" t="s">
        <v>808</v>
      </c>
      <c r="C864" s="276" t="s">
        <v>2525</v>
      </c>
    </row>
    <row r="865" spans="1:3" x14ac:dyDescent="0.2">
      <c r="A865" s="76" t="s">
        <v>809</v>
      </c>
      <c r="B865" s="275" t="s">
        <v>810</v>
      </c>
      <c r="C865" s="276" t="s">
        <v>2525</v>
      </c>
    </row>
    <row r="866" spans="1:3" x14ac:dyDescent="0.2">
      <c r="A866" s="76" t="s">
        <v>811</v>
      </c>
      <c r="B866" s="275" t="s">
        <v>812</v>
      </c>
      <c r="C866" s="276" t="s">
        <v>2525</v>
      </c>
    </row>
    <row r="867" spans="1:3" x14ac:dyDescent="0.2">
      <c r="A867" s="76" t="s">
        <v>813</v>
      </c>
      <c r="B867" s="275" t="s">
        <v>814</v>
      </c>
      <c r="C867" s="276" t="s">
        <v>22278</v>
      </c>
    </row>
    <row r="868" spans="1:3" x14ac:dyDescent="0.2">
      <c r="A868" s="76" t="s">
        <v>815</v>
      </c>
      <c r="B868" s="275" t="s">
        <v>816</v>
      </c>
      <c r="C868" s="276" t="s">
        <v>2525</v>
      </c>
    </row>
    <row r="869" spans="1:3" x14ac:dyDescent="0.2">
      <c r="A869" s="76" t="s">
        <v>817</v>
      </c>
      <c r="B869" s="275" t="s">
        <v>818</v>
      </c>
      <c r="C869" s="276" t="s">
        <v>2525</v>
      </c>
    </row>
    <row r="870" spans="1:3" x14ac:dyDescent="0.2">
      <c r="A870" s="76" t="s">
        <v>819</v>
      </c>
      <c r="B870" s="275" t="s">
        <v>820</v>
      </c>
      <c r="C870" s="276" t="s">
        <v>2525</v>
      </c>
    </row>
    <row r="871" spans="1:3" x14ac:dyDescent="0.2">
      <c r="A871" s="76" t="s">
        <v>821</v>
      </c>
      <c r="B871" s="275" t="s">
        <v>822</v>
      </c>
      <c r="C871" s="276" t="s">
        <v>2525</v>
      </c>
    </row>
    <row r="872" spans="1:3" x14ac:dyDescent="0.2">
      <c r="A872" s="76" t="s">
        <v>823</v>
      </c>
      <c r="B872" s="275" t="s">
        <v>824</v>
      </c>
      <c r="C872" s="276" t="s">
        <v>2525</v>
      </c>
    </row>
    <row r="873" spans="1:3" x14ac:dyDescent="0.2">
      <c r="A873" s="76" t="s">
        <v>825</v>
      </c>
      <c r="B873" s="275" t="s">
        <v>826</v>
      </c>
      <c r="C873" s="276" t="s">
        <v>2525</v>
      </c>
    </row>
    <row r="874" spans="1:3" x14ac:dyDescent="0.2">
      <c r="A874" s="76" t="s">
        <v>827</v>
      </c>
      <c r="B874" s="275" t="s">
        <v>828</v>
      </c>
      <c r="C874" s="276" t="s">
        <v>2525</v>
      </c>
    </row>
    <row r="875" spans="1:3" x14ac:dyDescent="0.2">
      <c r="A875" s="76" t="s">
        <v>829</v>
      </c>
      <c r="B875" s="275" t="s">
        <v>830</v>
      </c>
      <c r="C875" s="276" t="s">
        <v>2525</v>
      </c>
    </row>
    <row r="876" spans="1:3" x14ac:dyDescent="0.2">
      <c r="A876" s="76" t="s">
        <v>831</v>
      </c>
      <c r="B876" s="275" t="s">
        <v>832</v>
      </c>
      <c r="C876" s="276" t="s">
        <v>2525</v>
      </c>
    </row>
    <row r="877" spans="1:3" x14ac:dyDescent="0.2">
      <c r="A877" s="76" t="s">
        <v>833</v>
      </c>
      <c r="B877" s="275" t="s">
        <v>834</v>
      </c>
      <c r="C877" s="276" t="s">
        <v>2525</v>
      </c>
    </row>
    <row r="878" spans="1:3" x14ac:dyDescent="0.2">
      <c r="A878" s="76" t="s">
        <v>835</v>
      </c>
      <c r="B878" s="275" t="s">
        <v>836</v>
      </c>
      <c r="C878" s="276" t="s">
        <v>2525</v>
      </c>
    </row>
    <row r="879" spans="1:3" x14ac:dyDescent="0.2">
      <c r="A879" s="76" t="s">
        <v>837</v>
      </c>
      <c r="B879" s="275" t="s">
        <v>838</v>
      </c>
      <c r="C879" s="276" t="s">
        <v>2525</v>
      </c>
    </row>
    <row r="880" spans="1:3" x14ac:dyDescent="0.2">
      <c r="A880" s="76" t="s">
        <v>839</v>
      </c>
      <c r="B880" s="275" t="s">
        <v>840</v>
      </c>
      <c r="C880" s="276" t="s">
        <v>2525</v>
      </c>
    </row>
    <row r="881" spans="1:3" x14ac:dyDescent="0.2">
      <c r="A881" s="76" t="s">
        <v>841</v>
      </c>
      <c r="B881" s="275" t="s">
        <v>842</v>
      </c>
      <c r="C881" s="276" t="s">
        <v>2525</v>
      </c>
    </row>
    <row r="882" spans="1:3" x14ac:dyDescent="0.2">
      <c r="A882" s="76" t="s">
        <v>843</v>
      </c>
      <c r="B882" s="275" t="s">
        <v>844</v>
      </c>
      <c r="C882" s="276" t="s">
        <v>2525</v>
      </c>
    </row>
    <row r="883" spans="1:3" x14ac:dyDescent="0.2">
      <c r="A883" s="76" t="s">
        <v>845</v>
      </c>
      <c r="B883" s="275" t="s">
        <v>846</v>
      </c>
      <c r="C883" s="276" t="s">
        <v>2525</v>
      </c>
    </row>
    <row r="884" spans="1:3" x14ac:dyDescent="0.2">
      <c r="A884" s="76" t="s">
        <v>847</v>
      </c>
      <c r="B884" s="275" t="s">
        <v>848</v>
      </c>
      <c r="C884" s="276" t="s">
        <v>2525</v>
      </c>
    </row>
    <row r="885" spans="1:3" x14ac:dyDescent="0.2">
      <c r="A885" s="76" t="s">
        <v>849</v>
      </c>
      <c r="B885" s="275" t="s">
        <v>850</v>
      </c>
      <c r="C885" s="276" t="s">
        <v>2525</v>
      </c>
    </row>
    <row r="886" spans="1:3" x14ac:dyDescent="0.2">
      <c r="A886" s="76" t="s">
        <v>851</v>
      </c>
      <c r="B886" s="275" t="s">
        <v>852</v>
      </c>
      <c r="C886" s="276" t="s">
        <v>2525</v>
      </c>
    </row>
    <row r="887" spans="1:3" x14ac:dyDescent="0.2">
      <c r="A887" s="76" t="s">
        <v>853</v>
      </c>
      <c r="B887" s="275" t="s">
        <v>854</v>
      </c>
      <c r="C887" s="276" t="s">
        <v>2525</v>
      </c>
    </row>
    <row r="888" spans="1:3" x14ac:dyDescent="0.2">
      <c r="A888" s="76" t="s">
        <v>855</v>
      </c>
      <c r="B888" s="275" t="s">
        <v>856</v>
      </c>
      <c r="C888" s="276" t="s">
        <v>2525</v>
      </c>
    </row>
    <row r="889" spans="1:3" x14ac:dyDescent="0.2">
      <c r="A889" s="76" t="s">
        <v>857</v>
      </c>
      <c r="B889" s="275" t="s">
        <v>858</v>
      </c>
      <c r="C889" s="276" t="s">
        <v>2525</v>
      </c>
    </row>
    <row r="890" spans="1:3" x14ac:dyDescent="0.2">
      <c r="A890" s="76" t="s">
        <v>859</v>
      </c>
      <c r="B890" s="275" t="s">
        <v>860</v>
      </c>
      <c r="C890" s="276" t="s">
        <v>2525</v>
      </c>
    </row>
    <row r="891" spans="1:3" x14ac:dyDescent="0.2">
      <c r="A891" s="76" t="s">
        <v>861</v>
      </c>
      <c r="B891" s="275" t="s">
        <v>862</v>
      </c>
      <c r="C891" s="276" t="s">
        <v>2525</v>
      </c>
    </row>
    <row r="892" spans="1:3" x14ac:dyDescent="0.2">
      <c r="A892" s="76" t="s">
        <v>863</v>
      </c>
      <c r="B892" s="275" t="s">
        <v>864</v>
      </c>
      <c r="C892" s="276" t="s">
        <v>2525</v>
      </c>
    </row>
    <row r="893" spans="1:3" x14ac:dyDescent="0.2">
      <c r="A893" s="76" t="s">
        <v>865</v>
      </c>
      <c r="B893" s="275" t="s">
        <v>866</v>
      </c>
      <c r="C893" s="276" t="s">
        <v>2525</v>
      </c>
    </row>
    <row r="894" spans="1:3" x14ac:dyDescent="0.2">
      <c r="A894" s="76" t="s">
        <v>867</v>
      </c>
      <c r="B894" s="275" t="s">
        <v>868</v>
      </c>
      <c r="C894" s="276" t="s">
        <v>2525</v>
      </c>
    </row>
    <row r="895" spans="1:3" x14ac:dyDescent="0.2">
      <c r="A895" s="76" t="s">
        <v>869</v>
      </c>
      <c r="B895" s="275" t="s">
        <v>870</v>
      </c>
      <c r="C895" s="276" t="s">
        <v>2525</v>
      </c>
    </row>
    <row r="896" spans="1:3" x14ac:dyDescent="0.2">
      <c r="A896" s="76" t="s">
        <v>871</v>
      </c>
      <c r="B896" s="275" t="s">
        <v>872</v>
      </c>
      <c r="C896" s="276" t="s">
        <v>22275</v>
      </c>
    </row>
    <row r="897" spans="1:3" x14ac:dyDescent="0.2">
      <c r="A897" s="76" t="s">
        <v>873</v>
      </c>
      <c r="B897" s="275" t="s">
        <v>874</v>
      </c>
      <c r="C897" s="276" t="s">
        <v>2525</v>
      </c>
    </row>
    <row r="898" spans="1:3" x14ac:dyDescent="0.2">
      <c r="A898" s="76" t="s">
        <v>875</v>
      </c>
      <c r="B898" s="275" t="s">
        <v>876</v>
      </c>
      <c r="C898" s="276" t="s">
        <v>2525</v>
      </c>
    </row>
    <row r="899" spans="1:3" x14ac:dyDescent="0.2">
      <c r="A899" s="76" t="s">
        <v>877</v>
      </c>
      <c r="B899" s="275" t="s">
        <v>878</v>
      </c>
      <c r="C899" s="276" t="s">
        <v>2525</v>
      </c>
    </row>
    <row r="900" spans="1:3" x14ac:dyDescent="0.2">
      <c r="A900" s="76" t="s">
        <v>879</v>
      </c>
      <c r="B900" s="275" t="s">
        <v>880</v>
      </c>
      <c r="C900" s="276" t="s">
        <v>2525</v>
      </c>
    </row>
    <row r="901" spans="1:3" x14ac:dyDescent="0.2">
      <c r="A901" s="76" t="s">
        <v>881</v>
      </c>
      <c r="B901" s="275" t="s">
        <v>882</v>
      </c>
      <c r="C901" s="276" t="s">
        <v>2525</v>
      </c>
    </row>
    <row r="902" spans="1:3" x14ac:dyDescent="0.2">
      <c r="A902" s="76" t="s">
        <v>883</v>
      </c>
      <c r="B902" s="275" t="s">
        <v>884</v>
      </c>
      <c r="C902" s="276" t="s">
        <v>2525</v>
      </c>
    </row>
    <row r="903" spans="1:3" x14ac:dyDescent="0.2">
      <c r="A903" s="76" t="s">
        <v>885</v>
      </c>
      <c r="B903" s="275" t="s">
        <v>886</v>
      </c>
      <c r="C903" s="276" t="s">
        <v>2525</v>
      </c>
    </row>
    <row r="904" spans="1:3" x14ac:dyDescent="0.2">
      <c r="A904" s="76" t="s">
        <v>887</v>
      </c>
      <c r="B904" s="275" t="s">
        <v>888</v>
      </c>
      <c r="C904" s="276" t="s">
        <v>2525</v>
      </c>
    </row>
    <row r="905" spans="1:3" x14ac:dyDescent="0.2">
      <c r="A905" s="76" t="s">
        <v>889</v>
      </c>
      <c r="B905" s="275" t="s">
        <v>890</v>
      </c>
      <c r="C905" s="276" t="s">
        <v>2525</v>
      </c>
    </row>
    <row r="906" spans="1:3" x14ac:dyDescent="0.2">
      <c r="A906" s="76" t="s">
        <v>891</v>
      </c>
      <c r="B906" s="275" t="s">
        <v>892</v>
      </c>
      <c r="C906" s="276" t="s">
        <v>2525</v>
      </c>
    </row>
    <row r="907" spans="1:3" x14ac:dyDescent="0.2">
      <c r="A907" s="76" t="s">
        <v>893</v>
      </c>
      <c r="B907" s="275" t="s">
        <v>894</v>
      </c>
      <c r="C907" s="276" t="s">
        <v>2525</v>
      </c>
    </row>
    <row r="908" spans="1:3" x14ac:dyDescent="0.2">
      <c r="A908" s="76" t="s">
        <v>895</v>
      </c>
      <c r="B908" s="275" t="s">
        <v>896</v>
      </c>
      <c r="C908" s="276" t="s">
        <v>2525</v>
      </c>
    </row>
    <row r="909" spans="1:3" x14ac:dyDescent="0.2">
      <c r="A909" s="76" t="s">
        <v>897</v>
      </c>
      <c r="B909" s="275" t="s">
        <v>898</v>
      </c>
      <c r="C909" s="276" t="s">
        <v>2525</v>
      </c>
    </row>
    <row r="910" spans="1:3" x14ac:dyDescent="0.2">
      <c r="A910" s="76" t="s">
        <v>899</v>
      </c>
      <c r="B910" s="275" t="s">
        <v>900</v>
      </c>
      <c r="C910" s="276" t="s">
        <v>2525</v>
      </c>
    </row>
    <row r="911" spans="1:3" x14ac:dyDescent="0.2">
      <c r="A911" s="76" t="s">
        <v>901</v>
      </c>
      <c r="B911" s="275" t="s">
        <v>902</v>
      </c>
      <c r="C911" s="276" t="s">
        <v>2525</v>
      </c>
    </row>
    <row r="912" spans="1:3" x14ac:dyDescent="0.2">
      <c r="A912" s="76" t="s">
        <v>903</v>
      </c>
      <c r="B912" s="275" t="s">
        <v>904</v>
      </c>
      <c r="C912" s="276" t="s">
        <v>2525</v>
      </c>
    </row>
    <row r="913" spans="1:3" x14ac:dyDescent="0.2">
      <c r="A913" s="76" t="s">
        <v>905</v>
      </c>
      <c r="B913" s="275" t="s">
        <v>906</v>
      </c>
      <c r="C913" s="276" t="s">
        <v>2525</v>
      </c>
    </row>
    <row r="914" spans="1:3" x14ac:dyDescent="0.2">
      <c r="A914" s="76" t="s">
        <v>907</v>
      </c>
      <c r="B914" s="275" t="s">
        <v>908</v>
      </c>
      <c r="C914" s="276" t="s">
        <v>22275</v>
      </c>
    </row>
    <row r="915" spans="1:3" x14ac:dyDescent="0.2">
      <c r="A915" s="76" t="s">
        <v>909</v>
      </c>
      <c r="B915" s="275" t="s">
        <v>910</v>
      </c>
      <c r="C915" s="276" t="s">
        <v>2525</v>
      </c>
    </row>
    <row r="916" spans="1:3" x14ac:dyDescent="0.2">
      <c r="A916" s="76" t="s">
        <v>911</v>
      </c>
      <c r="B916" s="275" t="s">
        <v>912</v>
      </c>
      <c r="C916" s="276" t="s">
        <v>2525</v>
      </c>
    </row>
    <row r="917" spans="1:3" x14ac:dyDescent="0.2">
      <c r="A917" s="76" t="s">
        <v>913</v>
      </c>
      <c r="B917" s="275" t="s">
        <v>914</v>
      </c>
      <c r="C917" s="276" t="s">
        <v>2525</v>
      </c>
    </row>
    <row r="918" spans="1:3" x14ac:dyDescent="0.2">
      <c r="A918" s="76" t="s">
        <v>915</v>
      </c>
      <c r="B918" s="275" t="s">
        <v>916</v>
      </c>
      <c r="C918" s="276" t="s">
        <v>2525</v>
      </c>
    </row>
    <row r="919" spans="1:3" x14ac:dyDescent="0.2">
      <c r="A919" s="76" t="s">
        <v>917</v>
      </c>
      <c r="B919" s="275" t="s">
        <v>918</v>
      </c>
      <c r="C919" s="276" t="s">
        <v>2525</v>
      </c>
    </row>
    <row r="920" spans="1:3" x14ac:dyDescent="0.2">
      <c r="A920" s="76" t="s">
        <v>919</v>
      </c>
      <c r="B920" s="275" t="s">
        <v>920</v>
      </c>
      <c r="C920" s="276" t="s">
        <v>2525</v>
      </c>
    </row>
    <row r="921" spans="1:3" x14ac:dyDescent="0.2">
      <c r="A921" s="76" t="s">
        <v>921</v>
      </c>
      <c r="B921" s="275" t="s">
        <v>922</v>
      </c>
      <c r="C921" s="276" t="s">
        <v>2525</v>
      </c>
    </row>
    <row r="922" spans="1:3" x14ac:dyDescent="0.2">
      <c r="A922" s="76" t="s">
        <v>923</v>
      </c>
      <c r="B922" s="275" t="s">
        <v>924</v>
      </c>
      <c r="C922" s="276" t="s">
        <v>2525</v>
      </c>
    </row>
    <row r="923" spans="1:3" x14ac:dyDescent="0.2">
      <c r="A923" s="76" t="s">
        <v>925</v>
      </c>
      <c r="B923" s="275" t="s">
        <v>926</v>
      </c>
      <c r="C923" s="276" t="s">
        <v>2525</v>
      </c>
    </row>
    <row r="924" spans="1:3" x14ac:dyDescent="0.2">
      <c r="A924" s="76" t="s">
        <v>927</v>
      </c>
      <c r="B924" s="275" t="s">
        <v>928</v>
      </c>
      <c r="C924" s="276" t="s">
        <v>2525</v>
      </c>
    </row>
    <row r="925" spans="1:3" x14ac:dyDescent="0.2">
      <c r="A925" s="76" t="s">
        <v>929</v>
      </c>
      <c r="B925" s="275" t="s">
        <v>930</v>
      </c>
      <c r="C925" s="276" t="s">
        <v>2525</v>
      </c>
    </row>
    <row r="926" spans="1:3" x14ac:dyDescent="0.2">
      <c r="A926" s="76" t="s">
        <v>931</v>
      </c>
      <c r="B926" s="275" t="s">
        <v>3530</v>
      </c>
      <c r="C926" s="276" t="s">
        <v>2525</v>
      </c>
    </row>
    <row r="927" spans="1:3" x14ac:dyDescent="0.2">
      <c r="A927" s="76" t="s">
        <v>932</v>
      </c>
      <c r="B927" s="275" t="s">
        <v>933</v>
      </c>
      <c r="C927" s="276" t="s">
        <v>2525</v>
      </c>
    </row>
    <row r="928" spans="1:3" x14ac:dyDescent="0.2">
      <c r="A928" s="76" t="s">
        <v>934</v>
      </c>
      <c r="B928" s="275" t="s">
        <v>935</v>
      </c>
      <c r="C928" s="276" t="s">
        <v>2525</v>
      </c>
    </row>
    <row r="929" spans="1:3" x14ac:dyDescent="0.2">
      <c r="A929" s="76" t="s">
        <v>936</v>
      </c>
      <c r="B929" s="275" t="s">
        <v>937</v>
      </c>
      <c r="C929" s="276" t="s">
        <v>2525</v>
      </c>
    </row>
    <row r="930" spans="1:3" x14ac:dyDescent="0.2">
      <c r="A930" s="76" t="s">
        <v>938</v>
      </c>
      <c r="B930" s="275" t="s">
        <v>939</v>
      </c>
      <c r="C930" s="276" t="s">
        <v>2525</v>
      </c>
    </row>
    <row r="931" spans="1:3" x14ac:dyDescent="0.2">
      <c r="A931" s="76" t="s">
        <v>940</v>
      </c>
      <c r="B931" s="275" t="s">
        <v>941</v>
      </c>
      <c r="C931" s="276" t="s">
        <v>2525</v>
      </c>
    </row>
    <row r="932" spans="1:3" x14ac:dyDescent="0.2">
      <c r="A932" s="76" t="s">
        <v>942</v>
      </c>
      <c r="B932" s="275" t="s">
        <v>943</v>
      </c>
      <c r="C932" s="276" t="s">
        <v>2525</v>
      </c>
    </row>
    <row r="933" spans="1:3" x14ac:dyDescent="0.2">
      <c r="A933" s="76" t="s">
        <v>944</v>
      </c>
      <c r="B933" s="275" t="s">
        <v>945</v>
      </c>
      <c r="C933" s="276" t="s">
        <v>2525</v>
      </c>
    </row>
    <row r="934" spans="1:3" x14ac:dyDescent="0.2">
      <c r="A934" s="76" t="s">
        <v>946</v>
      </c>
      <c r="B934" s="275" t="s">
        <v>947</v>
      </c>
      <c r="C934" s="276" t="s">
        <v>2525</v>
      </c>
    </row>
    <row r="935" spans="1:3" x14ac:dyDescent="0.2">
      <c r="A935" s="76" t="s">
        <v>948</v>
      </c>
      <c r="B935" s="275" t="s">
        <v>949</v>
      </c>
      <c r="C935" s="276" t="s">
        <v>2525</v>
      </c>
    </row>
    <row r="936" spans="1:3" x14ac:dyDescent="0.2">
      <c r="A936" s="76" t="s">
        <v>950</v>
      </c>
      <c r="B936" s="275" t="s">
        <v>951</v>
      </c>
      <c r="C936" s="276" t="s">
        <v>2525</v>
      </c>
    </row>
    <row r="937" spans="1:3" x14ac:dyDescent="0.2">
      <c r="A937" s="76" t="s">
        <v>952</v>
      </c>
      <c r="B937" s="275" t="s">
        <v>953</v>
      </c>
      <c r="C937" s="276" t="s">
        <v>2525</v>
      </c>
    </row>
    <row r="938" spans="1:3" x14ac:dyDescent="0.2">
      <c r="A938" s="76" t="s">
        <v>954</v>
      </c>
      <c r="B938" s="275" t="s">
        <v>955</v>
      </c>
      <c r="C938" s="276" t="s">
        <v>2525</v>
      </c>
    </row>
    <row r="939" spans="1:3" x14ac:dyDescent="0.2">
      <c r="A939" s="76" t="s">
        <v>956</v>
      </c>
      <c r="B939" s="275" t="s">
        <v>957</v>
      </c>
      <c r="C939" s="276" t="s">
        <v>2525</v>
      </c>
    </row>
    <row r="940" spans="1:3" x14ac:dyDescent="0.2">
      <c r="A940" s="76" t="s">
        <v>958</v>
      </c>
      <c r="B940" s="275" t="s">
        <v>959</v>
      </c>
      <c r="C940" s="276" t="s">
        <v>2525</v>
      </c>
    </row>
    <row r="941" spans="1:3" x14ac:dyDescent="0.2">
      <c r="A941" s="76" t="s">
        <v>960</v>
      </c>
      <c r="B941" s="275" t="s">
        <v>961</v>
      </c>
      <c r="C941" s="276" t="s">
        <v>22275</v>
      </c>
    </row>
    <row r="942" spans="1:3" x14ac:dyDescent="0.2">
      <c r="A942" s="76" t="s">
        <v>962</v>
      </c>
      <c r="B942" s="275" t="s">
        <v>963</v>
      </c>
      <c r="C942" s="276" t="s">
        <v>2525</v>
      </c>
    </row>
    <row r="943" spans="1:3" x14ac:dyDescent="0.2">
      <c r="A943" s="76" t="s">
        <v>964</v>
      </c>
      <c r="B943" s="275" t="s">
        <v>965</v>
      </c>
      <c r="C943" s="276" t="s">
        <v>2525</v>
      </c>
    </row>
    <row r="944" spans="1:3" x14ac:dyDescent="0.2">
      <c r="A944" s="76" t="s">
        <v>966</v>
      </c>
      <c r="B944" s="275" t="s">
        <v>967</v>
      </c>
      <c r="C944" s="276" t="s">
        <v>2525</v>
      </c>
    </row>
    <row r="945" spans="1:3" x14ac:dyDescent="0.2">
      <c r="A945" s="76" t="s">
        <v>968</v>
      </c>
      <c r="B945" s="275" t="s">
        <v>969</v>
      </c>
      <c r="C945" s="276" t="s">
        <v>2525</v>
      </c>
    </row>
    <row r="946" spans="1:3" x14ac:dyDescent="0.2">
      <c r="A946" s="76" t="s">
        <v>970</v>
      </c>
      <c r="B946" s="275" t="s">
        <v>971</v>
      </c>
      <c r="C946" s="276" t="s">
        <v>2525</v>
      </c>
    </row>
    <row r="947" spans="1:3" x14ac:dyDescent="0.2">
      <c r="A947" s="76" t="s">
        <v>972</v>
      </c>
      <c r="B947" s="275" t="s">
        <v>973</v>
      </c>
      <c r="C947" s="276" t="s">
        <v>2525</v>
      </c>
    </row>
    <row r="948" spans="1:3" x14ac:dyDescent="0.2">
      <c r="A948" s="76" t="s">
        <v>974</v>
      </c>
      <c r="B948" s="275" t="s">
        <v>975</v>
      </c>
      <c r="C948" s="276" t="s">
        <v>2525</v>
      </c>
    </row>
    <row r="949" spans="1:3" x14ac:dyDescent="0.2">
      <c r="A949" s="76" t="s">
        <v>976</v>
      </c>
      <c r="B949" s="275" t="s">
        <v>977</v>
      </c>
      <c r="C949" s="276" t="s">
        <v>2525</v>
      </c>
    </row>
    <row r="950" spans="1:3" x14ac:dyDescent="0.2">
      <c r="A950" s="76" t="s">
        <v>978</v>
      </c>
      <c r="B950" s="275" t="s">
        <v>979</v>
      </c>
      <c r="C950" s="276" t="s">
        <v>2525</v>
      </c>
    </row>
    <row r="951" spans="1:3" x14ac:dyDescent="0.2">
      <c r="A951" s="76" t="s">
        <v>980</v>
      </c>
      <c r="B951" s="275" t="s">
        <v>981</v>
      </c>
      <c r="C951" s="276" t="s">
        <v>2525</v>
      </c>
    </row>
    <row r="952" spans="1:3" x14ac:dyDescent="0.2">
      <c r="A952" s="76" t="s">
        <v>982</v>
      </c>
      <c r="B952" s="275" t="s">
        <v>983</v>
      </c>
      <c r="C952" s="276" t="s">
        <v>2525</v>
      </c>
    </row>
    <row r="953" spans="1:3" x14ac:dyDescent="0.2">
      <c r="A953" s="76" t="s">
        <v>984</v>
      </c>
      <c r="B953" s="275" t="s">
        <v>985</v>
      </c>
      <c r="C953" s="276" t="s">
        <v>2525</v>
      </c>
    </row>
    <row r="954" spans="1:3" x14ac:dyDescent="0.2">
      <c r="A954" s="76" t="s">
        <v>986</v>
      </c>
      <c r="B954" s="275" t="s">
        <v>987</v>
      </c>
      <c r="C954" s="276" t="s">
        <v>2525</v>
      </c>
    </row>
    <row r="955" spans="1:3" x14ac:dyDescent="0.2">
      <c r="A955" s="76" t="s">
        <v>988</v>
      </c>
      <c r="B955" s="275" t="s">
        <v>989</v>
      </c>
      <c r="C955" s="276" t="s">
        <v>2525</v>
      </c>
    </row>
    <row r="956" spans="1:3" x14ac:dyDescent="0.2">
      <c r="A956" s="76" t="s">
        <v>990</v>
      </c>
      <c r="B956" s="275" t="s">
        <v>991</v>
      </c>
      <c r="C956" s="276" t="s">
        <v>2525</v>
      </c>
    </row>
    <row r="957" spans="1:3" x14ac:dyDescent="0.2">
      <c r="A957" s="76" t="s">
        <v>992</v>
      </c>
      <c r="B957" s="275" t="s">
        <v>993</v>
      </c>
      <c r="C957" s="276" t="s">
        <v>2525</v>
      </c>
    </row>
    <row r="958" spans="1:3" x14ac:dyDescent="0.2">
      <c r="A958" s="76" t="s">
        <v>994</v>
      </c>
      <c r="B958" s="275" t="s">
        <v>995</v>
      </c>
      <c r="C958" s="276" t="s">
        <v>2525</v>
      </c>
    </row>
    <row r="959" spans="1:3" x14ac:dyDescent="0.2">
      <c r="A959" s="76" t="s">
        <v>996</v>
      </c>
      <c r="B959" s="275" t="s">
        <v>997</v>
      </c>
      <c r="C959" s="276" t="s">
        <v>2525</v>
      </c>
    </row>
    <row r="960" spans="1:3" x14ac:dyDescent="0.2">
      <c r="A960" s="76" t="s">
        <v>998</v>
      </c>
      <c r="B960" s="275" t="s">
        <v>999</v>
      </c>
      <c r="C960" s="276" t="s">
        <v>2525</v>
      </c>
    </row>
    <row r="961" spans="1:3" x14ac:dyDescent="0.2">
      <c r="A961" s="76" t="s">
        <v>1000</v>
      </c>
      <c r="B961" s="275" t="s">
        <v>1001</v>
      </c>
      <c r="C961" s="276" t="s">
        <v>2525</v>
      </c>
    </row>
    <row r="962" spans="1:3" x14ac:dyDescent="0.2">
      <c r="A962" s="76" t="s">
        <v>1002</v>
      </c>
      <c r="B962" s="275" t="s">
        <v>1003</v>
      </c>
      <c r="C962" s="276" t="s">
        <v>2525</v>
      </c>
    </row>
    <row r="963" spans="1:3" x14ac:dyDescent="0.2">
      <c r="A963" s="76" t="s">
        <v>1004</v>
      </c>
      <c r="B963" s="275" t="s">
        <v>1005</v>
      </c>
      <c r="C963" s="276" t="s">
        <v>2525</v>
      </c>
    </row>
    <row r="964" spans="1:3" x14ac:dyDescent="0.2">
      <c r="A964" s="76" t="s">
        <v>1006</v>
      </c>
      <c r="B964" s="275" t="s">
        <v>1007</v>
      </c>
      <c r="C964" s="276" t="s">
        <v>2525</v>
      </c>
    </row>
    <row r="965" spans="1:3" x14ac:dyDescent="0.2">
      <c r="A965" s="76" t="s">
        <v>1008</v>
      </c>
      <c r="B965" s="275" t="s">
        <v>1009</v>
      </c>
      <c r="C965" s="276" t="s">
        <v>2525</v>
      </c>
    </row>
    <row r="966" spans="1:3" x14ac:dyDescent="0.2">
      <c r="A966" s="76" t="s">
        <v>1010</v>
      </c>
      <c r="B966" s="275" t="s">
        <v>1011</v>
      </c>
      <c r="C966" s="276" t="s">
        <v>2525</v>
      </c>
    </row>
    <row r="967" spans="1:3" x14ac:dyDescent="0.2">
      <c r="A967" s="76" t="s">
        <v>1012</v>
      </c>
      <c r="B967" s="275" t="s">
        <v>1013</v>
      </c>
      <c r="C967" s="276" t="s">
        <v>2525</v>
      </c>
    </row>
    <row r="968" spans="1:3" x14ac:dyDescent="0.2">
      <c r="A968" s="76" t="s">
        <v>1014</v>
      </c>
      <c r="B968" s="275" t="s">
        <v>1015</v>
      </c>
      <c r="C968" s="276" t="s">
        <v>2525</v>
      </c>
    </row>
    <row r="969" spans="1:3" x14ac:dyDescent="0.2">
      <c r="A969" s="76" t="s">
        <v>1016</v>
      </c>
      <c r="B969" s="275" t="s">
        <v>1017</v>
      </c>
      <c r="C969" s="276" t="s">
        <v>2525</v>
      </c>
    </row>
    <row r="970" spans="1:3" x14ac:dyDescent="0.2">
      <c r="A970" s="76" t="s">
        <v>1018</v>
      </c>
      <c r="B970" s="275" t="s">
        <v>1019</v>
      </c>
      <c r="C970" s="276" t="s">
        <v>2525</v>
      </c>
    </row>
    <row r="971" spans="1:3" x14ac:dyDescent="0.2">
      <c r="A971" s="76" t="s">
        <v>1020</v>
      </c>
      <c r="B971" s="275" t="s">
        <v>1021</v>
      </c>
      <c r="C971" s="276" t="s">
        <v>2525</v>
      </c>
    </row>
    <row r="972" spans="1:3" x14ac:dyDescent="0.2">
      <c r="A972" s="76" t="s">
        <v>1022</v>
      </c>
      <c r="B972" s="275" t="s">
        <v>1023</v>
      </c>
      <c r="C972" s="276" t="s">
        <v>2525</v>
      </c>
    </row>
    <row r="973" spans="1:3" x14ac:dyDescent="0.2">
      <c r="A973" s="76" t="s">
        <v>1024</v>
      </c>
      <c r="B973" s="275" t="s">
        <v>3610</v>
      </c>
      <c r="C973" s="276" t="s">
        <v>2525</v>
      </c>
    </row>
    <row r="974" spans="1:3" x14ac:dyDescent="0.2">
      <c r="A974" s="76" t="s">
        <v>1025</v>
      </c>
      <c r="B974" s="275" t="s">
        <v>1026</v>
      </c>
      <c r="C974" s="276" t="s">
        <v>2525</v>
      </c>
    </row>
    <row r="975" spans="1:3" x14ac:dyDescent="0.2">
      <c r="A975" s="76" t="s">
        <v>1027</v>
      </c>
      <c r="B975" s="275" t="s">
        <v>1028</v>
      </c>
      <c r="C975" s="276" t="s">
        <v>2525</v>
      </c>
    </row>
    <row r="976" spans="1:3" x14ac:dyDescent="0.2">
      <c r="A976" s="76" t="s">
        <v>1029</v>
      </c>
      <c r="B976" s="275" t="s">
        <v>1030</v>
      </c>
      <c r="C976" s="276" t="s">
        <v>2525</v>
      </c>
    </row>
    <row r="977" spans="1:3" x14ac:dyDescent="0.2">
      <c r="A977" s="76" t="s">
        <v>1031</v>
      </c>
      <c r="B977" s="275" t="s">
        <v>1032</v>
      </c>
      <c r="C977" s="276" t="s">
        <v>2525</v>
      </c>
    </row>
    <row r="978" spans="1:3" x14ac:dyDescent="0.2">
      <c r="A978" s="76" t="s">
        <v>1033</v>
      </c>
      <c r="B978" s="275" t="s">
        <v>1034</v>
      </c>
      <c r="C978" s="276" t="s">
        <v>22275</v>
      </c>
    </row>
    <row r="979" spans="1:3" x14ac:dyDescent="0.2">
      <c r="A979" s="76" t="s">
        <v>1035</v>
      </c>
      <c r="B979" s="275" t="s">
        <v>1036</v>
      </c>
      <c r="C979" s="276" t="s">
        <v>2525</v>
      </c>
    </row>
    <row r="980" spans="1:3" x14ac:dyDescent="0.2">
      <c r="A980" s="76" t="s">
        <v>1037</v>
      </c>
      <c r="B980" s="275" t="s">
        <v>1038</v>
      </c>
      <c r="C980" s="276" t="s">
        <v>2525</v>
      </c>
    </row>
    <row r="981" spans="1:3" x14ac:dyDescent="0.2">
      <c r="A981" s="76" t="s">
        <v>1039</v>
      </c>
      <c r="B981" s="275" t="s">
        <v>1040</v>
      </c>
      <c r="C981" s="276" t="s">
        <v>2525</v>
      </c>
    </row>
    <row r="982" spans="1:3" x14ac:dyDescent="0.2">
      <c r="A982" s="76" t="s">
        <v>1041</v>
      </c>
      <c r="B982" s="275" t="s">
        <v>1042</v>
      </c>
      <c r="C982" s="276" t="s">
        <v>2525</v>
      </c>
    </row>
    <row r="983" spans="1:3" x14ac:dyDescent="0.2">
      <c r="A983" s="76" t="s">
        <v>1043</v>
      </c>
      <c r="B983" s="275" t="s">
        <v>1044</v>
      </c>
      <c r="C983" s="276" t="s">
        <v>2525</v>
      </c>
    </row>
    <row r="984" spans="1:3" x14ac:dyDescent="0.2">
      <c r="A984" s="76" t="s">
        <v>1045</v>
      </c>
      <c r="B984" s="275" t="s">
        <v>2668</v>
      </c>
      <c r="C984" s="276" t="s">
        <v>2525</v>
      </c>
    </row>
    <row r="985" spans="1:3" x14ac:dyDescent="0.2">
      <c r="A985" s="76" t="s">
        <v>1046</v>
      </c>
      <c r="B985" s="275" t="s">
        <v>1047</v>
      </c>
      <c r="C985" s="276" t="s">
        <v>2525</v>
      </c>
    </row>
    <row r="986" spans="1:3" x14ac:dyDescent="0.2">
      <c r="A986" s="76" t="s">
        <v>1048</v>
      </c>
      <c r="B986" s="275" t="s">
        <v>1049</v>
      </c>
      <c r="C986" s="276" t="s">
        <v>2525</v>
      </c>
    </row>
    <row r="987" spans="1:3" x14ac:dyDescent="0.2">
      <c r="A987" s="76" t="s">
        <v>1050</v>
      </c>
      <c r="B987" s="275" t="s">
        <v>1051</v>
      </c>
      <c r="C987" s="276" t="s">
        <v>2525</v>
      </c>
    </row>
    <row r="988" spans="1:3" x14ac:dyDescent="0.2">
      <c r="A988" s="76" t="s">
        <v>1052</v>
      </c>
      <c r="B988" s="275" t="s">
        <v>1053</v>
      </c>
      <c r="C988" s="276" t="s">
        <v>2525</v>
      </c>
    </row>
    <row r="989" spans="1:3" x14ac:dyDescent="0.2">
      <c r="A989" s="76" t="s">
        <v>1054</v>
      </c>
      <c r="B989" s="275" t="s">
        <v>90</v>
      </c>
      <c r="C989" s="276" t="s">
        <v>2525</v>
      </c>
    </row>
    <row r="990" spans="1:3" x14ac:dyDescent="0.2">
      <c r="A990" s="76" t="s">
        <v>1055</v>
      </c>
      <c r="B990" s="275" t="s">
        <v>1056</v>
      </c>
      <c r="C990" s="276" t="s">
        <v>2525</v>
      </c>
    </row>
    <row r="991" spans="1:3" x14ac:dyDescent="0.2">
      <c r="A991" s="76" t="s">
        <v>1057</v>
      </c>
      <c r="B991" s="275" t="s">
        <v>1058</v>
      </c>
      <c r="C991" s="276" t="s">
        <v>2525</v>
      </c>
    </row>
    <row r="992" spans="1:3" x14ac:dyDescent="0.2">
      <c r="A992" s="76" t="s">
        <v>1059</v>
      </c>
      <c r="B992" s="275" t="s">
        <v>1060</v>
      </c>
      <c r="C992" s="276" t="s">
        <v>2525</v>
      </c>
    </row>
    <row r="993" spans="1:3" x14ac:dyDescent="0.2">
      <c r="A993" s="76" t="s">
        <v>1061</v>
      </c>
      <c r="B993" s="275" t="s">
        <v>1062</v>
      </c>
      <c r="C993" s="276" t="s">
        <v>2525</v>
      </c>
    </row>
    <row r="994" spans="1:3" x14ac:dyDescent="0.2">
      <c r="A994" s="76" t="s">
        <v>1063</v>
      </c>
      <c r="B994" s="275" t="s">
        <v>1064</v>
      </c>
      <c r="C994" s="276" t="s">
        <v>22275</v>
      </c>
    </row>
    <row r="995" spans="1:3" x14ac:dyDescent="0.2">
      <c r="A995" s="76" t="s">
        <v>1065</v>
      </c>
      <c r="B995" s="275" t="s">
        <v>1066</v>
      </c>
      <c r="C995" s="276" t="s">
        <v>2525</v>
      </c>
    </row>
    <row r="996" spans="1:3" x14ac:dyDescent="0.2">
      <c r="A996" s="76" t="s">
        <v>1067</v>
      </c>
      <c r="B996" s="275" t="s">
        <v>1068</v>
      </c>
      <c r="C996" s="276" t="s">
        <v>2525</v>
      </c>
    </row>
    <row r="997" spans="1:3" x14ac:dyDescent="0.2">
      <c r="A997" s="76" t="s">
        <v>1069</v>
      </c>
      <c r="B997" s="275" t="s">
        <v>1070</v>
      </c>
      <c r="C997" s="276" t="s">
        <v>22275</v>
      </c>
    </row>
    <row r="998" spans="1:3" x14ac:dyDescent="0.2">
      <c r="A998" s="76" t="s">
        <v>1071</v>
      </c>
      <c r="B998" s="275" t="s">
        <v>1072</v>
      </c>
      <c r="C998" s="276" t="s">
        <v>2525</v>
      </c>
    </row>
    <row r="999" spans="1:3" x14ac:dyDescent="0.2">
      <c r="A999" s="76" t="s">
        <v>1073</v>
      </c>
      <c r="B999" s="275" t="s">
        <v>2684</v>
      </c>
      <c r="C999" s="276" t="s">
        <v>2525</v>
      </c>
    </row>
    <row r="1000" spans="1:3" x14ac:dyDescent="0.2">
      <c r="A1000" s="76" t="s">
        <v>1074</v>
      </c>
      <c r="B1000" s="275" t="s">
        <v>1075</v>
      </c>
      <c r="C1000" s="276" t="s">
        <v>2525</v>
      </c>
    </row>
    <row r="1001" spans="1:3" x14ac:dyDescent="0.2">
      <c r="A1001" s="76" t="s">
        <v>1076</v>
      </c>
      <c r="B1001" s="275" t="s">
        <v>1077</v>
      </c>
      <c r="C1001" s="276" t="s">
        <v>2525</v>
      </c>
    </row>
    <row r="1002" spans="1:3" x14ac:dyDescent="0.2">
      <c r="A1002" s="76" t="s">
        <v>1078</v>
      </c>
      <c r="B1002" s="275" t="s">
        <v>1079</v>
      </c>
      <c r="C1002" s="276" t="s">
        <v>22275</v>
      </c>
    </row>
    <row r="1003" spans="1:3" x14ac:dyDescent="0.2">
      <c r="A1003" s="76" t="s">
        <v>1080</v>
      </c>
      <c r="B1003" s="275" t="s">
        <v>1081</v>
      </c>
      <c r="C1003" s="276" t="s">
        <v>2525</v>
      </c>
    </row>
    <row r="1004" spans="1:3" x14ac:dyDescent="0.2">
      <c r="A1004" s="76" t="s">
        <v>1082</v>
      </c>
      <c r="B1004" s="275" t="s">
        <v>1083</v>
      </c>
      <c r="C1004" s="276" t="s">
        <v>2525</v>
      </c>
    </row>
    <row r="1005" spans="1:3" x14ac:dyDescent="0.2">
      <c r="A1005" s="76" t="s">
        <v>1084</v>
      </c>
      <c r="B1005" s="275" t="s">
        <v>1085</v>
      </c>
      <c r="C1005" s="276" t="s">
        <v>2525</v>
      </c>
    </row>
    <row r="1006" spans="1:3" x14ac:dyDescent="0.2">
      <c r="A1006" s="76" t="s">
        <v>1086</v>
      </c>
      <c r="B1006" s="275" t="s">
        <v>1087</v>
      </c>
      <c r="C1006" s="276" t="s">
        <v>2525</v>
      </c>
    </row>
    <row r="1007" spans="1:3" x14ac:dyDescent="0.2">
      <c r="A1007" s="76" t="s">
        <v>1088</v>
      </c>
      <c r="B1007" s="275" t="s">
        <v>1089</v>
      </c>
      <c r="C1007" s="276" t="s">
        <v>2525</v>
      </c>
    </row>
    <row r="1008" spans="1:3" x14ac:dyDescent="0.2">
      <c r="A1008" s="76" t="s">
        <v>1090</v>
      </c>
      <c r="B1008" s="275" t="s">
        <v>1091</v>
      </c>
      <c r="C1008" s="276" t="s">
        <v>2525</v>
      </c>
    </row>
    <row r="1009" spans="1:3" x14ac:dyDescent="0.2">
      <c r="A1009" s="76" t="s">
        <v>1092</v>
      </c>
      <c r="B1009" s="275" t="s">
        <v>1093</v>
      </c>
      <c r="C1009" s="276" t="s">
        <v>2525</v>
      </c>
    </row>
    <row r="1010" spans="1:3" x14ac:dyDescent="0.2">
      <c r="A1010" s="76" t="s">
        <v>1094</v>
      </c>
      <c r="B1010" s="275" t="s">
        <v>1095</v>
      </c>
      <c r="C1010" s="276" t="s">
        <v>2525</v>
      </c>
    </row>
    <row r="1011" spans="1:3" x14ac:dyDescent="0.2">
      <c r="A1011" s="76" t="s">
        <v>1096</v>
      </c>
      <c r="B1011" s="275" t="s">
        <v>1097</v>
      </c>
      <c r="C1011" s="276" t="s">
        <v>2525</v>
      </c>
    </row>
    <row r="1012" spans="1:3" x14ac:dyDescent="0.2">
      <c r="A1012" s="76" t="s">
        <v>1098</v>
      </c>
      <c r="B1012" s="275" t="s">
        <v>1099</v>
      </c>
      <c r="C1012" s="276" t="s">
        <v>2525</v>
      </c>
    </row>
    <row r="1013" spans="1:3" x14ac:dyDescent="0.2">
      <c r="A1013" s="76" t="s">
        <v>1100</v>
      </c>
      <c r="B1013" s="275" t="s">
        <v>1101</v>
      </c>
      <c r="C1013" s="276" t="s">
        <v>2525</v>
      </c>
    </row>
    <row r="1014" spans="1:3" x14ac:dyDescent="0.2">
      <c r="A1014" s="76" t="s">
        <v>1102</v>
      </c>
      <c r="B1014" s="275" t="s">
        <v>1103</v>
      </c>
      <c r="C1014" s="276" t="s">
        <v>2525</v>
      </c>
    </row>
    <row r="1015" spans="1:3" x14ac:dyDescent="0.2">
      <c r="A1015" s="76" t="s">
        <v>1104</v>
      </c>
      <c r="B1015" s="275" t="s">
        <v>1105</v>
      </c>
      <c r="C1015" s="276" t="s">
        <v>2525</v>
      </c>
    </row>
    <row r="1016" spans="1:3" x14ac:dyDescent="0.2">
      <c r="A1016" s="76" t="s">
        <v>1106</v>
      </c>
      <c r="B1016" s="275" t="s">
        <v>1107</v>
      </c>
      <c r="C1016" s="276" t="s">
        <v>2525</v>
      </c>
    </row>
    <row r="1017" spans="1:3" x14ac:dyDescent="0.2">
      <c r="A1017" s="76" t="s">
        <v>1108</v>
      </c>
      <c r="B1017" s="275" t="s">
        <v>1109</v>
      </c>
      <c r="C1017" s="276" t="s">
        <v>2525</v>
      </c>
    </row>
    <row r="1018" spans="1:3" x14ac:dyDescent="0.2">
      <c r="A1018" s="76" t="s">
        <v>1110</v>
      </c>
      <c r="B1018" s="275" t="s">
        <v>1111</v>
      </c>
      <c r="C1018" s="276" t="s">
        <v>2525</v>
      </c>
    </row>
    <row r="1019" spans="1:3" x14ac:dyDescent="0.2">
      <c r="A1019" s="76" t="s">
        <v>1112</v>
      </c>
      <c r="B1019" s="275" t="s">
        <v>1113</v>
      </c>
      <c r="C1019" s="276" t="s">
        <v>2525</v>
      </c>
    </row>
    <row r="1020" spans="1:3" x14ac:dyDescent="0.2">
      <c r="A1020" s="76" t="s">
        <v>1114</v>
      </c>
      <c r="B1020" s="275" t="s">
        <v>1115</v>
      </c>
      <c r="C1020" s="276" t="s">
        <v>2525</v>
      </c>
    </row>
    <row r="1021" spans="1:3" x14ac:dyDescent="0.2">
      <c r="A1021" s="76" t="s">
        <v>1116</v>
      </c>
      <c r="B1021" s="275" t="s">
        <v>1117</v>
      </c>
      <c r="C1021" s="276" t="s">
        <v>2525</v>
      </c>
    </row>
    <row r="1022" spans="1:3" x14ac:dyDescent="0.2">
      <c r="A1022" s="76" t="s">
        <v>1118</v>
      </c>
      <c r="B1022" s="275" t="s">
        <v>419</v>
      </c>
      <c r="C1022" s="276" t="s">
        <v>2525</v>
      </c>
    </row>
    <row r="1023" spans="1:3" x14ac:dyDescent="0.2">
      <c r="A1023" s="76" t="s">
        <v>1119</v>
      </c>
      <c r="B1023" s="275" t="s">
        <v>1120</v>
      </c>
      <c r="C1023" s="276" t="s">
        <v>2525</v>
      </c>
    </row>
    <row r="1024" spans="1:3" x14ac:dyDescent="0.2">
      <c r="A1024" s="76" t="s">
        <v>1121</v>
      </c>
      <c r="B1024" s="275" t="s">
        <v>1122</v>
      </c>
      <c r="C1024" s="276" t="s">
        <v>2525</v>
      </c>
    </row>
    <row r="1025" spans="1:3" x14ac:dyDescent="0.2">
      <c r="A1025" s="76" t="s">
        <v>1123</v>
      </c>
      <c r="B1025" s="275" t="s">
        <v>1124</v>
      </c>
      <c r="C1025" s="276" t="s">
        <v>2525</v>
      </c>
    </row>
    <row r="1026" spans="1:3" x14ac:dyDescent="0.2">
      <c r="A1026" s="76" t="s">
        <v>1125</v>
      </c>
      <c r="B1026" s="275" t="s">
        <v>1126</v>
      </c>
      <c r="C1026" s="276" t="s">
        <v>2525</v>
      </c>
    </row>
    <row r="1027" spans="1:3" x14ac:dyDescent="0.2">
      <c r="A1027" s="76" t="s">
        <v>1127</v>
      </c>
      <c r="B1027" s="275" t="s">
        <v>1128</v>
      </c>
      <c r="C1027" s="276" t="s">
        <v>2525</v>
      </c>
    </row>
    <row r="1028" spans="1:3" x14ac:dyDescent="0.2">
      <c r="A1028" s="76" t="s">
        <v>1129</v>
      </c>
      <c r="B1028" s="275" t="s">
        <v>1130</v>
      </c>
      <c r="C1028" s="276" t="s">
        <v>2525</v>
      </c>
    </row>
    <row r="1029" spans="1:3" x14ac:dyDescent="0.2">
      <c r="A1029" s="76" t="s">
        <v>1131</v>
      </c>
      <c r="B1029" s="275" t="s">
        <v>1132</v>
      </c>
      <c r="C1029" s="276" t="s">
        <v>2525</v>
      </c>
    </row>
    <row r="1030" spans="1:3" x14ac:dyDescent="0.2">
      <c r="A1030" s="76" t="s">
        <v>1133</v>
      </c>
      <c r="B1030" s="275" t="s">
        <v>1134</v>
      </c>
      <c r="C1030" s="276" t="s">
        <v>2525</v>
      </c>
    </row>
    <row r="1031" spans="1:3" x14ac:dyDescent="0.2">
      <c r="A1031" s="76" t="s">
        <v>1135</v>
      </c>
      <c r="B1031" s="275" t="s">
        <v>1136</v>
      </c>
      <c r="C1031" s="276" t="s">
        <v>2525</v>
      </c>
    </row>
    <row r="1032" spans="1:3" x14ac:dyDescent="0.2">
      <c r="A1032" s="76" t="s">
        <v>1137</v>
      </c>
      <c r="B1032" s="275" t="s">
        <v>1138</v>
      </c>
      <c r="C1032" s="276" t="s">
        <v>2525</v>
      </c>
    </row>
    <row r="1033" spans="1:3" x14ac:dyDescent="0.2">
      <c r="A1033" s="76" t="s">
        <v>1139</v>
      </c>
      <c r="B1033" s="275" t="s">
        <v>1140</v>
      </c>
      <c r="C1033" s="276" t="s">
        <v>2525</v>
      </c>
    </row>
    <row r="1034" spans="1:3" x14ac:dyDescent="0.2">
      <c r="A1034" s="76" t="s">
        <v>1141</v>
      </c>
      <c r="B1034" s="275" t="s">
        <v>1142</v>
      </c>
      <c r="C1034" s="276" t="s">
        <v>2525</v>
      </c>
    </row>
    <row r="1035" spans="1:3" x14ac:dyDescent="0.2">
      <c r="A1035" s="76" t="s">
        <v>1143</v>
      </c>
      <c r="B1035" s="275" t="s">
        <v>1144</v>
      </c>
      <c r="C1035" s="276" t="s">
        <v>2525</v>
      </c>
    </row>
    <row r="1036" spans="1:3" x14ac:dyDescent="0.2">
      <c r="A1036" s="76" t="s">
        <v>1145</v>
      </c>
      <c r="B1036" s="275" t="s">
        <v>1146</v>
      </c>
      <c r="C1036" s="276" t="s">
        <v>2525</v>
      </c>
    </row>
    <row r="1037" spans="1:3" x14ac:dyDescent="0.2">
      <c r="A1037" s="76" t="s">
        <v>1147</v>
      </c>
      <c r="B1037" s="275" t="s">
        <v>1148</v>
      </c>
      <c r="C1037" s="276" t="s">
        <v>2525</v>
      </c>
    </row>
    <row r="1038" spans="1:3" x14ac:dyDescent="0.2">
      <c r="A1038" s="76" t="s">
        <v>1149</v>
      </c>
      <c r="B1038" s="275" t="s">
        <v>1150</v>
      </c>
      <c r="C1038" s="276" t="s">
        <v>2525</v>
      </c>
    </row>
    <row r="1039" spans="1:3" x14ac:dyDescent="0.2">
      <c r="A1039" s="76" t="s">
        <v>1151</v>
      </c>
      <c r="B1039" s="275" t="s">
        <v>1152</v>
      </c>
      <c r="C1039" s="276" t="s">
        <v>2525</v>
      </c>
    </row>
    <row r="1040" spans="1:3" x14ac:dyDescent="0.2">
      <c r="A1040" s="76" t="s">
        <v>1153</v>
      </c>
      <c r="B1040" s="275" t="s">
        <v>22</v>
      </c>
      <c r="C1040" s="276" t="s">
        <v>2525</v>
      </c>
    </row>
    <row r="1041" spans="1:3" x14ac:dyDescent="0.2">
      <c r="A1041" s="76" t="s">
        <v>1154</v>
      </c>
      <c r="B1041" s="275" t="s">
        <v>1155</v>
      </c>
      <c r="C1041" s="276" t="s">
        <v>2525</v>
      </c>
    </row>
    <row r="1042" spans="1:3" x14ac:dyDescent="0.2">
      <c r="A1042" s="76" t="s">
        <v>1156</v>
      </c>
      <c r="B1042" s="275" t="s">
        <v>1157</v>
      </c>
      <c r="C1042" s="276" t="s">
        <v>2525</v>
      </c>
    </row>
    <row r="1043" spans="1:3" x14ac:dyDescent="0.2">
      <c r="A1043" s="76" t="s">
        <v>1158</v>
      </c>
      <c r="B1043" s="275" t="s">
        <v>1159</v>
      </c>
      <c r="C1043" s="276" t="s">
        <v>2525</v>
      </c>
    </row>
    <row r="1044" spans="1:3" x14ac:dyDescent="0.2">
      <c r="A1044" s="76" t="s">
        <v>1160</v>
      </c>
      <c r="B1044" s="275" t="s">
        <v>1161</v>
      </c>
      <c r="C1044" s="276" t="s">
        <v>2525</v>
      </c>
    </row>
    <row r="1045" spans="1:3" x14ac:dyDescent="0.2">
      <c r="A1045" s="76" t="s">
        <v>1162</v>
      </c>
      <c r="B1045" s="275" t="s">
        <v>1163</v>
      </c>
      <c r="C1045" s="276" t="s">
        <v>2525</v>
      </c>
    </row>
    <row r="1046" spans="1:3" x14ac:dyDescent="0.2">
      <c r="A1046" s="76" t="s">
        <v>1164</v>
      </c>
      <c r="B1046" s="275" t="s">
        <v>1165</v>
      </c>
      <c r="C1046" s="276" t="s">
        <v>2525</v>
      </c>
    </row>
    <row r="1047" spans="1:3" x14ac:dyDescent="0.2">
      <c r="A1047" s="76" t="s">
        <v>1166</v>
      </c>
      <c r="B1047" s="275" t="s">
        <v>1167</v>
      </c>
      <c r="C1047" s="276" t="s">
        <v>2525</v>
      </c>
    </row>
    <row r="1048" spans="1:3" x14ac:dyDescent="0.2">
      <c r="A1048" s="76" t="s">
        <v>1168</v>
      </c>
      <c r="B1048" s="275" t="s">
        <v>1169</v>
      </c>
      <c r="C1048" s="276" t="s">
        <v>2525</v>
      </c>
    </row>
    <row r="1049" spans="1:3" x14ac:dyDescent="0.2">
      <c r="A1049" s="76" t="s">
        <v>1170</v>
      </c>
      <c r="B1049" s="275" t="s">
        <v>1171</v>
      </c>
      <c r="C1049" s="276" t="s">
        <v>2525</v>
      </c>
    </row>
    <row r="1050" spans="1:3" x14ac:dyDescent="0.2">
      <c r="A1050" s="76" t="s">
        <v>1172</v>
      </c>
      <c r="B1050" s="275" t="s">
        <v>1173</v>
      </c>
      <c r="C1050" s="276" t="s">
        <v>2525</v>
      </c>
    </row>
    <row r="1051" spans="1:3" x14ac:dyDescent="0.2">
      <c r="A1051" s="76" t="s">
        <v>1174</v>
      </c>
      <c r="B1051" s="275" t="s">
        <v>1175</v>
      </c>
      <c r="C1051" s="276" t="s">
        <v>2525</v>
      </c>
    </row>
    <row r="1052" spans="1:3" x14ac:dyDescent="0.2">
      <c r="A1052" s="76" t="s">
        <v>1176</v>
      </c>
      <c r="B1052" s="275" t="s">
        <v>1177</v>
      </c>
      <c r="C1052" s="276" t="s">
        <v>2525</v>
      </c>
    </row>
    <row r="1053" spans="1:3" x14ac:dyDescent="0.2">
      <c r="A1053" s="76" t="s">
        <v>1178</v>
      </c>
      <c r="B1053" s="275" t="s">
        <v>1179</v>
      </c>
      <c r="C1053" s="276" t="s">
        <v>2525</v>
      </c>
    </row>
    <row r="1054" spans="1:3" x14ac:dyDescent="0.2">
      <c r="A1054" s="76" t="s">
        <v>1180</v>
      </c>
      <c r="B1054" s="275" t="s">
        <v>1181</v>
      </c>
      <c r="C1054" s="276" t="s">
        <v>2525</v>
      </c>
    </row>
    <row r="1055" spans="1:3" x14ac:dyDescent="0.2">
      <c r="A1055" s="76" t="s">
        <v>1182</v>
      </c>
      <c r="B1055" s="275" t="s">
        <v>1183</v>
      </c>
      <c r="C1055" s="276" t="s">
        <v>22275</v>
      </c>
    </row>
    <row r="1056" spans="1:3" x14ac:dyDescent="0.2">
      <c r="A1056" s="76" t="s">
        <v>1184</v>
      </c>
      <c r="B1056" s="275" t="s">
        <v>1185</v>
      </c>
      <c r="C1056" s="276" t="s">
        <v>2525</v>
      </c>
    </row>
    <row r="1057" spans="1:3" x14ac:dyDescent="0.2">
      <c r="A1057" s="76" t="s">
        <v>1186</v>
      </c>
      <c r="B1057" s="275" t="s">
        <v>1187</v>
      </c>
      <c r="C1057" s="276" t="s">
        <v>2525</v>
      </c>
    </row>
    <row r="1058" spans="1:3" x14ac:dyDescent="0.2">
      <c r="A1058" s="76" t="s">
        <v>1188</v>
      </c>
      <c r="B1058" s="275" t="s">
        <v>1189</v>
      </c>
      <c r="C1058" s="276" t="s">
        <v>2525</v>
      </c>
    </row>
    <row r="1059" spans="1:3" x14ac:dyDescent="0.2">
      <c r="A1059" s="76" t="s">
        <v>1190</v>
      </c>
      <c r="B1059" s="275" t="s">
        <v>1191</v>
      </c>
      <c r="C1059" s="276" t="s">
        <v>2525</v>
      </c>
    </row>
    <row r="1060" spans="1:3" x14ac:dyDescent="0.2">
      <c r="A1060" s="76" t="s">
        <v>1192</v>
      </c>
      <c r="B1060" s="275" t="s">
        <v>1193</v>
      </c>
      <c r="C1060" s="276" t="s">
        <v>2525</v>
      </c>
    </row>
    <row r="1061" spans="1:3" x14ac:dyDescent="0.2">
      <c r="A1061" s="76" t="s">
        <v>1194</v>
      </c>
      <c r="B1061" s="275" t="s">
        <v>1195</v>
      </c>
      <c r="C1061" s="276" t="s">
        <v>2525</v>
      </c>
    </row>
    <row r="1062" spans="1:3" x14ac:dyDescent="0.2">
      <c r="A1062" s="76" t="s">
        <v>1196</v>
      </c>
      <c r="B1062" s="275" t="s">
        <v>1197</v>
      </c>
      <c r="C1062" s="276" t="s">
        <v>22275</v>
      </c>
    </row>
    <row r="1063" spans="1:3" x14ac:dyDescent="0.2">
      <c r="A1063" s="76" t="s">
        <v>1198</v>
      </c>
      <c r="B1063" s="275" t="s">
        <v>1199</v>
      </c>
      <c r="C1063" s="276" t="s">
        <v>2525</v>
      </c>
    </row>
    <row r="1064" spans="1:3" x14ac:dyDescent="0.2">
      <c r="A1064" s="76" t="s">
        <v>1200</v>
      </c>
      <c r="B1064" s="275" t="s">
        <v>1201</v>
      </c>
      <c r="C1064" s="276" t="s">
        <v>22275</v>
      </c>
    </row>
    <row r="1065" spans="1:3" x14ac:dyDescent="0.2">
      <c r="A1065" s="76" t="s">
        <v>1202</v>
      </c>
      <c r="B1065" s="275" t="s">
        <v>1203</v>
      </c>
      <c r="C1065" s="276" t="s">
        <v>2525</v>
      </c>
    </row>
    <row r="1066" spans="1:3" x14ac:dyDescent="0.2">
      <c r="A1066" s="76" t="s">
        <v>1204</v>
      </c>
      <c r="B1066" s="275" t="s">
        <v>1205</v>
      </c>
      <c r="C1066" s="276" t="s">
        <v>22275</v>
      </c>
    </row>
    <row r="1067" spans="1:3" x14ac:dyDescent="0.2">
      <c r="A1067" s="76" t="s">
        <v>1206</v>
      </c>
      <c r="B1067" s="275" t="s">
        <v>1207</v>
      </c>
      <c r="C1067" s="276" t="s">
        <v>2525</v>
      </c>
    </row>
    <row r="1068" spans="1:3" x14ac:dyDescent="0.2">
      <c r="A1068" s="76" t="s">
        <v>1208</v>
      </c>
      <c r="B1068" s="275" t="s">
        <v>1209</v>
      </c>
      <c r="C1068" s="276" t="s">
        <v>2525</v>
      </c>
    </row>
    <row r="1069" spans="1:3" x14ac:dyDescent="0.2">
      <c r="A1069" s="76" t="s">
        <v>1210</v>
      </c>
      <c r="B1069" s="275" t="s">
        <v>1211</v>
      </c>
      <c r="C1069" s="276" t="s">
        <v>2525</v>
      </c>
    </row>
    <row r="1070" spans="1:3" x14ac:dyDescent="0.2">
      <c r="A1070" s="76" t="s">
        <v>1212</v>
      </c>
      <c r="B1070" s="275" t="s">
        <v>1213</v>
      </c>
      <c r="C1070" s="276" t="s">
        <v>2525</v>
      </c>
    </row>
    <row r="1071" spans="1:3" x14ac:dyDescent="0.2">
      <c r="A1071" s="76" t="s">
        <v>1214</v>
      </c>
      <c r="B1071" s="275" t="s">
        <v>3358</v>
      </c>
      <c r="C1071" s="276" t="s">
        <v>2525</v>
      </c>
    </row>
    <row r="1072" spans="1:3" x14ac:dyDescent="0.2">
      <c r="A1072" s="76" t="s">
        <v>1215</v>
      </c>
      <c r="B1072" s="275" t="s">
        <v>1216</v>
      </c>
      <c r="C1072" s="276" t="s">
        <v>22275</v>
      </c>
    </row>
    <row r="1073" spans="1:3" x14ac:dyDescent="0.2">
      <c r="A1073" s="76" t="s">
        <v>1217</v>
      </c>
      <c r="B1073" s="275" t="s">
        <v>3376</v>
      </c>
      <c r="C1073" s="276" t="s">
        <v>2525</v>
      </c>
    </row>
    <row r="1074" spans="1:3" x14ac:dyDescent="0.2">
      <c r="A1074" s="76" t="s">
        <v>1218</v>
      </c>
      <c r="B1074" s="275" t="s">
        <v>1219</v>
      </c>
      <c r="C1074" s="276" t="s">
        <v>2525</v>
      </c>
    </row>
    <row r="1075" spans="1:3" x14ac:dyDescent="0.2">
      <c r="A1075" s="76" t="s">
        <v>1220</v>
      </c>
      <c r="B1075" s="275" t="s">
        <v>1221</v>
      </c>
      <c r="C1075" s="276" t="s">
        <v>2525</v>
      </c>
    </row>
    <row r="1076" spans="1:3" x14ac:dyDescent="0.2">
      <c r="A1076" s="76" t="s">
        <v>1222</v>
      </c>
      <c r="B1076" s="275" t="s">
        <v>1223</v>
      </c>
      <c r="C1076" s="276" t="s">
        <v>2525</v>
      </c>
    </row>
    <row r="1077" spans="1:3" x14ac:dyDescent="0.2">
      <c r="A1077" s="76" t="s">
        <v>1224</v>
      </c>
      <c r="B1077" s="275" t="s">
        <v>1225</v>
      </c>
      <c r="C1077" s="276" t="s">
        <v>2525</v>
      </c>
    </row>
    <row r="1078" spans="1:3" x14ac:dyDescent="0.2">
      <c r="A1078" s="76" t="s">
        <v>1226</v>
      </c>
      <c r="B1078" s="275" t="s">
        <v>1227</v>
      </c>
      <c r="C1078" s="276" t="s">
        <v>2525</v>
      </c>
    </row>
    <row r="1079" spans="1:3" x14ac:dyDescent="0.2">
      <c r="A1079" s="76" t="s">
        <v>1228</v>
      </c>
      <c r="B1079" s="275" t="s">
        <v>3402</v>
      </c>
      <c r="C1079" s="276" t="s">
        <v>2525</v>
      </c>
    </row>
    <row r="1080" spans="1:3" x14ac:dyDescent="0.2">
      <c r="A1080" s="76" t="s">
        <v>4660</v>
      </c>
      <c r="B1080" s="275" t="s">
        <v>4661</v>
      </c>
      <c r="C1080" s="276" t="s">
        <v>2525</v>
      </c>
    </row>
    <row r="1081" spans="1:3" x14ac:dyDescent="0.2">
      <c r="A1081" s="76" t="s">
        <v>4662</v>
      </c>
      <c r="B1081" s="275" t="s">
        <v>4663</v>
      </c>
      <c r="C1081" s="276" t="s">
        <v>2525</v>
      </c>
    </row>
    <row r="1082" spans="1:3" x14ac:dyDescent="0.2">
      <c r="A1082" s="76" t="s">
        <v>4664</v>
      </c>
      <c r="B1082" s="275" t="s">
        <v>4665</v>
      </c>
      <c r="C1082" s="276" t="s">
        <v>2525</v>
      </c>
    </row>
    <row r="1083" spans="1:3" x14ac:dyDescent="0.2">
      <c r="A1083" s="76" t="s">
        <v>4666</v>
      </c>
      <c r="B1083" s="275" t="s">
        <v>90</v>
      </c>
      <c r="C1083" s="276" t="s">
        <v>2525</v>
      </c>
    </row>
    <row r="1084" spans="1:3" x14ac:dyDescent="0.2">
      <c r="A1084" s="76" t="s">
        <v>4667</v>
      </c>
      <c r="B1084" s="275" t="s">
        <v>4668</v>
      </c>
      <c r="C1084" s="276" t="s">
        <v>2525</v>
      </c>
    </row>
    <row r="1085" spans="1:3" x14ac:dyDescent="0.2">
      <c r="A1085" s="76" t="s">
        <v>4669</v>
      </c>
      <c r="B1085" s="275" t="s">
        <v>4670</v>
      </c>
      <c r="C1085" s="276" t="s">
        <v>2525</v>
      </c>
    </row>
    <row r="1086" spans="1:3" x14ac:dyDescent="0.2">
      <c r="A1086" s="76" t="s">
        <v>4671</v>
      </c>
      <c r="B1086" s="275" t="s">
        <v>4672</v>
      </c>
      <c r="C1086" s="276" t="s">
        <v>2525</v>
      </c>
    </row>
    <row r="1087" spans="1:3" x14ac:dyDescent="0.2">
      <c r="A1087" s="76" t="s">
        <v>4673</v>
      </c>
      <c r="B1087" s="275" t="s">
        <v>3438</v>
      </c>
      <c r="C1087" s="276" t="s">
        <v>2525</v>
      </c>
    </row>
    <row r="1088" spans="1:3" x14ac:dyDescent="0.2">
      <c r="A1088" s="76" t="s">
        <v>4674</v>
      </c>
      <c r="B1088" s="275" t="s">
        <v>4675</v>
      </c>
      <c r="C1088" s="276" t="s">
        <v>2525</v>
      </c>
    </row>
    <row r="1089" spans="1:3" x14ac:dyDescent="0.2">
      <c r="A1089" s="76" t="s">
        <v>4676</v>
      </c>
      <c r="B1089" s="275" t="s">
        <v>4677</v>
      </c>
      <c r="C1089" s="276" t="s">
        <v>2525</v>
      </c>
    </row>
    <row r="1090" spans="1:3" x14ac:dyDescent="0.2">
      <c r="A1090" s="76" t="s">
        <v>4678</v>
      </c>
      <c r="B1090" s="275" t="s">
        <v>4679</v>
      </c>
      <c r="C1090" s="276" t="s">
        <v>2525</v>
      </c>
    </row>
    <row r="1091" spans="1:3" x14ac:dyDescent="0.2">
      <c r="A1091" s="76" t="s">
        <v>4680</v>
      </c>
      <c r="B1091" s="275" t="s">
        <v>4681</v>
      </c>
      <c r="C1091" s="276" t="s">
        <v>2525</v>
      </c>
    </row>
    <row r="1092" spans="1:3" x14ac:dyDescent="0.2">
      <c r="A1092" s="76" t="s">
        <v>4682</v>
      </c>
      <c r="B1092" s="275" t="s">
        <v>4683</v>
      </c>
      <c r="C1092" s="276" t="s">
        <v>2525</v>
      </c>
    </row>
    <row r="1093" spans="1:3" x14ac:dyDescent="0.2">
      <c r="A1093" s="76" t="s">
        <v>4684</v>
      </c>
      <c r="B1093" s="275" t="s">
        <v>4685</v>
      </c>
      <c r="C1093" s="276" t="s">
        <v>2525</v>
      </c>
    </row>
    <row r="1094" spans="1:3" x14ac:dyDescent="0.2">
      <c r="A1094" s="76" t="s">
        <v>4686</v>
      </c>
      <c r="B1094" s="275" t="s">
        <v>4687</v>
      </c>
      <c r="C1094" s="276" t="s">
        <v>2525</v>
      </c>
    </row>
    <row r="1095" spans="1:3" x14ac:dyDescent="0.2">
      <c r="A1095" s="76" t="s">
        <v>4688</v>
      </c>
      <c r="B1095" s="275" t="s">
        <v>4689</v>
      </c>
      <c r="C1095" s="276" t="s">
        <v>2525</v>
      </c>
    </row>
    <row r="1096" spans="1:3" x14ac:dyDescent="0.2">
      <c r="A1096" s="76" t="s">
        <v>4690</v>
      </c>
      <c r="B1096" s="275" t="s">
        <v>4691</v>
      </c>
      <c r="C1096" s="276" t="s">
        <v>2525</v>
      </c>
    </row>
    <row r="1097" spans="1:3" x14ac:dyDescent="0.2">
      <c r="A1097" s="76" t="s">
        <v>4692</v>
      </c>
      <c r="B1097" s="275" t="s">
        <v>4693</v>
      </c>
      <c r="C1097" s="276" t="s">
        <v>22275</v>
      </c>
    </row>
    <row r="1098" spans="1:3" x14ac:dyDescent="0.2">
      <c r="A1098" s="76" t="s">
        <v>4694</v>
      </c>
      <c r="B1098" s="275" t="s">
        <v>4695</v>
      </c>
      <c r="C1098" s="276" t="s">
        <v>22275</v>
      </c>
    </row>
    <row r="1099" spans="1:3" x14ac:dyDescent="0.2">
      <c r="A1099" s="76" t="s">
        <v>4696</v>
      </c>
      <c r="B1099" s="275" t="s">
        <v>1146</v>
      </c>
      <c r="C1099" s="276" t="s">
        <v>2525</v>
      </c>
    </row>
    <row r="1100" spans="1:3" x14ac:dyDescent="0.2">
      <c r="A1100" s="76" t="s">
        <v>4697</v>
      </c>
      <c r="B1100" s="275" t="s">
        <v>4698</v>
      </c>
      <c r="C1100" s="276" t="s">
        <v>2525</v>
      </c>
    </row>
    <row r="1101" spans="1:3" x14ac:dyDescent="0.2">
      <c r="A1101" s="76" t="s">
        <v>4699</v>
      </c>
      <c r="B1101" s="275" t="s">
        <v>4700</v>
      </c>
      <c r="C1101" s="276" t="s">
        <v>2525</v>
      </c>
    </row>
    <row r="1102" spans="1:3" x14ac:dyDescent="0.2">
      <c r="A1102" s="76" t="s">
        <v>4701</v>
      </c>
      <c r="B1102" s="275" t="s">
        <v>4702</v>
      </c>
      <c r="C1102" s="276" t="s">
        <v>2525</v>
      </c>
    </row>
    <row r="1103" spans="1:3" x14ac:dyDescent="0.2">
      <c r="A1103" s="76" t="s">
        <v>4703</v>
      </c>
      <c r="B1103" s="275" t="s">
        <v>28</v>
      </c>
      <c r="C1103" s="276" t="s">
        <v>2525</v>
      </c>
    </row>
    <row r="1104" spans="1:3" x14ac:dyDescent="0.2">
      <c r="A1104" s="76" t="s">
        <v>4704</v>
      </c>
      <c r="B1104" s="275" t="s">
        <v>4705</v>
      </c>
      <c r="C1104" s="276" t="s">
        <v>2525</v>
      </c>
    </row>
    <row r="1105" spans="1:3" x14ac:dyDescent="0.2">
      <c r="A1105" s="76" t="s">
        <v>4706</v>
      </c>
      <c r="B1105" s="275" t="s">
        <v>4707</v>
      </c>
      <c r="C1105" s="276" t="s">
        <v>2525</v>
      </c>
    </row>
    <row r="1106" spans="1:3" x14ac:dyDescent="0.2">
      <c r="A1106" s="76" t="s">
        <v>4708</v>
      </c>
      <c r="B1106" s="275" t="s">
        <v>4709</v>
      </c>
      <c r="C1106" s="276" t="s">
        <v>2525</v>
      </c>
    </row>
    <row r="1107" spans="1:3" x14ac:dyDescent="0.2">
      <c r="A1107" s="76" t="s">
        <v>4710</v>
      </c>
      <c r="B1107" s="275" t="s">
        <v>4711</v>
      </c>
      <c r="C1107" s="276" t="s">
        <v>2525</v>
      </c>
    </row>
    <row r="1108" spans="1:3" x14ac:dyDescent="0.2">
      <c r="A1108" s="76" t="s">
        <v>4712</v>
      </c>
      <c r="B1108" s="275" t="s">
        <v>4713</v>
      </c>
      <c r="C1108" s="276" t="s">
        <v>2525</v>
      </c>
    </row>
    <row r="1109" spans="1:3" x14ac:dyDescent="0.2">
      <c r="A1109" s="76" t="s">
        <v>4714</v>
      </c>
      <c r="B1109" s="275" t="s">
        <v>4715</v>
      </c>
      <c r="C1109" s="276" t="s">
        <v>2525</v>
      </c>
    </row>
    <row r="1110" spans="1:3" x14ac:dyDescent="0.2">
      <c r="A1110" s="76" t="s">
        <v>4716</v>
      </c>
      <c r="B1110" s="275" t="s">
        <v>4717</v>
      </c>
      <c r="C1110" s="276" t="s">
        <v>2525</v>
      </c>
    </row>
    <row r="1111" spans="1:3" x14ac:dyDescent="0.2">
      <c r="A1111" s="76" t="s">
        <v>4718</v>
      </c>
      <c r="B1111" s="275" t="s">
        <v>4719</v>
      </c>
      <c r="C1111" s="276" t="s">
        <v>2525</v>
      </c>
    </row>
    <row r="1112" spans="1:3" x14ac:dyDescent="0.2">
      <c r="A1112" s="76" t="s">
        <v>4720</v>
      </c>
      <c r="B1112" s="275" t="s">
        <v>4721</v>
      </c>
      <c r="C1112" s="276" t="s">
        <v>2525</v>
      </c>
    </row>
    <row r="1113" spans="1:3" x14ac:dyDescent="0.2">
      <c r="A1113" s="76" t="s">
        <v>4722</v>
      </c>
      <c r="B1113" s="275" t="s">
        <v>4723</v>
      </c>
      <c r="C1113" s="276" t="s">
        <v>2525</v>
      </c>
    </row>
    <row r="1114" spans="1:3" x14ac:dyDescent="0.2">
      <c r="A1114" s="76" t="s">
        <v>4724</v>
      </c>
      <c r="B1114" s="275" t="s">
        <v>4725</v>
      </c>
      <c r="C1114" s="276" t="s">
        <v>2525</v>
      </c>
    </row>
    <row r="1115" spans="1:3" x14ac:dyDescent="0.2">
      <c r="A1115" s="76" t="s">
        <v>4726</v>
      </c>
      <c r="B1115" s="275" t="s">
        <v>4727</v>
      </c>
      <c r="C1115" s="276" t="s">
        <v>2525</v>
      </c>
    </row>
    <row r="1116" spans="1:3" x14ac:dyDescent="0.2">
      <c r="A1116" s="76" t="s">
        <v>4728</v>
      </c>
      <c r="B1116" s="275" t="s">
        <v>4729</v>
      </c>
      <c r="C1116" s="276" t="s">
        <v>2525</v>
      </c>
    </row>
    <row r="1117" spans="1:3" x14ac:dyDescent="0.2">
      <c r="A1117" s="76" t="s">
        <v>4730</v>
      </c>
      <c r="B1117" s="275" t="s">
        <v>4731</v>
      </c>
      <c r="C1117" s="276" t="s">
        <v>22275</v>
      </c>
    </row>
    <row r="1118" spans="1:3" x14ac:dyDescent="0.2">
      <c r="A1118" s="76" t="s">
        <v>4732</v>
      </c>
      <c r="B1118" s="275" t="s">
        <v>4733</v>
      </c>
      <c r="C1118" s="276" t="s">
        <v>22275</v>
      </c>
    </row>
    <row r="1119" spans="1:3" x14ac:dyDescent="0.2">
      <c r="A1119" s="76" t="s">
        <v>4734</v>
      </c>
      <c r="B1119" s="275" t="s">
        <v>4735</v>
      </c>
      <c r="C1119" s="276" t="s">
        <v>22275</v>
      </c>
    </row>
    <row r="1120" spans="1:3" x14ac:dyDescent="0.2">
      <c r="A1120" s="76" t="s">
        <v>4736</v>
      </c>
      <c r="B1120" s="275" t="s">
        <v>4737</v>
      </c>
      <c r="C1120" s="276" t="s">
        <v>22275</v>
      </c>
    </row>
    <row r="1121" spans="1:3" x14ac:dyDescent="0.2">
      <c r="A1121" s="76" t="s">
        <v>4738</v>
      </c>
      <c r="B1121" s="275" t="s">
        <v>4739</v>
      </c>
      <c r="C1121" s="276" t="s">
        <v>2525</v>
      </c>
    </row>
    <row r="1122" spans="1:3" x14ac:dyDescent="0.2">
      <c r="A1122" s="76" t="s">
        <v>4740</v>
      </c>
      <c r="B1122" s="275" t="s">
        <v>4741</v>
      </c>
      <c r="C1122" s="276" t="s">
        <v>2525</v>
      </c>
    </row>
    <row r="1123" spans="1:3" x14ac:dyDescent="0.2">
      <c r="A1123" s="76" t="s">
        <v>4742</v>
      </c>
      <c r="B1123" s="275" t="s">
        <v>4743</v>
      </c>
      <c r="C1123" s="276" t="s">
        <v>2525</v>
      </c>
    </row>
    <row r="1124" spans="1:3" x14ac:dyDescent="0.2">
      <c r="A1124" s="76" t="s">
        <v>4744</v>
      </c>
      <c r="B1124" s="275" t="s">
        <v>4745</v>
      </c>
      <c r="C1124" s="276" t="s">
        <v>2525</v>
      </c>
    </row>
    <row r="1125" spans="1:3" x14ac:dyDescent="0.2">
      <c r="A1125" s="76" t="s">
        <v>4746</v>
      </c>
      <c r="B1125" s="275" t="s">
        <v>4747</v>
      </c>
      <c r="C1125" s="276" t="s">
        <v>2525</v>
      </c>
    </row>
    <row r="1126" spans="1:3" x14ac:dyDescent="0.2">
      <c r="A1126" s="76" t="s">
        <v>4748</v>
      </c>
      <c r="B1126" s="275" t="s">
        <v>4749</v>
      </c>
      <c r="C1126" s="276" t="s">
        <v>2525</v>
      </c>
    </row>
    <row r="1127" spans="1:3" x14ac:dyDescent="0.2">
      <c r="A1127" s="76" t="s">
        <v>4750</v>
      </c>
      <c r="B1127" s="275" t="s">
        <v>4751</v>
      </c>
      <c r="C1127" s="276" t="s">
        <v>2525</v>
      </c>
    </row>
    <row r="1128" spans="1:3" x14ac:dyDescent="0.2">
      <c r="A1128" s="76" t="s">
        <v>4752</v>
      </c>
      <c r="B1128" s="275" t="s">
        <v>4753</v>
      </c>
      <c r="C1128" s="276" t="s">
        <v>2525</v>
      </c>
    </row>
    <row r="1129" spans="1:3" x14ac:dyDescent="0.2">
      <c r="A1129" s="76" t="s">
        <v>4754</v>
      </c>
      <c r="B1129" s="275" t="s">
        <v>4755</v>
      </c>
      <c r="C1129" s="276" t="s">
        <v>22275</v>
      </c>
    </row>
    <row r="1130" spans="1:3" x14ac:dyDescent="0.2">
      <c r="A1130" s="76" t="s">
        <v>4756</v>
      </c>
      <c r="B1130" s="275" t="s">
        <v>4757</v>
      </c>
      <c r="C1130" s="276" t="s">
        <v>2525</v>
      </c>
    </row>
    <row r="1131" spans="1:3" x14ac:dyDescent="0.2">
      <c r="A1131" s="76" t="s">
        <v>4758</v>
      </c>
      <c r="B1131" s="275" t="s">
        <v>4759</v>
      </c>
      <c r="C1131" s="276" t="s">
        <v>2525</v>
      </c>
    </row>
    <row r="1132" spans="1:3" x14ac:dyDescent="0.2">
      <c r="A1132" s="76" t="s">
        <v>4760</v>
      </c>
      <c r="B1132" s="275" t="s">
        <v>4761</v>
      </c>
      <c r="C1132" s="276" t="s">
        <v>2525</v>
      </c>
    </row>
    <row r="1133" spans="1:3" x14ac:dyDescent="0.2">
      <c r="A1133" s="76" t="s">
        <v>4762</v>
      </c>
      <c r="B1133" s="275" t="s">
        <v>4763</v>
      </c>
      <c r="C1133" s="276" t="s">
        <v>2525</v>
      </c>
    </row>
    <row r="1134" spans="1:3" x14ac:dyDescent="0.2">
      <c r="A1134" s="76" t="s">
        <v>4764</v>
      </c>
      <c r="B1134" s="275" t="s">
        <v>4765</v>
      </c>
      <c r="C1134" s="276" t="s">
        <v>2525</v>
      </c>
    </row>
    <row r="1135" spans="1:3" x14ac:dyDescent="0.2">
      <c r="A1135" s="76" t="s">
        <v>4766</v>
      </c>
      <c r="B1135" s="275" t="s">
        <v>4767</v>
      </c>
      <c r="C1135" s="276" t="s">
        <v>2525</v>
      </c>
    </row>
    <row r="1136" spans="1:3" x14ac:dyDescent="0.2">
      <c r="A1136" s="76" t="s">
        <v>4768</v>
      </c>
      <c r="B1136" s="275" t="s">
        <v>4769</v>
      </c>
      <c r="C1136" s="276" t="s">
        <v>2525</v>
      </c>
    </row>
    <row r="1137" spans="1:3" x14ac:dyDescent="0.2">
      <c r="A1137" s="76" t="s">
        <v>4770</v>
      </c>
      <c r="B1137" s="275" t="s">
        <v>4771</v>
      </c>
      <c r="C1137" s="276" t="s">
        <v>2525</v>
      </c>
    </row>
    <row r="1138" spans="1:3" x14ac:dyDescent="0.2">
      <c r="A1138" s="76" t="s">
        <v>4772</v>
      </c>
      <c r="B1138" s="275" t="s">
        <v>4773</v>
      </c>
      <c r="C1138" s="276" t="s">
        <v>2525</v>
      </c>
    </row>
    <row r="1139" spans="1:3" x14ac:dyDescent="0.2">
      <c r="A1139" s="76" t="s">
        <v>4774</v>
      </c>
      <c r="B1139" s="275" t="s">
        <v>4775</v>
      </c>
      <c r="C1139" s="276" t="s">
        <v>2525</v>
      </c>
    </row>
    <row r="1140" spans="1:3" x14ac:dyDescent="0.2">
      <c r="A1140" s="76" t="s">
        <v>4776</v>
      </c>
      <c r="B1140" s="275" t="s">
        <v>4777</v>
      </c>
      <c r="C1140" s="276" t="s">
        <v>2525</v>
      </c>
    </row>
    <row r="1141" spans="1:3" x14ac:dyDescent="0.2">
      <c r="A1141" s="76" t="s">
        <v>4778</v>
      </c>
      <c r="B1141" s="275" t="s">
        <v>4779</v>
      </c>
      <c r="C1141" s="276" t="s">
        <v>2525</v>
      </c>
    </row>
    <row r="1142" spans="1:3" x14ac:dyDescent="0.2">
      <c r="A1142" s="76" t="s">
        <v>4780</v>
      </c>
      <c r="B1142" s="275" t="s">
        <v>4781</v>
      </c>
      <c r="C1142" s="276" t="s">
        <v>2525</v>
      </c>
    </row>
    <row r="1143" spans="1:3" x14ac:dyDescent="0.2">
      <c r="A1143" s="76" t="s">
        <v>4782</v>
      </c>
      <c r="B1143" s="275" t="s">
        <v>4783</v>
      </c>
      <c r="C1143" s="276" t="s">
        <v>2525</v>
      </c>
    </row>
    <row r="1144" spans="1:3" x14ac:dyDescent="0.2">
      <c r="A1144" s="76" t="s">
        <v>4784</v>
      </c>
      <c r="B1144" s="275" t="s">
        <v>4785</v>
      </c>
      <c r="C1144" s="276" t="s">
        <v>2525</v>
      </c>
    </row>
    <row r="1145" spans="1:3" x14ac:dyDescent="0.2">
      <c r="A1145" s="76" t="s">
        <v>4786</v>
      </c>
      <c r="B1145" s="275" t="s">
        <v>4787</v>
      </c>
      <c r="C1145" s="276" t="s">
        <v>2525</v>
      </c>
    </row>
    <row r="1146" spans="1:3" x14ac:dyDescent="0.2">
      <c r="A1146" s="76" t="s">
        <v>4788</v>
      </c>
      <c r="B1146" s="275" t="s">
        <v>4789</v>
      </c>
      <c r="C1146" s="276" t="s">
        <v>2525</v>
      </c>
    </row>
    <row r="1147" spans="1:3" x14ac:dyDescent="0.2">
      <c r="A1147" s="76" t="s">
        <v>4790</v>
      </c>
      <c r="B1147" s="275" t="s">
        <v>4791</v>
      </c>
      <c r="C1147" s="276" t="s">
        <v>2525</v>
      </c>
    </row>
    <row r="1148" spans="1:3" x14ac:dyDescent="0.2">
      <c r="A1148" s="76" t="s">
        <v>4792</v>
      </c>
      <c r="B1148" s="275" t="s">
        <v>4793</v>
      </c>
      <c r="C1148" s="276" t="s">
        <v>2525</v>
      </c>
    </row>
    <row r="1149" spans="1:3" x14ac:dyDescent="0.2">
      <c r="A1149" s="76" t="s">
        <v>4794</v>
      </c>
      <c r="B1149" s="275" t="s">
        <v>3540</v>
      </c>
      <c r="C1149" s="276" t="s">
        <v>2525</v>
      </c>
    </row>
    <row r="1150" spans="1:3" x14ac:dyDescent="0.2">
      <c r="A1150" s="76" t="s">
        <v>4795</v>
      </c>
      <c r="B1150" s="275" t="s">
        <v>4796</v>
      </c>
      <c r="C1150" s="276" t="s">
        <v>2525</v>
      </c>
    </row>
    <row r="1151" spans="1:3" x14ac:dyDescent="0.2">
      <c r="A1151" s="76" t="s">
        <v>4797</v>
      </c>
      <c r="B1151" s="275" t="s">
        <v>4798</v>
      </c>
      <c r="C1151" s="276" t="s">
        <v>2525</v>
      </c>
    </row>
    <row r="1152" spans="1:3" x14ac:dyDescent="0.2">
      <c r="A1152" s="76" t="s">
        <v>4799</v>
      </c>
      <c r="B1152" s="275" t="s">
        <v>4800</v>
      </c>
      <c r="C1152" s="276" t="s">
        <v>2525</v>
      </c>
    </row>
    <row r="1153" spans="1:3" x14ac:dyDescent="0.2">
      <c r="A1153" s="76" t="s">
        <v>4801</v>
      </c>
      <c r="B1153" s="275" t="s">
        <v>4802</v>
      </c>
      <c r="C1153" s="276" t="s">
        <v>2525</v>
      </c>
    </row>
    <row r="1154" spans="1:3" x14ac:dyDescent="0.2">
      <c r="A1154" s="76" t="s">
        <v>4803</v>
      </c>
      <c r="B1154" s="275" t="s">
        <v>4804</v>
      </c>
      <c r="C1154" s="276" t="s">
        <v>2525</v>
      </c>
    </row>
    <row r="1155" spans="1:3" x14ac:dyDescent="0.2">
      <c r="A1155" s="76" t="s">
        <v>4805</v>
      </c>
      <c r="B1155" s="275" t="s">
        <v>4806</v>
      </c>
      <c r="C1155" s="276" t="s">
        <v>2525</v>
      </c>
    </row>
    <row r="1156" spans="1:3" x14ac:dyDescent="0.2">
      <c r="A1156" s="76" t="s">
        <v>4807</v>
      </c>
      <c r="B1156" s="275" t="s">
        <v>4808</v>
      </c>
      <c r="C1156" s="276" t="s">
        <v>2525</v>
      </c>
    </row>
    <row r="1157" spans="1:3" x14ac:dyDescent="0.2">
      <c r="A1157" s="76" t="s">
        <v>4809</v>
      </c>
      <c r="B1157" s="275" t="s">
        <v>4810</v>
      </c>
      <c r="C1157" s="276" t="s">
        <v>2525</v>
      </c>
    </row>
    <row r="1158" spans="1:3" x14ac:dyDescent="0.2">
      <c r="A1158" s="76" t="s">
        <v>4811</v>
      </c>
      <c r="B1158" s="275" t="s">
        <v>4812</v>
      </c>
      <c r="C1158" s="276" t="s">
        <v>2525</v>
      </c>
    </row>
    <row r="1159" spans="1:3" x14ac:dyDescent="0.2">
      <c r="A1159" s="76" t="s">
        <v>4813</v>
      </c>
      <c r="B1159" s="275" t="s">
        <v>4814</v>
      </c>
      <c r="C1159" s="276" t="s">
        <v>2525</v>
      </c>
    </row>
    <row r="1160" spans="1:3" x14ac:dyDescent="0.2">
      <c r="A1160" s="76" t="s">
        <v>4815</v>
      </c>
      <c r="B1160" s="275" t="s">
        <v>4816</v>
      </c>
      <c r="C1160" s="276" t="s">
        <v>22275</v>
      </c>
    </row>
    <row r="1161" spans="1:3" x14ac:dyDescent="0.2">
      <c r="A1161" s="76" t="s">
        <v>4817</v>
      </c>
      <c r="B1161" s="275" t="s">
        <v>4818</v>
      </c>
      <c r="C1161" s="276" t="s">
        <v>2525</v>
      </c>
    </row>
    <row r="1162" spans="1:3" x14ac:dyDescent="0.2">
      <c r="A1162" s="76" t="s">
        <v>4819</v>
      </c>
      <c r="B1162" s="275" t="s">
        <v>4820</v>
      </c>
      <c r="C1162" s="276" t="s">
        <v>22278</v>
      </c>
    </row>
    <row r="1163" spans="1:3" x14ac:dyDescent="0.2">
      <c r="A1163" s="76" t="s">
        <v>4821</v>
      </c>
      <c r="B1163" s="275" t="s">
        <v>4822</v>
      </c>
      <c r="C1163" s="276" t="s">
        <v>2525</v>
      </c>
    </row>
    <row r="1164" spans="1:3" x14ac:dyDescent="0.2">
      <c r="A1164" s="76" t="s">
        <v>4823</v>
      </c>
      <c r="B1164" s="275" t="s">
        <v>4824</v>
      </c>
      <c r="C1164" s="276" t="s">
        <v>2525</v>
      </c>
    </row>
    <row r="1165" spans="1:3" x14ac:dyDescent="0.2">
      <c r="A1165" s="76" t="s">
        <v>4825</v>
      </c>
      <c r="B1165" s="275" t="s">
        <v>4826</v>
      </c>
      <c r="C1165" s="276" t="s">
        <v>2525</v>
      </c>
    </row>
    <row r="1166" spans="1:3" x14ac:dyDescent="0.2">
      <c r="A1166" s="76" t="s">
        <v>4827</v>
      </c>
      <c r="B1166" s="275" t="s">
        <v>4828</v>
      </c>
      <c r="C1166" s="276" t="s">
        <v>2525</v>
      </c>
    </row>
    <row r="1167" spans="1:3" x14ac:dyDescent="0.2">
      <c r="A1167" s="76" t="s">
        <v>4829</v>
      </c>
      <c r="B1167" s="275" t="s">
        <v>4830</v>
      </c>
      <c r="C1167" s="276" t="s">
        <v>2525</v>
      </c>
    </row>
    <row r="1168" spans="1:3" x14ac:dyDescent="0.2">
      <c r="A1168" s="76" t="s">
        <v>4831</v>
      </c>
      <c r="B1168" s="275" t="s">
        <v>4832</v>
      </c>
      <c r="C1168" s="276" t="s">
        <v>22275</v>
      </c>
    </row>
    <row r="1169" spans="1:3" x14ac:dyDescent="0.2">
      <c r="A1169" s="76" t="s">
        <v>4833</v>
      </c>
      <c r="B1169" s="275" t="s">
        <v>4834</v>
      </c>
      <c r="C1169" s="276" t="s">
        <v>22275</v>
      </c>
    </row>
    <row r="1170" spans="1:3" x14ac:dyDescent="0.2">
      <c r="A1170" s="76" t="s">
        <v>4835</v>
      </c>
      <c r="B1170" s="275" t="s">
        <v>4836</v>
      </c>
      <c r="C1170" s="276" t="s">
        <v>2525</v>
      </c>
    </row>
    <row r="1171" spans="1:3" x14ac:dyDescent="0.2">
      <c r="A1171" s="76" t="s">
        <v>4837</v>
      </c>
      <c r="B1171" s="275" t="s">
        <v>4838</v>
      </c>
      <c r="C1171" s="276" t="s">
        <v>2525</v>
      </c>
    </row>
    <row r="1172" spans="1:3" x14ac:dyDescent="0.2">
      <c r="A1172" s="76" t="s">
        <v>4839</v>
      </c>
      <c r="B1172" s="275" t="s">
        <v>4840</v>
      </c>
      <c r="C1172" s="276" t="s">
        <v>2525</v>
      </c>
    </row>
    <row r="1173" spans="1:3" x14ac:dyDescent="0.2">
      <c r="A1173" s="76" t="s">
        <v>4841</v>
      </c>
      <c r="B1173" s="275" t="s">
        <v>4842</v>
      </c>
      <c r="C1173" s="276" t="s">
        <v>2525</v>
      </c>
    </row>
    <row r="1174" spans="1:3" x14ac:dyDescent="0.2">
      <c r="A1174" s="76" t="s">
        <v>4843</v>
      </c>
      <c r="B1174" s="275" t="s">
        <v>4844</v>
      </c>
      <c r="C1174" s="276" t="s">
        <v>22275</v>
      </c>
    </row>
    <row r="1175" spans="1:3" x14ac:dyDescent="0.2">
      <c r="A1175" s="76" t="s">
        <v>4845</v>
      </c>
      <c r="B1175" s="275" t="s">
        <v>4846</v>
      </c>
      <c r="C1175" s="276" t="s">
        <v>2525</v>
      </c>
    </row>
    <row r="1176" spans="1:3" x14ac:dyDescent="0.2">
      <c r="A1176" s="76" t="s">
        <v>4847</v>
      </c>
      <c r="B1176" s="275" t="s">
        <v>4848</v>
      </c>
      <c r="C1176" s="276" t="s">
        <v>2525</v>
      </c>
    </row>
    <row r="1177" spans="1:3" x14ac:dyDescent="0.2">
      <c r="A1177" s="76" t="s">
        <v>4849</v>
      </c>
      <c r="B1177" s="275" t="s">
        <v>4850</v>
      </c>
      <c r="C1177" s="276" t="s">
        <v>2525</v>
      </c>
    </row>
    <row r="1178" spans="1:3" x14ac:dyDescent="0.2">
      <c r="A1178" s="76" t="s">
        <v>4851</v>
      </c>
      <c r="B1178" s="275" t="s">
        <v>4852</v>
      </c>
      <c r="C1178" s="276" t="s">
        <v>22275</v>
      </c>
    </row>
    <row r="1179" spans="1:3" x14ac:dyDescent="0.2">
      <c r="A1179" s="76" t="s">
        <v>4853</v>
      </c>
      <c r="B1179" s="275" t="s">
        <v>4854</v>
      </c>
      <c r="C1179" s="276" t="s">
        <v>2525</v>
      </c>
    </row>
    <row r="1180" spans="1:3" x14ac:dyDescent="0.2">
      <c r="A1180" s="76" t="s">
        <v>4855</v>
      </c>
      <c r="B1180" s="275" t="s">
        <v>4856</v>
      </c>
      <c r="C1180" s="276" t="s">
        <v>2525</v>
      </c>
    </row>
    <row r="1181" spans="1:3" x14ac:dyDescent="0.2">
      <c r="A1181" s="76" t="s">
        <v>4857</v>
      </c>
      <c r="B1181" s="275" t="s">
        <v>4858</v>
      </c>
      <c r="C1181" s="276" t="s">
        <v>2525</v>
      </c>
    </row>
    <row r="1182" spans="1:3" x14ac:dyDescent="0.2">
      <c r="A1182" s="76" t="s">
        <v>4859</v>
      </c>
      <c r="B1182" s="275" t="s">
        <v>4860</v>
      </c>
      <c r="C1182" s="276" t="s">
        <v>2525</v>
      </c>
    </row>
    <row r="1183" spans="1:3" x14ac:dyDescent="0.2">
      <c r="A1183" s="76" t="s">
        <v>4861</v>
      </c>
      <c r="B1183" s="275" t="s">
        <v>1148</v>
      </c>
      <c r="C1183" s="276" t="s">
        <v>2525</v>
      </c>
    </row>
    <row r="1184" spans="1:3" x14ac:dyDescent="0.2">
      <c r="A1184" s="76" t="s">
        <v>4862</v>
      </c>
      <c r="B1184" s="275" t="s">
        <v>4863</v>
      </c>
      <c r="C1184" s="276" t="s">
        <v>2525</v>
      </c>
    </row>
    <row r="1185" spans="1:3" x14ac:dyDescent="0.2">
      <c r="A1185" s="76" t="s">
        <v>4864</v>
      </c>
      <c r="B1185" s="275" t="s">
        <v>4865</v>
      </c>
      <c r="C1185" s="276" t="s">
        <v>2525</v>
      </c>
    </row>
    <row r="1186" spans="1:3" x14ac:dyDescent="0.2">
      <c r="A1186" s="76" t="s">
        <v>4866</v>
      </c>
      <c r="B1186" s="275" t="s">
        <v>4867</v>
      </c>
      <c r="C1186" s="276" t="s">
        <v>2525</v>
      </c>
    </row>
    <row r="1187" spans="1:3" x14ac:dyDescent="0.2">
      <c r="A1187" s="76" t="s">
        <v>4868</v>
      </c>
      <c r="B1187" s="275" t="s">
        <v>4869</v>
      </c>
      <c r="C1187" s="276" t="s">
        <v>2525</v>
      </c>
    </row>
    <row r="1188" spans="1:3" x14ac:dyDescent="0.2">
      <c r="A1188" s="76" t="s">
        <v>4870</v>
      </c>
      <c r="B1188" s="275" t="s">
        <v>4871</v>
      </c>
      <c r="C1188" s="276" t="s">
        <v>2525</v>
      </c>
    </row>
    <row r="1189" spans="1:3" x14ac:dyDescent="0.2">
      <c r="A1189" s="76" t="s">
        <v>4872</v>
      </c>
      <c r="B1189" s="275" t="s">
        <v>4873</v>
      </c>
      <c r="C1189" s="276" t="s">
        <v>2525</v>
      </c>
    </row>
    <row r="1190" spans="1:3" x14ac:dyDescent="0.2">
      <c r="A1190" s="76" t="s">
        <v>4874</v>
      </c>
      <c r="B1190" s="275" t="s">
        <v>4875</v>
      </c>
      <c r="C1190" s="276" t="s">
        <v>2525</v>
      </c>
    </row>
    <row r="1191" spans="1:3" x14ac:dyDescent="0.2">
      <c r="A1191" s="76" t="s">
        <v>4876</v>
      </c>
      <c r="B1191" s="275" t="s">
        <v>4877</v>
      </c>
      <c r="C1191" s="276" t="s">
        <v>2525</v>
      </c>
    </row>
    <row r="1192" spans="1:3" x14ac:dyDescent="0.2">
      <c r="A1192" s="76" t="s">
        <v>4878</v>
      </c>
      <c r="B1192" s="275" t="s">
        <v>4879</v>
      </c>
      <c r="C1192" s="276" t="s">
        <v>22275</v>
      </c>
    </row>
    <row r="1193" spans="1:3" x14ac:dyDescent="0.2">
      <c r="A1193" s="76" t="s">
        <v>4880</v>
      </c>
      <c r="B1193" s="275" t="s">
        <v>4881</v>
      </c>
      <c r="C1193" s="276" t="s">
        <v>2525</v>
      </c>
    </row>
    <row r="1194" spans="1:3" x14ac:dyDescent="0.2">
      <c r="A1194" s="76" t="s">
        <v>4882</v>
      </c>
      <c r="B1194" s="275" t="s">
        <v>4883</v>
      </c>
      <c r="C1194" s="276" t="s">
        <v>22275</v>
      </c>
    </row>
    <row r="1195" spans="1:3" x14ac:dyDescent="0.2">
      <c r="A1195" s="76" t="s">
        <v>4884</v>
      </c>
      <c r="B1195" s="275" t="s">
        <v>4885</v>
      </c>
      <c r="C1195" s="276" t="s">
        <v>2525</v>
      </c>
    </row>
    <row r="1196" spans="1:3" x14ac:dyDescent="0.2">
      <c r="A1196" s="76" t="s">
        <v>4886</v>
      </c>
      <c r="B1196" s="275" t="s">
        <v>4887</v>
      </c>
      <c r="C1196" s="276" t="s">
        <v>2525</v>
      </c>
    </row>
    <row r="1197" spans="1:3" x14ac:dyDescent="0.2">
      <c r="A1197" s="76" t="s">
        <v>4888</v>
      </c>
      <c r="B1197" s="275" t="s">
        <v>4889</v>
      </c>
      <c r="C1197" s="276" t="s">
        <v>22275</v>
      </c>
    </row>
    <row r="1198" spans="1:3" x14ac:dyDescent="0.2">
      <c r="A1198" s="76" t="s">
        <v>4890</v>
      </c>
      <c r="B1198" s="275" t="s">
        <v>4891</v>
      </c>
      <c r="C1198" s="276" t="s">
        <v>2525</v>
      </c>
    </row>
    <row r="1199" spans="1:3" x14ac:dyDescent="0.2">
      <c r="A1199" s="76" t="s">
        <v>4892</v>
      </c>
      <c r="B1199" s="275" t="s">
        <v>4893</v>
      </c>
      <c r="C1199" s="276" t="s">
        <v>22275</v>
      </c>
    </row>
    <row r="1200" spans="1:3" x14ac:dyDescent="0.2">
      <c r="A1200" s="76" t="s">
        <v>4894</v>
      </c>
      <c r="B1200" s="275" t="s">
        <v>4895</v>
      </c>
      <c r="C1200" s="276" t="s">
        <v>22275</v>
      </c>
    </row>
    <row r="1201" spans="1:3" x14ac:dyDescent="0.2">
      <c r="A1201" s="76" t="s">
        <v>4896</v>
      </c>
      <c r="B1201" s="275" t="s">
        <v>4897</v>
      </c>
      <c r="C1201" s="276" t="s">
        <v>22275</v>
      </c>
    </row>
    <row r="1202" spans="1:3" x14ac:dyDescent="0.2">
      <c r="A1202" s="76" t="s">
        <v>4898</v>
      </c>
      <c r="B1202" s="275" t="s">
        <v>4899</v>
      </c>
      <c r="C1202" s="276" t="s">
        <v>22278</v>
      </c>
    </row>
    <row r="1203" spans="1:3" x14ac:dyDescent="0.2">
      <c r="A1203" s="76" t="s">
        <v>4900</v>
      </c>
      <c r="B1203" s="275" t="s">
        <v>4901</v>
      </c>
      <c r="C1203" s="276" t="s">
        <v>2525</v>
      </c>
    </row>
    <row r="1204" spans="1:3" x14ac:dyDescent="0.2">
      <c r="A1204" s="76" t="s">
        <v>4902</v>
      </c>
      <c r="B1204" s="275" t="s">
        <v>4903</v>
      </c>
      <c r="C1204" s="276" t="s">
        <v>2525</v>
      </c>
    </row>
    <row r="1205" spans="1:3" x14ac:dyDescent="0.2">
      <c r="A1205" s="76" t="s">
        <v>4904</v>
      </c>
      <c r="B1205" s="275" t="s">
        <v>4905</v>
      </c>
      <c r="C1205" s="276" t="s">
        <v>2525</v>
      </c>
    </row>
    <row r="1206" spans="1:3" x14ac:dyDescent="0.2">
      <c r="A1206" s="76" t="s">
        <v>4906</v>
      </c>
      <c r="B1206" s="275" t="s">
        <v>4907</v>
      </c>
      <c r="C1206" s="276" t="s">
        <v>2525</v>
      </c>
    </row>
    <row r="1207" spans="1:3" x14ac:dyDescent="0.2">
      <c r="A1207" s="76" t="s">
        <v>4908</v>
      </c>
      <c r="B1207" s="275" t="s">
        <v>4909</v>
      </c>
      <c r="C1207" s="276" t="s">
        <v>2525</v>
      </c>
    </row>
    <row r="1208" spans="1:3" x14ac:dyDescent="0.2">
      <c r="A1208" s="76" t="s">
        <v>4910</v>
      </c>
      <c r="B1208" s="275" t="s">
        <v>4911</v>
      </c>
      <c r="C1208" s="276" t="s">
        <v>2525</v>
      </c>
    </row>
    <row r="1209" spans="1:3" x14ac:dyDescent="0.2">
      <c r="A1209" s="76" t="s">
        <v>4912</v>
      </c>
      <c r="B1209" s="275" t="s">
        <v>4913</v>
      </c>
      <c r="C1209" s="276" t="s">
        <v>2525</v>
      </c>
    </row>
    <row r="1210" spans="1:3" x14ac:dyDescent="0.2">
      <c r="A1210" s="76" t="s">
        <v>4914</v>
      </c>
      <c r="B1210" s="275" t="s">
        <v>4915</v>
      </c>
      <c r="C1210" s="276" t="s">
        <v>2525</v>
      </c>
    </row>
    <row r="1211" spans="1:3" x14ac:dyDescent="0.2">
      <c r="A1211" s="76" t="s">
        <v>4916</v>
      </c>
      <c r="B1211" s="275" t="s">
        <v>4917</v>
      </c>
      <c r="C1211" s="276" t="s">
        <v>2525</v>
      </c>
    </row>
    <row r="1212" spans="1:3" x14ac:dyDescent="0.2">
      <c r="A1212" s="76" t="s">
        <v>4918</v>
      </c>
      <c r="B1212" s="275" t="s">
        <v>4919</v>
      </c>
      <c r="C1212" s="276" t="s">
        <v>22275</v>
      </c>
    </row>
    <row r="1213" spans="1:3" x14ac:dyDescent="0.2">
      <c r="A1213" s="76" t="s">
        <v>4920</v>
      </c>
      <c r="B1213" s="275" t="s">
        <v>4921</v>
      </c>
      <c r="C1213" s="276" t="s">
        <v>2525</v>
      </c>
    </row>
    <row r="1214" spans="1:3" x14ac:dyDescent="0.2">
      <c r="A1214" s="76" t="s">
        <v>4922</v>
      </c>
      <c r="B1214" s="275" t="s">
        <v>4923</v>
      </c>
      <c r="C1214" s="276" t="s">
        <v>2525</v>
      </c>
    </row>
    <row r="1215" spans="1:3" x14ac:dyDescent="0.2">
      <c r="A1215" s="76" t="s">
        <v>4924</v>
      </c>
      <c r="B1215" s="275" t="s">
        <v>4925</v>
      </c>
      <c r="C1215" s="276" t="s">
        <v>22275</v>
      </c>
    </row>
    <row r="1216" spans="1:3" x14ac:dyDescent="0.2">
      <c r="A1216" s="76" t="s">
        <v>4926</v>
      </c>
      <c r="B1216" s="275" t="s">
        <v>4927</v>
      </c>
      <c r="C1216" s="276" t="s">
        <v>2525</v>
      </c>
    </row>
    <row r="1217" spans="1:3" x14ac:dyDescent="0.2">
      <c r="A1217" s="76" t="s">
        <v>4928</v>
      </c>
      <c r="B1217" s="275" t="s">
        <v>4929</v>
      </c>
      <c r="C1217" s="276" t="s">
        <v>2525</v>
      </c>
    </row>
    <row r="1218" spans="1:3" x14ac:dyDescent="0.2">
      <c r="A1218" s="76" t="s">
        <v>4930</v>
      </c>
      <c r="B1218" s="275" t="s">
        <v>4931</v>
      </c>
      <c r="C1218" s="276" t="s">
        <v>2525</v>
      </c>
    </row>
    <row r="1219" spans="1:3" x14ac:dyDescent="0.2">
      <c r="A1219" s="76" t="s">
        <v>4932</v>
      </c>
      <c r="B1219" s="275" t="s">
        <v>4933</v>
      </c>
      <c r="C1219" s="276" t="s">
        <v>2525</v>
      </c>
    </row>
    <row r="1220" spans="1:3" x14ac:dyDescent="0.2">
      <c r="A1220" s="76" t="s">
        <v>4934</v>
      </c>
      <c r="B1220" s="275" t="s">
        <v>4935</v>
      </c>
      <c r="C1220" s="276" t="s">
        <v>2525</v>
      </c>
    </row>
    <row r="1221" spans="1:3" x14ac:dyDescent="0.2">
      <c r="A1221" s="76" t="s">
        <v>4936</v>
      </c>
      <c r="B1221" s="275" t="s">
        <v>4937</v>
      </c>
      <c r="C1221" s="276" t="s">
        <v>22275</v>
      </c>
    </row>
    <row r="1222" spans="1:3" x14ac:dyDescent="0.2">
      <c r="A1222" s="76" t="s">
        <v>4938</v>
      </c>
      <c r="B1222" s="275" t="s">
        <v>4939</v>
      </c>
      <c r="C1222" s="276" t="s">
        <v>2525</v>
      </c>
    </row>
    <row r="1223" spans="1:3" x14ac:dyDescent="0.2">
      <c r="A1223" s="76" t="s">
        <v>4940</v>
      </c>
      <c r="B1223" s="275" t="s">
        <v>4941</v>
      </c>
      <c r="C1223" s="276" t="s">
        <v>2525</v>
      </c>
    </row>
    <row r="1224" spans="1:3" x14ac:dyDescent="0.2">
      <c r="A1224" s="76" t="s">
        <v>4942</v>
      </c>
      <c r="B1224" s="275" t="s">
        <v>4943</v>
      </c>
      <c r="C1224" s="276" t="s">
        <v>2525</v>
      </c>
    </row>
    <row r="1225" spans="1:3" x14ac:dyDescent="0.2">
      <c r="A1225" s="76" t="s">
        <v>4944</v>
      </c>
      <c r="B1225" s="275" t="s">
        <v>4945</v>
      </c>
      <c r="C1225" s="276" t="s">
        <v>2525</v>
      </c>
    </row>
    <row r="1226" spans="1:3" x14ac:dyDescent="0.2">
      <c r="A1226" s="76" t="s">
        <v>4946</v>
      </c>
      <c r="B1226" s="275" t="s">
        <v>4947</v>
      </c>
      <c r="C1226" s="276" t="s">
        <v>2525</v>
      </c>
    </row>
    <row r="1227" spans="1:3" x14ac:dyDescent="0.2">
      <c r="A1227" s="76" t="s">
        <v>4948</v>
      </c>
      <c r="B1227" s="275" t="s">
        <v>4949</v>
      </c>
      <c r="C1227" s="276" t="s">
        <v>2525</v>
      </c>
    </row>
    <row r="1228" spans="1:3" x14ac:dyDescent="0.2">
      <c r="A1228" s="76" t="s">
        <v>4950</v>
      </c>
      <c r="B1228" s="275" t="s">
        <v>4951</v>
      </c>
      <c r="C1228" s="276" t="s">
        <v>2525</v>
      </c>
    </row>
    <row r="1229" spans="1:3" x14ac:dyDescent="0.2">
      <c r="A1229" s="76" t="s">
        <v>4952</v>
      </c>
      <c r="B1229" s="275" t="s">
        <v>4953</v>
      </c>
      <c r="C1229" s="276" t="s">
        <v>22278</v>
      </c>
    </row>
    <row r="1230" spans="1:3" x14ac:dyDescent="0.2">
      <c r="A1230" s="76" t="s">
        <v>4954</v>
      </c>
      <c r="B1230" s="275" t="s">
        <v>4919</v>
      </c>
      <c r="C1230" s="276" t="s">
        <v>22278</v>
      </c>
    </row>
    <row r="1231" spans="1:3" x14ac:dyDescent="0.2">
      <c r="A1231" s="76" t="s">
        <v>4955</v>
      </c>
      <c r="B1231" s="275" t="s">
        <v>4956</v>
      </c>
      <c r="C1231" s="276" t="s">
        <v>22278</v>
      </c>
    </row>
    <row r="1232" spans="1:3" x14ac:dyDescent="0.2">
      <c r="A1232" s="76" t="s">
        <v>4957</v>
      </c>
      <c r="B1232" s="275" t="s">
        <v>4929</v>
      </c>
      <c r="C1232" s="276" t="s">
        <v>22278</v>
      </c>
    </row>
    <row r="1233" spans="1:3" x14ac:dyDescent="0.2">
      <c r="A1233" s="76" t="s">
        <v>4958</v>
      </c>
      <c r="B1233" s="275" t="s">
        <v>4937</v>
      </c>
      <c r="C1233" s="276" t="s">
        <v>22278</v>
      </c>
    </row>
    <row r="1234" spans="1:3" x14ac:dyDescent="0.2">
      <c r="A1234" s="76" t="s">
        <v>4959</v>
      </c>
      <c r="B1234" s="275" t="s">
        <v>4960</v>
      </c>
      <c r="C1234" s="276" t="s">
        <v>22275</v>
      </c>
    </row>
    <row r="1235" spans="1:3" x14ac:dyDescent="0.2">
      <c r="A1235" s="76" t="s">
        <v>4961</v>
      </c>
      <c r="B1235" s="275" t="s">
        <v>4962</v>
      </c>
      <c r="C1235" s="276" t="s">
        <v>2525</v>
      </c>
    </row>
    <row r="1236" spans="1:3" x14ac:dyDescent="0.2">
      <c r="A1236" s="76" t="s">
        <v>4963</v>
      </c>
      <c r="B1236" s="275" t="s">
        <v>4964</v>
      </c>
      <c r="C1236" s="276" t="s">
        <v>22275</v>
      </c>
    </row>
    <row r="1237" spans="1:3" x14ac:dyDescent="0.2">
      <c r="A1237" s="76" t="s">
        <v>4965</v>
      </c>
      <c r="B1237" s="275" t="s">
        <v>4966</v>
      </c>
      <c r="C1237" s="276" t="s">
        <v>22275</v>
      </c>
    </row>
    <row r="1238" spans="1:3" x14ac:dyDescent="0.2">
      <c r="A1238" s="76" t="s">
        <v>4967</v>
      </c>
      <c r="B1238" s="275" t="s">
        <v>4968</v>
      </c>
      <c r="C1238" s="276" t="s">
        <v>2525</v>
      </c>
    </row>
    <row r="1239" spans="1:3" x14ac:dyDescent="0.2">
      <c r="A1239" s="76" t="s">
        <v>4969</v>
      </c>
      <c r="B1239" s="275" t="s">
        <v>4970</v>
      </c>
      <c r="C1239" s="276" t="s">
        <v>2525</v>
      </c>
    </row>
    <row r="1240" spans="1:3" x14ac:dyDescent="0.2">
      <c r="A1240" s="76" t="s">
        <v>4971</v>
      </c>
      <c r="B1240" s="275" t="s">
        <v>4972</v>
      </c>
      <c r="C1240" s="276" t="s">
        <v>22275</v>
      </c>
    </row>
    <row r="1241" spans="1:3" x14ac:dyDescent="0.2">
      <c r="A1241" s="76" t="s">
        <v>4973</v>
      </c>
      <c r="B1241" s="275" t="s">
        <v>4974</v>
      </c>
      <c r="C1241" s="276" t="s">
        <v>2525</v>
      </c>
    </row>
    <row r="1242" spans="1:3" x14ac:dyDescent="0.2">
      <c r="A1242" s="76" t="s">
        <v>4975</v>
      </c>
      <c r="B1242" s="275" t="s">
        <v>4976</v>
      </c>
      <c r="C1242" s="276" t="s">
        <v>22275</v>
      </c>
    </row>
    <row r="1243" spans="1:3" x14ac:dyDescent="0.2">
      <c r="A1243" s="76" t="s">
        <v>4977</v>
      </c>
      <c r="B1243" s="275" t="s">
        <v>4978</v>
      </c>
      <c r="C1243" s="276" t="s">
        <v>22275</v>
      </c>
    </row>
    <row r="1244" spans="1:3" x14ac:dyDescent="0.2">
      <c r="A1244" s="76" t="s">
        <v>4979</v>
      </c>
      <c r="B1244" s="275" t="s">
        <v>4980</v>
      </c>
      <c r="C1244" s="276" t="s">
        <v>22275</v>
      </c>
    </row>
    <row r="1245" spans="1:3" x14ac:dyDescent="0.2">
      <c r="A1245" s="76" t="s">
        <v>4981</v>
      </c>
      <c r="B1245" s="275" t="s">
        <v>4982</v>
      </c>
      <c r="C1245" s="276" t="s">
        <v>22278</v>
      </c>
    </row>
    <row r="1246" spans="1:3" x14ac:dyDescent="0.2">
      <c r="A1246" s="76" t="s">
        <v>4983</v>
      </c>
      <c r="B1246" s="275" t="s">
        <v>4984</v>
      </c>
      <c r="C1246" s="276" t="s">
        <v>22275</v>
      </c>
    </row>
    <row r="1247" spans="1:3" x14ac:dyDescent="0.2">
      <c r="A1247" s="76" t="s">
        <v>4985</v>
      </c>
      <c r="B1247" s="275" t="s">
        <v>4986</v>
      </c>
      <c r="C1247" s="276" t="s">
        <v>22275</v>
      </c>
    </row>
    <row r="1248" spans="1:3" x14ac:dyDescent="0.2">
      <c r="A1248" s="76" t="s">
        <v>4987</v>
      </c>
      <c r="B1248" s="275" t="s">
        <v>4988</v>
      </c>
      <c r="C1248" s="276" t="s">
        <v>2525</v>
      </c>
    </row>
    <row r="1249" spans="1:3" x14ac:dyDescent="0.2">
      <c r="A1249" s="76" t="s">
        <v>4989</v>
      </c>
      <c r="B1249" s="275" t="s">
        <v>4990</v>
      </c>
      <c r="C1249" s="276" t="s">
        <v>2525</v>
      </c>
    </row>
    <row r="1250" spans="1:3" x14ac:dyDescent="0.2">
      <c r="A1250" s="76" t="s">
        <v>4991</v>
      </c>
      <c r="B1250" s="275" t="s">
        <v>4992</v>
      </c>
      <c r="C1250" s="276" t="s">
        <v>22275</v>
      </c>
    </row>
    <row r="1251" spans="1:3" x14ac:dyDescent="0.2">
      <c r="A1251" s="76" t="s">
        <v>4993</v>
      </c>
      <c r="B1251" s="275" t="s">
        <v>4994</v>
      </c>
      <c r="C1251" s="276" t="s">
        <v>2525</v>
      </c>
    </row>
    <row r="1252" spans="1:3" x14ac:dyDescent="0.2">
      <c r="A1252" s="76" t="s">
        <v>4995</v>
      </c>
      <c r="B1252" s="275" t="s">
        <v>4996</v>
      </c>
      <c r="C1252" s="276" t="s">
        <v>22275</v>
      </c>
    </row>
    <row r="1253" spans="1:3" x14ac:dyDescent="0.2">
      <c r="A1253" s="76" t="s">
        <v>4997</v>
      </c>
      <c r="B1253" s="275" t="s">
        <v>4998</v>
      </c>
      <c r="C1253" s="276" t="s">
        <v>2525</v>
      </c>
    </row>
    <row r="1254" spans="1:3" x14ac:dyDescent="0.2">
      <c r="A1254" s="76" t="s">
        <v>4999</v>
      </c>
      <c r="B1254" s="275" t="s">
        <v>5000</v>
      </c>
      <c r="C1254" s="276" t="s">
        <v>2525</v>
      </c>
    </row>
    <row r="1255" spans="1:3" x14ac:dyDescent="0.2">
      <c r="A1255" s="76" t="s">
        <v>5001</v>
      </c>
      <c r="B1255" s="275" t="s">
        <v>5002</v>
      </c>
      <c r="C1255" s="276" t="s">
        <v>2525</v>
      </c>
    </row>
    <row r="1256" spans="1:3" x14ac:dyDescent="0.2">
      <c r="A1256" s="76" t="s">
        <v>5003</v>
      </c>
      <c r="B1256" s="275" t="s">
        <v>5004</v>
      </c>
      <c r="C1256" s="276" t="s">
        <v>2525</v>
      </c>
    </row>
    <row r="1257" spans="1:3" x14ac:dyDescent="0.2">
      <c r="A1257" s="76" t="s">
        <v>5005</v>
      </c>
      <c r="B1257" s="275" t="s">
        <v>5006</v>
      </c>
      <c r="C1257" s="276" t="s">
        <v>2525</v>
      </c>
    </row>
    <row r="1258" spans="1:3" x14ac:dyDescent="0.2">
      <c r="A1258" s="76" t="s">
        <v>5007</v>
      </c>
      <c r="B1258" s="275" t="s">
        <v>5008</v>
      </c>
      <c r="C1258" s="276" t="s">
        <v>22278</v>
      </c>
    </row>
    <row r="1259" spans="1:3" x14ac:dyDescent="0.2">
      <c r="A1259" s="76" t="s">
        <v>5009</v>
      </c>
      <c r="B1259" s="275" t="s">
        <v>5010</v>
      </c>
      <c r="C1259" s="276" t="s">
        <v>2525</v>
      </c>
    </row>
    <row r="1260" spans="1:3" x14ac:dyDescent="0.2">
      <c r="A1260" s="76" t="s">
        <v>5011</v>
      </c>
      <c r="B1260" s="275" t="s">
        <v>5012</v>
      </c>
      <c r="C1260" s="276" t="s">
        <v>2525</v>
      </c>
    </row>
    <row r="1261" spans="1:3" x14ac:dyDescent="0.2">
      <c r="A1261" s="76" t="s">
        <v>5014</v>
      </c>
      <c r="B1261" s="275" t="s">
        <v>5015</v>
      </c>
      <c r="C1261" s="276" t="s">
        <v>2525</v>
      </c>
    </row>
    <row r="1262" spans="1:3" x14ac:dyDescent="0.2">
      <c r="A1262" s="76" t="s">
        <v>5016</v>
      </c>
      <c r="B1262" s="275" t="s">
        <v>5017</v>
      </c>
      <c r="C1262" s="276" t="s">
        <v>22275</v>
      </c>
    </row>
    <row r="1263" spans="1:3" x14ac:dyDescent="0.2">
      <c r="A1263" s="76" t="s">
        <v>5018</v>
      </c>
      <c r="B1263" s="275" t="s">
        <v>5019</v>
      </c>
      <c r="C1263" s="276" t="s">
        <v>2525</v>
      </c>
    </row>
    <row r="1264" spans="1:3" x14ac:dyDescent="0.2">
      <c r="A1264" s="76" t="s">
        <v>5020</v>
      </c>
      <c r="B1264" s="275" t="s">
        <v>5021</v>
      </c>
      <c r="C1264" s="276" t="s">
        <v>2525</v>
      </c>
    </row>
    <row r="1265" spans="1:3" x14ac:dyDescent="0.2">
      <c r="A1265" s="76" t="s">
        <v>5022</v>
      </c>
      <c r="B1265" s="275" t="s">
        <v>5013</v>
      </c>
      <c r="C1265" s="276" t="s">
        <v>2525</v>
      </c>
    </row>
    <row r="1266" spans="1:3" x14ac:dyDescent="0.2">
      <c r="A1266" s="76" t="s">
        <v>5023</v>
      </c>
      <c r="B1266" s="275" t="s">
        <v>5024</v>
      </c>
      <c r="C1266" s="276" t="s">
        <v>2525</v>
      </c>
    </row>
    <row r="1267" spans="1:3" x14ac:dyDescent="0.2">
      <c r="A1267" s="76" t="s">
        <v>5025</v>
      </c>
      <c r="B1267" s="275" t="s">
        <v>5026</v>
      </c>
      <c r="C1267" s="276" t="s">
        <v>2525</v>
      </c>
    </row>
    <row r="1268" spans="1:3" x14ac:dyDescent="0.2">
      <c r="A1268" s="76" t="s">
        <v>5027</v>
      </c>
      <c r="B1268" s="275" t="s">
        <v>5028</v>
      </c>
      <c r="C1268" s="276" t="s">
        <v>2525</v>
      </c>
    </row>
    <row r="1269" spans="1:3" x14ac:dyDescent="0.2">
      <c r="A1269" s="76" t="s">
        <v>5029</v>
      </c>
      <c r="B1269" s="275" t="s">
        <v>5030</v>
      </c>
      <c r="C1269" s="276" t="s">
        <v>2525</v>
      </c>
    </row>
    <row r="1270" spans="1:3" x14ac:dyDescent="0.2">
      <c r="A1270" s="76" t="s">
        <v>5031</v>
      </c>
      <c r="B1270" s="275" t="s">
        <v>5032</v>
      </c>
      <c r="C1270" s="276" t="s">
        <v>2525</v>
      </c>
    </row>
    <row r="1271" spans="1:3" x14ac:dyDescent="0.2">
      <c r="A1271" s="76" t="s">
        <v>5033</v>
      </c>
      <c r="B1271" s="275" t="s">
        <v>5034</v>
      </c>
      <c r="C1271" s="276" t="s">
        <v>2525</v>
      </c>
    </row>
    <row r="1272" spans="1:3" x14ac:dyDescent="0.2">
      <c r="A1272" s="76" t="s">
        <v>5035</v>
      </c>
      <c r="B1272" s="275" t="s">
        <v>5036</v>
      </c>
      <c r="C1272" s="276" t="s">
        <v>2525</v>
      </c>
    </row>
    <row r="1273" spans="1:3" x14ac:dyDescent="0.2">
      <c r="A1273" s="76" t="s">
        <v>5037</v>
      </c>
      <c r="B1273" s="275" t="s">
        <v>5038</v>
      </c>
      <c r="C1273" s="276" t="s">
        <v>2525</v>
      </c>
    </row>
    <row r="1274" spans="1:3" x14ac:dyDescent="0.2">
      <c r="A1274" s="76" t="s">
        <v>5039</v>
      </c>
      <c r="B1274" s="275" t="s">
        <v>5040</v>
      </c>
      <c r="C1274" s="276" t="s">
        <v>2525</v>
      </c>
    </row>
    <row r="1275" spans="1:3" x14ac:dyDescent="0.2">
      <c r="A1275" s="76" t="s">
        <v>5041</v>
      </c>
      <c r="B1275" s="275" t="s">
        <v>5042</v>
      </c>
      <c r="C1275" s="276" t="s">
        <v>2525</v>
      </c>
    </row>
    <row r="1276" spans="1:3" x14ac:dyDescent="0.2">
      <c r="A1276" s="76" t="s">
        <v>5043</v>
      </c>
      <c r="B1276" s="275" t="s">
        <v>5044</v>
      </c>
      <c r="C1276" s="276" t="s">
        <v>2525</v>
      </c>
    </row>
    <row r="1277" spans="1:3" x14ac:dyDescent="0.2">
      <c r="A1277" s="76" t="s">
        <v>5045</v>
      </c>
      <c r="B1277" s="275" t="s">
        <v>5046</v>
      </c>
      <c r="C1277" s="276" t="s">
        <v>2525</v>
      </c>
    </row>
    <row r="1278" spans="1:3" x14ac:dyDescent="0.2">
      <c r="A1278" s="76" t="s">
        <v>5047</v>
      </c>
      <c r="B1278" s="275" t="s">
        <v>5048</v>
      </c>
      <c r="C1278" s="276" t="s">
        <v>2525</v>
      </c>
    </row>
    <row r="1279" spans="1:3" x14ac:dyDescent="0.2">
      <c r="A1279" s="76" t="s">
        <v>5049</v>
      </c>
      <c r="B1279" s="275" t="s">
        <v>5050</v>
      </c>
      <c r="C1279" s="276" t="s">
        <v>2525</v>
      </c>
    </row>
    <row r="1280" spans="1:3" x14ac:dyDescent="0.2">
      <c r="A1280" s="76" t="s">
        <v>5051</v>
      </c>
      <c r="B1280" s="275" t="s">
        <v>5052</v>
      </c>
      <c r="C1280" s="276" t="s">
        <v>2525</v>
      </c>
    </row>
    <row r="1281" spans="1:3" x14ac:dyDescent="0.2">
      <c r="A1281" s="76" t="s">
        <v>5053</v>
      </c>
      <c r="B1281" s="275" t="s">
        <v>5054</v>
      </c>
      <c r="C1281" s="276" t="s">
        <v>2525</v>
      </c>
    </row>
    <row r="1282" spans="1:3" x14ac:dyDescent="0.2">
      <c r="A1282" s="76" t="s">
        <v>5055</v>
      </c>
      <c r="B1282" s="275" t="s">
        <v>5056</v>
      </c>
      <c r="C1282" s="276" t="s">
        <v>2525</v>
      </c>
    </row>
    <row r="1283" spans="1:3" x14ac:dyDescent="0.2">
      <c r="A1283" s="76" t="s">
        <v>5057</v>
      </c>
      <c r="B1283" s="275" t="s">
        <v>5058</v>
      </c>
      <c r="C1283" s="276" t="s">
        <v>2525</v>
      </c>
    </row>
    <row r="1284" spans="1:3" x14ac:dyDescent="0.2">
      <c r="A1284" s="76" t="s">
        <v>5059</v>
      </c>
      <c r="B1284" s="275" t="s">
        <v>5060</v>
      </c>
      <c r="C1284" s="276" t="s">
        <v>2525</v>
      </c>
    </row>
    <row r="1285" spans="1:3" x14ac:dyDescent="0.2">
      <c r="A1285" s="76" t="s">
        <v>5061</v>
      </c>
      <c r="B1285" s="275" t="s">
        <v>5062</v>
      </c>
      <c r="C1285" s="276" t="s">
        <v>2525</v>
      </c>
    </row>
    <row r="1286" spans="1:3" x14ac:dyDescent="0.2">
      <c r="A1286" s="76" t="s">
        <v>5063</v>
      </c>
      <c r="B1286" s="275" t="s">
        <v>5064</v>
      </c>
      <c r="C1286" s="276" t="s">
        <v>2525</v>
      </c>
    </row>
    <row r="1287" spans="1:3" x14ac:dyDescent="0.2">
      <c r="A1287" s="76" t="s">
        <v>5065</v>
      </c>
      <c r="B1287" s="275" t="s">
        <v>5066</v>
      </c>
      <c r="C1287" s="276" t="s">
        <v>22275</v>
      </c>
    </row>
    <row r="1288" spans="1:3" x14ac:dyDescent="0.2">
      <c r="A1288" s="76" t="s">
        <v>5067</v>
      </c>
      <c r="B1288" s="275" t="s">
        <v>5068</v>
      </c>
      <c r="C1288" s="276" t="s">
        <v>2525</v>
      </c>
    </row>
    <row r="1289" spans="1:3" x14ac:dyDescent="0.2">
      <c r="A1289" s="76" t="s">
        <v>5069</v>
      </c>
      <c r="B1289" s="275" t="s">
        <v>5070</v>
      </c>
      <c r="C1289" s="276" t="s">
        <v>2525</v>
      </c>
    </row>
    <row r="1290" spans="1:3" x14ac:dyDescent="0.2">
      <c r="A1290" s="76" t="s">
        <v>5071</v>
      </c>
      <c r="B1290" s="275" t="s">
        <v>5072</v>
      </c>
      <c r="C1290" s="276" t="s">
        <v>2525</v>
      </c>
    </row>
    <row r="1291" spans="1:3" x14ac:dyDescent="0.2">
      <c r="A1291" s="76" t="s">
        <v>5073</v>
      </c>
      <c r="B1291" s="275" t="s">
        <v>5074</v>
      </c>
      <c r="C1291" s="276" t="s">
        <v>2525</v>
      </c>
    </row>
    <row r="1292" spans="1:3" x14ac:dyDescent="0.2">
      <c r="A1292" s="76" t="s">
        <v>5075</v>
      </c>
      <c r="B1292" s="275" t="s">
        <v>5076</v>
      </c>
      <c r="C1292" s="276" t="s">
        <v>2525</v>
      </c>
    </row>
    <row r="1293" spans="1:3" x14ac:dyDescent="0.2">
      <c r="A1293" s="76" t="s">
        <v>5077</v>
      </c>
      <c r="B1293" s="275" t="s">
        <v>5078</v>
      </c>
      <c r="C1293" s="276" t="s">
        <v>2525</v>
      </c>
    </row>
    <row r="1294" spans="1:3" x14ac:dyDescent="0.2">
      <c r="A1294" s="76" t="s">
        <v>5079</v>
      </c>
      <c r="B1294" s="275" t="s">
        <v>5080</v>
      </c>
      <c r="C1294" s="276" t="s">
        <v>2525</v>
      </c>
    </row>
    <row r="1295" spans="1:3" x14ac:dyDescent="0.2">
      <c r="A1295" s="76" t="s">
        <v>5081</v>
      </c>
      <c r="B1295" s="275" t="s">
        <v>5082</v>
      </c>
      <c r="C1295" s="276" t="s">
        <v>2525</v>
      </c>
    </row>
    <row r="1296" spans="1:3" x14ac:dyDescent="0.2">
      <c r="A1296" s="76" t="s">
        <v>5083</v>
      </c>
      <c r="B1296" s="275" t="s">
        <v>5084</v>
      </c>
      <c r="C1296" s="276" t="s">
        <v>22275</v>
      </c>
    </row>
    <row r="1297" spans="1:3" x14ac:dyDescent="0.2">
      <c r="A1297" s="76" t="s">
        <v>5085</v>
      </c>
      <c r="B1297" s="275" t="s">
        <v>5086</v>
      </c>
      <c r="C1297" s="276" t="s">
        <v>2525</v>
      </c>
    </row>
    <row r="1298" spans="1:3" x14ac:dyDescent="0.2">
      <c r="A1298" s="76" t="s">
        <v>5087</v>
      </c>
      <c r="B1298" s="275" t="s">
        <v>5088</v>
      </c>
      <c r="C1298" s="276" t="s">
        <v>2525</v>
      </c>
    </row>
    <row r="1299" spans="1:3" x14ac:dyDescent="0.2">
      <c r="A1299" s="76" t="s">
        <v>5089</v>
      </c>
      <c r="B1299" s="275" t="s">
        <v>5090</v>
      </c>
      <c r="C1299" s="276" t="s">
        <v>22278</v>
      </c>
    </row>
    <row r="1300" spans="1:3" x14ac:dyDescent="0.2">
      <c r="A1300" s="76" t="s">
        <v>5091</v>
      </c>
      <c r="B1300" s="275" t="s">
        <v>5092</v>
      </c>
      <c r="C1300" s="276" t="s">
        <v>22278</v>
      </c>
    </row>
    <row r="1301" spans="1:3" x14ac:dyDescent="0.2">
      <c r="A1301" s="76" t="s">
        <v>5093</v>
      </c>
      <c r="B1301" s="275" t="s">
        <v>5094</v>
      </c>
      <c r="C1301" s="276" t="s">
        <v>22278</v>
      </c>
    </row>
    <row r="1302" spans="1:3" x14ac:dyDescent="0.2">
      <c r="A1302" s="76" t="s">
        <v>5095</v>
      </c>
      <c r="B1302" s="275" t="s">
        <v>5096</v>
      </c>
      <c r="C1302" s="276" t="s">
        <v>22275</v>
      </c>
    </row>
    <row r="1303" spans="1:3" x14ac:dyDescent="0.2">
      <c r="A1303" s="76" t="s">
        <v>5097</v>
      </c>
      <c r="B1303" s="275" t="s">
        <v>5098</v>
      </c>
      <c r="C1303" s="276" t="s">
        <v>22275</v>
      </c>
    </row>
    <row r="1304" spans="1:3" x14ac:dyDescent="0.2">
      <c r="A1304" s="76" t="s">
        <v>5099</v>
      </c>
      <c r="B1304" s="275" t="s">
        <v>5026</v>
      </c>
      <c r="C1304" s="276" t="s">
        <v>22275</v>
      </c>
    </row>
    <row r="1305" spans="1:3" x14ac:dyDescent="0.2">
      <c r="A1305" s="76" t="s">
        <v>5100</v>
      </c>
      <c r="B1305" s="275" t="s">
        <v>5101</v>
      </c>
      <c r="C1305" s="276" t="s">
        <v>22275</v>
      </c>
    </row>
    <row r="1306" spans="1:3" x14ac:dyDescent="0.2">
      <c r="A1306" s="76" t="s">
        <v>5102</v>
      </c>
      <c r="B1306" s="275" t="s">
        <v>5103</v>
      </c>
      <c r="C1306" s="276" t="s">
        <v>22275</v>
      </c>
    </row>
    <row r="1307" spans="1:3" x14ac:dyDescent="0.2">
      <c r="A1307" s="76" t="s">
        <v>5104</v>
      </c>
      <c r="B1307" s="275" t="s">
        <v>5105</v>
      </c>
      <c r="C1307" s="276" t="s">
        <v>22275</v>
      </c>
    </row>
    <row r="1308" spans="1:3" x14ac:dyDescent="0.2">
      <c r="A1308" s="76" t="s">
        <v>5106</v>
      </c>
      <c r="B1308" s="275" t="s">
        <v>5107</v>
      </c>
      <c r="C1308" s="276" t="s">
        <v>22275</v>
      </c>
    </row>
    <row r="1309" spans="1:3" x14ac:dyDescent="0.2">
      <c r="A1309" s="76" t="s">
        <v>5108</v>
      </c>
      <c r="B1309" s="275" t="s">
        <v>5109</v>
      </c>
      <c r="C1309" s="276" t="s">
        <v>2525</v>
      </c>
    </row>
    <row r="1310" spans="1:3" x14ac:dyDescent="0.2">
      <c r="A1310" s="76" t="s">
        <v>5110</v>
      </c>
      <c r="B1310" s="275" t="s">
        <v>5111</v>
      </c>
      <c r="C1310" s="276" t="s">
        <v>22275</v>
      </c>
    </row>
    <row r="1311" spans="1:3" x14ac:dyDescent="0.2">
      <c r="A1311" s="76" t="s">
        <v>5112</v>
      </c>
      <c r="B1311" s="275" t="s">
        <v>5113</v>
      </c>
      <c r="C1311" s="276" t="s">
        <v>22275</v>
      </c>
    </row>
    <row r="1312" spans="1:3" x14ac:dyDescent="0.2">
      <c r="A1312" s="76" t="s">
        <v>5114</v>
      </c>
      <c r="B1312" s="275" t="s">
        <v>5115</v>
      </c>
      <c r="C1312" s="276" t="s">
        <v>22275</v>
      </c>
    </row>
    <row r="1313" spans="1:3" x14ac:dyDescent="0.2">
      <c r="A1313" s="76" t="s">
        <v>5116</v>
      </c>
      <c r="B1313" s="275" t="s">
        <v>5117</v>
      </c>
      <c r="C1313" s="276" t="s">
        <v>22275</v>
      </c>
    </row>
    <row r="1314" spans="1:3" x14ac:dyDescent="0.2">
      <c r="A1314" s="76" t="s">
        <v>5118</v>
      </c>
      <c r="B1314" s="275" t="s">
        <v>5119</v>
      </c>
      <c r="C1314" s="276" t="s">
        <v>22275</v>
      </c>
    </row>
    <row r="1315" spans="1:3" x14ac:dyDescent="0.2">
      <c r="A1315" s="76" t="s">
        <v>5120</v>
      </c>
      <c r="B1315" s="275" t="s">
        <v>5121</v>
      </c>
      <c r="C1315" s="276" t="s">
        <v>22275</v>
      </c>
    </row>
    <row r="1316" spans="1:3" x14ac:dyDescent="0.2">
      <c r="A1316" s="76" t="s">
        <v>5122</v>
      </c>
      <c r="B1316" s="275" t="s">
        <v>5123</v>
      </c>
      <c r="C1316" s="276" t="s">
        <v>22275</v>
      </c>
    </row>
    <row r="1317" spans="1:3" x14ac:dyDescent="0.2">
      <c r="A1317" s="76" t="s">
        <v>5124</v>
      </c>
      <c r="B1317" s="275" t="s">
        <v>5125</v>
      </c>
      <c r="C1317" s="276" t="s">
        <v>22275</v>
      </c>
    </row>
    <row r="1318" spans="1:3" x14ac:dyDescent="0.2">
      <c r="A1318" s="76" t="s">
        <v>5126</v>
      </c>
      <c r="B1318" s="275" t="s">
        <v>5127</v>
      </c>
      <c r="C1318" s="276" t="s">
        <v>22275</v>
      </c>
    </row>
    <row r="1319" spans="1:3" x14ac:dyDescent="0.2">
      <c r="A1319" s="76" t="s">
        <v>5128</v>
      </c>
      <c r="B1319" s="275" t="s">
        <v>5129</v>
      </c>
      <c r="C1319" s="276" t="s">
        <v>2525</v>
      </c>
    </row>
    <row r="1320" spans="1:3" x14ac:dyDescent="0.2">
      <c r="A1320" s="76" t="s">
        <v>5130</v>
      </c>
      <c r="B1320" s="275" t="s">
        <v>5131</v>
      </c>
      <c r="C1320" s="276" t="s">
        <v>2525</v>
      </c>
    </row>
    <row r="1321" spans="1:3" x14ac:dyDescent="0.2">
      <c r="A1321" s="76" t="s">
        <v>5132</v>
      </c>
      <c r="B1321" s="275" t="s">
        <v>5133</v>
      </c>
      <c r="C1321" s="276" t="s">
        <v>2525</v>
      </c>
    </row>
    <row r="1322" spans="1:3" x14ac:dyDescent="0.2">
      <c r="A1322" s="76" t="s">
        <v>5134</v>
      </c>
      <c r="B1322" s="275" t="s">
        <v>5135</v>
      </c>
      <c r="C1322" s="276" t="s">
        <v>22275</v>
      </c>
    </row>
    <row r="1323" spans="1:3" x14ac:dyDescent="0.2">
      <c r="A1323" s="76" t="s">
        <v>5136</v>
      </c>
      <c r="B1323" s="275" t="s">
        <v>5137</v>
      </c>
      <c r="C1323" s="276" t="s">
        <v>2525</v>
      </c>
    </row>
    <row r="1324" spans="1:3" x14ac:dyDescent="0.2">
      <c r="A1324" s="76" t="s">
        <v>5138</v>
      </c>
      <c r="B1324" s="275" t="s">
        <v>5139</v>
      </c>
      <c r="C1324" s="276" t="s">
        <v>2525</v>
      </c>
    </row>
    <row r="1325" spans="1:3" x14ac:dyDescent="0.2">
      <c r="A1325" s="76" t="s">
        <v>5140</v>
      </c>
      <c r="B1325" s="275" t="s">
        <v>5141</v>
      </c>
      <c r="C1325" s="276" t="s">
        <v>2525</v>
      </c>
    </row>
    <row r="1326" spans="1:3" x14ac:dyDescent="0.2">
      <c r="A1326" s="76" t="s">
        <v>5142</v>
      </c>
      <c r="B1326" s="275" t="s">
        <v>5143</v>
      </c>
      <c r="C1326" s="276" t="s">
        <v>2525</v>
      </c>
    </row>
    <row r="1327" spans="1:3" x14ac:dyDescent="0.2">
      <c r="A1327" s="76" t="s">
        <v>5144</v>
      </c>
      <c r="B1327" s="275" t="s">
        <v>5145</v>
      </c>
      <c r="C1327" s="276" t="s">
        <v>2525</v>
      </c>
    </row>
    <row r="1328" spans="1:3" x14ac:dyDescent="0.2">
      <c r="A1328" s="76" t="s">
        <v>5146</v>
      </c>
      <c r="B1328" s="275" t="s">
        <v>5147</v>
      </c>
      <c r="C1328" s="276" t="s">
        <v>2525</v>
      </c>
    </row>
    <row r="1329" spans="1:3" x14ac:dyDescent="0.2">
      <c r="A1329" s="76" t="s">
        <v>1231</v>
      </c>
      <c r="B1329" s="275" t="s">
        <v>1232</v>
      </c>
      <c r="C1329" s="276" t="s">
        <v>22275</v>
      </c>
    </row>
    <row r="1330" spans="1:3" x14ac:dyDescent="0.2">
      <c r="A1330" s="76" t="s">
        <v>1233</v>
      </c>
      <c r="B1330" s="275" t="s">
        <v>812</v>
      </c>
      <c r="C1330" s="276" t="s">
        <v>2525</v>
      </c>
    </row>
    <row r="1331" spans="1:3" x14ac:dyDescent="0.2">
      <c r="A1331" s="76" t="s">
        <v>1234</v>
      </c>
      <c r="B1331" s="275" t="s">
        <v>1235</v>
      </c>
      <c r="C1331" s="276" t="s">
        <v>2525</v>
      </c>
    </row>
    <row r="1332" spans="1:3" x14ac:dyDescent="0.2">
      <c r="A1332" s="76" t="s">
        <v>1236</v>
      </c>
      <c r="B1332" s="275" t="s">
        <v>1237</v>
      </c>
      <c r="C1332" s="276" t="s">
        <v>2525</v>
      </c>
    </row>
    <row r="1333" spans="1:3" x14ac:dyDescent="0.2">
      <c r="A1333" s="76" t="s">
        <v>1238</v>
      </c>
      <c r="B1333" s="275" t="s">
        <v>1239</v>
      </c>
      <c r="C1333" s="276" t="s">
        <v>22275</v>
      </c>
    </row>
    <row r="1334" spans="1:3" x14ac:dyDescent="0.2">
      <c r="A1334" s="76" t="s">
        <v>1240</v>
      </c>
      <c r="B1334" s="275" t="s">
        <v>1241</v>
      </c>
      <c r="C1334" s="276" t="s">
        <v>2525</v>
      </c>
    </row>
    <row r="1335" spans="1:3" x14ac:dyDescent="0.2">
      <c r="A1335" s="76" t="s">
        <v>1242</v>
      </c>
      <c r="B1335" s="275" t="s">
        <v>1243</v>
      </c>
      <c r="C1335" s="276" t="s">
        <v>2525</v>
      </c>
    </row>
    <row r="1336" spans="1:3" x14ac:dyDescent="0.2">
      <c r="A1336" s="76" t="s">
        <v>1244</v>
      </c>
      <c r="B1336" s="275" t="s">
        <v>1245</v>
      </c>
      <c r="C1336" s="276" t="s">
        <v>2525</v>
      </c>
    </row>
    <row r="1337" spans="1:3" x14ac:dyDescent="0.2">
      <c r="A1337" s="76" t="s">
        <v>1246</v>
      </c>
      <c r="B1337" s="275" t="s">
        <v>1247</v>
      </c>
      <c r="C1337" s="276" t="s">
        <v>2525</v>
      </c>
    </row>
    <row r="1338" spans="1:3" x14ac:dyDescent="0.2">
      <c r="A1338" s="76" t="s">
        <v>1248</v>
      </c>
      <c r="B1338" s="275" t="s">
        <v>1249</v>
      </c>
      <c r="C1338" s="276" t="s">
        <v>2525</v>
      </c>
    </row>
    <row r="1339" spans="1:3" x14ac:dyDescent="0.2">
      <c r="A1339" s="76" t="s">
        <v>1250</v>
      </c>
      <c r="B1339" s="275" t="s">
        <v>1251</v>
      </c>
      <c r="C1339" s="276" t="s">
        <v>2525</v>
      </c>
    </row>
    <row r="1340" spans="1:3" x14ac:dyDescent="0.2">
      <c r="A1340" s="76" t="s">
        <v>1252</v>
      </c>
      <c r="B1340" s="275" t="s">
        <v>1253</v>
      </c>
      <c r="C1340" s="276" t="s">
        <v>2525</v>
      </c>
    </row>
    <row r="1341" spans="1:3" x14ac:dyDescent="0.2">
      <c r="A1341" s="76" t="s">
        <v>1254</v>
      </c>
      <c r="B1341" s="275" t="s">
        <v>1255</v>
      </c>
      <c r="C1341" s="276" t="s">
        <v>2525</v>
      </c>
    </row>
    <row r="1342" spans="1:3" x14ac:dyDescent="0.2">
      <c r="A1342" s="76" t="s">
        <v>1256</v>
      </c>
      <c r="B1342" s="275" t="s">
        <v>1257</v>
      </c>
      <c r="C1342" s="276" t="s">
        <v>2525</v>
      </c>
    </row>
    <row r="1343" spans="1:3" x14ac:dyDescent="0.2">
      <c r="A1343" s="76" t="s">
        <v>1258</v>
      </c>
      <c r="B1343" s="275" t="s">
        <v>1259</v>
      </c>
      <c r="C1343" s="276" t="s">
        <v>2525</v>
      </c>
    </row>
    <row r="1344" spans="1:3" x14ac:dyDescent="0.2">
      <c r="A1344" s="76" t="s">
        <v>1260</v>
      </c>
      <c r="B1344" s="275" t="s">
        <v>1261</v>
      </c>
      <c r="C1344" s="276" t="s">
        <v>2525</v>
      </c>
    </row>
    <row r="1345" spans="1:3" x14ac:dyDescent="0.2">
      <c r="A1345" s="76" t="s">
        <v>1262</v>
      </c>
      <c r="B1345" s="275" t="s">
        <v>1263</v>
      </c>
      <c r="C1345" s="276" t="s">
        <v>2525</v>
      </c>
    </row>
    <row r="1346" spans="1:3" x14ac:dyDescent="0.2">
      <c r="A1346" s="76" t="s">
        <v>1264</v>
      </c>
      <c r="B1346" s="275" t="s">
        <v>1265</v>
      </c>
      <c r="C1346" s="276" t="s">
        <v>2525</v>
      </c>
    </row>
    <row r="1347" spans="1:3" x14ac:dyDescent="0.2">
      <c r="A1347" s="76" t="s">
        <v>1266</v>
      </c>
      <c r="B1347" s="275" t="s">
        <v>1267</v>
      </c>
      <c r="C1347" s="276" t="s">
        <v>2525</v>
      </c>
    </row>
    <row r="1348" spans="1:3" x14ac:dyDescent="0.2">
      <c r="A1348" s="76" t="s">
        <v>1268</v>
      </c>
      <c r="B1348" s="275" t="s">
        <v>2710</v>
      </c>
      <c r="C1348" s="276" t="s">
        <v>2525</v>
      </c>
    </row>
    <row r="1349" spans="1:3" x14ac:dyDescent="0.2">
      <c r="A1349" s="76" t="s">
        <v>1269</v>
      </c>
      <c r="B1349" s="275" t="s">
        <v>1270</v>
      </c>
      <c r="C1349" s="276" t="s">
        <v>2525</v>
      </c>
    </row>
    <row r="1350" spans="1:3" x14ac:dyDescent="0.2">
      <c r="A1350" s="76" t="s">
        <v>1271</v>
      </c>
      <c r="B1350" s="275" t="s">
        <v>1272</v>
      </c>
      <c r="C1350" s="276" t="s">
        <v>2525</v>
      </c>
    </row>
    <row r="1351" spans="1:3" x14ac:dyDescent="0.2">
      <c r="A1351" s="76" t="s">
        <v>1273</v>
      </c>
      <c r="B1351" s="275" t="s">
        <v>1274</v>
      </c>
      <c r="C1351" s="276" t="s">
        <v>2525</v>
      </c>
    </row>
    <row r="1352" spans="1:3" x14ac:dyDescent="0.2">
      <c r="A1352" s="76" t="s">
        <v>1275</v>
      </c>
      <c r="B1352" s="275" t="s">
        <v>1276</v>
      </c>
      <c r="C1352" s="276" t="s">
        <v>2525</v>
      </c>
    </row>
    <row r="1353" spans="1:3" x14ac:dyDescent="0.2">
      <c r="A1353" s="76" t="s">
        <v>1277</v>
      </c>
      <c r="B1353" s="275" t="s">
        <v>1278</v>
      </c>
      <c r="C1353" s="276" t="s">
        <v>2525</v>
      </c>
    </row>
    <row r="1354" spans="1:3" x14ac:dyDescent="0.2">
      <c r="A1354" s="76" t="s">
        <v>1279</v>
      </c>
      <c r="B1354" s="275" t="s">
        <v>1280</v>
      </c>
      <c r="C1354" s="276" t="s">
        <v>2525</v>
      </c>
    </row>
    <row r="1355" spans="1:3" x14ac:dyDescent="0.2">
      <c r="A1355" s="76" t="s">
        <v>1281</v>
      </c>
      <c r="B1355" s="275" t="s">
        <v>1282</v>
      </c>
      <c r="C1355" s="276" t="s">
        <v>2525</v>
      </c>
    </row>
    <row r="1356" spans="1:3" x14ac:dyDescent="0.2">
      <c r="A1356" s="76" t="s">
        <v>1283</v>
      </c>
      <c r="B1356" s="275" t="s">
        <v>1284</v>
      </c>
      <c r="C1356" s="276" t="s">
        <v>2525</v>
      </c>
    </row>
    <row r="1357" spans="1:3" x14ac:dyDescent="0.2">
      <c r="A1357" s="76" t="s">
        <v>1285</v>
      </c>
      <c r="B1357" s="275" t="s">
        <v>1286</v>
      </c>
      <c r="C1357" s="276" t="s">
        <v>2525</v>
      </c>
    </row>
    <row r="1358" spans="1:3" x14ac:dyDescent="0.2">
      <c r="A1358" s="76" t="s">
        <v>1287</v>
      </c>
      <c r="B1358" s="275" t="s">
        <v>1288</v>
      </c>
      <c r="C1358" s="276" t="s">
        <v>2525</v>
      </c>
    </row>
    <row r="1359" spans="1:3" x14ac:dyDescent="0.2">
      <c r="A1359" s="76" t="s">
        <v>1289</v>
      </c>
      <c r="B1359" s="275" t="s">
        <v>1290</v>
      </c>
      <c r="C1359" s="276" t="s">
        <v>2525</v>
      </c>
    </row>
    <row r="1360" spans="1:3" x14ac:dyDescent="0.2">
      <c r="A1360" s="76" t="s">
        <v>1291</v>
      </c>
      <c r="B1360" s="275" t="s">
        <v>1292</v>
      </c>
      <c r="C1360" s="276" t="s">
        <v>22275</v>
      </c>
    </row>
    <row r="1361" spans="1:3" x14ac:dyDescent="0.2">
      <c r="A1361" s="76" t="s">
        <v>1293</v>
      </c>
      <c r="B1361" s="275" t="s">
        <v>1294</v>
      </c>
      <c r="C1361" s="276" t="s">
        <v>22275</v>
      </c>
    </row>
    <row r="1362" spans="1:3" x14ac:dyDescent="0.2">
      <c r="A1362" s="76" t="s">
        <v>1295</v>
      </c>
      <c r="B1362" s="275" t="s">
        <v>1296</v>
      </c>
      <c r="C1362" s="276" t="s">
        <v>22275</v>
      </c>
    </row>
    <row r="1363" spans="1:3" x14ac:dyDescent="0.2">
      <c r="A1363" s="76" t="s">
        <v>1297</v>
      </c>
      <c r="B1363" s="275" t="s">
        <v>1298</v>
      </c>
      <c r="C1363" s="276" t="s">
        <v>2525</v>
      </c>
    </row>
    <row r="1364" spans="1:3" x14ac:dyDescent="0.2">
      <c r="A1364" s="76" t="s">
        <v>1299</v>
      </c>
      <c r="B1364" s="275" t="s">
        <v>1300</v>
      </c>
      <c r="C1364" s="276" t="s">
        <v>2525</v>
      </c>
    </row>
    <row r="1365" spans="1:3" x14ac:dyDescent="0.2">
      <c r="A1365" s="76" t="s">
        <v>1301</v>
      </c>
      <c r="B1365" s="275" t="s">
        <v>1302</v>
      </c>
      <c r="C1365" s="276" t="s">
        <v>2525</v>
      </c>
    </row>
    <row r="1366" spans="1:3" x14ac:dyDescent="0.2">
      <c r="A1366" s="76" t="s">
        <v>1303</v>
      </c>
      <c r="B1366" s="275" t="s">
        <v>1304</v>
      </c>
      <c r="C1366" s="276" t="s">
        <v>2525</v>
      </c>
    </row>
    <row r="1367" spans="1:3" x14ac:dyDescent="0.2">
      <c r="A1367" s="76" t="s">
        <v>1305</v>
      </c>
      <c r="B1367" s="275" t="s">
        <v>1306</v>
      </c>
      <c r="C1367" s="276" t="s">
        <v>2525</v>
      </c>
    </row>
    <row r="1368" spans="1:3" x14ac:dyDescent="0.2">
      <c r="A1368" s="76" t="s">
        <v>1307</v>
      </c>
      <c r="B1368" s="275" t="s">
        <v>1308</v>
      </c>
      <c r="C1368" s="276" t="s">
        <v>2525</v>
      </c>
    </row>
    <row r="1369" spans="1:3" x14ac:dyDescent="0.2">
      <c r="A1369" s="76" t="s">
        <v>1309</v>
      </c>
      <c r="B1369" s="275" t="s">
        <v>1310</v>
      </c>
      <c r="C1369" s="276" t="s">
        <v>2525</v>
      </c>
    </row>
    <row r="1370" spans="1:3" x14ac:dyDescent="0.2">
      <c r="A1370" s="76" t="s">
        <v>1311</v>
      </c>
      <c r="B1370" s="275" t="s">
        <v>1312</v>
      </c>
      <c r="C1370" s="276" t="s">
        <v>22275</v>
      </c>
    </row>
    <row r="1371" spans="1:3" x14ac:dyDescent="0.2">
      <c r="A1371" s="76" t="s">
        <v>1313</v>
      </c>
      <c r="B1371" s="275" t="s">
        <v>1314</v>
      </c>
      <c r="C1371" s="276" t="s">
        <v>22275</v>
      </c>
    </row>
    <row r="1372" spans="1:3" x14ac:dyDescent="0.2">
      <c r="A1372" s="76" t="s">
        <v>1315</v>
      </c>
      <c r="B1372" s="275" t="s">
        <v>1316</v>
      </c>
      <c r="C1372" s="276" t="s">
        <v>2525</v>
      </c>
    </row>
    <row r="1373" spans="1:3" x14ac:dyDescent="0.2">
      <c r="A1373" s="76" t="s">
        <v>1317</v>
      </c>
      <c r="B1373" s="275" t="s">
        <v>1318</v>
      </c>
      <c r="C1373" s="276" t="s">
        <v>2525</v>
      </c>
    </row>
    <row r="1374" spans="1:3" x14ac:dyDescent="0.2">
      <c r="A1374" s="76" t="s">
        <v>1319</v>
      </c>
      <c r="B1374" s="275" t="s">
        <v>1320</v>
      </c>
      <c r="C1374" s="276" t="s">
        <v>22275</v>
      </c>
    </row>
    <row r="1375" spans="1:3" x14ac:dyDescent="0.2">
      <c r="A1375" s="76" t="s">
        <v>1321</v>
      </c>
      <c r="B1375" s="275" t="s">
        <v>1322</v>
      </c>
      <c r="C1375" s="276" t="s">
        <v>22275</v>
      </c>
    </row>
    <row r="1376" spans="1:3" x14ac:dyDescent="0.2">
      <c r="A1376" s="76" t="s">
        <v>1323</v>
      </c>
      <c r="B1376" s="275" t="s">
        <v>1324</v>
      </c>
      <c r="C1376" s="276" t="s">
        <v>2525</v>
      </c>
    </row>
    <row r="1377" spans="1:3" x14ac:dyDescent="0.2">
      <c r="A1377" s="76" t="s">
        <v>1325</v>
      </c>
      <c r="B1377" s="275" t="s">
        <v>1326</v>
      </c>
      <c r="C1377" s="276" t="s">
        <v>2525</v>
      </c>
    </row>
    <row r="1378" spans="1:3" x14ac:dyDescent="0.2">
      <c r="A1378" s="76" t="s">
        <v>1327</v>
      </c>
      <c r="B1378" s="275" t="s">
        <v>1328</v>
      </c>
      <c r="C1378" s="276" t="s">
        <v>22275</v>
      </c>
    </row>
    <row r="1379" spans="1:3" x14ac:dyDescent="0.2">
      <c r="A1379" s="76" t="s">
        <v>1329</v>
      </c>
      <c r="B1379" s="275" t="s">
        <v>1330</v>
      </c>
      <c r="C1379" s="276" t="s">
        <v>2525</v>
      </c>
    </row>
    <row r="1380" spans="1:3" x14ac:dyDescent="0.2">
      <c r="A1380" s="76" t="s">
        <v>1331</v>
      </c>
      <c r="B1380" s="275" t="s">
        <v>1332</v>
      </c>
      <c r="C1380" s="276" t="s">
        <v>2525</v>
      </c>
    </row>
    <row r="1381" spans="1:3" x14ac:dyDescent="0.2">
      <c r="A1381" s="76" t="s">
        <v>1333</v>
      </c>
      <c r="B1381" s="275" t="s">
        <v>1334</v>
      </c>
      <c r="C1381" s="276" t="s">
        <v>22275</v>
      </c>
    </row>
    <row r="1382" spans="1:3" x14ac:dyDescent="0.2">
      <c r="A1382" s="76" t="s">
        <v>1335</v>
      </c>
      <c r="B1382" s="275" t="s">
        <v>1336</v>
      </c>
      <c r="C1382" s="276" t="s">
        <v>2525</v>
      </c>
    </row>
    <row r="1383" spans="1:3" x14ac:dyDescent="0.2">
      <c r="A1383" s="76" t="s">
        <v>1337</v>
      </c>
      <c r="B1383" s="275" t="s">
        <v>1338</v>
      </c>
      <c r="C1383" s="276" t="s">
        <v>2525</v>
      </c>
    </row>
    <row r="1384" spans="1:3" x14ac:dyDescent="0.2">
      <c r="A1384" s="76" t="s">
        <v>1339</v>
      </c>
      <c r="B1384" s="275" t="s">
        <v>1340</v>
      </c>
      <c r="C1384" s="276" t="s">
        <v>22275</v>
      </c>
    </row>
    <row r="1385" spans="1:3" x14ac:dyDescent="0.2">
      <c r="A1385" s="76" t="s">
        <v>1341</v>
      </c>
      <c r="B1385" s="275" t="s">
        <v>1342</v>
      </c>
      <c r="C1385" s="276" t="s">
        <v>2525</v>
      </c>
    </row>
    <row r="1386" spans="1:3" x14ac:dyDescent="0.2">
      <c r="A1386" s="76" t="s">
        <v>1343</v>
      </c>
      <c r="B1386" s="275" t="s">
        <v>1344</v>
      </c>
      <c r="C1386" s="276" t="s">
        <v>2525</v>
      </c>
    </row>
    <row r="1387" spans="1:3" x14ac:dyDescent="0.2">
      <c r="A1387" s="76" t="s">
        <v>1345</v>
      </c>
      <c r="B1387" s="275" t="s">
        <v>1346</v>
      </c>
      <c r="C1387" s="276" t="s">
        <v>2525</v>
      </c>
    </row>
    <row r="1388" spans="1:3" x14ac:dyDescent="0.2">
      <c r="A1388" s="76" t="s">
        <v>1347</v>
      </c>
      <c r="B1388" s="275" t="s">
        <v>1348</v>
      </c>
      <c r="C1388" s="276" t="s">
        <v>2525</v>
      </c>
    </row>
    <row r="1389" spans="1:3" x14ac:dyDescent="0.2">
      <c r="A1389" s="76" t="s">
        <v>1349</v>
      </c>
      <c r="B1389" s="275" t="s">
        <v>1350</v>
      </c>
      <c r="C1389" s="276" t="s">
        <v>2525</v>
      </c>
    </row>
    <row r="1390" spans="1:3" x14ac:dyDescent="0.2">
      <c r="A1390" s="76" t="s">
        <v>1351</v>
      </c>
      <c r="B1390" s="275" t="s">
        <v>1352</v>
      </c>
      <c r="C1390" s="276" t="s">
        <v>22275</v>
      </c>
    </row>
    <row r="1391" spans="1:3" x14ac:dyDescent="0.2">
      <c r="A1391" s="76" t="s">
        <v>1353</v>
      </c>
      <c r="B1391" s="275" t="s">
        <v>1354</v>
      </c>
      <c r="C1391" s="276" t="s">
        <v>2525</v>
      </c>
    </row>
    <row r="1392" spans="1:3" x14ac:dyDescent="0.2">
      <c r="A1392" s="76" t="s">
        <v>1355</v>
      </c>
      <c r="B1392" s="275" t="s">
        <v>1356</v>
      </c>
      <c r="C1392" s="276" t="s">
        <v>2525</v>
      </c>
    </row>
    <row r="1393" spans="1:3" x14ac:dyDescent="0.2">
      <c r="A1393" s="76" t="s">
        <v>1357</v>
      </c>
      <c r="B1393" s="275" t="s">
        <v>1358</v>
      </c>
      <c r="C1393" s="276" t="s">
        <v>2525</v>
      </c>
    </row>
    <row r="1394" spans="1:3" x14ac:dyDescent="0.2">
      <c r="A1394" s="76" t="s">
        <v>1359</v>
      </c>
      <c r="B1394" s="275" t="s">
        <v>1360</v>
      </c>
      <c r="C1394" s="276" t="s">
        <v>22275</v>
      </c>
    </row>
    <row r="1395" spans="1:3" x14ac:dyDescent="0.2">
      <c r="A1395" s="76" t="s">
        <v>1361</v>
      </c>
      <c r="B1395" s="275" t="s">
        <v>1362</v>
      </c>
      <c r="C1395" s="276" t="s">
        <v>2525</v>
      </c>
    </row>
    <row r="1396" spans="1:3" x14ac:dyDescent="0.2">
      <c r="A1396" s="76" t="s">
        <v>1363</v>
      </c>
      <c r="B1396" s="275" t="s">
        <v>1364</v>
      </c>
      <c r="C1396" s="276" t="s">
        <v>2525</v>
      </c>
    </row>
    <row r="1397" spans="1:3" x14ac:dyDescent="0.2">
      <c r="A1397" s="76" t="s">
        <v>1365</v>
      </c>
      <c r="B1397" s="275" t="s">
        <v>1366</v>
      </c>
      <c r="C1397" s="276" t="s">
        <v>22275</v>
      </c>
    </row>
    <row r="1398" spans="1:3" x14ac:dyDescent="0.2">
      <c r="A1398" s="76" t="s">
        <v>1367</v>
      </c>
      <c r="B1398" s="275" t="s">
        <v>1368</v>
      </c>
      <c r="C1398" s="276" t="s">
        <v>2525</v>
      </c>
    </row>
    <row r="1399" spans="1:3" x14ac:dyDescent="0.2">
      <c r="A1399" s="76" t="s">
        <v>1369</v>
      </c>
      <c r="B1399" s="275" t="s">
        <v>1370</v>
      </c>
      <c r="C1399" s="276" t="s">
        <v>2525</v>
      </c>
    </row>
    <row r="1400" spans="1:3" x14ac:dyDescent="0.2">
      <c r="A1400" s="76" t="s">
        <v>1371</v>
      </c>
      <c r="B1400" s="275" t="s">
        <v>1372</v>
      </c>
      <c r="C1400" s="276" t="s">
        <v>2525</v>
      </c>
    </row>
    <row r="1401" spans="1:3" x14ac:dyDescent="0.2">
      <c r="A1401" s="76" t="s">
        <v>1373</v>
      </c>
      <c r="B1401" s="275" t="s">
        <v>1374</v>
      </c>
      <c r="C1401" s="276" t="s">
        <v>2525</v>
      </c>
    </row>
    <row r="1402" spans="1:3" x14ac:dyDescent="0.2">
      <c r="A1402" s="76" t="s">
        <v>1375</v>
      </c>
      <c r="B1402" s="275" t="s">
        <v>1376</v>
      </c>
      <c r="C1402" s="276" t="s">
        <v>2525</v>
      </c>
    </row>
    <row r="1403" spans="1:3" x14ac:dyDescent="0.2">
      <c r="A1403" s="76" t="s">
        <v>1377</v>
      </c>
      <c r="B1403" s="275" t="s">
        <v>1378</v>
      </c>
      <c r="C1403" s="276" t="s">
        <v>2525</v>
      </c>
    </row>
    <row r="1404" spans="1:3" x14ac:dyDescent="0.2">
      <c r="A1404" s="76" t="s">
        <v>1379</v>
      </c>
      <c r="B1404" s="275" t="s">
        <v>1380</v>
      </c>
      <c r="C1404" s="276" t="s">
        <v>22275</v>
      </c>
    </row>
    <row r="1405" spans="1:3" x14ac:dyDescent="0.2">
      <c r="A1405" s="76" t="s">
        <v>1381</v>
      </c>
      <c r="B1405" s="275" t="s">
        <v>1382</v>
      </c>
      <c r="C1405" s="276" t="s">
        <v>2525</v>
      </c>
    </row>
    <row r="1406" spans="1:3" x14ac:dyDescent="0.2">
      <c r="A1406" s="76" t="s">
        <v>1383</v>
      </c>
      <c r="B1406" s="275" t="s">
        <v>1384</v>
      </c>
      <c r="C1406" s="276" t="s">
        <v>2525</v>
      </c>
    </row>
    <row r="1407" spans="1:3" x14ac:dyDescent="0.2">
      <c r="A1407" s="76" t="s">
        <v>1385</v>
      </c>
      <c r="B1407" s="275" t="s">
        <v>1386</v>
      </c>
      <c r="C1407" s="276" t="s">
        <v>2525</v>
      </c>
    </row>
    <row r="1408" spans="1:3" x14ac:dyDescent="0.2">
      <c r="A1408" s="76" t="s">
        <v>1387</v>
      </c>
      <c r="B1408" s="275" t="s">
        <v>1388</v>
      </c>
      <c r="C1408" s="276" t="s">
        <v>2525</v>
      </c>
    </row>
    <row r="1409" spans="1:3" x14ac:dyDescent="0.2">
      <c r="A1409" s="76" t="s">
        <v>1389</v>
      </c>
      <c r="B1409" s="275" t="s">
        <v>1390</v>
      </c>
      <c r="C1409" s="276" t="s">
        <v>2525</v>
      </c>
    </row>
    <row r="1410" spans="1:3" x14ac:dyDescent="0.2">
      <c r="A1410" s="76" t="s">
        <v>1391</v>
      </c>
      <c r="B1410" s="275" t="s">
        <v>1392</v>
      </c>
      <c r="C1410" s="276" t="s">
        <v>2525</v>
      </c>
    </row>
    <row r="1411" spans="1:3" x14ac:dyDescent="0.2">
      <c r="A1411" s="76" t="s">
        <v>1393</v>
      </c>
      <c r="B1411" s="275" t="s">
        <v>1394</v>
      </c>
      <c r="C1411" s="276" t="s">
        <v>2525</v>
      </c>
    </row>
    <row r="1412" spans="1:3" x14ac:dyDescent="0.2">
      <c r="A1412" s="76" t="s">
        <v>1395</v>
      </c>
      <c r="B1412" s="275" t="s">
        <v>1396</v>
      </c>
      <c r="C1412" s="276" t="s">
        <v>2525</v>
      </c>
    </row>
    <row r="1413" spans="1:3" x14ac:dyDescent="0.2">
      <c r="A1413" s="76" t="s">
        <v>1397</v>
      </c>
      <c r="B1413" s="275" t="s">
        <v>1398</v>
      </c>
      <c r="C1413" s="276" t="s">
        <v>2525</v>
      </c>
    </row>
    <row r="1414" spans="1:3" x14ac:dyDescent="0.2">
      <c r="A1414" s="76" t="s">
        <v>1399</v>
      </c>
      <c r="B1414" s="275" t="s">
        <v>1400</v>
      </c>
      <c r="C1414" s="276" t="s">
        <v>2525</v>
      </c>
    </row>
    <row r="1415" spans="1:3" x14ac:dyDescent="0.2">
      <c r="A1415" s="76" t="s">
        <v>1401</v>
      </c>
      <c r="B1415" s="275" t="s">
        <v>1402</v>
      </c>
      <c r="C1415" s="276" t="s">
        <v>2525</v>
      </c>
    </row>
    <row r="1416" spans="1:3" x14ac:dyDescent="0.2">
      <c r="A1416" s="76" t="s">
        <v>1403</v>
      </c>
      <c r="B1416" s="275" t="s">
        <v>1404</v>
      </c>
      <c r="C1416" s="276" t="s">
        <v>2525</v>
      </c>
    </row>
    <row r="1417" spans="1:3" x14ac:dyDescent="0.2">
      <c r="A1417" s="76" t="s">
        <v>1405</v>
      </c>
      <c r="B1417" s="275" t="s">
        <v>1406</v>
      </c>
      <c r="C1417" s="276" t="s">
        <v>2525</v>
      </c>
    </row>
    <row r="1418" spans="1:3" x14ac:dyDescent="0.2">
      <c r="A1418" s="76" t="s">
        <v>1407</v>
      </c>
      <c r="B1418" s="275" t="s">
        <v>3908</v>
      </c>
      <c r="C1418" s="276" t="s">
        <v>2525</v>
      </c>
    </row>
    <row r="1419" spans="1:3" x14ac:dyDescent="0.2">
      <c r="A1419" s="76" t="s">
        <v>1408</v>
      </c>
      <c r="B1419" s="275" t="s">
        <v>1409</v>
      </c>
      <c r="C1419" s="276" t="s">
        <v>22275</v>
      </c>
    </row>
    <row r="1420" spans="1:3" x14ac:dyDescent="0.2">
      <c r="A1420" s="76" t="s">
        <v>1410</v>
      </c>
      <c r="B1420" s="275" t="s">
        <v>1411</v>
      </c>
      <c r="C1420" s="276" t="s">
        <v>2525</v>
      </c>
    </row>
    <row r="1421" spans="1:3" x14ac:dyDescent="0.2">
      <c r="A1421" s="76" t="s">
        <v>1412</v>
      </c>
      <c r="B1421" s="275" t="s">
        <v>1413</v>
      </c>
      <c r="C1421" s="276" t="s">
        <v>2525</v>
      </c>
    </row>
    <row r="1422" spans="1:3" x14ac:dyDescent="0.2">
      <c r="A1422" s="76" t="s">
        <v>1414</v>
      </c>
      <c r="B1422" s="275" t="s">
        <v>1415</v>
      </c>
      <c r="C1422" s="276" t="s">
        <v>2525</v>
      </c>
    </row>
    <row r="1423" spans="1:3" x14ac:dyDescent="0.2">
      <c r="A1423" s="76" t="s">
        <v>1416</v>
      </c>
      <c r="B1423" s="275" t="s">
        <v>1417</v>
      </c>
      <c r="C1423" s="276" t="s">
        <v>2525</v>
      </c>
    </row>
    <row r="1424" spans="1:3" x14ac:dyDescent="0.2">
      <c r="A1424" s="76" t="s">
        <v>1418</v>
      </c>
      <c r="B1424" s="275" t="s">
        <v>1419</v>
      </c>
      <c r="C1424" s="276" t="s">
        <v>2525</v>
      </c>
    </row>
    <row r="1425" spans="1:3" x14ac:dyDescent="0.2">
      <c r="A1425" s="76" t="s">
        <v>1420</v>
      </c>
      <c r="B1425" s="275" t="s">
        <v>1421</v>
      </c>
      <c r="C1425" s="276" t="s">
        <v>2525</v>
      </c>
    </row>
    <row r="1426" spans="1:3" x14ac:dyDescent="0.2">
      <c r="A1426" s="76" t="s">
        <v>1422</v>
      </c>
      <c r="B1426" s="275" t="s">
        <v>1423</v>
      </c>
      <c r="C1426" s="276" t="s">
        <v>2525</v>
      </c>
    </row>
    <row r="1427" spans="1:3" x14ac:dyDescent="0.2">
      <c r="A1427" s="76" t="s">
        <v>1424</v>
      </c>
      <c r="B1427" s="275" t="s">
        <v>1425</v>
      </c>
      <c r="C1427" s="276" t="s">
        <v>22275</v>
      </c>
    </row>
    <row r="1428" spans="1:3" x14ac:dyDescent="0.2">
      <c r="A1428" s="76" t="s">
        <v>1426</v>
      </c>
      <c r="B1428" s="275" t="s">
        <v>1427</v>
      </c>
      <c r="C1428" s="276" t="s">
        <v>2525</v>
      </c>
    </row>
    <row r="1429" spans="1:3" x14ac:dyDescent="0.2">
      <c r="A1429" s="76" t="s">
        <v>1428</v>
      </c>
      <c r="B1429" s="275" t="s">
        <v>1429</v>
      </c>
      <c r="C1429" s="276" t="s">
        <v>2525</v>
      </c>
    </row>
    <row r="1430" spans="1:3" x14ac:dyDescent="0.2">
      <c r="A1430" s="76" t="s">
        <v>1430</v>
      </c>
      <c r="B1430" s="275" t="s">
        <v>1431</v>
      </c>
      <c r="C1430" s="276" t="s">
        <v>2525</v>
      </c>
    </row>
    <row r="1431" spans="1:3" x14ac:dyDescent="0.2">
      <c r="A1431" s="76" t="s">
        <v>1432</v>
      </c>
      <c r="B1431" s="275" t="s">
        <v>1433</v>
      </c>
      <c r="C1431" s="276" t="s">
        <v>2525</v>
      </c>
    </row>
    <row r="1432" spans="1:3" x14ac:dyDescent="0.2">
      <c r="A1432" s="76" t="s">
        <v>1434</v>
      </c>
      <c r="B1432" s="275" t="s">
        <v>1435</v>
      </c>
      <c r="C1432" s="276" t="s">
        <v>2525</v>
      </c>
    </row>
    <row r="1433" spans="1:3" x14ac:dyDescent="0.2">
      <c r="A1433" s="76" t="s">
        <v>1436</v>
      </c>
      <c r="B1433" s="275" t="s">
        <v>1437</v>
      </c>
      <c r="C1433" s="276" t="s">
        <v>2525</v>
      </c>
    </row>
    <row r="1434" spans="1:3" x14ac:dyDescent="0.2">
      <c r="A1434" s="76" t="s">
        <v>1438</v>
      </c>
      <c r="B1434" s="275" t="s">
        <v>1439</v>
      </c>
      <c r="C1434" s="276" t="s">
        <v>2525</v>
      </c>
    </row>
    <row r="1435" spans="1:3" x14ac:dyDescent="0.2">
      <c r="A1435" s="76" t="s">
        <v>1440</v>
      </c>
      <c r="B1435" s="275" t="s">
        <v>1441</v>
      </c>
      <c r="C1435" s="276" t="s">
        <v>2525</v>
      </c>
    </row>
    <row r="1436" spans="1:3" x14ac:dyDescent="0.2">
      <c r="A1436" s="76" t="s">
        <v>1442</v>
      </c>
      <c r="B1436" s="275" t="s">
        <v>1443</v>
      </c>
      <c r="C1436" s="276" t="s">
        <v>2525</v>
      </c>
    </row>
    <row r="1437" spans="1:3" x14ac:dyDescent="0.2">
      <c r="A1437" s="76" t="s">
        <v>1444</v>
      </c>
      <c r="B1437" s="275" t="s">
        <v>1445</v>
      </c>
      <c r="C1437" s="276" t="s">
        <v>22275</v>
      </c>
    </row>
    <row r="1438" spans="1:3" x14ac:dyDescent="0.2">
      <c r="A1438" s="76" t="s">
        <v>1446</v>
      </c>
      <c r="B1438" s="275" t="s">
        <v>1447</v>
      </c>
      <c r="C1438" s="276" t="s">
        <v>2525</v>
      </c>
    </row>
    <row r="1439" spans="1:3" x14ac:dyDescent="0.2">
      <c r="A1439" s="76" t="s">
        <v>1448</v>
      </c>
      <c r="B1439" s="275" t="s">
        <v>1449</v>
      </c>
      <c r="C1439" s="276" t="s">
        <v>2525</v>
      </c>
    </row>
    <row r="1440" spans="1:3" x14ac:dyDescent="0.2">
      <c r="A1440" s="76" t="s">
        <v>1450</v>
      </c>
      <c r="B1440" s="275" t="s">
        <v>1451</v>
      </c>
      <c r="C1440" s="276" t="s">
        <v>2525</v>
      </c>
    </row>
    <row r="1441" spans="1:3" x14ac:dyDescent="0.2">
      <c r="A1441" s="76" t="s">
        <v>1452</v>
      </c>
      <c r="B1441" s="275" t="s">
        <v>1453</v>
      </c>
      <c r="C1441" s="276" t="s">
        <v>2525</v>
      </c>
    </row>
    <row r="1442" spans="1:3" x14ac:dyDescent="0.2">
      <c r="A1442" s="76" t="s">
        <v>1454</v>
      </c>
      <c r="B1442" s="275" t="s">
        <v>1455</v>
      </c>
      <c r="C1442" s="276" t="s">
        <v>2525</v>
      </c>
    </row>
    <row r="1443" spans="1:3" x14ac:dyDescent="0.2">
      <c r="A1443" s="76" t="s">
        <v>1456</v>
      </c>
      <c r="B1443" s="275" t="s">
        <v>1457</v>
      </c>
      <c r="C1443" s="276" t="s">
        <v>2525</v>
      </c>
    </row>
    <row r="1444" spans="1:3" x14ac:dyDescent="0.2">
      <c r="A1444" s="76" t="s">
        <v>1458</v>
      </c>
      <c r="B1444" s="275" t="s">
        <v>1459</v>
      </c>
      <c r="C1444" s="276" t="s">
        <v>2525</v>
      </c>
    </row>
    <row r="1445" spans="1:3" x14ac:dyDescent="0.2">
      <c r="A1445" s="76" t="s">
        <v>1460</v>
      </c>
      <c r="B1445" s="275" t="s">
        <v>1461</v>
      </c>
      <c r="C1445" s="276" t="s">
        <v>2525</v>
      </c>
    </row>
    <row r="1446" spans="1:3" x14ac:dyDescent="0.2">
      <c r="A1446" s="76" t="s">
        <v>1462</v>
      </c>
      <c r="B1446" s="275" t="s">
        <v>1463</v>
      </c>
      <c r="C1446" s="276" t="s">
        <v>22275</v>
      </c>
    </row>
    <row r="1447" spans="1:3" x14ac:dyDescent="0.2">
      <c r="A1447" s="76" t="s">
        <v>1464</v>
      </c>
      <c r="B1447" s="275" t="s">
        <v>1465</v>
      </c>
      <c r="C1447" s="276" t="s">
        <v>2525</v>
      </c>
    </row>
    <row r="1448" spans="1:3" x14ac:dyDescent="0.2">
      <c r="A1448" s="76" t="s">
        <v>1466</v>
      </c>
      <c r="B1448" s="275" t="s">
        <v>1467</v>
      </c>
      <c r="C1448" s="276" t="s">
        <v>2525</v>
      </c>
    </row>
    <row r="1449" spans="1:3" x14ac:dyDescent="0.2">
      <c r="A1449" s="76" t="s">
        <v>1468</v>
      </c>
      <c r="B1449" s="275" t="s">
        <v>1411</v>
      </c>
      <c r="C1449" s="276" t="s">
        <v>22278</v>
      </c>
    </row>
    <row r="1450" spans="1:3" x14ac:dyDescent="0.2">
      <c r="A1450" s="76" t="s">
        <v>1469</v>
      </c>
      <c r="B1450" s="275" t="s">
        <v>1423</v>
      </c>
      <c r="C1450" s="276" t="s">
        <v>22278</v>
      </c>
    </row>
    <row r="1451" spans="1:3" x14ac:dyDescent="0.2">
      <c r="A1451" s="76" t="s">
        <v>1470</v>
      </c>
      <c r="B1451" s="275" t="s">
        <v>1425</v>
      </c>
      <c r="C1451" s="276" t="s">
        <v>22278</v>
      </c>
    </row>
    <row r="1452" spans="1:3" x14ac:dyDescent="0.2">
      <c r="A1452" s="76" t="s">
        <v>1471</v>
      </c>
      <c r="B1452" s="275" t="s">
        <v>1472</v>
      </c>
      <c r="C1452" s="276" t="s">
        <v>22278</v>
      </c>
    </row>
    <row r="1453" spans="1:3" x14ac:dyDescent="0.2">
      <c r="A1453" s="76" t="s">
        <v>1473</v>
      </c>
      <c r="B1453" s="275" t="s">
        <v>1445</v>
      </c>
      <c r="C1453" s="276" t="s">
        <v>22278</v>
      </c>
    </row>
    <row r="1454" spans="1:3" x14ac:dyDescent="0.2">
      <c r="A1454" s="76" t="s">
        <v>1474</v>
      </c>
      <c r="B1454" s="275" t="s">
        <v>1475</v>
      </c>
      <c r="C1454" s="276" t="s">
        <v>22278</v>
      </c>
    </row>
    <row r="1455" spans="1:3" x14ac:dyDescent="0.2">
      <c r="A1455" s="76" t="s">
        <v>1476</v>
      </c>
      <c r="B1455" s="275" t="s">
        <v>1477</v>
      </c>
      <c r="C1455" s="276" t="s">
        <v>22278</v>
      </c>
    </row>
    <row r="1456" spans="1:3" x14ac:dyDescent="0.2">
      <c r="A1456" s="76" t="s">
        <v>1478</v>
      </c>
      <c r="B1456" s="275" t="s">
        <v>1479</v>
      </c>
      <c r="C1456" s="276" t="s">
        <v>2525</v>
      </c>
    </row>
    <row r="1457" spans="1:3" x14ac:dyDescent="0.2">
      <c r="A1457" s="76" t="s">
        <v>1480</v>
      </c>
      <c r="B1457" s="275" t="s">
        <v>1481</v>
      </c>
      <c r="C1457" s="276" t="s">
        <v>2525</v>
      </c>
    </row>
    <row r="1458" spans="1:3" x14ac:dyDescent="0.2">
      <c r="A1458" s="76" t="s">
        <v>1482</v>
      </c>
      <c r="B1458" s="275" t="s">
        <v>1483</v>
      </c>
      <c r="C1458" s="276" t="s">
        <v>2525</v>
      </c>
    </row>
    <row r="1459" spans="1:3" x14ac:dyDescent="0.2">
      <c r="A1459" s="76" t="s">
        <v>1484</v>
      </c>
      <c r="B1459" s="275" t="s">
        <v>1485</v>
      </c>
      <c r="C1459" s="276" t="s">
        <v>2525</v>
      </c>
    </row>
    <row r="1460" spans="1:3" x14ac:dyDescent="0.2">
      <c r="A1460" s="76" t="s">
        <v>1486</v>
      </c>
      <c r="B1460" s="275" t="s">
        <v>1487</v>
      </c>
      <c r="C1460" s="276" t="s">
        <v>2525</v>
      </c>
    </row>
    <row r="1461" spans="1:3" x14ac:dyDescent="0.2">
      <c r="A1461" s="76" t="s">
        <v>1488</v>
      </c>
      <c r="B1461" s="275" t="s">
        <v>1489</v>
      </c>
      <c r="C1461" s="276" t="s">
        <v>2525</v>
      </c>
    </row>
    <row r="1462" spans="1:3" x14ac:dyDescent="0.2">
      <c r="A1462" s="76" t="s">
        <v>1490</v>
      </c>
      <c r="B1462" s="275" t="s">
        <v>1491</v>
      </c>
      <c r="C1462" s="276" t="s">
        <v>2525</v>
      </c>
    </row>
    <row r="1463" spans="1:3" x14ac:dyDescent="0.2">
      <c r="A1463" s="76" t="s">
        <v>1492</v>
      </c>
      <c r="B1463" s="275" t="s">
        <v>1493</v>
      </c>
      <c r="C1463" s="276" t="s">
        <v>2525</v>
      </c>
    </row>
    <row r="1464" spans="1:3" x14ac:dyDescent="0.2">
      <c r="A1464" s="76" t="s">
        <v>1494</v>
      </c>
      <c r="B1464" s="275" t="s">
        <v>1495</v>
      </c>
      <c r="C1464" s="276" t="s">
        <v>2525</v>
      </c>
    </row>
    <row r="1465" spans="1:3" x14ac:dyDescent="0.2">
      <c r="A1465" s="76" t="s">
        <v>1496</v>
      </c>
      <c r="B1465" s="275" t="s">
        <v>1497</v>
      </c>
      <c r="C1465" s="276" t="s">
        <v>2525</v>
      </c>
    </row>
    <row r="1466" spans="1:3" x14ac:dyDescent="0.2">
      <c r="A1466" s="76" t="s">
        <v>1498</v>
      </c>
      <c r="B1466" s="275" t="s">
        <v>1499</v>
      </c>
      <c r="C1466" s="276" t="s">
        <v>2525</v>
      </c>
    </row>
    <row r="1467" spans="1:3" x14ac:dyDescent="0.2">
      <c r="A1467" s="76" t="s">
        <v>1500</v>
      </c>
      <c r="B1467" s="275" t="s">
        <v>1501</v>
      </c>
      <c r="C1467" s="276" t="s">
        <v>2525</v>
      </c>
    </row>
    <row r="1468" spans="1:3" x14ac:dyDescent="0.2">
      <c r="A1468" s="76" t="s">
        <v>1502</v>
      </c>
      <c r="B1468" s="275" t="s">
        <v>1503</v>
      </c>
      <c r="C1468" s="276" t="s">
        <v>2525</v>
      </c>
    </row>
    <row r="1469" spans="1:3" x14ac:dyDescent="0.2">
      <c r="A1469" s="76" t="s">
        <v>1504</v>
      </c>
      <c r="B1469" s="275" t="s">
        <v>1505</v>
      </c>
      <c r="C1469" s="276" t="s">
        <v>22275</v>
      </c>
    </row>
    <row r="1470" spans="1:3" x14ac:dyDescent="0.2">
      <c r="A1470" s="76" t="s">
        <v>1506</v>
      </c>
      <c r="B1470" s="275" t="s">
        <v>1507</v>
      </c>
      <c r="C1470" s="276" t="s">
        <v>2525</v>
      </c>
    </row>
    <row r="1471" spans="1:3" x14ac:dyDescent="0.2">
      <c r="A1471" s="76" t="s">
        <v>1508</v>
      </c>
      <c r="B1471" s="275" t="s">
        <v>3657</v>
      </c>
      <c r="C1471" s="276" t="s">
        <v>2525</v>
      </c>
    </row>
    <row r="1472" spans="1:3" x14ac:dyDescent="0.2">
      <c r="A1472" s="76" t="s">
        <v>1509</v>
      </c>
      <c r="B1472" s="275" t="s">
        <v>1510</v>
      </c>
      <c r="C1472" s="276" t="s">
        <v>2525</v>
      </c>
    </row>
    <row r="1473" spans="1:3" x14ac:dyDescent="0.2">
      <c r="A1473" s="76" t="s">
        <v>1511</v>
      </c>
      <c r="B1473" s="275" t="s">
        <v>1512</v>
      </c>
      <c r="C1473" s="276" t="s">
        <v>2525</v>
      </c>
    </row>
    <row r="1474" spans="1:3" x14ac:dyDescent="0.2">
      <c r="A1474" s="76" t="s">
        <v>1513</v>
      </c>
      <c r="B1474" s="275" t="s">
        <v>1514</v>
      </c>
      <c r="C1474" s="276" t="s">
        <v>2525</v>
      </c>
    </row>
    <row r="1475" spans="1:3" x14ac:dyDescent="0.2">
      <c r="A1475" s="76" t="s">
        <v>1515</v>
      </c>
      <c r="B1475" s="275" t="s">
        <v>1516</v>
      </c>
      <c r="C1475" s="276" t="s">
        <v>2525</v>
      </c>
    </row>
    <row r="1476" spans="1:3" x14ac:dyDescent="0.2">
      <c r="A1476" s="76" t="s">
        <v>1517</v>
      </c>
      <c r="B1476" s="275" t="s">
        <v>1518</v>
      </c>
      <c r="C1476" s="276" t="s">
        <v>2525</v>
      </c>
    </row>
    <row r="1477" spans="1:3" x14ac:dyDescent="0.2">
      <c r="A1477" s="76" t="s">
        <v>1519</v>
      </c>
      <c r="B1477" s="275" t="s">
        <v>1520</v>
      </c>
      <c r="C1477" s="276" t="s">
        <v>22275</v>
      </c>
    </row>
    <row r="1478" spans="1:3" x14ac:dyDescent="0.2">
      <c r="A1478" s="76" t="s">
        <v>1521</v>
      </c>
      <c r="B1478" s="275" t="s">
        <v>1522</v>
      </c>
      <c r="C1478" s="276" t="s">
        <v>2525</v>
      </c>
    </row>
    <row r="1479" spans="1:3" x14ac:dyDescent="0.2">
      <c r="A1479" s="76" t="s">
        <v>1523</v>
      </c>
      <c r="B1479" s="275" t="s">
        <v>1524</v>
      </c>
      <c r="C1479" s="276" t="s">
        <v>2525</v>
      </c>
    </row>
    <row r="1480" spans="1:3" x14ac:dyDescent="0.2">
      <c r="A1480" s="76" t="s">
        <v>1525</v>
      </c>
      <c r="B1480" s="275" t="s">
        <v>1526</v>
      </c>
      <c r="C1480" s="276" t="s">
        <v>22275</v>
      </c>
    </row>
    <row r="1481" spans="1:3" x14ac:dyDescent="0.2">
      <c r="A1481" s="76" t="s">
        <v>1527</v>
      </c>
      <c r="B1481" s="275" t="s">
        <v>1528</v>
      </c>
      <c r="C1481" s="276" t="s">
        <v>2525</v>
      </c>
    </row>
    <row r="1482" spans="1:3" x14ac:dyDescent="0.2">
      <c r="A1482" s="76" t="s">
        <v>1529</v>
      </c>
      <c r="B1482" s="275" t="s">
        <v>1530</v>
      </c>
      <c r="C1482" s="276" t="s">
        <v>2525</v>
      </c>
    </row>
    <row r="1483" spans="1:3" x14ac:dyDescent="0.2">
      <c r="A1483" s="76" t="s">
        <v>1531</v>
      </c>
      <c r="B1483" s="275" t="s">
        <v>1532</v>
      </c>
      <c r="C1483" s="276" t="s">
        <v>2525</v>
      </c>
    </row>
    <row r="1484" spans="1:3" x14ac:dyDescent="0.2">
      <c r="A1484" s="76" t="s">
        <v>1533</v>
      </c>
      <c r="B1484" s="275" t="s">
        <v>1534</v>
      </c>
      <c r="C1484" s="276" t="s">
        <v>2525</v>
      </c>
    </row>
    <row r="1485" spans="1:3" x14ac:dyDescent="0.2">
      <c r="A1485" s="76" t="s">
        <v>1535</v>
      </c>
      <c r="B1485" s="275" t="s">
        <v>1536</v>
      </c>
      <c r="C1485" s="276" t="s">
        <v>2525</v>
      </c>
    </row>
    <row r="1486" spans="1:3" x14ac:dyDescent="0.2">
      <c r="A1486" s="76" t="s">
        <v>1537</v>
      </c>
      <c r="B1486" s="275" t="s">
        <v>1538</v>
      </c>
      <c r="C1486" s="276" t="s">
        <v>2525</v>
      </c>
    </row>
    <row r="1487" spans="1:3" x14ac:dyDescent="0.2">
      <c r="A1487" s="76" t="s">
        <v>1539</v>
      </c>
      <c r="B1487" s="275" t="s">
        <v>1540</v>
      </c>
      <c r="C1487" s="276" t="s">
        <v>2525</v>
      </c>
    </row>
    <row r="1488" spans="1:3" x14ac:dyDescent="0.2">
      <c r="A1488" s="76" t="s">
        <v>1541</v>
      </c>
      <c r="B1488" s="275" t="s">
        <v>1542</v>
      </c>
      <c r="C1488" s="276" t="s">
        <v>2525</v>
      </c>
    </row>
    <row r="1489" spans="1:3" x14ac:dyDescent="0.2">
      <c r="A1489" s="76" t="s">
        <v>1543</v>
      </c>
      <c r="B1489" s="275" t="s">
        <v>1544</v>
      </c>
      <c r="C1489" s="276" t="s">
        <v>2525</v>
      </c>
    </row>
    <row r="1490" spans="1:3" x14ac:dyDescent="0.2">
      <c r="A1490" s="76" t="s">
        <v>1545</v>
      </c>
      <c r="B1490" s="275" t="s">
        <v>1546</v>
      </c>
      <c r="C1490" s="276" t="s">
        <v>2525</v>
      </c>
    </row>
    <row r="1491" spans="1:3" x14ac:dyDescent="0.2">
      <c r="A1491" s="76" t="s">
        <v>1547</v>
      </c>
      <c r="B1491" s="275" t="s">
        <v>1548</v>
      </c>
      <c r="C1491" s="276" t="s">
        <v>2525</v>
      </c>
    </row>
    <row r="1492" spans="1:3" x14ac:dyDescent="0.2">
      <c r="A1492" s="76" t="s">
        <v>1549</v>
      </c>
      <c r="B1492" s="275" t="s">
        <v>1550</v>
      </c>
      <c r="C1492" s="276" t="s">
        <v>2525</v>
      </c>
    </row>
    <row r="1493" spans="1:3" x14ac:dyDescent="0.2">
      <c r="A1493" s="76" t="s">
        <v>1551</v>
      </c>
      <c r="B1493" s="275" t="s">
        <v>1552</v>
      </c>
      <c r="C1493" s="276" t="s">
        <v>2525</v>
      </c>
    </row>
    <row r="1494" spans="1:3" x14ac:dyDescent="0.2">
      <c r="A1494" s="76" t="s">
        <v>1553</v>
      </c>
      <c r="B1494" s="275" t="s">
        <v>1554</v>
      </c>
      <c r="C1494" s="276" t="s">
        <v>2525</v>
      </c>
    </row>
    <row r="1495" spans="1:3" x14ac:dyDescent="0.2">
      <c r="A1495" s="76" t="s">
        <v>1555</v>
      </c>
      <c r="B1495" s="275" t="s">
        <v>1556</v>
      </c>
      <c r="C1495" s="276" t="s">
        <v>2525</v>
      </c>
    </row>
    <row r="1496" spans="1:3" x14ac:dyDescent="0.2">
      <c r="A1496" s="76" t="s">
        <v>1557</v>
      </c>
      <c r="B1496" s="275" t="s">
        <v>1558</v>
      </c>
      <c r="C1496" s="276" t="s">
        <v>2525</v>
      </c>
    </row>
    <row r="1497" spans="1:3" x14ac:dyDescent="0.2">
      <c r="A1497" s="76" t="s">
        <v>1559</v>
      </c>
      <c r="B1497" s="275" t="s">
        <v>1560</v>
      </c>
      <c r="C1497" s="276" t="s">
        <v>22275</v>
      </c>
    </row>
    <row r="1498" spans="1:3" x14ac:dyDescent="0.2">
      <c r="A1498" s="76" t="s">
        <v>1561</v>
      </c>
      <c r="B1498" s="275" t="s">
        <v>1562</v>
      </c>
      <c r="C1498" s="276" t="s">
        <v>2525</v>
      </c>
    </row>
    <row r="1499" spans="1:3" x14ac:dyDescent="0.2">
      <c r="A1499" s="76" t="s">
        <v>1563</v>
      </c>
      <c r="B1499" s="275" t="s">
        <v>2608</v>
      </c>
      <c r="C1499" s="276" t="s">
        <v>2525</v>
      </c>
    </row>
    <row r="1500" spans="1:3" x14ac:dyDescent="0.2">
      <c r="A1500" s="76" t="s">
        <v>1564</v>
      </c>
      <c r="B1500" s="275" t="s">
        <v>1565</v>
      </c>
      <c r="C1500" s="276" t="s">
        <v>22275</v>
      </c>
    </row>
    <row r="1501" spans="1:3" x14ac:dyDescent="0.2">
      <c r="A1501" s="76" t="s">
        <v>1566</v>
      </c>
      <c r="B1501" s="275" t="s">
        <v>1567</v>
      </c>
      <c r="C1501" s="276" t="s">
        <v>2525</v>
      </c>
    </row>
    <row r="1502" spans="1:3" x14ac:dyDescent="0.2">
      <c r="A1502" s="76" t="s">
        <v>1568</v>
      </c>
      <c r="B1502" s="275" t="s">
        <v>1569</v>
      </c>
      <c r="C1502" s="276" t="s">
        <v>2525</v>
      </c>
    </row>
    <row r="1503" spans="1:3" x14ac:dyDescent="0.2">
      <c r="A1503" s="76" t="s">
        <v>1570</v>
      </c>
      <c r="B1503" s="275" t="s">
        <v>1571</v>
      </c>
      <c r="C1503" s="276" t="s">
        <v>2525</v>
      </c>
    </row>
    <row r="1504" spans="1:3" x14ac:dyDescent="0.2">
      <c r="A1504" s="76" t="s">
        <v>1572</v>
      </c>
      <c r="B1504" s="275" t="s">
        <v>1573</v>
      </c>
      <c r="C1504" s="276" t="s">
        <v>2525</v>
      </c>
    </row>
    <row r="1505" spans="1:3" x14ac:dyDescent="0.2">
      <c r="A1505" s="76" t="s">
        <v>1574</v>
      </c>
      <c r="B1505" s="275" t="s">
        <v>1575</v>
      </c>
      <c r="C1505" s="276" t="s">
        <v>2525</v>
      </c>
    </row>
    <row r="1506" spans="1:3" x14ac:dyDescent="0.2">
      <c r="A1506" s="76" t="s">
        <v>1576</v>
      </c>
      <c r="B1506" s="275" t="s">
        <v>1577</v>
      </c>
      <c r="C1506" s="276" t="s">
        <v>2525</v>
      </c>
    </row>
    <row r="1507" spans="1:3" x14ac:dyDescent="0.2">
      <c r="A1507" s="76" t="s">
        <v>1578</v>
      </c>
      <c r="B1507" s="275" t="s">
        <v>1579</v>
      </c>
      <c r="C1507" s="276" t="s">
        <v>2525</v>
      </c>
    </row>
    <row r="1508" spans="1:3" x14ac:dyDescent="0.2">
      <c r="A1508" s="76" t="s">
        <v>1580</v>
      </c>
      <c r="B1508" s="275" t="s">
        <v>1581</v>
      </c>
      <c r="C1508" s="276" t="s">
        <v>2525</v>
      </c>
    </row>
    <row r="1509" spans="1:3" x14ac:dyDescent="0.2">
      <c r="A1509" s="76" t="s">
        <v>1582</v>
      </c>
      <c r="B1509" s="275" t="s">
        <v>1583</v>
      </c>
      <c r="C1509" s="276" t="s">
        <v>2525</v>
      </c>
    </row>
    <row r="1510" spans="1:3" x14ac:dyDescent="0.2">
      <c r="A1510" s="76" t="s">
        <v>1584</v>
      </c>
      <c r="B1510" s="275" t="s">
        <v>1585</v>
      </c>
      <c r="C1510" s="276" t="s">
        <v>2525</v>
      </c>
    </row>
    <row r="1511" spans="1:3" x14ac:dyDescent="0.2">
      <c r="A1511" s="76" t="s">
        <v>1586</v>
      </c>
      <c r="B1511" s="275" t="s">
        <v>1587</v>
      </c>
      <c r="C1511" s="276" t="s">
        <v>2525</v>
      </c>
    </row>
    <row r="1512" spans="1:3" x14ac:dyDescent="0.2">
      <c r="A1512" s="76" t="s">
        <v>1588</v>
      </c>
      <c r="B1512" s="275" t="s">
        <v>1589</v>
      </c>
      <c r="C1512" s="276" t="s">
        <v>2525</v>
      </c>
    </row>
    <row r="1513" spans="1:3" x14ac:dyDescent="0.2">
      <c r="A1513" s="76" t="s">
        <v>1590</v>
      </c>
      <c r="B1513" s="275" t="s">
        <v>1591</v>
      </c>
      <c r="C1513" s="276" t="s">
        <v>2525</v>
      </c>
    </row>
    <row r="1514" spans="1:3" x14ac:dyDescent="0.2">
      <c r="A1514" s="76" t="s">
        <v>1592</v>
      </c>
      <c r="B1514" s="275" t="s">
        <v>1593</v>
      </c>
      <c r="C1514" s="276" t="s">
        <v>2525</v>
      </c>
    </row>
    <row r="1515" spans="1:3" x14ac:dyDescent="0.2">
      <c r="A1515" s="76" t="s">
        <v>1594</v>
      </c>
      <c r="B1515" s="275" t="s">
        <v>1595</v>
      </c>
      <c r="C1515" s="276" t="s">
        <v>2525</v>
      </c>
    </row>
    <row r="1516" spans="1:3" x14ac:dyDescent="0.2">
      <c r="A1516" s="76" t="s">
        <v>1596</v>
      </c>
      <c r="B1516" s="275" t="s">
        <v>1597</v>
      </c>
      <c r="C1516" s="276" t="s">
        <v>2525</v>
      </c>
    </row>
    <row r="1517" spans="1:3" x14ac:dyDescent="0.2">
      <c r="A1517" s="76" t="s">
        <v>1598</v>
      </c>
      <c r="B1517" s="275" t="s">
        <v>1599</v>
      </c>
      <c r="C1517" s="276" t="s">
        <v>2525</v>
      </c>
    </row>
    <row r="1518" spans="1:3" x14ac:dyDescent="0.2">
      <c r="A1518" s="76" t="s">
        <v>1600</v>
      </c>
      <c r="B1518" s="275" t="s">
        <v>1601</v>
      </c>
      <c r="C1518" s="276" t="s">
        <v>2525</v>
      </c>
    </row>
    <row r="1519" spans="1:3" x14ac:dyDescent="0.2">
      <c r="A1519" s="76" t="s">
        <v>1602</v>
      </c>
      <c r="B1519" s="275" t="s">
        <v>1603</v>
      </c>
      <c r="C1519" s="276" t="s">
        <v>22275</v>
      </c>
    </row>
    <row r="1520" spans="1:3" x14ac:dyDescent="0.2">
      <c r="A1520" s="76" t="s">
        <v>1604</v>
      </c>
      <c r="B1520" s="275" t="s">
        <v>1605</v>
      </c>
      <c r="C1520" s="276" t="s">
        <v>2525</v>
      </c>
    </row>
    <row r="1521" spans="1:3" x14ac:dyDescent="0.2">
      <c r="A1521" s="76" t="s">
        <v>1606</v>
      </c>
      <c r="B1521" s="275" t="s">
        <v>1607</v>
      </c>
      <c r="C1521" s="276" t="s">
        <v>2525</v>
      </c>
    </row>
    <row r="1522" spans="1:3" x14ac:dyDescent="0.2">
      <c r="A1522" s="76" t="s">
        <v>1608</v>
      </c>
      <c r="B1522" s="275" t="s">
        <v>1609</v>
      </c>
      <c r="C1522" s="276" t="s">
        <v>22275</v>
      </c>
    </row>
    <row r="1523" spans="1:3" x14ac:dyDescent="0.2">
      <c r="A1523" s="76" t="s">
        <v>1610</v>
      </c>
      <c r="B1523" s="275" t="s">
        <v>1611</v>
      </c>
      <c r="C1523" s="276" t="s">
        <v>22275</v>
      </c>
    </row>
    <row r="1524" spans="1:3" x14ac:dyDescent="0.2">
      <c r="A1524" s="76" t="s">
        <v>1612</v>
      </c>
      <c r="B1524" s="275" t="s">
        <v>1613</v>
      </c>
      <c r="C1524" s="276" t="s">
        <v>22275</v>
      </c>
    </row>
    <row r="1525" spans="1:3" x14ac:dyDescent="0.2">
      <c r="A1525" s="76" t="s">
        <v>1614</v>
      </c>
      <c r="B1525" s="275" t="s">
        <v>1615</v>
      </c>
      <c r="C1525" s="276" t="s">
        <v>2525</v>
      </c>
    </row>
    <row r="1526" spans="1:3" x14ac:dyDescent="0.2">
      <c r="A1526" s="76" t="s">
        <v>1616</v>
      </c>
      <c r="B1526" s="275" t="s">
        <v>1617</v>
      </c>
      <c r="C1526" s="276" t="s">
        <v>22275</v>
      </c>
    </row>
    <row r="1527" spans="1:3" x14ac:dyDescent="0.2">
      <c r="A1527" s="76" t="s">
        <v>1618</v>
      </c>
      <c r="B1527" s="275" t="s">
        <v>1619</v>
      </c>
      <c r="C1527" s="276" t="s">
        <v>2525</v>
      </c>
    </row>
    <row r="1528" spans="1:3" x14ac:dyDescent="0.2">
      <c r="A1528" s="76" t="s">
        <v>1620</v>
      </c>
      <c r="B1528" s="275" t="s">
        <v>1621</v>
      </c>
      <c r="C1528" s="276" t="s">
        <v>2525</v>
      </c>
    </row>
    <row r="1529" spans="1:3" x14ac:dyDescent="0.2">
      <c r="A1529" s="76" t="s">
        <v>1622</v>
      </c>
      <c r="B1529" s="275" t="s">
        <v>1623</v>
      </c>
      <c r="C1529" s="276" t="s">
        <v>2525</v>
      </c>
    </row>
    <row r="1530" spans="1:3" x14ac:dyDescent="0.2">
      <c r="A1530" s="76" t="s">
        <v>1624</v>
      </c>
      <c r="B1530" s="275" t="s">
        <v>1625</v>
      </c>
      <c r="C1530" s="276" t="s">
        <v>2525</v>
      </c>
    </row>
    <row r="1531" spans="1:3" x14ac:dyDescent="0.2">
      <c r="A1531" s="76" t="s">
        <v>1626</v>
      </c>
      <c r="B1531" s="275" t="s">
        <v>1627</v>
      </c>
      <c r="C1531" s="276" t="s">
        <v>2525</v>
      </c>
    </row>
    <row r="1532" spans="1:3" x14ac:dyDescent="0.2">
      <c r="A1532" s="76" t="s">
        <v>1628</v>
      </c>
      <c r="B1532" s="275" t="s">
        <v>1629</v>
      </c>
      <c r="C1532" s="276" t="s">
        <v>2525</v>
      </c>
    </row>
    <row r="1533" spans="1:3" x14ac:dyDescent="0.2">
      <c r="A1533" s="76" t="s">
        <v>1630</v>
      </c>
      <c r="B1533" s="275" t="s">
        <v>1631</v>
      </c>
      <c r="C1533" s="276" t="s">
        <v>22275</v>
      </c>
    </row>
    <row r="1534" spans="1:3" x14ac:dyDescent="0.2">
      <c r="A1534" s="76" t="s">
        <v>1632</v>
      </c>
      <c r="B1534" s="275" t="s">
        <v>1633</v>
      </c>
      <c r="C1534" s="276" t="s">
        <v>2525</v>
      </c>
    </row>
    <row r="1535" spans="1:3" x14ac:dyDescent="0.2">
      <c r="A1535" s="76" t="s">
        <v>1634</v>
      </c>
      <c r="B1535" s="275" t="s">
        <v>1635</v>
      </c>
      <c r="C1535" s="276" t="s">
        <v>22275</v>
      </c>
    </row>
    <row r="1536" spans="1:3" x14ac:dyDescent="0.2">
      <c r="A1536" s="76" t="s">
        <v>1636</v>
      </c>
      <c r="B1536" s="275" t="s">
        <v>1637</v>
      </c>
      <c r="C1536" s="276" t="s">
        <v>2525</v>
      </c>
    </row>
    <row r="1537" spans="1:3" x14ac:dyDescent="0.2">
      <c r="A1537" s="76" t="s">
        <v>1638</v>
      </c>
      <c r="B1537" s="275" t="s">
        <v>1639</v>
      </c>
      <c r="C1537" s="276" t="s">
        <v>2525</v>
      </c>
    </row>
    <row r="1538" spans="1:3" x14ac:dyDescent="0.2">
      <c r="A1538" s="76" t="s">
        <v>1641</v>
      </c>
      <c r="B1538" s="275" t="s">
        <v>1642</v>
      </c>
      <c r="C1538" s="276" t="s">
        <v>2525</v>
      </c>
    </row>
    <row r="1539" spans="1:3" x14ac:dyDescent="0.2">
      <c r="A1539" s="76" t="s">
        <v>1643</v>
      </c>
      <c r="B1539" s="275" t="s">
        <v>1644</v>
      </c>
      <c r="C1539" s="276" t="s">
        <v>2525</v>
      </c>
    </row>
    <row r="1540" spans="1:3" x14ac:dyDescent="0.2">
      <c r="A1540" s="76" t="s">
        <v>1645</v>
      </c>
      <c r="B1540" s="275" t="s">
        <v>1646</v>
      </c>
      <c r="C1540" s="276" t="s">
        <v>2525</v>
      </c>
    </row>
    <row r="1541" spans="1:3" x14ac:dyDescent="0.2">
      <c r="A1541" s="76" t="s">
        <v>1647</v>
      </c>
      <c r="B1541" s="275" t="s">
        <v>1648</v>
      </c>
      <c r="C1541" s="276" t="s">
        <v>2525</v>
      </c>
    </row>
    <row r="1542" spans="1:3" x14ac:dyDescent="0.2">
      <c r="A1542" s="76" t="s">
        <v>1649</v>
      </c>
      <c r="B1542" s="275" t="s">
        <v>1650</v>
      </c>
      <c r="C1542" s="276" t="s">
        <v>2525</v>
      </c>
    </row>
    <row r="1543" spans="1:3" x14ac:dyDescent="0.2">
      <c r="A1543" s="76" t="s">
        <v>1651</v>
      </c>
      <c r="B1543" s="275" t="s">
        <v>1652</v>
      </c>
      <c r="C1543" s="276" t="s">
        <v>2525</v>
      </c>
    </row>
    <row r="1544" spans="1:3" x14ac:dyDescent="0.2">
      <c r="A1544" s="76" t="s">
        <v>1653</v>
      </c>
      <c r="B1544" s="275" t="s">
        <v>1654</v>
      </c>
      <c r="C1544" s="276" t="s">
        <v>2525</v>
      </c>
    </row>
    <row r="1545" spans="1:3" x14ac:dyDescent="0.2">
      <c r="A1545" s="76" t="s">
        <v>1655</v>
      </c>
      <c r="B1545" s="275" t="s">
        <v>1656</v>
      </c>
      <c r="C1545" s="276" t="s">
        <v>2525</v>
      </c>
    </row>
    <row r="1546" spans="1:3" x14ac:dyDescent="0.2">
      <c r="A1546" s="76" t="s">
        <v>1657</v>
      </c>
      <c r="B1546" s="275" t="s">
        <v>1658</v>
      </c>
      <c r="C1546" s="276" t="s">
        <v>2525</v>
      </c>
    </row>
    <row r="1547" spans="1:3" x14ac:dyDescent="0.2">
      <c r="A1547" s="76" t="s">
        <v>1659</v>
      </c>
      <c r="B1547" s="275" t="s">
        <v>1660</v>
      </c>
      <c r="C1547" s="276" t="s">
        <v>2525</v>
      </c>
    </row>
    <row r="1548" spans="1:3" x14ac:dyDescent="0.2">
      <c r="A1548" s="76" t="s">
        <v>1661</v>
      </c>
      <c r="B1548" s="275" t="s">
        <v>1640</v>
      </c>
      <c r="C1548" s="276" t="s">
        <v>2525</v>
      </c>
    </row>
    <row r="1549" spans="1:3" x14ac:dyDescent="0.2">
      <c r="A1549" s="76" t="s">
        <v>1662</v>
      </c>
      <c r="B1549" s="275" t="s">
        <v>1663</v>
      </c>
      <c r="C1549" s="276" t="s">
        <v>2525</v>
      </c>
    </row>
    <row r="1550" spans="1:3" x14ac:dyDescent="0.2">
      <c r="A1550" s="76" t="s">
        <v>1664</v>
      </c>
      <c r="B1550" s="275" t="s">
        <v>1665</v>
      </c>
      <c r="C1550" s="276" t="s">
        <v>22278</v>
      </c>
    </row>
    <row r="1551" spans="1:3" x14ac:dyDescent="0.2">
      <c r="A1551" s="76" t="s">
        <v>1666</v>
      </c>
      <c r="B1551" s="275" t="s">
        <v>1667</v>
      </c>
      <c r="C1551" s="276" t="s">
        <v>2525</v>
      </c>
    </row>
    <row r="1552" spans="1:3" x14ac:dyDescent="0.2">
      <c r="A1552" s="76" t="s">
        <v>1668</v>
      </c>
      <c r="B1552" s="275" t="s">
        <v>1669</v>
      </c>
      <c r="C1552" s="276" t="s">
        <v>2525</v>
      </c>
    </row>
    <row r="1553" spans="1:3" x14ac:dyDescent="0.2">
      <c r="A1553" s="76" t="s">
        <v>1670</v>
      </c>
      <c r="B1553" s="275" t="s">
        <v>1671</v>
      </c>
      <c r="C1553" s="276" t="s">
        <v>2525</v>
      </c>
    </row>
    <row r="1554" spans="1:3" x14ac:dyDescent="0.2">
      <c r="A1554" s="76" t="s">
        <v>1672</v>
      </c>
      <c r="B1554" s="275" t="s">
        <v>1673</v>
      </c>
      <c r="C1554" s="276" t="s">
        <v>2525</v>
      </c>
    </row>
    <row r="1555" spans="1:3" x14ac:dyDescent="0.2">
      <c r="A1555" s="76" t="s">
        <v>1674</v>
      </c>
      <c r="B1555" s="275" t="s">
        <v>1675</v>
      </c>
      <c r="C1555" s="276" t="s">
        <v>22275</v>
      </c>
    </row>
    <row r="1556" spans="1:3" x14ac:dyDescent="0.2">
      <c r="A1556" s="76" t="s">
        <v>1676</v>
      </c>
      <c r="B1556" s="275" t="s">
        <v>1677</v>
      </c>
      <c r="C1556" s="276" t="s">
        <v>2525</v>
      </c>
    </row>
    <row r="1557" spans="1:3" x14ac:dyDescent="0.2">
      <c r="A1557" s="76" t="s">
        <v>1678</v>
      </c>
      <c r="B1557" s="275" t="s">
        <v>1679</v>
      </c>
      <c r="C1557" s="276" t="s">
        <v>2525</v>
      </c>
    </row>
    <row r="1558" spans="1:3" x14ac:dyDescent="0.2">
      <c r="A1558" s="76" t="s">
        <v>1680</v>
      </c>
      <c r="B1558" s="275" t="s">
        <v>1681</v>
      </c>
      <c r="C1558" s="276" t="s">
        <v>22275</v>
      </c>
    </row>
    <row r="1559" spans="1:3" x14ac:dyDescent="0.2">
      <c r="A1559" s="76" t="s">
        <v>1682</v>
      </c>
      <c r="B1559" s="275" t="s">
        <v>1683</v>
      </c>
      <c r="C1559" s="276" t="s">
        <v>2525</v>
      </c>
    </row>
    <row r="1560" spans="1:3" x14ac:dyDescent="0.2">
      <c r="A1560" s="76" t="s">
        <v>1684</v>
      </c>
      <c r="B1560" s="275" t="s">
        <v>1685</v>
      </c>
      <c r="C1560" s="276" t="s">
        <v>2525</v>
      </c>
    </row>
    <row r="1561" spans="1:3" x14ac:dyDescent="0.2">
      <c r="A1561" s="76" t="s">
        <v>1686</v>
      </c>
      <c r="B1561" s="275" t="s">
        <v>1687</v>
      </c>
      <c r="C1561" s="276" t="s">
        <v>2525</v>
      </c>
    </row>
    <row r="1562" spans="1:3" x14ac:dyDescent="0.2">
      <c r="A1562" s="76" t="s">
        <v>1688</v>
      </c>
      <c r="B1562" s="275" t="s">
        <v>1689</v>
      </c>
      <c r="C1562" s="276" t="s">
        <v>2525</v>
      </c>
    </row>
    <row r="1563" spans="1:3" x14ac:dyDescent="0.2">
      <c r="A1563" s="76" t="s">
        <v>1690</v>
      </c>
      <c r="B1563" s="275" t="s">
        <v>1691</v>
      </c>
      <c r="C1563" s="276" t="s">
        <v>2525</v>
      </c>
    </row>
    <row r="1564" spans="1:3" x14ac:dyDescent="0.2">
      <c r="A1564" s="76" t="s">
        <v>1692</v>
      </c>
      <c r="B1564" s="275" t="s">
        <v>2710</v>
      </c>
      <c r="C1564" s="276" t="s">
        <v>2525</v>
      </c>
    </row>
    <row r="1565" spans="1:3" x14ac:dyDescent="0.2">
      <c r="A1565" s="76" t="s">
        <v>1693</v>
      </c>
      <c r="B1565" s="275" t="s">
        <v>1694</v>
      </c>
      <c r="C1565" s="276" t="s">
        <v>2525</v>
      </c>
    </row>
    <row r="1566" spans="1:3" x14ac:dyDescent="0.2">
      <c r="A1566" s="76" t="s">
        <v>1695</v>
      </c>
      <c r="B1566" s="275" t="s">
        <v>1696</v>
      </c>
      <c r="C1566" s="276" t="s">
        <v>2525</v>
      </c>
    </row>
    <row r="1567" spans="1:3" x14ac:dyDescent="0.2">
      <c r="A1567" s="76" t="s">
        <v>1697</v>
      </c>
      <c r="B1567" s="275" t="s">
        <v>1698</v>
      </c>
      <c r="C1567" s="276" t="s">
        <v>2525</v>
      </c>
    </row>
    <row r="1568" spans="1:3" x14ac:dyDescent="0.2">
      <c r="A1568" s="76" t="s">
        <v>1699</v>
      </c>
      <c r="B1568" s="275" t="s">
        <v>1700</v>
      </c>
      <c r="C1568" s="276" t="s">
        <v>2525</v>
      </c>
    </row>
    <row r="1569" spans="1:3" x14ac:dyDescent="0.2">
      <c r="A1569" s="76" t="s">
        <v>1701</v>
      </c>
      <c r="B1569" s="275" t="s">
        <v>1702</v>
      </c>
      <c r="C1569" s="276" t="s">
        <v>2525</v>
      </c>
    </row>
    <row r="1570" spans="1:3" x14ac:dyDescent="0.2">
      <c r="A1570" s="76" t="s">
        <v>1703</v>
      </c>
      <c r="B1570" s="275" t="s">
        <v>1704</v>
      </c>
      <c r="C1570" s="276" t="s">
        <v>2525</v>
      </c>
    </row>
    <row r="1571" spans="1:3" x14ac:dyDescent="0.2">
      <c r="A1571" s="76" t="s">
        <v>1705</v>
      </c>
      <c r="B1571" s="275" t="s">
        <v>1706</v>
      </c>
      <c r="C1571" s="276" t="s">
        <v>22275</v>
      </c>
    </row>
    <row r="1572" spans="1:3" x14ac:dyDescent="0.2">
      <c r="A1572" s="76" t="s">
        <v>5650</v>
      </c>
      <c r="B1572" s="275" t="s">
        <v>5651</v>
      </c>
      <c r="C1572" s="276" t="s">
        <v>2525</v>
      </c>
    </row>
    <row r="1573" spans="1:3" x14ac:dyDescent="0.2">
      <c r="A1573" s="76" t="s">
        <v>5652</v>
      </c>
      <c r="B1573" s="275" t="s">
        <v>5653</v>
      </c>
      <c r="C1573" s="276" t="s">
        <v>2525</v>
      </c>
    </row>
    <row r="1574" spans="1:3" x14ac:dyDescent="0.2">
      <c r="A1574" s="76" t="s">
        <v>5654</v>
      </c>
      <c r="B1574" s="275" t="s">
        <v>5655</v>
      </c>
      <c r="C1574" s="276" t="s">
        <v>2525</v>
      </c>
    </row>
    <row r="1575" spans="1:3" x14ac:dyDescent="0.2">
      <c r="A1575" s="76" t="s">
        <v>5656</v>
      </c>
      <c r="B1575" s="275" t="s">
        <v>5657</v>
      </c>
      <c r="C1575" s="276" t="s">
        <v>2525</v>
      </c>
    </row>
    <row r="1576" spans="1:3" x14ac:dyDescent="0.2">
      <c r="A1576" s="76" t="s">
        <v>5658</v>
      </c>
      <c r="B1576" s="275" t="s">
        <v>5659</v>
      </c>
      <c r="C1576" s="276" t="s">
        <v>2525</v>
      </c>
    </row>
    <row r="1577" spans="1:3" x14ac:dyDescent="0.2">
      <c r="A1577" s="76" t="s">
        <v>5660</v>
      </c>
      <c r="B1577" s="275" t="s">
        <v>5661</v>
      </c>
      <c r="C1577" s="276" t="s">
        <v>2525</v>
      </c>
    </row>
    <row r="1578" spans="1:3" x14ac:dyDescent="0.2">
      <c r="A1578" s="76" t="s">
        <v>5662</v>
      </c>
      <c r="B1578" s="275" t="s">
        <v>5663</v>
      </c>
      <c r="C1578" s="276" t="s">
        <v>2525</v>
      </c>
    </row>
    <row r="1579" spans="1:3" x14ac:dyDescent="0.2">
      <c r="A1579" s="76" t="s">
        <v>5664</v>
      </c>
      <c r="B1579" s="275" t="s">
        <v>5665</v>
      </c>
      <c r="C1579" s="276" t="s">
        <v>2525</v>
      </c>
    </row>
    <row r="1580" spans="1:3" x14ac:dyDescent="0.2">
      <c r="A1580" s="76" t="s">
        <v>5666</v>
      </c>
      <c r="B1580" s="275" t="s">
        <v>5667</v>
      </c>
      <c r="C1580" s="276" t="s">
        <v>22275</v>
      </c>
    </row>
    <row r="1581" spans="1:3" x14ac:dyDescent="0.2">
      <c r="A1581" s="76" t="s">
        <v>5668</v>
      </c>
      <c r="B1581" s="275" t="s">
        <v>5669</v>
      </c>
      <c r="C1581" s="276" t="s">
        <v>2525</v>
      </c>
    </row>
    <row r="1582" spans="1:3" x14ac:dyDescent="0.2">
      <c r="A1582" s="76" t="s">
        <v>5670</v>
      </c>
      <c r="B1582" s="275" t="s">
        <v>5139</v>
      </c>
      <c r="C1582" s="276" t="s">
        <v>2525</v>
      </c>
    </row>
    <row r="1583" spans="1:3" x14ac:dyDescent="0.2">
      <c r="A1583" s="76" t="s">
        <v>5671</v>
      </c>
      <c r="B1583" s="275" t="s">
        <v>5672</v>
      </c>
      <c r="C1583" s="276" t="s">
        <v>2525</v>
      </c>
    </row>
    <row r="1584" spans="1:3" x14ac:dyDescent="0.2">
      <c r="A1584" s="76" t="s">
        <v>5673</v>
      </c>
      <c r="B1584" s="275" t="s">
        <v>5674</v>
      </c>
      <c r="C1584" s="276" t="s">
        <v>2525</v>
      </c>
    </row>
    <row r="1585" spans="1:3" x14ac:dyDescent="0.2">
      <c r="A1585" s="76" t="s">
        <v>5675</v>
      </c>
      <c r="B1585" s="275" t="s">
        <v>5676</v>
      </c>
      <c r="C1585" s="276" t="s">
        <v>22275</v>
      </c>
    </row>
    <row r="1586" spans="1:3" x14ac:dyDescent="0.2">
      <c r="A1586" s="76" t="s">
        <v>5677</v>
      </c>
      <c r="B1586" s="275" t="s">
        <v>5678</v>
      </c>
      <c r="C1586" s="276" t="s">
        <v>2525</v>
      </c>
    </row>
    <row r="1587" spans="1:3" x14ac:dyDescent="0.2">
      <c r="A1587" s="76" t="s">
        <v>5679</v>
      </c>
      <c r="B1587" s="275" t="s">
        <v>3610</v>
      </c>
      <c r="C1587" s="276" t="s">
        <v>2525</v>
      </c>
    </row>
    <row r="1588" spans="1:3" x14ac:dyDescent="0.2">
      <c r="A1588" s="76" t="s">
        <v>5680</v>
      </c>
      <c r="B1588" s="275" t="s">
        <v>5681</v>
      </c>
      <c r="C1588" s="276" t="s">
        <v>2525</v>
      </c>
    </row>
    <row r="1589" spans="1:3" x14ac:dyDescent="0.2">
      <c r="A1589" s="76" t="s">
        <v>5682</v>
      </c>
      <c r="B1589" s="275" t="s">
        <v>5683</v>
      </c>
      <c r="C1589" s="276" t="s">
        <v>2525</v>
      </c>
    </row>
    <row r="1590" spans="1:3" x14ac:dyDescent="0.2">
      <c r="A1590" s="76" t="s">
        <v>5684</v>
      </c>
      <c r="B1590" s="275" t="s">
        <v>5685</v>
      </c>
      <c r="C1590" s="276" t="s">
        <v>2525</v>
      </c>
    </row>
    <row r="1591" spans="1:3" x14ac:dyDescent="0.2">
      <c r="A1591" s="76" t="s">
        <v>5686</v>
      </c>
      <c r="B1591" s="275" t="s">
        <v>5687</v>
      </c>
      <c r="C1591" s="276" t="s">
        <v>2525</v>
      </c>
    </row>
    <row r="1592" spans="1:3" x14ac:dyDescent="0.2">
      <c r="A1592" s="76" t="s">
        <v>5688</v>
      </c>
      <c r="B1592" s="275" t="s">
        <v>5689</v>
      </c>
      <c r="C1592" s="276" t="s">
        <v>2525</v>
      </c>
    </row>
    <row r="1593" spans="1:3" x14ac:dyDescent="0.2">
      <c r="A1593" s="76" t="s">
        <v>5690</v>
      </c>
      <c r="B1593" s="275" t="s">
        <v>5691</v>
      </c>
      <c r="C1593" s="276" t="s">
        <v>2525</v>
      </c>
    </row>
    <row r="1594" spans="1:3" x14ac:dyDescent="0.2">
      <c r="A1594" s="76" t="s">
        <v>5692</v>
      </c>
      <c r="B1594" s="275" t="s">
        <v>5693</v>
      </c>
      <c r="C1594" s="276" t="s">
        <v>2525</v>
      </c>
    </row>
    <row r="1595" spans="1:3" x14ac:dyDescent="0.2">
      <c r="A1595" s="76" t="s">
        <v>5694</v>
      </c>
      <c r="B1595" s="275" t="s">
        <v>5695</v>
      </c>
      <c r="C1595" s="276" t="s">
        <v>2525</v>
      </c>
    </row>
    <row r="1596" spans="1:3" x14ac:dyDescent="0.2">
      <c r="A1596" s="76" t="s">
        <v>5696</v>
      </c>
      <c r="B1596" s="275" t="s">
        <v>5697</v>
      </c>
      <c r="C1596" s="276" t="s">
        <v>2525</v>
      </c>
    </row>
    <row r="1597" spans="1:3" x14ac:dyDescent="0.2">
      <c r="A1597" s="76" t="s">
        <v>5698</v>
      </c>
      <c r="B1597" s="275" t="s">
        <v>5699</v>
      </c>
      <c r="C1597" s="276" t="s">
        <v>2525</v>
      </c>
    </row>
    <row r="1598" spans="1:3" x14ac:dyDescent="0.2">
      <c r="A1598" s="76" t="s">
        <v>5700</v>
      </c>
      <c r="B1598" s="275" t="s">
        <v>5701</v>
      </c>
      <c r="C1598" s="276" t="s">
        <v>2525</v>
      </c>
    </row>
    <row r="1599" spans="1:3" x14ac:dyDescent="0.2">
      <c r="A1599" s="76" t="s">
        <v>5702</v>
      </c>
      <c r="B1599" s="275" t="s">
        <v>5703</v>
      </c>
      <c r="C1599" s="276" t="s">
        <v>2525</v>
      </c>
    </row>
    <row r="1600" spans="1:3" x14ac:dyDescent="0.2">
      <c r="A1600" s="76" t="s">
        <v>5704</v>
      </c>
      <c r="B1600" s="275" t="s">
        <v>5705</v>
      </c>
      <c r="C1600" s="276" t="s">
        <v>2525</v>
      </c>
    </row>
    <row r="1601" spans="1:3" x14ac:dyDescent="0.2">
      <c r="A1601" s="76" t="s">
        <v>5706</v>
      </c>
      <c r="B1601" s="275" t="s">
        <v>5707</v>
      </c>
      <c r="C1601" s="276" t="s">
        <v>2525</v>
      </c>
    </row>
    <row r="1602" spans="1:3" x14ac:dyDescent="0.2">
      <c r="A1602" s="76" t="s">
        <v>5708</v>
      </c>
      <c r="B1602" s="275" t="s">
        <v>5709</v>
      </c>
      <c r="C1602" s="276" t="s">
        <v>2525</v>
      </c>
    </row>
    <row r="1603" spans="1:3" x14ac:dyDescent="0.2">
      <c r="A1603" s="76" t="s">
        <v>5710</v>
      </c>
      <c r="B1603" s="275" t="s">
        <v>5711</v>
      </c>
      <c r="C1603" s="276" t="s">
        <v>2525</v>
      </c>
    </row>
    <row r="1604" spans="1:3" x14ac:dyDescent="0.2">
      <c r="A1604" s="76" t="s">
        <v>5712</v>
      </c>
      <c r="B1604" s="275" t="s">
        <v>5713</v>
      </c>
      <c r="C1604" s="276" t="s">
        <v>2525</v>
      </c>
    </row>
    <row r="1605" spans="1:3" x14ac:dyDescent="0.2">
      <c r="A1605" s="76" t="s">
        <v>5714</v>
      </c>
      <c r="B1605" s="275" t="s">
        <v>5715</v>
      </c>
      <c r="C1605" s="276" t="s">
        <v>2525</v>
      </c>
    </row>
    <row r="1606" spans="1:3" x14ac:dyDescent="0.2">
      <c r="A1606" s="76" t="s">
        <v>5716</v>
      </c>
      <c r="B1606" s="275" t="s">
        <v>5717</v>
      </c>
      <c r="C1606" s="276" t="s">
        <v>2525</v>
      </c>
    </row>
    <row r="1607" spans="1:3" x14ac:dyDescent="0.2">
      <c r="A1607" s="76" t="s">
        <v>5718</v>
      </c>
      <c r="B1607" s="275" t="s">
        <v>5719</v>
      </c>
      <c r="C1607" s="276" t="s">
        <v>2525</v>
      </c>
    </row>
    <row r="1608" spans="1:3" x14ac:dyDescent="0.2">
      <c r="A1608" s="76" t="s">
        <v>5720</v>
      </c>
      <c r="B1608" s="275" t="s">
        <v>5721</v>
      </c>
      <c r="C1608" s="276" t="s">
        <v>2525</v>
      </c>
    </row>
    <row r="1609" spans="1:3" x14ac:dyDescent="0.2">
      <c r="A1609" s="76" t="s">
        <v>5722</v>
      </c>
      <c r="B1609" s="275" t="s">
        <v>5723</v>
      </c>
      <c r="C1609" s="276" t="s">
        <v>2525</v>
      </c>
    </row>
    <row r="1610" spans="1:3" x14ac:dyDescent="0.2">
      <c r="A1610" s="76" t="s">
        <v>5724</v>
      </c>
      <c r="B1610" s="275" t="s">
        <v>5725</v>
      </c>
      <c r="C1610" s="276" t="s">
        <v>2525</v>
      </c>
    </row>
    <row r="1611" spans="1:3" x14ac:dyDescent="0.2">
      <c r="A1611" s="76" t="s">
        <v>5726</v>
      </c>
      <c r="B1611" s="275" t="s">
        <v>5727</v>
      </c>
      <c r="C1611" s="276" t="s">
        <v>2525</v>
      </c>
    </row>
    <row r="1612" spans="1:3" x14ac:dyDescent="0.2">
      <c r="A1612" s="76" t="s">
        <v>5728</v>
      </c>
      <c r="B1612" s="275" t="s">
        <v>5729</v>
      </c>
      <c r="C1612" s="276" t="s">
        <v>2525</v>
      </c>
    </row>
    <row r="1613" spans="1:3" x14ac:dyDescent="0.2">
      <c r="A1613" s="76" t="s">
        <v>5730</v>
      </c>
      <c r="B1613" s="275" t="s">
        <v>5731</v>
      </c>
      <c r="C1613" s="276" t="s">
        <v>2525</v>
      </c>
    </row>
    <row r="1614" spans="1:3" x14ac:dyDescent="0.2">
      <c r="A1614" s="76" t="s">
        <v>5732</v>
      </c>
      <c r="B1614" s="275" t="s">
        <v>5733</v>
      </c>
      <c r="C1614" s="276" t="s">
        <v>2525</v>
      </c>
    </row>
    <row r="1615" spans="1:3" x14ac:dyDescent="0.2">
      <c r="A1615" s="76" t="s">
        <v>5734</v>
      </c>
      <c r="B1615" s="275" t="s">
        <v>5735</v>
      </c>
      <c r="C1615" s="276" t="s">
        <v>2525</v>
      </c>
    </row>
    <row r="1616" spans="1:3" x14ac:dyDescent="0.2">
      <c r="A1616" s="76" t="s">
        <v>5736</v>
      </c>
      <c r="B1616" s="275" t="s">
        <v>5737</v>
      </c>
      <c r="C1616" s="276" t="s">
        <v>2525</v>
      </c>
    </row>
    <row r="1617" spans="1:3" x14ac:dyDescent="0.2">
      <c r="A1617" s="76" t="s">
        <v>5738</v>
      </c>
      <c r="B1617" s="275" t="s">
        <v>5739</v>
      </c>
      <c r="C1617" s="276" t="s">
        <v>2525</v>
      </c>
    </row>
    <row r="1618" spans="1:3" x14ac:dyDescent="0.2">
      <c r="A1618" s="76" t="s">
        <v>5740</v>
      </c>
      <c r="B1618" s="275" t="s">
        <v>5741</v>
      </c>
      <c r="C1618" s="276" t="s">
        <v>2525</v>
      </c>
    </row>
    <row r="1619" spans="1:3" x14ac:dyDescent="0.2">
      <c r="A1619" s="76" t="s">
        <v>5742</v>
      </c>
      <c r="B1619" s="275" t="s">
        <v>5743</v>
      </c>
      <c r="C1619" s="276" t="s">
        <v>2525</v>
      </c>
    </row>
    <row r="1620" spans="1:3" x14ac:dyDescent="0.2">
      <c r="A1620" s="76" t="s">
        <v>5744</v>
      </c>
      <c r="B1620" s="275" t="s">
        <v>5745</v>
      </c>
      <c r="C1620" s="276" t="s">
        <v>22275</v>
      </c>
    </row>
    <row r="1621" spans="1:3" x14ac:dyDescent="0.2">
      <c r="A1621" s="76" t="s">
        <v>5746</v>
      </c>
      <c r="B1621" s="275" t="s">
        <v>5747</v>
      </c>
      <c r="C1621" s="276" t="s">
        <v>2525</v>
      </c>
    </row>
    <row r="1622" spans="1:3" x14ac:dyDescent="0.2">
      <c r="A1622" s="76" t="s">
        <v>5748</v>
      </c>
      <c r="B1622" s="275" t="s">
        <v>5749</v>
      </c>
      <c r="C1622" s="276" t="s">
        <v>2525</v>
      </c>
    </row>
    <row r="1623" spans="1:3" x14ac:dyDescent="0.2">
      <c r="A1623" s="76" t="s">
        <v>5750</v>
      </c>
      <c r="B1623" s="275" t="s">
        <v>5751</v>
      </c>
      <c r="C1623" s="276" t="s">
        <v>2525</v>
      </c>
    </row>
    <row r="1624" spans="1:3" x14ac:dyDescent="0.2">
      <c r="A1624" s="76" t="s">
        <v>5752</v>
      </c>
      <c r="B1624" s="275" t="s">
        <v>5753</v>
      </c>
      <c r="C1624" s="276" t="s">
        <v>2525</v>
      </c>
    </row>
    <row r="1625" spans="1:3" x14ac:dyDescent="0.2">
      <c r="A1625" s="76" t="s">
        <v>5754</v>
      </c>
      <c r="B1625" s="275" t="s">
        <v>5755</v>
      </c>
      <c r="C1625" s="276" t="s">
        <v>2525</v>
      </c>
    </row>
    <row r="1626" spans="1:3" x14ac:dyDescent="0.2">
      <c r="A1626" s="76" t="s">
        <v>5756</v>
      </c>
      <c r="B1626" s="275" t="s">
        <v>5757</v>
      </c>
      <c r="C1626" s="276" t="s">
        <v>22275</v>
      </c>
    </row>
    <row r="1627" spans="1:3" x14ac:dyDescent="0.2">
      <c r="A1627" s="76" t="s">
        <v>5758</v>
      </c>
      <c r="B1627" s="275" t="s">
        <v>5759</v>
      </c>
      <c r="C1627" s="276" t="s">
        <v>2525</v>
      </c>
    </row>
    <row r="1628" spans="1:3" x14ac:dyDescent="0.2">
      <c r="A1628" s="76" t="s">
        <v>5760</v>
      </c>
      <c r="B1628" s="275" t="s">
        <v>5761</v>
      </c>
      <c r="C1628" s="276" t="s">
        <v>2525</v>
      </c>
    </row>
    <row r="1629" spans="1:3" x14ac:dyDescent="0.2">
      <c r="A1629" s="76" t="s">
        <v>5762</v>
      </c>
      <c r="B1629" s="275" t="s">
        <v>5763</v>
      </c>
      <c r="C1629" s="276" t="s">
        <v>2525</v>
      </c>
    </row>
    <row r="1630" spans="1:3" x14ac:dyDescent="0.2">
      <c r="A1630" s="76" t="s">
        <v>5764</v>
      </c>
      <c r="B1630" s="275" t="s">
        <v>5765</v>
      </c>
      <c r="C1630" s="276" t="s">
        <v>2525</v>
      </c>
    </row>
    <row r="1631" spans="1:3" x14ac:dyDescent="0.2">
      <c r="A1631" s="76" t="s">
        <v>5766</v>
      </c>
      <c r="B1631" s="275" t="s">
        <v>5767</v>
      </c>
      <c r="C1631" s="276" t="s">
        <v>22275</v>
      </c>
    </row>
    <row r="1632" spans="1:3" x14ac:dyDescent="0.2">
      <c r="A1632" s="76" t="s">
        <v>5768</v>
      </c>
      <c r="B1632" s="275" t="s">
        <v>5769</v>
      </c>
      <c r="C1632" s="276" t="s">
        <v>2525</v>
      </c>
    </row>
    <row r="1633" spans="1:3" x14ac:dyDescent="0.2">
      <c r="A1633" s="76" t="s">
        <v>5770</v>
      </c>
      <c r="B1633" s="275" t="s">
        <v>5771</v>
      </c>
      <c r="C1633" s="276" t="s">
        <v>2525</v>
      </c>
    </row>
    <row r="1634" spans="1:3" x14ac:dyDescent="0.2">
      <c r="A1634" s="76" t="s">
        <v>5772</v>
      </c>
      <c r="B1634" s="275" t="s">
        <v>5773</v>
      </c>
      <c r="C1634" s="276" t="s">
        <v>2525</v>
      </c>
    </row>
    <row r="1635" spans="1:3" x14ac:dyDescent="0.2">
      <c r="A1635" s="76" t="s">
        <v>5774</v>
      </c>
      <c r="B1635" s="275" t="s">
        <v>5775</v>
      </c>
      <c r="C1635" s="276" t="s">
        <v>2525</v>
      </c>
    </row>
    <row r="1636" spans="1:3" x14ac:dyDescent="0.2">
      <c r="A1636" s="76" t="s">
        <v>5776</v>
      </c>
      <c r="B1636" s="275" t="s">
        <v>5777</v>
      </c>
      <c r="C1636" s="276" t="s">
        <v>2525</v>
      </c>
    </row>
    <row r="1637" spans="1:3" x14ac:dyDescent="0.2">
      <c r="A1637" s="76" t="s">
        <v>5778</v>
      </c>
      <c r="B1637" s="275" t="s">
        <v>5779</v>
      </c>
      <c r="C1637" s="276" t="s">
        <v>2525</v>
      </c>
    </row>
    <row r="1638" spans="1:3" x14ac:dyDescent="0.2">
      <c r="A1638" s="76" t="s">
        <v>5780</v>
      </c>
      <c r="B1638" s="275" t="s">
        <v>5781</v>
      </c>
      <c r="C1638" s="276" t="s">
        <v>2525</v>
      </c>
    </row>
    <row r="1639" spans="1:3" x14ac:dyDescent="0.2">
      <c r="A1639" s="76" t="s">
        <v>5782</v>
      </c>
      <c r="B1639" s="275" t="s">
        <v>5783</v>
      </c>
      <c r="C1639" s="276" t="s">
        <v>2525</v>
      </c>
    </row>
    <row r="1640" spans="1:3" x14ac:dyDescent="0.2">
      <c r="A1640" s="76" t="s">
        <v>5784</v>
      </c>
      <c r="B1640" s="275" t="s">
        <v>5785</v>
      </c>
      <c r="C1640" s="276" t="s">
        <v>22275</v>
      </c>
    </row>
    <row r="1641" spans="1:3" x14ac:dyDescent="0.2">
      <c r="A1641" s="76" t="s">
        <v>5786</v>
      </c>
      <c r="B1641" s="275" t="s">
        <v>5787</v>
      </c>
      <c r="C1641" s="276" t="s">
        <v>2525</v>
      </c>
    </row>
    <row r="1642" spans="1:3" x14ac:dyDescent="0.2">
      <c r="A1642" s="76" t="s">
        <v>5788</v>
      </c>
      <c r="B1642" s="275" t="s">
        <v>5789</v>
      </c>
      <c r="C1642" s="276" t="s">
        <v>2525</v>
      </c>
    </row>
    <row r="1643" spans="1:3" x14ac:dyDescent="0.2">
      <c r="A1643" s="76" t="s">
        <v>5790</v>
      </c>
      <c r="B1643" s="275" t="s">
        <v>5791</v>
      </c>
      <c r="C1643" s="276" t="s">
        <v>22275</v>
      </c>
    </row>
    <row r="1644" spans="1:3" x14ac:dyDescent="0.2">
      <c r="A1644" s="76" t="s">
        <v>5792</v>
      </c>
      <c r="B1644" s="275" t="s">
        <v>5793</v>
      </c>
      <c r="C1644" s="276" t="s">
        <v>2525</v>
      </c>
    </row>
    <row r="1645" spans="1:3" x14ac:dyDescent="0.2">
      <c r="A1645" s="76" t="s">
        <v>5794</v>
      </c>
      <c r="B1645" s="275" t="s">
        <v>5795</v>
      </c>
      <c r="C1645" s="276" t="s">
        <v>2525</v>
      </c>
    </row>
    <row r="1646" spans="1:3" x14ac:dyDescent="0.2">
      <c r="A1646" s="76" t="s">
        <v>5796</v>
      </c>
      <c r="B1646" s="275" t="s">
        <v>5797</v>
      </c>
      <c r="C1646" s="276" t="s">
        <v>2525</v>
      </c>
    </row>
    <row r="1647" spans="1:3" x14ac:dyDescent="0.2">
      <c r="A1647" s="76" t="s">
        <v>5798</v>
      </c>
      <c r="B1647" s="275" t="s">
        <v>3564</v>
      </c>
      <c r="C1647" s="276" t="s">
        <v>2525</v>
      </c>
    </row>
    <row r="1648" spans="1:3" x14ac:dyDescent="0.2">
      <c r="A1648" s="76" t="s">
        <v>5799</v>
      </c>
      <c r="B1648" s="275" t="s">
        <v>5800</v>
      </c>
      <c r="C1648" s="276" t="s">
        <v>22275</v>
      </c>
    </row>
    <row r="1649" spans="1:3" x14ac:dyDescent="0.2">
      <c r="A1649" s="76" t="s">
        <v>5801</v>
      </c>
      <c r="B1649" s="275" t="s">
        <v>5802</v>
      </c>
      <c r="C1649" s="276" t="s">
        <v>2525</v>
      </c>
    </row>
    <row r="1650" spans="1:3" x14ac:dyDescent="0.2">
      <c r="A1650" s="76" t="s">
        <v>5803</v>
      </c>
      <c r="B1650" s="275" t="s">
        <v>5759</v>
      </c>
      <c r="C1650" s="276" t="s">
        <v>22278</v>
      </c>
    </row>
    <row r="1651" spans="1:3" x14ac:dyDescent="0.2">
      <c r="A1651" s="76" t="s">
        <v>5804</v>
      </c>
      <c r="B1651" s="275" t="s">
        <v>5761</v>
      </c>
      <c r="C1651" s="276" t="s">
        <v>22278</v>
      </c>
    </row>
    <row r="1652" spans="1:3" x14ac:dyDescent="0.2">
      <c r="A1652" s="76" t="s">
        <v>5805</v>
      </c>
      <c r="B1652" s="275" t="s">
        <v>5806</v>
      </c>
      <c r="C1652" s="276" t="s">
        <v>2525</v>
      </c>
    </row>
    <row r="1653" spans="1:3" x14ac:dyDescent="0.2">
      <c r="A1653" s="76" t="s">
        <v>5807</v>
      </c>
      <c r="B1653" s="275" t="s">
        <v>5808</v>
      </c>
      <c r="C1653" s="276" t="s">
        <v>2525</v>
      </c>
    </row>
    <row r="1654" spans="1:3" x14ac:dyDescent="0.2">
      <c r="A1654" s="76" t="s">
        <v>5809</v>
      </c>
      <c r="B1654" s="275" t="s">
        <v>5810</v>
      </c>
      <c r="C1654" s="276" t="s">
        <v>2525</v>
      </c>
    </row>
    <row r="1655" spans="1:3" x14ac:dyDescent="0.2">
      <c r="A1655" s="76" t="s">
        <v>5811</v>
      </c>
      <c r="B1655" s="275" t="s">
        <v>5812</v>
      </c>
      <c r="C1655" s="276" t="s">
        <v>2525</v>
      </c>
    </row>
    <row r="1656" spans="1:3" x14ac:dyDescent="0.2">
      <c r="A1656" s="76" t="s">
        <v>5813</v>
      </c>
      <c r="B1656" s="275" t="s">
        <v>5814</v>
      </c>
      <c r="C1656" s="276" t="s">
        <v>2525</v>
      </c>
    </row>
    <row r="1657" spans="1:3" x14ac:dyDescent="0.2">
      <c r="A1657" s="76" t="s">
        <v>5815</v>
      </c>
      <c r="B1657" s="275" t="s">
        <v>5816</v>
      </c>
      <c r="C1657" s="276" t="s">
        <v>2525</v>
      </c>
    </row>
    <row r="1658" spans="1:3" x14ac:dyDescent="0.2">
      <c r="A1658" s="76" t="s">
        <v>5817</v>
      </c>
      <c r="B1658" s="275" t="s">
        <v>5818</v>
      </c>
      <c r="C1658" s="276" t="s">
        <v>2525</v>
      </c>
    </row>
    <row r="1659" spans="1:3" x14ac:dyDescent="0.2">
      <c r="A1659" s="76" t="s">
        <v>5819</v>
      </c>
      <c r="B1659" s="275" t="s">
        <v>5820</v>
      </c>
      <c r="C1659" s="276" t="s">
        <v>2525</v>
      </c>
    </row>
    <row r="1660" spans="1:3" x14ac:dyDescent="0.2">
      <c r="A1660" s="76" t="s">
        <v>5821</v>
      </c>
      <c r="B1660" s="275" t="s">
        <v>5822</v>
      </c>
      <c r="C1660" s="276" t="s">
        <v>22275</v>
      </c>
    </row>
    <row r="1661" spans="1:3" x14ac:dyDescent="0.2">
      <c r="A1661" s="76" t="s">
        <v>5823</v>
      </c>
      <c r="B1661" s="275" t="s">
        <v>5824</v>
      </c>
      <c r="C1661" s="276" t="s">
        <v>2525</v>
      </c>
    </row>
    <row r="1662" spans="1:3" x14ac:dyDescent="0.2">
      <c r="A1662" s="76" t="s">
        <v>5825</v>
      </c>
      <c r="B1662" s="275" t="s">
        <v>5826</v>
      </c>
      <c r="C1662" s="276" t="s">
        <v>2525</v>
      </c>
    </row>
    <row r="1663" spans="1:3" x14ac:dyDescent="0.2">
      <c r="A1663" s="76" t="s">
        <v>5827</v>
      </c>
      <c r="B1663" s="275" t="s">
        <v>5828</v>
      </c>
      <c r="C1663" s="276" t="s">
        <v>2525</v>
      </c>
    </row>
    <row r="1664" spans="1:3" x14ac:dyDescent="0.2">
      <c r="A1664" s="76" t="s">
        <v>5829</v>
      </c>
      <c r="B1664" s="275" t="s">
        <v>5830</v>
      </c>
      <c r="C1664" s="276" t="s">
        <v>2525</v>
      </c>
    </row>
    <row r="1665" spans="1:3" x14ac:dyDescent="0.2">
      <c r="A1665" s="76" t="s">
        <v>5831</v>
      </c>
      <c r="B1665" s="275" t="s">
        <v>5832</v>
      </c>
      <c r="C1665" s="276" t="s">
        <v>2525</v>
      </c>
    </row>
    <row r="1666" spans="1:3" x14ac:dyDescent="0.2">
      <c r="A1666" s="76" t="s">
        <v>5833</v>
      </c>
      <c r="B1666" s="275" t="s">
        <v>5834</v>
      </c>
      <c r="C1666" s="276" t="s">
        <v>2525</v>
      </c>
    </row>
    <row r="1667" spans="1:3" x14ac:dyDescent="0.2">
      <c r="A1667" s="76" t="s">
        <v>5835</v>
      </c>
      <c r="B1667" s="275" t="s">
        <v>5836</v>
      </c>
      <c r="C1667" s="276" t="s">
        <v>2525</v>
      </c>
    </row>
    <row r="1668" spans="1:3" x14ac:dyDescent="0.2">
      <c r="A1668" s="76" t="s">
        <v>5837</v>
      </c>
      <c r="B1668" s="275" t="s">
        <v>5838</v>
      </c>
      <c r="C1668" s="276" t="s">
        <v>2525</v>
      </c>
    </row>
    <row r="1669" spans="1:3" x14ac:dyDescent="0.2">
      <c r="A1669" s="76" t="s">
        <v>5839</v>
      </c>
      <c r="B1669" s="275" t="s">
        <v>5840</v>
      </c>
      <c r="C1669" s="276" t="s">
        <v>2525</v>
      </c>
    </row>
    <row r="1670" spans="1:3" x14ac:dyDescent="0.2">
      <c r="A1670" s="76" t="s">
        <v>5841</v>
      </c>
      <c r="B1670" s="275" t="s">
        <v>5842</v>
      </c>
      <c r="C1670" s="276" t="s">
        <v>2525</v>
      </c>
    </row>
    <row r="1671" spans="1:3" x14ac:dyDescent="0.2">
      <c r="A1671" s="76" t="s">
        <v>5843</v>
      </c>
      <c r="B1671" s="275" t="s">
        <v>5844</v>
      </c>
      <c r="C1671" s="276" t="s">
        <v>2525</v>
      </c>
    </row>
    <row r="1672" spans="1:3" x14ac:dyDescent="0.2">
      <c r="A1672" s="76" t="s">
        <v>5845</v>
      </c>
      <c r="B1672" s="275" t="s">
        <v>5846</v>
      </c>
      <c r="C1672" s="276" t="s">
        <v>2525</v>
      </c>
    </row>
    <row r="1673" spans="1:3" x14ac:dyDescent="0.2">
      <c r="A1673" s="76" t="s">
        <v>5847</v>
      </c>
      <c r="B1673" s="275" t="s">
        <v>5848</v>
      </c>
      <c r="C1673" s="276" t="s">
        <v>22275</v>
      </c>
    </row>
    <row r="1674" spans="1:3" x14ac:dyDescent="0.2">
      <c r="A1674" s="76" t="s">
        <v>5849</v>
      </c>
      <c r="B1674" s="275" t="s">
        <v>5850</v>
      </c>
      <c r="C1674" s="276" t="s">
        <v>2525</v>
      </c>
    </row>
    <row r="1675" spans="1:3" x14ac:dyDescent="0.2">
      <c r="A1675" s="76" t="s">
        <v>5851</v>
      </c>
      <c r="B1675" s="275" t="s">
        <v>5852</v>
      </c>
      <c r="C1675" s="276" t="s">
        <v>2525</v>
      </c>
    </row>
    <row r="1676" spans="1:3" x14ac:dyDescent="0.2">
      <c r="A1676" s="76" t="s">
        <v>5853</v>
      </c>
      <c r="B1676" s="275" t="s">
        <v>5854</v>
      </c>
      <c r="C1676" s="276" t="s">
        <v>2525</v>
      </c>
    </row>
    <row r="1677" spans="1:3" x14ac:dyDescent="0.2">
      <c r="A1677" s="76" t="s">
        <v>5855</v>
      </c>
      <c r="B1677" s="275" t="s">
        <v>5856</v>
      </c>
      <c r="C1677" s="276" t="s">
        <v>2525</v>
      </c>
    </row>
    <row r="1678" spans="1:3" x14ac:dyDescent="0.2">
      <c r="A1678" s="76" t="s">
        <v>5857</v>
      </c>
      <c r="B1678" s="275" t="s">
        <v>5858</v>
      </c>
      <c r="C1678" s="276" t="s">
        <v>2525</v>
      </c>
    </row>
    <row r="1679" spans="1:3" x14ac:dyDescent="0.2">
      <c r="A1679" s="76" t="s">
        <v>5859</v>
      </c>
      <c r="B1679" s="275" t="s">
        <v>5860</v>
      </c>
      <c r="C1679" s="276" t="s">
        <v>2525</v>
      </c>
    </row>
    <row r="1680" spans="1:3" x14ac:dyDescent="0.2">
      <c r="A1680" s="76" t="s">
        <v>5861</v>
      </c>
      <c r="B1680" s="275" t="s">
        <v>5862</v>
      </c>
      <c r="C1680" s="276" t="s">
        <v>2525</v>
      </c>
    </row>
    <row r="1681" spans="1:3" x14ac:dyDescent="0.2">
      <c r="A1681" s="76" t="s">
        <v>5863</v>
      </c>
      <c r="B1681" s="275" t="s">
        <v>5864</v>
      </c>
      <c r="C1681" s="276" t="s">
        <v>2525</v>
      </c>
    </row>
    <row r="1682" spans="1:3" x14ac:dyDescent="0.2">
      <c r="A1682" s="76" t="s">
        <v>5865</v>
      </c>
      <c r="B1682" s="275" t="s">
        <v>5866</v>
      </c>
      <c r="C1682" s="276" t="s">
        <v>2525</v>
      </c>
    </row>
    <row r="1683" spans="1:3" x14ac:dyDescent="0.2">
      <c r="A1683" s="76" t="s">
        <v>5867</v>
      </c>
      <c r="B1683" s="275" t="s">
        <v>5868</v>
      </c>
      <c r="C1683" s="276" t="s">
        <v>2525</v>
      </c>
    </row>
    <row r="1684" spans="1:3" x14ac:dyDescent="0.2">
      <c r="A1684" s="76" t="s">
        <v>5869</v>
      </c>
      <c r="B1684" s="275" t="s">
        <v>5870</v>
      </c>
      <c r="C1684" s="276" t="s">
        <v>2525</v>
      </c>
    </row>
    <row r="1685" spans="1:3" x14ac:dyDescent="0.2">
      <c r="A1685" s="76" t="s">
        <v>5871</v>
      </c>
      <c r="B1685" s="275" t="s">
        <v>5872</v>
      </c>
      <c r="C1685" s="276" t="s">
        <v>2525</v>
      </c>
    </row>
    <row r="1686" spans="1:3" x14ac:dyDescent="0.2">
      <c r="A1686" s="76" t="s">
        <v>5873</v>
      </c>
      <c r="B1686" s="275" t="s">
        <v>5874</v>
      </c>
      <c r="C1686" s="276" t="s">
        <v>2525</v>
      </c>
    </row>
    <row r="1687" spans="1:3" x14ac:dyDescent="0.2">
      <c r="A1687" s="76" t="s">
        <v>5875</v>
      </c>
      <c r="B1687" s="275" t="s">
        <v>5876</v>
      </c>
      <c r="C1687" s="276" t="s">
        <v>2525</v>
      </c>
    </row>
    <row r="1688" spans="1:3" x14ac:dyDescent="0.2">
      <c r="A1688" s="76" t="s">
        <v>5877</v>
      </c>
      <c r="B1688" s="275" t="s">
        <v>5878</v>
      </c>
      <c r="C1688" s="276" t="s">
        <v>2525</v>
      </c>
    </row>
    <row r="1689" spans="1:3" x14ac:dyDescent="0.2">
      <c r="A1689" s="76" t="s">
        <v>5879</v>
      </c>
      <c r="B1689" s="275" t="s">
        <v>5880</v>
      </c>
      <c r="C1689" s="276" t="s">
        <v>2525</v>
      </c>
    </row>
    <row r="1690" spans="1:3" x14ac:dyDescent="0.2">
      <c r="A1690" s="76" t="s">
        <v>5881</v>
      </c>
      <c r="B1690" s="275" t="s">
        <v>5882</v>
      </c>
      <c r="C1690" s="276" t="s">
        <v>2525</v>
      </c>
    </row>
    <row r="1691" spans="1:3" x14ac:dyDescent="0.2">
      <c r="A1691" s="76" t="s">
        <v>5883</v>
      </c>
      <c r="B1691" s="275" t="s">
        <v>5884</v>
      </c>
      <c r="C1691" s="276" t="s">
        <v>2525</v>
      </c>
    </row>
    <row r="1692" spans="1:3" x14ac:dyDescent="0.2">
      <c r="A1692" s="76" t="s">
        <v>5885</v>
      </c>
      <c r="B1692" s="275" t="s">
        <v>5886</v>
      </c>
      <c r="C1692" s="276" t="s">
        <v>2525</v>
      </c>
    </row>
    <row r="1693" spans="1:3" x14ac:dyDescent="0.2">
      <c r="A1693" s="76" t="s">
        <v>5887</v>
      </c>
      <c r="B1693" s="275" t="s">
        <v>5888</v>
      </c>
      <c r="C1693" s="276" t="s">
        <v>2525</v>
      </c>
    </row>
    <row r="1694" spans="1:3" x14ac:dyDescent="0.2">
      <c r="A1694" s="76" t="s">
        <v>5889</v>
      </c>
      <c r="B1694" s="275" t="s">
        <v>5890</v>
      </c>
      <c r="C1694" s="276" t="s">
        <v>2525</v>
      </c>
    </row>
    <row r="1695" spans="1:3" x14ac:dyDescent="0.2">
      <c r="A1695" s="76" t="s">
        <v>2529</v>
      </c>
      <c r="B1695" s="275" t="s">
        <v>5891</v>
      </c>
      <c r="C1695" s="276" t="s">
        <v>2525</v>
      </c>
    </row>
    <row r="1696" spans="1:3" x14ac:dyDescent="0.2">
      <c r="A1696" s="76" t="s">
        <v>2530</v>
      </c>
      <c r="B1696" s="275" t="s">
        <v>5892</v>
      </c>
      <c r="C1696" s="276" t="s">
        <v>2525</v>
      </c>
    </row>
    <row r="1697" spans="1:3" x14ac:dyDescent="0.2">
      <c r="A1697" s="76" t="s">
        <v>2531</v>
      </c>
      <c r="B1697" s="275" t="s">
        <v>5893</v>
      </c>
      <c r="C1697" s="276" t="s">
        <v>2525</v>
      </c>
    </row>
    <row r="1698" spans="1:3" x14ac:dyDescent="0.2">
      <c r="A1698" s="76" t="s">
        <v>2532</v>
      </c>
      <c r="B1698" s="275" t="s">
        <v>5894</v>
      </c>
      <c r="C1698" s="276" t="s">
        <v>2525</v>
      </c>
    </row>
    <row r="1699" spans="1:3" x14ac:dyDescent="0.2">
      <c r="A1699" s="76" t="s">
        <v>2533</v>
      </c>
      <c r="B1699" s="275" t="s">
        <v>5895</v>
      </c>
      <c r="C1699" s="276" t="s">
        <v>2525</v>
      </c>
    </row>
    <row r="1700" spans="1:3" x14ac:dyDescent="0.2">
      <c r="A1700" s="76" t="s">
        <v>2534</v>
      </c>
      <c r="B1700" s="275" t="s">
        <v>5896</v>
      </c>
      <c r="C1700" s="276" t="s">
        <v>2525</v>
      </c>
    </row>
    <row r="1701" spans="1:3" x14ac:dyDescent="0.2">
      <c r="A1701" s="76" t="s">
        <v>2535</v>
      </c>
      <c r="B1701" s="275" t="s">
        <v>5897</v>
      </c>
      <c r="C1701" s="276" t="s">
        <v>22275</v>
      </c>
    </row>
    <row r="1702" spans="1:3" x14ac:dyDescent="0.2">
      <c r="A1702" s="76" t="s">
        <v>2536</v>
      </c>
      <c r="B1702" s="275" t="s">
        <v>5898</v>
      </c>
      <c r="C1702" s="276" t="s">
        <v>2525</v>
      </c>
    </row>
    <row r="1703" spans="1:3" x14ac:dyDescent="0.2">
      <c r="A1703" s="76" t="s">
        <v>2537</v>
      </c>
      <c r="B1703" s="275" t="s">
        <v>5899</v>
      </c>
      <c r="C1703" s="276" t="s">
        <v>2525</v>
      </c>
    </row>
    <row r="1704" spans="1:3" x14ac:dyDescent="0.2">
      <c r="A1704" s="76" t="s">
        <v>2538</v>
      </c>
      <c r="B1704" s="275" t="s">
        <v>5900</v>
      </c>
      <c r="C1704" s="276" t="s">
        <v>2525</v>
      </c>
    </row>
    <row r="1705" spans="1:3" x14ac:dyDescent="0.2">
      <c r="A1705" s="76" t="s">
        <v>2539</v>
      </c>
      <c r="B1705" s="275" t="s">
        <v>5901</v>
      </c>
      <c r="C1705" s="276" t="s">
        <v>2525</v>
      </c>
    </row>
    <row r="1706" spans="1:3" x14ac:dyDescent="0.2">
      <c r="A1706" s="76" t="s">
        <v>5902</v>
      </c>
      <c r="B1706" s="275" t="s">
        <v>5903</v>
      </c>
      <c r="C1706" s="276" t="s">
        <v>2525</v>
      </c>
    </row>
    <row r="1707" spans="1:3" x14ac:dyDescent="0.2">
      <c r="A1707" s="76" t="s">
        <v>5904</v>
      </c>
      <c r="B1707" s="275" t="s">
        <v>5905</v>
      </c>
      <c r="C1707" s="276" t="s">
        <v>2525</v>
      </c>
    </row>
    <row r="1708" spans="1:3" x14ac:dyDescent="0.2">
      <c r="A1708" s="76" t="s">
        <v>5906</v>
      </c>
      <c r="B1708" s="275" t="s">
        <v>5907</v>
      </c>
      <c r="C1708" s="276" t="s">
        <v>2525</v>
      </c>
    </row>
    <row r="1709" spans="1:3" x14ac:dyDescent="0.2">
      <c r="A1709" s="76" t="s">
        <v>5908</v>
      </c>
      <c r="B1709" s="275" t="s">
        <v>5909</v>
      </c>
      <c r="C1709" s="276" t="s">
        <v>2525</v>
      </c>
    </row>
    <row r="1710" spans="1:3" x14ac:dyDescent="0.2">
      <c r="A1710" s="76" t="s">
        <v>5910</v>
      </c>
      <c r="B1710" s="275" t="s">
        <v>5911</v>
      </c>
      <c r="C1710" s="276" t="s">
        <v>2525</v>
      </c>
    </row>
    <row r="1711" spans="1:3" x14ac:dyDescent="0.2">
      <c r="A1711" s="76" t="s">
        <v>5912</v>
      </c>
      <c r="B1711" s="275" t="s">
        <v>5913</v>
      </c>
      <c r="C1711" s="276" t="s">
        <v>2525</v>
      </c>
    </row>
    <row r="1712" spans="1:3" x14ac:dyDescent="0.2">
      <c r="A1712" s="76" t="s">
        <v>5914</v>
      </c>
      <c r="B1712" s="275" t="s">
        <v>5915</v>
      </c>
      <c r="C1712" s="276" t="s">
        <v>2525</v>
      </c>
    </row>
    <row r="1713" spans="1:3" x14ac:dyDescent="0.2">
      <c r="A1713" s="76" t="s">
        <v>5916</v>
      </c>
      <c r="B1713" s="275" t="s">
        <v>5917</v>
      </c>
      <c r="C1713" s="276" t="s">
        <v>22275</v>
      </c>
    </row>
    <row r="1714" spans="1:3" x14ac:dyDescent="0.2">
      <c r="A1714" s="76" t="s">
        <v>5918</v>
      </c>
      <c r="B1714" s="275" t="s">
        <v>5919</v>
      </c>
      <c r="C1714" s="276" t="s">
        <v>2525</v>
      </c>
    </row>
    <row r="1715" spans="1:3" x14ac:dyDescent="0.2">
      <c r="A1715" s="76" t="s">
        <v>5920</v>
      </c>
      <c r="B1715" s="275" t="s">
        <v>5921</v>
      </c>
      <c r="C1715" s="276" t="s">
        <v>2525</v>
      </c>
    </row>
    <row r="1716" spans="1:3" x14ac:dyDescent="0.2">
      <c r="A1716" s="76" t="s">
        <v>5922</v>
      </c>
      <c r="B1716" s="275" t="s">
        <v>5923</v>
      </c>
      <c r="C1716" s="276" t="s">
        <v>2525</v>
      </c>
    </row>
    <row r="1717" spans="1:3" x14ac:dyDescent="0.2">
      <c r="A1717" s="76" t="s">
        <v>5924</v>
      </c>
      <c r="B1717" s="275" t="s">
        <v>5925</v>
      </c>
      <c r="C1717" s="276" t="s">
        <v>2525</v>
      </c>
    </row>
    <row r="1718" spans="1:3" x14ac:dyDescent="0.2">
      <c r="A1718" s="76" t="s">
        <v>5926</v>
      </c>
      <c r="B1718" s="275" t="s">
        <v>5927</v>
      </c>
      <c r="C1718" s="276" t="s">
        <v>2525</v>
      </c>
    </row>
    <row r="1719" spans="1:3" x14ac:dyDescent="0.2">
      <c r="A1719" s="76" t="s">
        <v>5928</v>
      </c>
      <c r="B1719" s="275" t="s">
        <v>5929</v>
      </c>
      <c r="C1719" s="276" t="s">
        <v>2525</v>
      </c>
    </row>
    <row r="1720" spans="1:3" x14ac:dyDescent="0.2">
      <c r="A1720" s="76" t="s">
        <v>5930</v>
      </c>
      <c r="B1720" s="275" t="s">
        <v>5931</v>
      </c>
      <c r="C1720" s="276" t="s">
        <v>2525</v>
      </c>
    </row>
    <row r="1721" spans="1:3" x14ac:dyDescent="0.2">
      <c r="A1721" s="76" t="s">
        <v>5932</v>
      </c>
      <c r="B1721" s="275" t="s">
        <v>5933</v>
      </c>
      <c r="C1721" s="276" t="s">
        <v>2525</v>
      </c>
    </row>
    <row r="1722" spans="1:3" x14ac:dyDescent="0.2">
      <c r="A1722" s="76" t="s">
        <v>5934</v>
      </c>
      <c r="B1722" s="275" t="s">
        <v>5935</v>
      </c>
      <c r="C1722" s="276" t="s">
        <v>2525</v>
      </c>
    </row>
    <row r="1723" spans="1:3" x14ac:dyDescent="0.2">
      <c r="A1723" s="76" t="s">
        <v>5936</v>
      </c>
      <c r="B1723" s="275" t="s">
        <v>5937</v>
      </c>
      <c r="C1723" s="276" t="s">
        <v>2525</v>
      </c>
    </row>
    <row r="1724" spans="1:3" x14ac:dyDescent="0.2">
      <c r="A1724" s="76" t="s">
        <v>5938</v>
      </c>
      <c r="B1724" s="275" t="s">
        <v>5939</v>
      </c>
      <c r="C1724" s="276" t="s">
        <v>2525</v>
      </c>
    </row>
    <row r="1725" spans="1:3" x14ac:dyDescent="0.2">
      <c r="A1725" s="76" t="s">
        <v>5940</v>
      </c>
      <c r="B1725" s="275" t="s">
        <v>5941</v>
      </c>
      <c r="C1725" s="276" t="s">
        <v>2525</v>
      </c>
    </row>
    <row r="1726" spans="1:3" x14ac:dyDescent="0.2">
      <c r="A1726" s="76" t="s">
        <v>5942</v>
      </c>
      <c r="B1726" s="275" t="s">
        <v>5943</v>
      </c>
      <c r="C1726" s="276" t="s">
        <v>2525</v>
      </c>
    </row>
    <row r="1727" spans="1:3" x14ac:dyDescent="0.2">
      <c r="A1727" s="76" t="s">
        <v>5944</v>
      </c>
      <c r="B1727" s="275" t="s">
        <v>5945</v>
      </c>
      <c r="C1727" s="276" t="s">
        <v>2525</v>
      </c>
    </row>
    <row r="1728" spans="1:3" x14ac:dyDescent="0.2">
      <c r="A1728" s="76" t="s">
        <v>5946</v>
      </c>
      <c r="B1728" s="275" t="s">
        <v>5947</v>
      </c>
      <c r="C1728" s="276" t="s">
        <v>2525</v>
      </c>
    </row>
    <row r="1729" spans="1:3" x14ac:dyDescent="0.2">
      <c r="A1729" s="76" t="s">
        <v>5948</v>
      </c>
      <c r="B1729" s="275" t="s">
        <v>5949</v>
      </c>
      <c r="C1729" s="276" t="s">
        <v>2525</v>
      </c>
    </row>
    <row r="1730" spans="1:3" x14ac:dyDescent="0.2">
      <c r="A1730" s="76" t="s">
        <v>5950</v>
      </c>
      <c r="B1730" s="275" t="s">
        <v>5951</v>
      </c>
      <c r="C1730" s="276" t="s">
        <v>2525</v>
      </c>
    </row>
    <row r="1731" spans="1:3" x14ac:dyDescent="0.2">
      <c r="A1731" s="76" t="s">
        <v>5952</v>
      </c>
      <c r="B1731" s="275" t="s">
        <v>5953</v>
      </c>
      <c r="C1731" s="276" t="s">
        <v>2525</v>
      </c>
    </row>
    <row r="1732" spans="1:3" x14ac:dyDescent="0.2">
      <c r="A1732" s="76" t="s">
        <v>5954</v>
      </c>
      <c r="B1732" s="275" t="s">
        <v>5955</v>
      </c>
      <c r="C1732" s="276" t="s">
        <v>2525</v>
      </c>
    </row>
    <row r="1733" spans="1:3" x14ac:dyDescent="0.2">
      <c r="A1733" s="76" t="s">
        <v>5956</v>
      </c>
      <c r="B1733" s="275" t="s">
        <v>3651</v>
      </c>
      <c r="C1733" s="276" t="s">
        <v>2525</v>
      </c>
    </row>
    <row r="1734" spans="1:3" x14ac:dyDescent="0.2">
      <c r="A1734" s="76" t="s">
        <v>5957</v>
      </c>
      <c r="B1734" s="275" t="s">
        <v>5958</v>
      </c>
      <c r="C1734" s="276" t="s">
        <v>2525</v>
      </c>
    </row>
    <row r="1735" spans="1:3" x14ac:dyDescent="0.2">
      <c r="A1735" s="76" t="s">
        <v>5959</v>
      </c>
      <c r="B1735" s="275" t="s">
        <v>5960</v>
      </c>
      <c r="C1735" s="276" t="s">
        <v>2525</v>
      </c>
    </row>
    <row r="1736" spans="1:3" x14ac:dyDescent="0.2">
      <c r="A1736" s="76" t="s">
        <v>5961</v>
      </c>
      <c r="B1736" s="275" t="s">
        <v>5962</v>
      </c>
      <c r="C1736" s="276" t="s">
        <v>2525</v>
      </c>
    </row>
    <row r="1737" spans="1:3" x14ac:dyDescent="0.2">
      <c r="A1737" s="76" t="s">
        <v>5963</v>
      </c>
      <c r="B1737" s="275" t="s">
        <v>5964</v>
      </c>
      <c r="C1737" s="276" t="s">
        <v>2525</v>
      </c>
    </row>
    <row r="1738" spans="1:3" x14ac:dyDescent="0.2">
      <c r="A1738" s="76" t="s">
        <v>5965</v>
      </c>
      <c r="B1738" s="275" t="s">
        <v>5966</v>
      </c>
      <c r="C1738" s="276" t="s">
        <v>2525</v>
      </c>
    </row>
    <row r="1739" spans="1:3" x14ac:dyDescent="0.2">
      <c r="A1739" s="76" t="s">
        <v>5967</v>
      </c>
      <c r="B1739" s="275" t="s">
        <v>5968</v>
      </c>
      <c r="C1739" s="276" t="s">
        <v>2525</v>
      </c>
    </row>
    <row r="1740" spans="1:3" x14ac:dyDescent="0.2">
      <c r="A1740" s="76" t="s">
        <v>5969</v>
      </c>
      <c r="B1740" s="275" t="s">
        <v>5970</v>
      </c>
      <c r="C1740" s="276" t="s">
        <v>2525</v>
      </c>
    </row>
    <row r="1741" spans="1:3" x14ac:dyDescent="0.2">
      <c r="A1741" s="76" t="s">
        <v>5971</v>
      </c>
      <c r="B1741" s="275" t="s">
        <v>5972</v>
      </c>
      <c r="C1741" s="276" t="s">
        <v>2525</v>
      </c>
    </row>
    <row r="1742" spans="1:3" x14ac:dyDescent="0.2">
      <c r="A1742" s="76" t="s">
        <v>5973</v>
      </c>
      <c r="B1742" s="275" t="s">
        <v>5974</v>
      </c>
      <c r="C1742" s="276" t="s">
        <v>2525</v>
      </c>
    </row>
    <row r="1743" spans="1:3" x14ac:dyDescent="0.2">
      <c r="A1743" s="76" t="s">
        <v>5975</v>
      </c>
      <c r="B1743" s="275" t="s">
        <v>5976</v>
      </c>
      <c r="C1743" s="276" t="s">
        <v>2525</v>
      </c>
    </row>
    <row r="1744" spans="1:3" x14ac:dyDescent="0.2">
      <c r="A1744" s="76" t="s">
        <v>5977</v>
      </c>
      <c r="B1744" s="275" t="s">
        <v>5978</v>
      </c>
      <c r="C1744" s="276" t="s">
        <v>22275</v>
      </c>
    </row>
    <row r="1745" spans="1:3" x14ac:dyDescent="0.2">
      <c r="A1745" s="76" t="s">
        <v>5979</v>
      </c>
      <c r="B1745" s="275" t="s">
        <v>5980</v>
      </c>
      <c r="C1745" s="276" t="s">
        <v>2525</v>
      </c>
    </row>
    <row r="1746" spans="1:3" x14ac:dyDescent="0.2">
      <c r="A1746" s="76" t="s">
        <v>5981</v>
      </c>
      <c r="B1746" s="275" t="s">
        <v>5982</v>
      </c>
      <c r="C1746" s="276" t="s">
        <v>2525</v>
      </c>
    </row>
    <row r="1747" spans="1:3" x14ac:dyDescent="0.2">
      <c r="A1747" s="76" t="s">
        <v>5983</v>
      </c>
      <c r="B1747" s="275" t="s">
        <v>3530</v>
      </c>
      <c r="C1747" s="276" t="s">
        <v>2525</v>
      </c>
    </row>
    <row r="1748" spans="1:3" x14ac:dyDescent="0.2">
      <c r="A1748" s="76" t="s">
        <v>5984</v>
      </c>
      <c r="B1748" s="275" t="s">
        <v>5985</v>
      </c>
      <c r="C1748" s="276" t="s">
        <v>2525</v>
      </c>
    </row>
    <row r="1749" spans="1:3" x14ac:dyDescent="0.2">
      <c r="A1749" s="76" t="s">
        <v>5986</v>
      </c>
      <c r="B1749" s="275" t="s">
        <v>5987</v>
      </c>
      <c r="C1749" s="276" t="s">
        <v>2525</v>
      </c>
    </row>
    <row r="1750" spans="1:3" x14ac:dyDescent="0.2">
      <c r="A1750" s="76" t="s">
        <v>5988</v>
      </c>
      <c r="B1750" s="275" t="s">
        <v>5989</v>
      </c>
      <c r="C1750" s="276" t="s">
        <v>2525</v>
      </c>
    </row>
    <row r="1751" spans="1:3" x14ac:dyDescent="0.2">
      <c r="A1751" s="76" t="s">
        <v>5990</v>
      </c>
      <c r="B1751" s="275" t="s">
        <v>5991</v>
      </c>
      <c r="C1751" s="276" t="s">
        <v>2525</v>
      </c>
    </row>
    <row r="1752" spans="1:3" x14ac:dyDescent="0.2">
      <c r="A1752" s="76" t="s">
        <v>5992</v>
      </c>
      <c r="B1752" s="275" t="s">
        <v>5993</v>
      </c>
      <c r="C1752" s="276" t="s">
        <v>2525</v>
      </c>
    </row>
    <row r="1753" spans="1:3" x14ac:dyDescent="0.2">
      <c r="A1753" s="76" t="s">
        <v>5994</v>
      </c>
      <c r="B1753" s="275" t="s">
        <v>5995</v>
      </c>
      <c r="C1753" s="276" t="s">
        <v>2525</v>
      </c>
    </row>
    <row r="1754" spans="1:3" x14ac:dyDescent="0.2">
      <c r="A1754" s="76" t="s">
        <v>5996</v>
      </c>
      <c r="B1754" s="275" t="s">
        <v>5997</v>
      </c>
      <c r="C1754" s="276" t="s">
        <v>2525</v>
      </c>
    </row>
    <row r="1755" spans="1:3" x14ac:dyDescent="0.2">
      <c r="A1755" s="76" t="s">
        <v>5998</v>
      </c>
      <c r="B1755" s="275" t="s">
        <v>5999</v>
      </c>
      <c r="C1755" s="276" t="s">
        <v>2525</v>
      </c>
    </row>
    <row r="1756" spans="1:3" x14ac:dyDescent="0.2">
      <c r="A1756" s="76" t="s">
        <v>6000</v>
      </c>
      <c r="B1756" s="275" t="s">
        <v>6001</v>
      </c>
      <c r="C1756" s="276" t="s">
        <v>22275</v>
      </c>
    </row>
    <row r="1757" spans="1:3" x14ac:dyDescent="0.2">
      <c r="A1757" s="76" t="s">
        <v>6002</v>
      </c>
      <c r="B1757" s="275" t="s">
        <v>6003</v>
      </c>
      <c r="C1757" s="276" t="s">
        <v>2525</v>
      </c>
    </row>
    <row r="1758" spans="1:3" x14ac:dyDescent="0.2">
      <c r="A1758" s="76" t="s">
        <v>6004</v>
      </c>
      <c r="B1758" s="275" t="s">
        <v>6005</v>
      </c>
      <c r="C1758" s="276" t="s">
        <v>2525</v>
      </c>
    </row>
    <row r="1759" spans="1:3" x14ac:dyDescent="0.2">
      <c r="A1759" s="76" t="s">
        <v>6006</v>
      </c>
      <c r="B1759" s="275" t="s">
        <v>6007</v>
      </c>
      <c r="C1759" s="276" t="s">
        <v>2525</v>
      </c>
    </row>
    <row r="1760" spans="1:3" x14ac:dyDescent="0.2">
      <c r="A1760" s="76" t="s">
        <v>6008</v>
      </c>
      <c r="B1760" s="275" t="s">
        <v>6009</v>
      </c>
      <c r="C1760" s="276" t="s">
        <v>2525</v>
      </c>
    </row>
    <row r="1761" spans="1:3" x14ac:dyDescent="0.2">
      <c r="A1761" s="76" t="s">
        <v>6010</v>
      </c>
      <c r="B1761" s="275" t="s">
        <v>6011</v>
      </c>
      <c r="C1761" s="276" t="s">
        <v>2525</v>
      </c>
    </row>
    <row r="1762" spans="1:3" x14ac:dyDescent="0.2">
      <c r="A1762" s="76" t="s">
        <v>6012</v>
      </c>
      <c r="B1762" s="275" t="s">
        <v>6013</v>
      </c>
      <c r="C1762" s="276" t="s">
        <v>22275</v>
      </c>
    </row>
    <row r="1763" spans="1:3" x14ac:dyDescent="0.2">
      <c r="A1763" s="76" t="s">
        <v>6014</v>
      </c>
      <c r="B1763" s="275" t="s">
        <v>6015</v>
      </c>
      <c r="C1763" s="276" t="s">
        <v>2525</v>
      </c>
    </row>
    <row r="1764" spans="1:3" x14ac:dyDescent="0.2">
      <c r="A1764" s="76" t="s">
        <v>6016</v>
      </c>
      <c r="B1764" s="275" t="s">
        <v>6017</v>
      </c>
      <c r="C1764" s="276" t="s">
        <v>2525</v>
      </c>
    </row>
    <row r="1765" spans="1:3" x14ac:dyDescent="0.2">
      <c r="A1765" s="76" t="s">
        <v>6018</v>
      </c>
      <c r="B1765" s="275" t="s">
        <v>6019</v>
      </c>
      <c r="C1765" s="276" t="s">
        <v>2525</v>
      </c>
    </row>
    <row r="1766" spans="1:3" x14ac:dyDescent="0.2">
      <c r="A1766" s="76" t="s">
        <v>6020</v>
      </c>
      <c r="B1766" s="275" t="s">
        <v>6021</v>
      </c>
      <c r="C1766" s="276" t="s">
        <v>2525</v>
      </c>
    </row>
    <row r="1767" spans="1:3" x14ac:dyDescent="0.2">
      <c r="A1767" s="76" t="s">
        <v>6022</v>
      </c>
      <c r="B1767" s="275" t="s">
        <v>6023</v>
      </c>
      <c r="C1767" s="276" t="s">
        <v>2525</v>
      </c>
    </row>
    <row r="1768" spans="1:3" x14ac:dyDescent="0.2">
      <c r="A1768" s="76" t="s">
        <v>6024</v>
      </c>
      <c r="B1768" s="275" t="s">
        <v>6025</v>
      </c>
      <c r="C1768" s="276" t="s">
        <v>2525</v>
      </c>
    </row>
    <row r="1769" spans="1:3" x14ac:dyDescent="0.2">
      <c r="A1769" s="76" t="s">
        <v>6026</v>
      </c>
      <c r="B1769" s="275" t="s">
        <v>6027</v>
      </c>
      <c r="C1769" s="276" t="s">
        <v>2525</v>
      </c>
    </row>
    <row r="1770" spans="1:3" x14ac:dyDescent="0.2">
      <c r="A1770" s="76" t="s">
        <v>6028</v>
      </c>
      <c r="B1770" s="275" t="s">
        <v>6029</v>
      </c>
      <c r="C1770" s="276" t="s">
        <v>22275</v>
      </c>
    </row>
    <row r="1771" spans="1:3" x14ac:dyDescent="0.2">
      <c r="A1771" s="76" t="s">
        <v>6030</v>
      </c>
      <c r="B1771" s="275" t="s">
        <v>6031</v>
      </c>
      <c r="C1771" s="276" t="s">
        <v>2525</v>
      </c>
    </row>
    <row r="1772" spans="1:3" x14ac:dyDescent="0.2">
      <c r="A1772" s="76" t="s">
        <v>6032</v>
      </c>
      <c r="B1772" s="275" t="s">
        <v>6033</v>
      </c>
      <c r="C1772" s="276" t="s">
        <v>2525</v>
      </c>
    </row>
    <row r="1773" spans="1:3" x14ac:dyDescent="0.2">
      <c r="A1773" s="76" t="s">
        <v>6034</v>
      </c>
      <c r="B1773" s="275" t="s">
        <v>6035</v>
      </c>
      <c r="C1773" s="276" t="s">
        <v>2525</v>
      </c>
    </row>
    <row r="1774" spans="1:3" x14ac:dyDescent="0.2">
      <c r="A1774" s="76" t="s">
        <v>6036</v>
      </c>
      <c r="B1774" s="275" t="s">
        <v>6037</v>
      </c>
      <c r="C1774" s="276" t="s">
        <v>2525</v>
      </c>
    </row>
    <row r="1775" spans="1:3" x14ac:dyDescent="0.2">
      <c r="A1775" s="76" t="s">
        <v>6038</v>
      </c>
      <c r="B1775" s="275" t="s">
        <v>6039</v>
      </c>
      <c r="C1775" s="276" t="s">
        <v>2525</v>
      </c>
    </row>
    <row r="1776" spans="1:3" x14ac:dyDescent="0.2">
      <c r="A1776" s="76" t="s">
        <v>6040</v>
      </c>
      <c r="B1776" s="275" t="s">
        <v>6041</v>
      </c>
      <c r="C1776" s="276" t="s">
        <v>2525</v>
      </c>
    </row>
    <row r="1777" spans="1:3" x14ac:dyDescent="0.2">
      <c r="A1777" s="76" t="s">
        <v>6042</v>
      </c>
      <c r="B1777" s="275" t="s">
        <v>6043</v>
      </c>
      <c r="C1777" s="276" t="s">
        <v>2525</v>
      </c>
    </row>
    <row r="1778" spans="1:3" x14ac:dyDescent="0.2">
      <c r="A1778" s="76" t="s">
        <v>6044</v>
      </c>
      <c r="B1778" s="275" t="s">
        <v>6045</v>
      </c>
      <c r="C1778" s="276" t="s">
        <v>22275</v>
      </c>
    </row>
    <row r="1779" spans="1:3" x14ac:dyDescent="0.2">
      <c r="A1779" s="76" t="s">
        <v>6046</v>
      </c>
      <c r="B1779" s="275" t="s">
        <v>2710</v>
      </c>
      <c r="C1779" s="276" t="s">
        <v>2525</v>
      </c>
    </row>
    <row r="1780" spans="1:3" x14ac:dyDescent="0.2">
      <c r="A1780" s="76" t="s">
        <v>6047</v>
      </c>
      <c r="B1780" s="275" t="s">
        <v>6048</v>
      </c>
      <c r="C1780" s="276" t="s">
        <v>22275</v>
      </c>
    </row>
    <row r="1781" spans="1:3" x14ac:dyDescent="0.2">
      <c r="A1781" s="76" t="s">
        <v>6049</v>
      </c>
      <c r="B1781" s="275" t="s">
        <v>6050</v>
      </c>
      <c r="C1781" s="276" t="s">
        <v>22275</v>
      </c>
    </row>
    <row r="1782" spans="1:3" x14ac:dyDescent="0.2">
      <c r="A1782" s="76" t="s">
        <v>6051</v>
      </c>
      <c r="B1782" s="275" t="s">
        <v>6052</v>
      </c>
      <c r="C1782" s="276" t="s">
        <v>2525</v>
      </c>
    </row>
    <row r="1783" spans="1:3" x14ac:dyDescent="0.2">
      <c r="A1783" s="76" t="s">
        <v>6053</v>
      </c>
      <c r="B1783" s="275" t="s">
        <v>6054</v>
      </c>
      <c r="C1783" s="276" t="s">
        <v>22275</v>
      </c>
    </row>
    <row r="1784" spans="1:3" x14ac:dyDescent="0.2">
      <c r="A1784" s="76" t="s">
        <v>6055</v>
      </c>
      <c r="B1784" s="275" t="s">
        <v>6056</v>
      </c>
      <c r="C1784" s="276" t="s">
        <v>22275</v>
      </c>
    </row>
    <row r="1785" spans="1:3" x14ac:dyDescent="0.2">
      <c r="A1785" s="76" t="s">
        <v>6057</v>
      </c>
      <c r="B1785" s="275" t="s">
        <v>6058</v>
      </c>
      <c r="C1785" s="276" t="s">
        <v>2525</v>
      </c>
    </row>
    <row r="1786" spans="1:3" x14ac:dyDescent="0.2">
      <c r="A1786" s="76" t="s">
        <v>6059</v>
      </c>
      <c r="B1786" s="275" t="s">
        <v>6060</v>
      </c>
      <c r="C1786" s="276" t="s">
        <v>22278</v>
      </c>
    </row>
    <row r="1787" spans="1:3" x14ac:dyDescent="0.2">
      <c r="A1787" s="76" t="s">
        <v>6061</v>
      </c>
      <c r="B1787" s="275" t="s">
        <v>6062</v>
      </c>
      <c r="C1787" s="276" t="s">
        <v>2525</v>
      </c>
    </row>
    <row r="1788" spans="1:3" x14ac:dyDescent="0.2">
      <c r="A1788" s="76" t="s">
        <v>6063</v>
      </c>
      <c r="B1788" s="275" t="s">
        <v>6064</v>
      </c>
      <c r="C1788" s="276" t="s">
        <v>2525</v>
      </c>
    </row>
    <row r="1789" spans="1:3" x14ac:dyDescent="0.2">
      <c r="A1789" s="76" t="s">
        <v>6065</v>
      </c>
      <c r="B1789" s="275" t="s">
        <v>6066</v>
      </c>
      <c r="C1789" s="276" t="s">
        <v>2525</v>
      </c>
    </row>
    <row r="1790" spans="1:3" x14ac:dyDescent="0.2">
      <c r="A1790" s="76" t="s">
        <v>6067</v>
      </c>
      <c r="B1790" s="275" t="s">
        <v>6068</v>
      </c>
      <c r="C1790" s="276" t="s">
        <v>2525</v>
      </c>
    </row>
    <row r="1791" spans="1:3" x14ac:dyDescent="0.2">
      <c r="A1791" s="76" t="s">
        <v>6069</v>
      </c>
      <c r="B1791" s="275" t="s">
        <v>223</v>
      </c>
      <c r="C1791" s="276" t="s">
        <v>2525</v>
      </c>
    </row>
    <row r="1792" spans="1:3" x14ac:dyDescent="0.2">
      <c r="A1792" s="76" t="s">
        <v>6070</v>
      </c>
      <c r="B1792" s="275" t="s">
        <v>6071</v>
      </c>
      <c r="C1792" s="276" t="s">
        <v>2525</v>
      </c>
    </row>
    <row r="1793" spans="1:3" x14ac:dyDescent="0.2">
      <c r="A1793" s="76" t="s">
        <v>6072</v>
      </c>
      <c r="B1793" s="275" t="s">
        <v>6073</v>
      </c>
      <c r="C1793" s="276" t="s">
        <v>2525</v>
      </c>
    </row>
    <row r="1794" spans="1:3" x14ac:dyDescent="0.2">
      <c r="A1794" s="76" t="s">
        <v>6074</v>
      </c>
      <c r="B1794" s="275" t="s">
        <v>6075</v>
      </c>
      <c r="C1794" s="276" t="s">
        <v>2525</v>
      </c>
    </row>
    <row r="1795" spans="1:3" x14ac:dyDescent="0.2">
      <c r="A1795" s="76" t="s">
        <v>6076</v>
      </c>
      <c r="B1795" s="275" t="s">
        <v>6077</v>
      </c>
      <c r="C1795" s="276" t="s">
        <v>2525</v>
      </c>
    </row>
    <row r="1796" spans="1:3" x14ac:dyDescent="0.2">
      <c r="A1796" s="76" t="s">
        <v>6078</v>
      </c>
      <c r="B1796" s="275" t="s">
        <v>6079</v>
      </c>
      <c r="C1796" s="276" t="s">
        <v>22275</v>
      </c>
    </row>
    <row r="1797" spans="1:3" x14ac:dyDescent="0.2">
      <c r="A1797" s="76" t="s">
        <v>6080</v>
      </c>
      <c r="B1797" s="275" t="s">
        <v>6081</v>
      </c>
      <c r="C1797" s="276" t="s">
        <v>2525</v>
      </c>
    </row>
    <row r="1798" spans="1:3" x14ac:dyDescent="0.2">
      <c r="A1798" s="76" t="s">
        <v>6082</v>
      </c>
      <c r="B1798" s="275" t="s">
        <v>6083</v>
      </c>
      <c r="C1798" s="276" t="s">
        <v>2525</v>
      </c>
    </row>
    <row r="1799" spans="1:3" x14ac:dyDescent="0.2">
      <c r="A1799" s="76" t="s">
        <v>6084</v>
      </c>
      <c r="B1799" s="275" t="s">
        <v>6085</v>
      </c>
      <c r="C1799" s="276" t="s">
        <v>2525</v>
      </c>
    </row>
    <row r="1800" spans="1:3" x14ac:dyDescent="0.2">
      <c r="A1800" s="76" t="s">
        <v>6086</v>
      </c>
      <c r="B1800" s="275" t="s">
        <v>6087</v>
      </c>
      <c r="C1800" s="276" t="s">
        <v>2525</v>
      </c>
    </row>
    <row r="1801" spans="1:3" x14ac:dyDescent="0.2">
      <c r="A1801" s="76" t="s">
        <v>6088</v>
      </c>
      <c r="B1801" s="275" t="s">
        <v>6089</v>
      </c>
      <c r="C1801" s="276" t="s">
        <v>2525</v>
      </c>
    </row>
    <row r="1802" spans="1:3" x14ac:dyDescent="0.2">
      <c r="A1802" s="76" t="s">
        <v>6090</v>
      </c>
      <c r="B1802" s="275" t="s">
        <v>1489</v>
      </c>
      <c r="C1802" s="276" t="s">
        <v>2525</v>
      </c>
    </row>
    <row r="1803" spans="1:3" x14ac:dyDescent="0.2">
      <c r="A1803" s="76" t="s">
        <v>6091</v>
      </c>
      <c r="B1803" s="275" t="s">
        <v>6092</v>
      </c>
      <c r="C1803" s="276" t="s">
        <v>2525</v>
      </c>
    </row>
    <row r="1804" spans="1:3" x14ac:dyDescent="0.2">
      <c r="A1804" s="76" t="s">
        <v>6093</v>
      </c>
      <c r="B1804" s="275" t="s">
        <v>6094</v>
      </c>
      <c r="C1804" s="276" t="s">
        <v>2525</v>
      </c>
    </row>
    <row r="1805" spans="1:3" x14ac:dyDescent="0.2">
      <c r="A1805" s="76" t="s">
        <v>6095</v>
      </c>
      <c r="B1805" s="275" t="s">
        <v>6096</v>
      </c>
      <c r="C1805" s="276" t="s">
        <v>2525</v>
      </c>
    </row>
    <row r="1806" spans="1:3" x14ac:dyDescent="0.2">
      <c r="A1806" s="76" t="s">
        <v>6097</v>
      </c>
      <c r="B1806" s="275" t="s">
        <v>6098</v>
      </c>
      <c r="C1806" s="276" t="s">
        <v>2525</v>
      </c>
    </row>
    <row r="1807" spans="1:3" x14ac:dyDescent="0.2">
      <c r="A1807" s="76" t="s">
        <v>6099</v>
      </c>
      <c r="B1807" s="275" t="s">
        <v>6100</v>
      </c>
      <c r="C1807" s="276" t="s">
        <v>2525</v>
      </c>
    </row>
    <row r="1808" spans="1:3" x14ac:dyDescent="0.2">
      <c r="A1808" s="76" t="s">
        <v>6101</v>
      </c>
      <c r="B1808" s="275" t="s">
        <v>6102</v>
      </c>
      <c r="C1808" s="276" t="s">
        <v>2525</v>
      </c>
    </row>
    <row r="1809" spans="1:3" x14ac:dyDescent="0.2">
      <c r="A1809" s="76" t="s">
        <v>6103</v>
      </c>
      <c r="B1809" s="275" t="s">
        <v>6104</v>
      </c>
      <c r="C1809" s="276" t="s">
        <v>2525</v>
      </c>
    </row>
    <row r="1810" spans="1:3" x14ac:dyDescent="0.2">
      <c r="A1810" s="76" t="s">
        <v>6105</v>
      </c>
      <c r="B1810" s="275" t="s">
        <v>6106</v>
      </c>
      <c r="C1810" s="276" t="s">
        <v>2525</v>
      </c>
    </row>
    <row r="1811" spans="1:3" x14ac:dyDescent="0.2">
      <c r="A1811" s="76" t="s">
        <v>6107</v>
      </c>
      <c r="B1811" s="275" t="s">
        <v>6108</v>
      </c>
      <c r="C1811" s="276" t="s">
        <v>2525</v>
      </c>
    </row>
    <row r="1812" spans="1:3" x14ac:dyDescent="0.2">
      <c r="A1812" s="76" t="s">
        <v>6109</v>
      </c>
      <c r="B1812" s="275" t="s">
        <v>6110</v>
      </c>
      <c r="C1812" s="276" t="s">
        <v>2525</v>
      </c>
    </row>
    <row r="1813" spans="1:3" x14ac:dyDescent="0.2">
      <c r="A1813" s="76" t="s">
        <v>6111</v>
      </c>
      <c r="B1813" s="275" t="s">
        <v>6112</v>
      </c>
      <c r="C1813" s="276" t="s">
        <v>2525</v>
      </c>
    </row>
    <row r="1814" spans="1:3" x14ac:dyDescent="0.2">
      <c r="A1814" s="76" t="s">
        <v>6113</v>
      </c>
      <c r="B1814" s="275" t="s">
        <v>6114</v>
      </c>
      <c r="C1814" s="276" t="s">
        <v>2525</v>
      </c>
    </row>
    <row r="1815" spans="1:3" x14ac:dyDescent="0.2">
      <c r="A1815" s="76" t="s">
        <v>6115</v>
      </c>
      <c r="B1815" s="275" t="s">
        <v>6116</v>
      </c>
      <c r="C1815" s="276" t="s">
        <v>2525</v>
      </c>
    </row>
    <row r="1816" spans="1:3" x14ac:dyDescent="0.2">
      <c r="A1816" s="76" t="s">
        <v>6117</v>
      </c>
      <c r="B1816" s="275" t="s">
        <v>6118</v>
      </c>
      <c r="C1816" s="276" t="s">
        <v>2525</v>
      </c>
    </row>
    <row r="1817" spans="1:3" x14ac:dyDescent="0.2">
      <c r="A1817" s="76" t="s">
        <v>6119</v>
      </c>
      <c r="B1817" s="275" t="s">
        <v>6120</v>
      </c>
      <c r="C1817" s="276" t="s">
        <v>2525</v>
      </c>
    </row>
    <row r="1818" spans="1:3" x14ac:dyDescent="0.2">
      <c r="A1818" s="76" t="s">
        <v>6121</v>
      </c>
      <c r="B1818" s="275" t="s">
        <v>6122</v>
      </c>
      <c r="C1818" s="276" t="s">
        <v>2525</v>
      </c>
    </row>
    <row r="1819" spans="1:3" x14ac:dyDescent="0.2">
      <c r="A1819" s="76" t="s">
        <v>6123</v>
      </c>
      <c r="B1819" s="275" t="s">
        <v>2710</v>
      </c>
      <c r="C1819" s="276" t="s">
        <v>2525</v>
      </c>
    </row>
    <row r="1820" spans="1:3" x14ac:dyDescent="0.2">
      <c r="A1820" s="76" t="s">
        <v>6124</v>
      </c>
      <c r="B1820" s="275" t="s">
        <v>6125</v>
      </c>
      <c r="C1820" s="276" t="s">
        <v>2525</v>
      </c>
    </row>
    <row r="1821" spans="1:3" x14ac:dyDescent="0.2">
      <c r="A1821" s="76" t="s">
        <v>6126</v>
      </c>
      <c r="B1821" s="275" t="s">
        <v>6127</v>
      </c>
      <c r="C1821" s="276" t="s">
        <v>2525</v>
      </c>
    </row>
    <row r="1822" spans="1:3" x14ac:dyDescent="0.2">
      <c r="A1822" s="76" t="s">
        <v>6128</v>
      </c>
      <c r="B1822" s="275" t="s">
        <v>1128</v>
      </c>
      <c r="C1822" s="276" t="s">
        <v>2525</v>
      </c>
    </row>
    <row r="1823" spans="1:3" x14ac:dyDescent="0.2">
      <c r="A1823" s="76" t="s">
        <v>6129</v>
      </c>
      <c r="B1823" s="275" t="s">
        <v>6130</v>
      </c>
      <c r="C1823" s="276" t="s">
        <v>2525</v>
      </c>
    </row>
    <row r="1824" spans="1:3" x14ac:dyDescent="0.2">
      <c r="A1824" s="76" t="s">
        <v>6131</v>
      </c>
      <c r="B1824" s="275" t="s">
        <v>6132</v>
      </c>
      <c r="C1824" s="276" t="s">
        <v>22275</v>
      </c>
    </row>
    <row r="1825" spans="1:3" x14ac:dyDescent="0.2">
      <c r="A1825" s="76" t="s">
        <v>6133</v>
      </c>
      <c r="B1825" s="275" t="s">
        <v>6134</v>
      </c>
      <c r="C1825" s="276" t="s">
        <v>2525</v>
      </c>
    </row>
    <row r="1826" spans="1:3" x14ac:dyDescent="0.2">
      <c r="A1826" s="76" t="s">
        <v>6135</v>
      </c>
      <c r="B1826" s="275" t="s">
        <v>6136</v>
      </c>
      <c r="C1826" s="276" t="s">
        <v>2525</v>
      </c>
    </row>
    <row r="1827" spans="1:3" x14ac:dyDescent="0.2">
      <c r="A1827" s="76" t="s">
        <v>6137</v>
      </c>
      <c r="B1827" s="275" t="s">
        <v>6138</v>
      </c>
      <c r="C1827" s="276" t="s">
        <v>2525</v>
      </c>
    </row>
    <row r="1828" spans="1:3" x14ac:dyDescent="0.2">
      <c r="A1828" s="76" t="s">
        <v>6139</v>
      </c>
      <c r="B1828" s="275" t="s">
        <v>6140</v>
      </c>
      <c r="C1828" s="276" t="s">
        <v>22275</v>
      </c>
    </row>
    <row r="1829" spans="1:3" x14ac:dyDescent="0.2">
      <c r="A1829" s="76" t="s">
        <v>6141</v>
      </c>
      <c r="B1829" s="275" t="s">
        <v>5818</v>
      </c>
      <c r="C1829" s="276" t="s">
        <v>2525</v>
      </c>
    </row>
    <row r="1830" spans="1:3" x14ac:dyDescent="0.2">
      <c r="A1830" s="76" t="s">
        <v>6142</v>
      </c>
      <c r="B1830" s="275" t="s">
        <v>6143</v>
      </c>
      <c r="C1830" s="276" t="s">
        <v>2525</v>
      </c>
    </row>
    <row r="1831" spans="1:3" x14ac:dyDescent="0.2">
      <c r="A1831" s="76" t="s">
        <v>6144</v>
      </c>
      <c r="B1831" s="275" t="s">
        <v>6145</v>
      </c>
      <c r="C1831" s="276" t="s">
        <v>2525</v>
      </c>
    </row>
    <row r="1832" spans="1:3" x14ac:dyDescent="0.2">
      <c r="A1832" s="76" t="s">
        <v>6146</v>
      </c>
      <c r="B1832" s="275" t="s">
        <v>6147</v>
      </c>
      <c r="C1832" s="276" t="s">
        <v>2525</v>
      </c>
    </row>
    <row r="1833" spans="1:3" x14ac:dyDescent="0.2">
      <c r="A1833" s="76" t="s">
        <v>6148</v>
      </c>
      <c r="B1833" s="275" t="s">
        <v>6149</v>
      </c>
      <c r="C1833" s="276" t="s">
        <v>2525</v>
      </c>
    </row>
    <row r="1834" spans="1:3" x14ac:dyDescent="0.2">
      <c r="A1834" s="76" t="s">
        <v>6150</v>
      </c>
      <c r="B1834" s="275" t="s">
        <v>6151</v>
      </c>
      <c r="C1834" s="276" t="s">
        <v>2525</v>
      </c>
    </row>
    <row r="1835" spans="1:3" x14ac:dyDescent="0.2">
      <c r="A1835" s="76" t="s">
        <v>6152</v>
      </c>
      <c r="B1835" s="275" t="s">
        <v>6153</v>
      </c>
      <c r="C1835" s="276" t="s">
        <v>2525</v>
      </c>
    </row>
    <row r="1836" spans="1:3" x14ac:dyDescent="0.2">
      <c r="A1836" s="76" t="s">
        <v>6154</v>
      </c>
      <c r="B1836" s="275" t="s">
        <v>5697</v>
      </c>
      <c r="C1836" s="276" t="s">
        <v>2525</v>
      </c>
    </row>
    <row r="1837" spans="1:3" x14ac:dyDescent="0.2">
      <c r="A1837" s="76" t="s">
        <v>6155</v>
      </c>
      <c r="B1837" s="275" t="s">
        <v>6156</v>
      </c>
      <c r="C1837" s="276" t="s">
        <v>2525</v>
      </c>
    </row>
    <row r="1838" spans="1:3" x14ac:dyDescent="0.2">
      <c r="A1838" s="76" t="s">
        <v>6157</v>
      </c>
      <c r="B1838" s="275" t="s">
        <v>6158</v>
      </c>
      <c r="C1838" s="276" t="s">
        <v>2525</v>
      </c>
    </row>
    <row r="1839" spans="1:3" x14ac:dyDescent="0.2">
      <c r="A1839" s="76" t="s">
        <v>6159</v>
      </c>
      <c r="B1839" s="275" t="s">
        <v>6160</v>
      </c>
      <c r="C1839" s="276" t="s">
        <v>2525</v>
      </c>
    </row>
    <row r="1840" spans="1:3" x14ac:dyDescent="0.2">
      <c r="A1840" s="76" t="s">
        <v>6161</v>
      </c>
      <c r="B1840" s="275" t="s">
        <v>6162</v>
      </c>
      <c r="C1840" s="276" t="s">
        <v>2525</v>
      </c>
    </row>
    <row r="1841" spans="1:3" x14ac:dyDescent="0.2">
      <c r="A1841" s="76" t="s">
        <v>6163</v>
      </c>
      <c r="B1841" s="275" t="s">
        <v>6164</v>
      </c>
      <c r="C1841" s="276" t="s">
        <v>2525</v>
      </c>
    </row>
    <row r="1842" spans="1:3" x14ac:dyDescent="0.2">
      <c r="A1842" s="76" t="s">
        <v>6165</v>
      </c>
      <c r="B1842" s="275" t="s">
        <v>6166</v>
      </c>
      <c r="C1842" s="276" t="s">
        <v>2525</v>
      </c>
    </row>
    <row r="1843" spans="1:3" x14ac:dyDescent="0.2">
      <c r="A1843" s="76" t="s">
        <v>6167</v>
      </c>
      <c r="B1843" s="275" t="s">
        <v>6168</v>
      </c>
      <c r="C1843" s="276" t="s">
        <v>2525</v>
      </c>
    </row>
    <row r="1844" spans="1:3" x14ac:dyDescent="0.2">
      <c r="A1844" s="76" t="s">
        <v>6169</v>
      </c>
      <c r="B1844" s="275" t="s">
        <v>6170</v>
      </c>
      <c r="C1844" s="276" t="s">
        <v>2525</v>
      </c>
    </row>
    <row r="1845" spans="1:3" x14ac:dyDescent="0.2">
      <c r="A1845" s="76" t="s">
        <v>6171</v>
      </c>
      <c r="B1845" s="275" t="s">
        <v>6172</v>
      </c>
      <c r="C1845" s="276" t="s">
        <v>2525</v>
      </c>
    </row>
    <row r="1846" spans="1:3" x14ac:dyDescent="0.2">
      <c r="A1846" s="76" t="s">
        <v>6173</v>
      </c>
      <c r="B1846" s="275" t="s">
        <v>6174</v>
      </c>
      <c r="C1846" s="276" t="s">
        <v>2525</v>
      </c>
    </row>
    <row r="1847" spans="1:3" x14ac:dyDescent="0.2">
      <c r="A1847" s="76" t="s">
        <v>6175</v>
      </c>
      <c r="B1847" s="275" t="s">
        <v>6176</v>
      </c>
      <c r="C1847" s="276" t="s">
        <v>2525</v>
      </c>
    </row>
    <row r="1848" spans="1:3" x14ac:dyDescent="0.2">
      <c r="A1848" s="76" t="s">
        <v>6177</v>
      </c>
      <c r="B1848" s="275" t="s">
        <v>6178</v>
      </c>
      <c r="C1848" s="276" t="s">
        <v>2525</v>
      </c>
    </row>
    <row r="1849" spans="1:3" x14ac:dyDescent="0.2">
      <c r="A1849" s="76" t="s">
        <v>6179</v>
      </c>
      <c r="B1849" s="275" t="s">
        <v>6180</v>
      </c>
      <c r="C1849" s="276" t="s">
        <v>2525</v>
      </c>
    </row>
    <row r="1850" spans="1:3" x14ac:dyDescent="0.2">
      <c r="A1850" s="76" t="s">
        <v>6181</v>
      </c>
      <c r="B1850" s="275" t="s">
        <v>6182</v>
      </c>
      <c r="C1850" s="276" t="s">
        <v>22275</v>
      </c>
    </row>
    <row r="1851" spans="1:3" x14ac:dyDescent="0.2">
      <c r="A1851" s="76" t="s">
        <v>6183</v>
      </c>
      <c r="B1851" s="275" t="s">
        <v>6184</v>
      </c>
      <c r="C1851" s="276" t="s">
        <v>2525</v>
      </c>
    </row>
    <row r="1852" spans="1:3" x14ac:dyDescent="0.2">
      <c r="A1852" s="76" t="s">
        <v>6185</v>
      </c>
      <c r="B1852" s="275" t="s">
        <v>6186</v>
      </c>
      <c r="C1852" s="276" t="s">
        <v>2525</v>
      </c>
    </row>
    <row r="1853" spans="1:3" x14ac:dyDescent="0.2">
      <c r="A1853" s="76" t="s">
        <v>6187</v>
      </c>
      <c r="B1853" s="275" t="s">
        <v>6188</v>
      </c>
      <c r="C1853" s="276" t="s">
        <v>2525</v>
      </c>
    </row>
    <row r="1854" spans="1:3" x14ac:dyDescent="0.2">
      <c r="A1854" s="76" t="s">
        <v>6189</v>
      </c>
      <c r="B1854" s="275" t="s">
        <v>6190</v>
      </c>
      <c r="C1854" s="276" t="s">
        <v>22275</v>
      </c>
    </row>
    <row r="1855" spans="1:3" x14ac:dyDescent="0.2">
      <c r="A1855" s="76" t="s">
        <v>6191</v>
      </c>
      <c r="B1855" s="275" t="s">
        <v>6192</v>
      </c>
      <c r="C1855" s="276" t="s">
        <v>2525</v>
      </c>
    </row>
    <row r="1856" spans="1:3" x14ac:dyDescent="0.2">
      <c r="A1856" s="76" t="s">
        <v>6193</v>
      </c>
      <c r="B1856" s="275" t="s">
        <v>6194</v>
      </c>
      <c r="C1856" s="276" t="s">
        <v>2525</v>
      </c>
    </row>
    <row r="1857" spans="1:3" x14ac:dyDescent="0.2">
      <c r="A1857" s="76" t="s">
        <v>6195</v>
      </c>
      <c r="B1857" s="275" t="s">
        <v>6196</v>
      </c>
      <c r="C1857" s="276" t="s">
        <v>2525</v>
      </c>
    </row>
    <row r="1858" spans="1:3" x14ac:dyDescent="0.2">
      <c r="A1858" s="76" t="s">
        <v>6197</v>
      </c>
      <c r="B1858" s="275" t="s">
        <v>6198</v>
      </c>
      <c r="C1858" s="276" t="s">
        <v>2525</v>
      </c>
    </row>
    <row r="1859" spans="1:3" x14ac:dyDescent="0.2">
      <c r="A1859" s="76" t="s">
        <v>6199</v>
      </c>
      <c r="B1859" s="275" t="s">
        <v>378</v>
      </c>
      <c r="C1859" s="276" t="s">
        <v>2525</v>
      </c>
    </row>
    <row r="1860" spans="1:3" x14ac:dyDescent="0.2">
      <c r="A1860" s="76" t="s">
        <v>6200</v>
      </c>
      <c r="B1860" s="275" t="s">
        <v>6201</v>
      </c>
      <c r="C1860" s="276" t="s">
        <v>2525</v>
      </c>
    </row>
    <row r="1861" spans="1:3" x14ac:dyDescent="0.2">
      <c r="A1861" s="76" t="s">
        <v>6202</v>
      </c>
      <c r="B1861" s="275" t="s">
        <v>6203</v>
      </c>
      <c r="C1861" s="276" t="s">
        <v>2525</v>
      </c>
    </row>
    <row r="1862" spans="1:3" x14ac:dyDescent="0.2">
      <c r="A1862" s="76" t="s">
        <v>6204</v>
      </c>
      <c r="B1862" s="275" t="s">
        <v>6205</v>
      </c>
      <c r="C1862" s="276" t="s">
        <v>2525</v>
      </c>
    </row>
    <row r="1863" spans="1:3" x14ac:dyDescent="0.2">
      <c r="A1863" s="76" t="s">
        <v>6206</v>
      </c>
      <c r="B1863" s="275" t="s">
        <v>6207</v>
      </c>
      <c r="C1863" s="276" t="s">
        <v>22275</v>
      </c>
    </row>
    <row r="1864" spans="1:3" x14ac:dyDescent="0.2">
      <c r="A1864" s="76" t="s">
        <v>6208</v>
      </c>
      <c r="B1864" s="275" t="s">
        <v>6209</v>
      </c>
      <c r="C1864" s="276" t="s">
        <v>2525</v>
      </c>
    </row>
    <row r="1865" spans="1:3" x14ac:dyDescent="0.2">
      <c r="A1865" s="76" t="s">
        <v>6210</v>
      </c>
      <c r="B1865" s="275" t="s">
        <v>6211</v>
      </c>
      <c r="C1865" s="276" t="s">
        <v>22275</v>
      </c>
    </row>
    <row r="1866" spans="1:3" x14ac:dyDescent="0.2">
      <c r="A1866" s="76" t="s">
        <v>6212</v>
      </c>
      <c r="B1866" s="275" t="s">
        <v>6213</v>
      </c>
      <c r="C1866" s="276" t="s">
        <v>22275</v>
      </c>
    </row>
    <row r="1867" spans="1:3" x14ac:dyDescent="0.2">
      <c r="A1867" s="76" t="s">
        <v>6214</v>
      </c>
      <c r="B1867" s="275" t="s">
        <v>6215</v>
      </c>
      <c r="C1867" s="276" t="s">
        <v>22275</v>
      </c>
    </row>
    <row r="1868" spans="1:3" x14ac:dyDescent="0.2">
      <c r="A1868" s="76" t="s">
        <v>6216</v>
      </c>
      <c r="B1868" s="275" t="s">
        <v>6217</v>
      </c>
      <c r="C1868" s="276" t="s">
        <v>22275</v>
      </c>
    </row>
    <row r="1869" spans="1:3" x14ac:dyDescent="0.2">
      <c r="A1869" s="76" t="s">
        <v>6218</v>
      </c>
      <c r="B1869" s="275" t="s">
        <v>6219</v>
      </c>
      <c r="C1869" s="276" t="s">
        <v>22275</v>
      </c>
    </row>
    <row r="1870" spans="1:3" x14ac:dyDescent="0.2">
      <c r="A1870" s="76" t="s">
        <v>6220</v>
      </c>
      <c r="B1870" s="275" t="s">
        <v>6221</v>
      </c>
      <c r="C1870" s="276" t="s">
        <v>2525</v>
      </c>
    </row>
    <row r="1871" spans="1:3" x14ac:dyDescent="0.2">
      <c r="A1871" s="76" t="s">
        <v>6222</v>
      </c>
      <c r="B1871" s="275" t="s">
        <v>6223</v>
      </c>
      <c r="C1871" s="276" t="s">
        <v>2525</v>
      </c>
    </row>
    <row r="1872" spans="1:3" x14ac:dyDescent="0.2">
      <c r="A1872" s="76" t="s">
        <v>6224</v>
      </c>
      <c r="B1872" s="275" t="s">
        <v>6225</v>
      </c>
      <c r="C1872" s="276" t="s">
        <v>2525</v>
      </c>
    </row>
    <row r="1873" spans="1:3" x14ac:dyDescent="0.2">
      <c r="A1873" s="76" t="s">
        <v>6226</v>
      </c>
      <c r="B1873" s="275" t="s">
        <v>6227</v>
      </c>
      <c r="C1873" s="276" t="s">
        <v>2525</v>
      </c>
    </row>
    <row r="1874" spans="1:3" x14ac:dyDescent="0.2">
      <c r="A1874" s="76" t="s">
        <v>6228</v>
      </c>
      <c r="B1874" s="275" t="s">
        <v>6229</v>
      </c>
      <c r="C1874" s="276" t="s">
        <v>22275</v>
      </c>
    </row>
    <row r="1875" spans="1:3" x14ac:dyDescent="0.2">
      <c r="A1875" s="76" t="s">
        <v>6230</v>
      </c>
      <c r="B1875" s="275" t="s">
        <v>6231</v>
      </c>
      <c r="C1875" s="276" t="s">
        <v>2525</v>
      </c>
    </row>
    <row r="1876" spans="1:3" x14ac:dyDescent="0.2">
      <c r="A1876" s="76" t="s">
        <v>6232</v>
      </c>
      <c r="B1876" s="275" t="s">
        <v>6233</v>
      </c>
      <c r="C1876" s="276" t="s">
        <v>22275</v>
      </c>
    </row>
    <row r="1877" spans="1:3" x14ac:dyDescent="0.2">
      <c r="A1877" s="76" t="s">
        <v>6234</v>
      </c>
      <c r="B1877" s="275" t="s">
        <v>6235</v>
      </c>
      <c r="C1877" s="276" t="s">
        <v>2525</v>
      </c>
    </row>
    <row r="1878" spans="1:3" x14ac:dyDescent="0.2">
      <c r="A1878" s="76" t="s">
        <v>6236</v>
      </c>
      <c r="B1878" s="275" t="s">
        <v>6237</v>
      </c>
      <c r="C1878" s="276" t="s">
        <v>2525</v>
      </c>
    </row>
    <row r="1879" spans="1:3" x14ac:dyDescent="0.2">
      <c r="A1879" s="76" t="s">
        <v>6238</v>
      </c>
      <c r="B1879" s="275" t="s">
        <v>6239</v>
      </c>
      <c r="C1879" s="276" t="s">
        <v>2525</v>
      </c>
    </row>
    <row r="1880" spans="1:3" x14ac:dyDescent="0.2">
      <c r="A1880" s="76" t="s">
        <v>6240</v>
      </c>
      <c r="B1880" s="275" t="s">
        <v>6241</v>
      </c>
      <c r="C1880" s="276" t="s">
        <v>2525</v>
      </c>
    </row>
    <row r="1881" spans="1:3" x14ac:dyDescent="0.2">
      <c r="A1881" s="76" t="s">
        <v>6242</v>
      </c>
      <c r="B1881" s="275" t="s">
        <v>6243</v>
      </c>
      <c r="C1881" s="276" t="s">
        <v>2525</v>
      </c>
    </row>
    <row r="1882" spans="1:3" x14ac:dyDescent="0.2">
      <c r="A1882" s="76" t="s">
        <v>6244</v>
      </c>
      <c r="B1882" s="275" t="s">
        <v>6245</v>
      </c>
      <c r="C1882" s="276" t="s">
        <v>2525</v>
      </c>
    </row>
    <row r="1883" spans="1:3" x14ac:dyDescent="0.2">
      <c r="A1883" s="76" t="s">
        <v>6246</v>
      </c>
      <c r="B1883" s="275" t="s">
        <v>6247</v>
      </c>
      <c r="C1883" s="276" t="s">
        <v>2525</v>
      </c>
    </row>
    <row r="1884" spans="1:3" x14ac:dyDescent="0.2">
      <c r="A1884" s="76" t="s">
        <v>6248</v>
      </c>
      <c r="B1884" s="275" t="s">
        <v>6249</v>
      </c>
      <c r="C1884" s="276" t="s">
        <v>2525</v>
      </c>
    </row>
    <row r="1885" spans="1:3" x14ac:dyDescent="0.2">
      <c r="A1885" s="76" t="s">
        <v>6250</v>
      </c>
      <c r="B1885" s="275" t="s">
        <v>6251</v>
      </c>
      <c r="C1885" s="276" t="s">
        <v>2525</v>
      </c>
    </row>
    <row r="1886" spans="1:3" x14ac:dyDescent="0.2">
      <c r="A1886" s="76" t="s">
        <v>6252</v>
      </c>
      <c r="B1886" s="275" t="s">
        <v>6253</v>
      </c>
      <c r="C1886" s="276" t="s">
        <v>2525</v>
      </c>
    </row>
    <row r="1887" spans="1:3" x14ac:dyDescent="0.2">
      <c r="A1887" s="76" t="s">
        <v>6254</v>
      </c>
      <c r="B1887" s="275" t="s">
        <v>6255</v>
      </c>
      <c r="C1887" s="276" t="s">
        <v>2525</v>
      </c>
    </row>
    <row r="1888" spans="1:3" x14ac:dyDescent="0.2">
      <c r="A1888" s="76" t="s">
        <v>6256</v>
      </c>
      <c r="B1888" s="275" t="s">
        <v>6257</v>
      </c>
      <c r="C1888" s="276" t="s">
        <v>2525</v>
      </c>
    </row>
    <row r="1889" spans="1:3" x14ac:dyDescent="0.2">
      <c r="A1889" s="76" t="s">
        <v>6258</v>
      </c>
      <c r="B1889" s="275" t="s">
        <v>6259</v>
      </c>
      <c r="C1889" s="276" t="s">
        <v>2525</v>
      </c>
    </row>
    <row r="1890" spans="1:3" x14ac:dyDescent="0.2">
      <c r="A1890" s="76" t="s">
        <v>6260</v>
      </c>
      <c r="B1890" s="275" t="s">
        <v>6261</v>
      </c>
      <c r="C1890" s="276" t="s">
        <v>2525</v>
      </c>
    </row>
    <row r="1891" spans="1:3" x14ac:dyDescent="0.2">
      <c r="A1891" s="76" t="s">
        <v>6262</v>
      </c>
      <c r="B1891" s="275" t="s">
        <v>6263</v>
      </c>
      <c r="C1891" s="276" t="s">
        <v>22275</v>
      </c>
    </row>
    <row r="1892" spans="1:3" x14ac:dyDescent="0.2">
      <c r="A1892" s="76" t="s">
        <v>6264</v>
      </c>
      <c r="B1892" s="275" t="s">
        <v>6265</v>
      </c>
      <c r="C1892" s="276" t="s">
        <v>22275</v>
      </c>
    </row>
    <row r="1893" spans="1:3" x14ac:dyDescent="0.2">
      <c r="A1893" s="76" t="s">
        <v>6266</v>
      </c>
      <c r="B1893" s="275" t="s">
        <v>6267</v>
      </c>
      <c r="C1893" s="276" t="s">
        <v>2525</v>
      </c>
    </row>
    <row r="1894" spans="1:3" x14ac:dyDescent="0.2">
      <c r="A1894" s="76" t="s">
        <v>6268</v>
      </c>
      <c r="B1894" s="275" t="s">
        <v>6269</v>
      </c>
      <c r="C1894" s="276" t="s">
        <v>2525</v>
      </c>
    </row>
    <row r="1895" spans="1:3" x14ac:dyDescent="0.2">
      <c r="A1895" s="76" t="s">
        <v>6270</v>
      </c>
      <c r="B1895" s="275" t="s">
        <v>6271</v>
      </c>
      <c r="C1895" s="276" t="s">
        <v>2525</v>
      </c>
    </row>
    <row r="1896" spans="1:3" x14ac:dyDescent="0.2">
      <c r="A1896" s="76" t="s">
        <v>6272</v>
      </c>
      <c r="B1896" s="275" t="s">
        <v>6273</v>
      </c>
      <c r="C1896" s="276" t="s">
        <v>2525</v>
      </c>
    </row>
    <row r="1897" spans="1:3" x14ac:dyDescent="0.2">
      <c r="A1897" s="76" t="s">
        <v>6274</v>
      </c>
      <c r="B1897" s="275" t="s">
        <v>6275</v>
      </c>
      <c r="C1897" s="276" t="s">
        <v>22275</v>
      </c>
    </row>
    <row r="1898" spans="1:3" x14ac:dyDescent="0.2">
      <c r="A1898" s="76" t="s">
        <v>6276</v>
      </c>
      <c r="B1898" s="275" t="s">
        <v>6277</v>
      </c>
      <c r="C1898" s="276" t="s">
        <v>2525</v>
      </c>
    </row>
    <row r="1899" spans="1:3" x14ac:dyDescent="0.2">
      <c r="A1899" s="76" t="s">
        <v>6278</v>
      </c>
      <c r="B1899" s="275" t="s">
        <v>6279</v>
      </c>
      <c r="C1899" s="276" t="s">
        <v>2525</v>
      </c>
    </row>
    <row r="1900" spans="1:3" x14ac:dyDescent="0.2">
      <c r="A1900" s="76" t="s">
        <v>6280</v>
      </c>
      <c r="B1900" s="275" t="s">
        <v>6281</v>
      </c>
      <c r="C1900" s="276" t="s">
        <v>22278</v>
      </c>
    </row>
    <row r="1901" spans="1:3" x14ac:dyDescent="0.2">
      <c r="A1901" s="76" t="s">
        <v>6282</v>
      </c>
      <c r="B1901" s="275" t="s">
        <v>6283</v>
      </c>
      <c r="C1901" s="276" t="s">
        <v>2525</v>
      </c>
    </row>
    <row r="1902" spans="1:3" x14ac:dyDescent="0.2">
      <c r="A1902" s="76" t="s">
        <v>6284</v>
      </c>
      <c r="B1902" s="275" t="s">
        <v>6285</v>
      </c>
      <c r="C1902" s="276" t="s">
        <v>2525</v>
      </c>
    </row>
    <row r="1903" spans="1:3" x14ac:dyDescent="0.2">
      <c r="A1903" s="76" t="s">
        <v>6286</v>
      </c>
      <c r="B1903" s="275" t="s">
        <v>1707</v>
      </c>
      <c r="C1903" s="276" t="s">
        <v>2525</v>
      </c>
    </row>
    <row r="1904" spans="1:3" x14ac:dyDescent="0.2">
      <c r="A1904" s="76" t="s">
        <v>1708</v>
      </c>
      <c r="B1904" s="275" t="s">
        <v>1709</v>
      </c>
      <c r="C1904" s="276" t="s">
        <v>22275</v>
      </c>
    </row>
    <row r="1905" spans="1:3" x14ac:dyDescent="0.2">
      <c r="A1905" s="76" t="s">
        <v>1710</v>
      </c>
      <c r="B1905" s="275" t="s">
        <v>1711</v>
      </c>
      <c r="C1905" s="276" t="s">
        <v>2525</v>
      </c>
    </row>
    <row r="1906" spans="1:3" x14ac:dyDescent="0.2">
      <c r="A1906" s="76" t="s">
        <v>1712</v>
      </c>
      <c r="B1906" s="275" t="s">
        <v>1713</v>
      </c>
      <c r="C1906" s="276" t="s">
        <v>2525</v>
      </c>
    </row>
    <row r="1907" spans="1:3" x14ac:dyDescent="0.2">
      <c r="A1907" s="76" t="s">
        <v>1714</v>
      </c>
      <c r="B1907" s="275" t="s">
        <v>1715</v>
      </c>
      <c r="C1907" s="276" t="s">
        <v>22275</v>
      </c>
    </row>
    <row r="1908" spans="1:3" x14ac:dyDescent="0.2">
      <c r="A1908" s="76" t="s">
        <v>1716</v>
      </c>
      <c r="B1908" s="275" t="s">
        <v>1717</v>
      </c>
      <c r="C1908" s="276" t="s">
        <v>2525</v>
      </c>
    </row>
    <row r="1909" spans="1:3" x14ac:dyDescent="0.2">
      <c r="A1909" s="76" t="s">
        <v>1718</v>
      </c>
      <c r="B1909" s="275" t="s">
        <v>1719</v>
      </c>
      <c r="C1909" s="276" t="s">
        <v>2525</v>
      </c>
    </row>
    <row r="1910" spans="1:3" x14ac:dyDescent="0.2">
      <c r="A1910" s="76" t="s">
        <v>1720</v>
      </c>
      <c r="B1910" s="275" t="s">
        <v>1721</v>
      </c>
      <c r="C1910" s="276" t="s">
        <v>2525</v>
      </c>
    </row>
    <row r="1911" spans="1:3" x14ac:dyDescent="0.2">
      <c r="A1911" s="76" t="s">
        <v>1722</v>
      </c>
      <c r="B1911" s="275" t="s">
        <v>1723</v>
      </c>
      <c r="C1911" s="276" t="s">
        <v>22275</v>
      </c>
    </row>
    <row r="1912" spans="1:3" x14ac:dyDescent="0.2">
      <c r="A1912" s="76" t="s">
        <v>1724</v>
      </c>
      <c r="B1912" s="275" t="s">
        <v>1725</v>
      </c>
      <c r="C1912" s="276" t="s">
        <v>2525</v>
      </c>
    </row>
    <row r="1913" spans="1:3" x14ac:dyDescent="0.2">
      <c r="A1913" s="76" t="s">
        <v>1726</v>
      </c>
      <c r="B1913" s="275" t="s">
        <v>1727</v>
      </c>
      <c r="C1913" s="276" t="s">
        <v>2525</v>
      </c>
    </row>
    <row r="1914" spans="1:3" x14ac:dyDescent="0.2">
      <c r="A1914" s="76" t="s">
        <v>1728</v>
      </c>
      <c r="B1914" s="275" t="s">
        <v>1729</v>
      </c>
      <c r="C1914" s="276" t="s">
        <v>2525</v>
      </c>
    </row>
    <row r="1915" spans="1:3" x14ac:dyDescent="0.2">
      <c r="A1915" s="76" t="s">
        <v>1730</v>
      </c>
      <c r="B1915" s="275" t="s">
        <v>1731</v>
      </c>
      <c r="C1915" s="276" t="s">
        <v>2525</v>
      </c>
    </row>
    <row r="1916" spans="1:3" x14ac:dyDescent="0.2">
      <c r="A1916" s="76" t="s">
        <v>1732</v>
      </c>
      <c r="B1916" s="275" t="s">
        <v>1733</v>
      </c>
      <c r="C1916" s="276" t="s">
        <v>2525</v>
      </c>
    </row>
    <row r="1917" spans="1:3" x14ac:dyDescent="0.2">
      <c r="A1917" s="76" t="s">
        <v>1734</v>
      </c>
      <c r="B1917" s="275" t="s">
        <v>1735</v>
      </c>
      <c r="C1917" s="276" t="s">
        <v>2525</v>
      </c>
    </row>
    <row r="1918" spans="1:3" x14ac:dyDescent="0.2">
      <c r="A1918" s="76" t="s">
        <v>1736</v>
      </c>
      <c r="B1918" s="275" t="s">
        <v>1737</v>
      </c>
      <c r="C1918" s="276" t="s">
        <v>2525</v>
      </c>
    </row>
    <row r="1919" spans="1:3" x14ac:dyDescent="0.2">
      <c r="A1919" s="76" t="s">
        <v>1738</v>
      </c>
      <c r="B1919" s="275" t="s">
        <v>1739</v>
      </c>
      <c r="C1919" s="276" t="s">
        <v>2525</v>
      </c>
    </row>
    <row r="1920" spans="1:3" x14ac:dyDescent="0.2">
      <c r="A1920" s="76" t="s">
        <v>1740</v>
      </c>
      <c r="B1920" s="275" t="s">
        <v>1741</v>
      </c>
      <c r="C1920" s="276" t="s">
        <v>2525</v>
      </c>
    </row>
    <row r="1921" spans="1:3" x14ac:dyDescent="0.2">
      <c r="A1921" s="76" t="s">
        <v>1742</v>
      </c>
      <c r="B1921" s="275" t="s">
        <v>1743</v>
      </c>
      <c r="C1921" s="276" t="s">
        <v>2525</v>
      </c>
    </row>
    <row r="1922" spans="1:3" x14ac:dyDescent="0.2">
      <c r="A1922" s="76" t="s">
        <v>1744</v>
      </c>
      <c r="B1922" s="275" t="s">
        <v>5678</v>
      </c>
      <c r="C1922" s="276" t="s">
        <v>2525</v>
      </c>
    </row>
    <row r="1923" spans="1:3" x14ac:dyDescent="0.2">
      <c r="A1923" s="76" t="s">
        <v>1745</v>
      </c>
      <c r="B1923" s="275" t="s">
        <v>1746</v>
      </c>
      <c r="C1923" s="276" t="s">
        <v>2525</v>
      </c>
    </row>
    <row r="1924" spans="1:3" x14ac:dyDescent="0.2">
      <c r="A1924" s="76" t="s">
        <v>1747</v>
      </c>
      <c r="B1924" s="275" t="s">
        <v>1748</v>
      </c>
      <c r="C1924" s="276" t="s">
        <v>2525</v>
      </c>
    </row>
    <row r="1925" spans="1:3" x14ac:dyDescent="0.2">
      <c r="A1925" s="76" t="s">
        <v>1749</v>
      </c>
      <c r="B1925" s="275" t="s">
        <v>1750</v>
      </c>
      <c r="C1925" s="276" t="s">
        <v>22275</v>
      </c>
    </row>
    <row r="1926" spans="1:3" x14ac:dyDescent="0.2">
      <c r="A1926" s="76" t="s">
        <v>1751</v>
      </c>
      <c r="B1926" s="275" t="s">
        <v>1752</v>
      </c>
      <c r="C1926" s="276" t="s">
        <v>2525</v>
      </c>
    </row>
    <row r="1927" spans="1:3" x14ac:dyDescent="0.2">
      <c r="A1927" s="76" t="s">
        <v>1753</v>
      </c>
      <c r="B1927" s="275" t="s">
        <v>1754</v>
      </c>
      <c r="C1927" s="276" t="s">
        <v>2525</v>
      </c>
    </row>
    <row r="1928" spans="1:3" x14ac:dyDescent="0.2">
      <c r="A1928" s="76" t="s">
        <v>1755</v>
      </c>
      <c r="B1928" s="275" t="s">
        <v>1756</v>
      </c>
      <c r="C1928" s="276" t="s">
        <v>2525</v>
      </c>
    </row>
    <row r="1929" spans="1:3" x14ac:dyDescent="0.2">
      <c r="A1929" s="76" t="s">
        <v>1757</v>
      </c>
      <c r="B1929" s="275" t="s">
        <v>1758</v>
      </c>
      <c r="C1929" s="276" t="s">
        <v>2525</v>
      </c>
    </row>
    <row r="1930" spans="1:3" x14ac:dyDescent="0.2">
      <c r="A1930" s="76" t="s">
        <v>1759</v>
      </c>
      <c r="B1930" s="275" t="s">
        <v>1760</v>
      </c>
      <c r="C1930" s="276" t="s">
        <v>2525</v>
      </c>
    </row>
    <row r="1931" spans="1:3" x14ac:dyDescent="0.2">
      <c r="A1931" s="76" t="s">
        <v>1761</v>
      </c>
      <c r="B1931" s="275" t="s">
        <v>1762</v>
      </c>
      <c r="C1931" s="276" t="s">
        <v>22275</v>
      </c>
    </row>
    <row r="1932" spans="1:3" x14ac:dyDescent="0.2">
      <c r="A1932" s="76" t="s">
        <v>1763</v>
      </c>
      <c r="B1932" s="275" t="s">
        <v>1764</v>
      </c>
      <c r="C1932" s="276" t="s">
        <v>22275</v>
      </c>
    </row>
    <row r="1933" spans="1:3" x14ac:dyDescent="0.2">
      <c r="A1933" s="76" t="s">
        <v>1765</v>
      </c>
      <c r="B1933" s="275" t="s">
        <v>3942</v>
      </c>
      <c r="C1933" s="276" t="s">
        <v>2525</v>
      </c>
    </row>
    <row r="1934" spans="1:3" x14ac:dyDescent="0.2">
      <c r="A1934" s="76" t="s">
        <v>1766</v>
      </c>
      <c r="B1934" s="275" t="s">
        <v>1767</v>
      </c>
      <c r="C1934" s="276" t="s">
        <v>2525</v>
      </c>
    </row>
    <row r="1935" spans="1:3" x14ac:dyDescent="0.2">
      <c r="A1935" s="76" t="s">
        <v>1768</v>
      </c>
      <c r="B1935" s="275" t="s">
        <v>1769</v>
      </c>
      <c r="C1935" s="276" t="s">
        <v>2525</v>
      </c>
    </row>
    <row r="1936" spans="1:3" x14ac:dyDescent="0.2">
      <c r="A1936" s="76" t="s">
        <v>1770</v>
      </c>
      <c r="B1936" s="275" t="s">
        <v>1771</v>
      </c>
      <c r="C1936" s="276" t="s">
        <v>2525</v>
      </c>
    </row>
    <row r="1937" spans="1:3" x14ac:dyDescent="0.2">
      <c r="A1937" s="76" t="s">
        <v>1772</v>
      </c>
      <c r="B1937" s="275" t="s">
        <v>1773</v>
      </c>
      <c r="C1937" s="276" t="s">
        <v>2525</v>
      </c>
    </row>
    <row r="1938" spans="1:3" x14ac:dyDescent="0.2">
      <c r="A1938" s="76" t="s">
        <v>1774</v>
      </c>
      <c r="B1938" s="275" t="s">
        <v>1775</v>
      </c>
      <c r="C1938" s="276" t="s">
        <v>2525</v>
      </c>
    </row>
    <row r="1939" spans="1:3" x14ac:dyDescent="0.2">
      <c r="A1939" s="76" t="s">
        <v>1776</v>
      </c>
      <c r="B1939" s="275" t="s">
        <v>1777</v>
      </c>
      <c r="C1939" s="276" t="s">
        <v>2525</v>
      </c>
    </row>
    <row r="1940" spans="1:3" x14ac:dyDescent="0.2">
      <c r="A1940" s="76" t="s">
        <v>1778</v>
      </c>
      <c r="B1940" s="275" t="s">
        <v>1779</v>
      </c>
      <c r="C1940" s="276" t="s">
        <v>2525</v>
      </c>
    </row>
    <row r="1941" spans="1:3" x14ac:dyDescent="0.2">
      <c r="A1941" s="76" t="s">
        <v>1780</v>
      </c>
      <c r="B1941" s="275" t="s">
        <v>1781</v>
      </c>
      <c r="C1941" s="276" t="s">
        <v>2525</v>
      </c>
    </row>
    <row r="1942" spans="1:3" x14ac:dyDescent="0.2">
      <c r="A1942" s="76" t="s">
        <v>1782</v>
      </c>
      <c r="B1942" s="275" t="s">
        <v>1783</v>
      </c>
      <c r="C1942" s="276" t="s">
        <v>2525</v>
      </c>
    </row>
    <row r="1943" spans="1:3" x14ac:dyDescent="0.2">
      <c r="A1943" s="76" t="s">
        <v>1784</v>
      </c>
      <c r="B1943" s="275" t="s">
        <v>2694</v>
      </c>
      <c r="C1943" s="276" t="s">
        <v>2525</v>
      </c>
    </row>
    <row r="1944" spans="1:3" x14ac:dyDescent="0.2">
      <c r="A1944" s="76" t="s">
        <v>1785</v>
      </c>
      <c r="B1944" s="275" t="s">
        <v>1786</v>
      </c>
      <c r="C1944" s="276" t="s">
        <v>2525</v>
      </c>
    </row>
    <row r="1945" spans="1:3" x14ac:dyDescent="0.2">
      <c r="A1945" s="76" t="s">
        <v>1787</v>
      </c>
      <c r="B1945" s="275" t="s">
        <v>1788</v>
      </c>
      <c r="C1945" s="276" t="s">
        <v>22275</v>
      </c>
    </row>
    <row r="1946" spans="1:3" x14ac:dyDescent="0.2">
      <c r="A1946" s="76" t="s">
        <v>1789</v>
      </c>
      <c r="B1946" s="275" t="s">
        <v>1790</v>
      </c>
      <c r="C1946" s="276" t="s">
        <v>2525</v>
      </c>
    </row>
    <row r="1947" spans="1:3" x14ac:dyDescent="0.2">
      <c r="A1947" s="76" t="s">
        <v>1791</v>
      </c>
      <c r="B1947" s="275" t="s">
        <v>1792</v>
      </c>
      <c r="C1947" s="276" t="s">
        <v>2525</v>
      </c>
    </row>
    <row r="1948" spans="1:3" x14ac:dyDescent="0.2">
      <c r="A1948" s="76" t="s">
        <v>1793</v>
      </c>
      <c r="B1948" s="275" t="s">
        <v>1794</v>
      </c>
      <c r="C1948" s="276" t="s">
        <v>22275</v>
      </c>
    </row>
    <row r="1949" spans="1:3" x14ac:dyDescent="0.2">
      <c r="A1949" s="76" t="s">
        <v>1795</v>
      </c>
      <c r="B1949" s="275" t="s">
        <v>1796</v>
      </c>
      <c r="C1949" s="276" t="s">
        <v>2525</v>
      </c>
    </row>
    <row r="1950" spans="1:3" x14ac:dyDescent="0.2">
      <c r="A1950" s="76" t="s">
        <v>1797</v>
      </c>
      <c r="B1950" s="275" t="s">
        <v>1798</v>
      </c>
      <c r="C1950" s="276" t="s">
        <v>2525</v>
      </c>
    </row>
    <row r="1951" spans="1:3" x14ac:dyDescent="0.2">
      <c r="A1951" s="76" t="s">
        <v>1799</v>
      </c>
      <c r="B1951" s="275" t="s">
        <v>1800</v>
      </c>
      <c r="C1951" s="276" t="s">
        <v>2525</v>
      </c>
    </row>
    <row r="1952" spans="1:3" x14ac:dyDescent="0.2">
      <c r="A1952" s="76" t="s">
        <v>1801</v>
      </c>
      <c r="B1952" s="275" t="s">
        <v>1802</v>
      </c>
      <c r="C1952" s="276" t="s">
        <v>2525</v>
      </c>
    </row>
    <row r="1953" spans="1:3" x14ac:dyDescent="0.2">
      <c r="A1953" s="76" t="s">
        <v>1803</v>
      </c>
      <c r="B1953" s="275" t="s">
        <v>1804</v>
      </c>
      <c r="C1953" s="276" t="s">
        <v>2525</v>
      </c>
    </row>
    <row r="1954" spans="1:3" x14ac:dyDescent="0.2">
      <c r="A1954" s="76" t="s">
        <v>1805</v>
      </c>
      <c r="B1954" s="275" t="s">
        <v>1806</v>
      </c>
      <c r="C1954" s="276" t="s">
        <v>22275</v>
      </c>
    </row>
    <row r="1955" spans="1:3" x14ac:dyDescent="0.2">
      <c r="A1955" s="76" t="s">
        <v>1807</v>
      </c>
      <c r="B1955" s="275" t="s">
        <v>1808</v>
      </c>
      <c r="C1955" s="276" t="s">
        <v>2525</v>
      </c>
    </row>
    <row r="1956" spans="1:3" x14ac:dyDescent="0.2">
      <c r="A1956" s="76" t="s">
        <v>1809</v>
      </c>
      <c r="B1956" s="275" t="s">
        <v>1810</v>
      </c>
      <c r="C1956" s="276" t="s">
        <v>2525</v>
      </c>
    </row>
    <row r="1957" spans="1:3" x14ac:dyDescent="0.2">
      <c r="A1957" s="76" t="s">
        <v>1811</v>
      </c>
      <c r="B1957" s="275" t="s">
        <v>1812</v>
      </c>
      <c r="C1957" s="276" t="s">
        <v>2525</v>
      </c>
    </row>
    <row r="1958" spans="1:3" x14ac:dyDescent="0.2">
      <c r="A1958" s="76" t="s">
        <v>1813</v>
      </c>
      <c r="B1958" s="275" t="s">
        <v>1814</v>
      </c>
      <c r="C1958" s="276" t="s">
        <v>2525</v>
      </c>
    </row>
    <row r="1959" spans="1:3" x14ac:dyDescent="0.2">
      <c r="A1959" s="76" t="s">
        <v>1815</v>
      </c>
      <c r="B1959" s="275" t="s">
        <v>1816</v>
      </c>
      <c r="C1959" s="276" t="s">
        <v>2525</v>
      </c>
    </row>
    <row r="1960" spans="1:3" x14ac:dyDescent="0.2">
      <c r="A1960" s="76" t="s">
        <v>1817</v>
      </c>
      <c r="B1960" s="275" t="s">
        <v>1818</v>
      </c>
      <c r="C1960" s="276" t="s">
        <v>2525</v>
      </c>
    </row>
    <row r="1961" spans="1:3" x14ac:dyDescent="0.2">
      <c r="A1961" s="76" t="s">
        <v>1819</v>
      </c>
      <c r="B1961" s="275" t="s">
        <v>1820</v>
      </c>
      <c r="C1961" s="276" t="s">
        <v>2525</v>
      </c>
    </row>
    <row r="1962" spans="1:3" x14ac:dyDescent="0.2">
      <c r="A1962" s="76" t="s">
        <v>1821</v>
      </c>
      <c r="B1962" s="275" t="s">
        <v>1822</v>
      </c>
      <c r="C1962" s="276" t="s">
        <v>2525</v>
      </c>
    </row>
    <row r="1963" spans="1:3" x14ac:dyDescent="0.2">
      <c r="A1963" s="76" t="s">
        <v>1823</v>
      </c>
      <c r="B1963" s="275" t="s">
        <v>1824</v>
      </c>
      <c r="C1963" s="276" t="s">
        <v>2525</v>
      </c>
    </row>
    <row r="1964" spans="1:3" x14ac:dyDescent="0.2">
      <c r="A1964" s="76" t="s">
        <v>1825</v>
      </c>
      <c r="B1964" s="275" t="s">
        <v>1826</v>
      </c>
      <c r="C1964" s="276" t="s">
        <v>2525</v>
      </c>
    </row>
    <row r="1965" spans="1:3" x14ac:dyDescent="0.2">
      <c r="A1965" s="76" t="s">
        <v>1827</v>
      </c>
      <c r="B1965" s="275" t="s">
        <v>1828</v>
      </c>
      <c r="C1965" s="276" t="s">
        <v>2525</v>
      </c>
    </row>
    <row r="1966" spans="1:3" x14ac:dyDescent="0.2">
      <c r="A1966" s="76" t="s">
        <v>1829</v>
      </c>
      <c r="B1966" s="275" t="s">
        <v>1830</v>
      </c>
      <c r="C1966" s="276" t="s">
        <v>2525</v>
      </c>
    </row>
    <row r="1967" spans="1:3" x14ac:dyDescent="0.2">
      <c r="A1967" s="76" t="s">
        <v>1831</v>
      </c>
      <c r="B1967" s="275" t="s">
        <v>1832</v>
      </c>
      <c r="C1967" s="276" t="s">
        <v>2525</v>
      </c>
    </row>
    <row r="1968" spans="1:3" x14ac:dyDescent="0.2">
      <c r="A1968" s="76" t="s">
        <v>1833</v>
      </c>
      <c r="B1968" s="275" t="s">
        <v>1834</v>
      </c>
      <c r="C1968" s="276" t="s">
        <v>2525</v>
      </c>
    </row>
    <row r="1969" spans="1:3" x14ac:dyDescent="0.2">
      <c r="A1969" s="76" t="s">
        <v>1835</v>
      </c>
      <c r="B1969" s="275" t="s">
        <v>1836</v>
      </c>
      <c r="C1969" s="276" t="s">
        <v>2525</v>
      </c>
    </row>
    <row r="1970" spans="1:3" x14ac:dyDescent="0.2">
      <c r="A1970" s="76" t="s">
        <v>1837</v>
      </c>
      <c r="B1970" s="275" t="s">
        <v>1838</v>
      </c>
      <c r="C1970" s="276" t="s">
        <v>2525</v>
      </c>
    </row>
    <row r="1971" spans="1:3" x14ac:dyDescent="0.2">
      <c r="A1971" s="76" t="s">
        <v>1839</v>
      </c>
      <c r="B1971" s="275" t="s">
        <v>1840</v>
      </c>
      <c r="C1971" s="276" t="s">
        <v>2525</v>
      </c>
    </row>
    <row r="1972" spans="1:3" x14ac:dyDescent="0.2">
      <c r="A1972" s="76" t="s">
        <v>1841</v>
      </c>
      <c r="B1972" s="275" t="s">
        <v>1842</v>
      </c>
      <c r="C1972" s="276" t="s">
        <v>2525</v>
      </c>
    </row>
    <row r="1973" spans="1:3" x14ac:dyDescent="0.2">
      <c r="A1973" s="76" t="s">
        <v>1843</v>
      </c>
      <c r="B1973" s="275" t="s">
        <v>1844</v>
      </c>
      <c r="C1973" s="276" t="s">
        <v>2525</v>
      </c>
    </row>
    <row r="1974" spans="1:3" x14ac:dyDescent="0.2">
      <c r="A1974" s="76" t="s">
        <v>1845</v>
      </c>
      <c r="B1974" s="275" t="s">
        <v>1846</v>
      </c>
      <c r="C1974" s="276" t="s">
        <v>22275</v>
      </c>
    </row>
    <row r="1975" spans="1:3" x14ac:dyDescent="0.2">
      <c r="A1975" s="76" t="s">
        <v>1847</v>
      </c>
      <c r="B1975" s="275" t="s">
        <v>1848</v>
      </c>
      <c r="C1975" s="276" t="s">
        <v>2525</v>
      </c>
    </row>
    <row r="1976" spans="1:3" x14ac:dyDescent="0.2">
      <c r="A1976" s="76" t="s">
        <v>1849</v>
      </c>
      <c r="B1976" s="275" t="s">
        <v>1850</v>
      </c>
      <c r="C1976" s="276" t="s">
        <v>22275</v>
      </c>
    </row>
    <row r="1977" spans="1:3" x14ac:dyDescent="0.2">
      <c r="A1977" s="76" t="s">
        <v>1851</v>
      </c>
      <c r="B1977" s="275" t="s">
        <v>1852</v>
      </c>
      <c r="C1977" s="276" t="s">
        <v>2525</v>
      </c>
    </row>
    <row r="1978" spans="1:3" x14ac:dyDescent="0.2">
      <c r="A1978" s="76" t="s">
        <v>1853</v>
      </c>
      <c r="B1978" s="275" t="s">
        <v>1854</v>
      </c>
      <c r="C1978" s="276" t="s">
        <v>2525</v>
      </c>
    </row>
    <row r="1979" spans="1:3" x14ac:dyDescent="0.2">
      <c r="A1979" s="76" t="s">
        <v>1855</v>
      </c>
      <c r="B1979" s="275" t="s">
        <v>1856</v>
      </c>
      <c r="C1979" s="276" t="s">
        <v>2525</v>
      </c>
    </row>
    <row r="1980" spans="1:3" x14ac:dyDescent="0.2">
      <c r="A1980" s="76" t="s">
        <v>1857</v>
      </c>
      <c r="B1980" s="275" t="s">
        <v>1858</v>
      </c>
      <c r="C1980" s="276" t="s">
        <v>22275</v>
      </c>
    </row>
    <row r="1981" spans="1:3" x14ac:dyDescent="0.2">
      <c r="A1981" s="76" t="s">
        <v>1859</v>
      </c>
      <c r="B1981" s="275" t="s">
        <v>1860</v>
      </c>
      <c r="C1981" s="276" t="s">
        <v>2525</v>
      </c>
    </row>
    <row r="1982" spans="1:3" x14ac:dyDescent="0.2">
      <c r="A1982" s="76" t="s">
        <v>1861</v>
      </c>
      <c r="B1982" s="275" t="s">
        <v>1862</v>
      </c>
      <c r="C1982" s="276" t="s">
        <v>22275</v>
      </c>
    </row>
    <row r="1983" spans="1:3" x14ac:dyDescent="0.2">
      <c r="A1983" s="76" t="s">
        <v>1863</v>
      </c>
      <c r="B1983" s="275" t="s">
        <v>1864</v>
      </c>
      <c r="C1983" s="276" t="s">
        <v>2525</v>
      </c>
    </row>
    <row r="1984" spans="1:3" x14ac:dyDescent="0.2">
      <c r="A1984" s="76" t="s">
        <v>1865</v>
      </c>
      <c r="B1984" s="275" t="s">
        <v>1866</v>
      </c>
      <c r="C1984" s="276" t="s">
        <v>2525</v>
      </c>
    </row>
    <row r="1985" spans="1:3" x14ac:dyDescent="0.2">
      <c r="A1985" s="76" t="s">
        <v>1867</v>
      </c>
      <c r="B1985" s="275" t="s">
        <v>1868</v>
      </c>
      <c r="C1985" s="276" t="s">
        <v>2525</v>
      </c>
    </row>
    <row r="1986" spans="1:3" x14ac:dyDescent="0.2">
      <c r="A1986" s="76" t="s">
        <v>1869</v>
      </c>
      <c r="B1986" s="275" t="s">
        <v>1870</v>
      </c>
      <c r="C1986" s="276" t="s">
        <v>2525</v>
      </c>
    </row>
    <row r="1987" spans="1:3" x14ac:dyDescent="0.2">
      <c r="A1987" s="76" t="s">
        <v>1871</v>
      </c>
      <c r="B1987" s="275" t="s">
        <v>1872</v>
      </c>
      <c r="C1987" s="276" t="s">
        <v>2525</v>
      </c>
    </row>
    <row r="1988" spans="1:3" x14ac:dyDescent="0.2">
      <c r="A1988" s="76" t="s">
        <v>1873</v>
      </c>
      <c r="B1988" s="275" t="s">
        <v>1874</v>
      </c>
      <c r="C1988" s="276" t="s">
        <v>2525</v>
      </c>
    </row>
    <row r="1989" spans="1:3" x14ac:dyDescent="0.2">
      <c r="A1989" s="76" t="s">
        <v>1875</v>
      </c>
      <c r="B1989" s="275" t="s">
        <v>1431</v>
      </c>
      <c r="C1989" s="276" t="s">
        <v>2525</v>
      </c>
    </row>
    <row r="1990" spans="1:3" x14ac:dyDescent="0.2">
      <c r="A1990" s="76" t="s">
        <v>1876</v>
      </c>
      <c r="B1990" s="275" t="s">
        <v>1877</v>
      </c>
      <c r="C1990" s="276" t="s">
        <v>2525</v>
      </c>
    </row>
    <row r="1991" spans="1:3" x14ac:dyDescent="0.2">
      <c r="A1991" s="76" t="s">
        <v>1878</v>
      </c>
      <c r="B1991" s="275" t="s">
        <v>1879</v>
      </c>
      <c r="C1991" s="276" t="s">
        <v>2525</v>
      </c>
    </row>
    <row r="1992" spans="1:3" x14ac:dyDescent="0.2">
      <c r="A1992" s="76" t="s">
        <v>1880</v>
      </c>
      <c r="B1992" s="275" t="s">
        <v>1881</v>
      </c>
      <c r="C1992" s="276" t="s">
        <v>2525</v>
      </c>
    </row>
    <row r="1993" spans="1:3" x14ac:dyDescent="0.2">
      <c r="A1993" s="76" t="s">
        <v>1882</v>
      </c>
      <c r="B1993" s="275" t="s">
        <v>1883</v>
      </c>
      <c r="C1993" s="276" t="s">
        <v>2525</v>
      </c>
    </row>
    <row r="1994" spans="1:3" x14ac:dyDescent="0.2">
      <c r="A1994" s="76" t="s">
        <v>1884</v>
      </c>
      <c r="B1994" s="275" t="s">
        <v>1885</v>
      </c>
      <c r="C1994" s="276" t="s">
        <v>2525</v>
      </c>
    </row>
    <row r="1995" spans="1:3" x14ac:dyDescent="0.2">
      <c r="A1995" s="76" t="s">
        <v>1886</v>
      </c>
      <c r="B1995" s="275" t="s">
        <v>1887</v>
      </c>
      <c r="C1995" s="276" t="s">
        <v>22275</v>
      </c>
    </row>
    <row r="1996" spans="1:3" x14ac:dyDescent="0.2">
      <c r="A1996" s="76" t="s">
        <v>1888</v>
      </c>
      <c r="B1996" s="275" t="s">
        <v>1889</v>
      </c>
      <c r="C1996" s="276" t="s">
        <v>22275</v>
      </c>
    </row>
    <row r="1997" spans="1:3" x14ac:dyDescent="0.2">
      <c r="A1997" s="76" t="s">
        <v>1890</v>
      </c>
      <c r="B1997" s="275" t="s">
        <v>1891</v>
      </c>
      <c r="C1997" s="276" t="s">
        <v>2525</v>
      </c>
    </row>
    <row r="1998" spans="1:3" x14ac:dyDescent="0.2">
      <c r="A1998" s="76" t="s">
        <v>1892</v>
      </c>
      <c r="B1998" s="275" t="s">
        <v>1893</v>
      </c>
      <c r="C1998" s="276" t="s">
        <v>2525</v>
      </c>
    </row>
    <row r="1999" spans="1:3" x14ac:dyDescent="0.2">
      <c r="A1999" s="76" t="s">
        <v>1894</v>
      </c>
      <c r="B1999" s="275" t="s">
        <v>1895</v>
      </c>
      <c r="C1999" s="276" t="s">
        <v>2525</v>
      </c>
    </row>
    <row r="2000" spans="1:3" x14ac:dyDescent="0.2">
      <c r="A2000" s="76" t="s">
        <v>1896</v>
      </c>
      <c r="B2000" s="275" t="s">
        <v>1897</v>
      </c>
      <c r="C2000" s="276" t="s">
        <v>2525</v>
      </c>
    </row>
    <row r="2001" spans="1:3" x14ac:dyDescent="0.2">
      <c r="A2001" s="76" t="s">
        <v>1898</v>
      </c>
      <c r="B2001" s="275" t="s">
        <v>1899</v>
      </c>
      <c r="C2001" s="276" t="s">
        <v>2525</v>
      </c>
    </row>
    <row r="2002" spans="1:3" x14ac:dyDescent="0.2">
      <c r="A2002" s="76" t="s">
        <v>1900</v>
      </c>
      <c r="B2002" s="275" t="s">
        <v>1901</v>
      </c>
      <c r="C2002" s="276" t="s">
        <v>2525</v>
      </c>
    </row>
    <row r="2003" spans="1:3" x14ac:dyDescent="0.2">
      <c r="A2003" s="76" t="s">
        <v>1902</v>
      </c>
      <c r="B2003" s="275" t="s">
        <v>1903</v>
      </c>
      <c r="C2003" s="276" t="s">
        <v>2525</v>
      </c>
    </row>
    <row r="2004" spans="1:3" x14ac:dyDescent="0.2">
      <c r="A2004" s="76" t="s">
        <v>1904</v>
      </c>
      <c r="B2004" s="275" t="s">
        <v>1905</v>
      </c>
      <c r="C2004" s="276" t="s">
        <v>2525</v>
      </c>
    </row>
    <row r="2005" spans="1:3" x14ac:dyDescent="0.2">
      <c r="A2005" s="76" t="s">
        <v>1906</v>
      </c>
      <c r="B2005" s="275" t="s">
        <v>1907</v>
      </c>
      <c r="C2005" s="276" t="s">
        <v>2525</v>
      </c>
    </row>
    <row r="2006" spans="1:3" x14ac:dyDescent="0.2">
      <c r="A2006" s="76" t="s">
        <v>1908</v>
      </c>
      <c r="B2006" s="275" t="s">
        <v>1909</v>
      </c>
      <c r="C2006" s="276" t="s">
        <v>22275</v>
      </c>
    </row>
    <row r="2007" spans="1:3" x14ac:dyDescent="0.2">
      <c r="A2007" s="76" t="s">
        <v>1910</v>
      </c>
      <c r="B2007" s="275" t="s">
        <v>1911</v>
      </c>
      <c r="C2007" s="276" t="s">
        <v>22275</v>
      </c>
    </row>
    <row r="2008" spans="1:3" x14ac:dyDescent="0.2">
      <c r="A2008" s="76" t="s">
        <v>1912</v>
      </c>
      <c r="B2008" s="275" t="s">
        <v>1913</v>
      </c>
      <c r="C2008" s="276" t="s">
        <v>2525</v>
      </c>
    </row>
    <row r="2009" spans="1:3" x14ac:dyDescent="0.2">
      <c r="A2009" s="76" t="s">
        <v>1914</v>
      </c>
      <c r="B2009" s="275" t="s">
        <v>1915</v>
      </c>
      <c r="C2009" s="276" t="s">
        <v>2525</v>
      </c>
    </row>
    <row r="2010" spans="1:3" x14ac:dyDescent="0.2">
      <c r="A2010" s="76" t="s">
        <v>1916</v>
      </c>
      <c r="B2010" s="275" t="s">
        <v>1917</v>
      </c>
      <c r="C2010" s="276" t="s">
        <v>2525</v>
      </c>
    </row>
    <row r="2011" spans="1:3" x14ac:dyDescent="0.2">
      <c r="A2011" s="76" t="s">
        <v>1918</v>
      </c>
      <c r="B2011" s="275" t="s">
        <v>1919</v>
      </c>
      <c r="C2011" s="276" t="s">
        <v>2525</v>
      </c>
    </row>
    <row r="2012" spans="1:3" x14ac:dyDescent="0.2">
      <c r="A2012" s="76" t="s">
        <v>1920</v>
      </c>
      <c r="B2012" s="275" t="s">
        <v>1921</v>
      </c>
      <c r="C2012" s="276" t="s">
        <v>2525</v>
      </c>
    </row>
    <row r="2013" spans="1:3" x14ac:dyDescent="0.2">
      <c r="A2013" s="76" t="s">
        <v>1922</v>
      </c>
      <c r="B2013" s="275" t="s">
        <v>1923</v>
      </c>
      <c r="C2013" s="276" t="s">
        <v>2525</v>
      </c>
    </row>
    <row r="2014" spans="1:3" x14ac:dyDescent="0.2">
      <c r="A2014" s="76" t="s">
        <v>1924</v>
      </c>
      <c r="B2014" s="275" t="s">
        <v>1925</v>
      </c>
      <c r="C2014" s="276" t="s">
        <v>2525</v>
      </c>
    </row>
    <row r="2015" spans="1:3" x14ac:dyDescent="0.2">
      <c r="A2015" s="76" t="s">
        <v>1926</v>
      </c>
      <c r="B2015" s="275" t="s">
        <v>1927</v>
      </c>
      <c r="C2015" s="276" t="s">
        <v>22275</v>
      </c>
    </row>
    <row r="2016" spans="1:3" x14ac:dyDescent="0.2">
      <c r="A2016" s="76" t="s">
        <v>1928</v>
      </c>
      <c r="B2016" s="275" t="s">
        <v>1929</v>
      </c>
      <c r="C2016" s="276" t="s">
        <v>2525</v>
      </c>
    </row>
    <row r="2017" spans="1:3" x14ac:dyDescent="0.2">
      <c r="A2017" s="76" t="s">
        <v>1930</v>
      </c>
      <c r="B2017" s="275" t="s">
        <v>1931</v>
      </c>
      <c r="C2017" s="276" t="s">
        <v>2525</v>
      </c>
    </row>
    <row r="2018" spans="1:3" x14ac:dyDescent="0.2">
      <c r="A2018" s="76" t="s">
        <v>1932</v>
      </c>
      <c r="B2018" s="275" t="s">
        <v>1933</v>
      </c>
      <c r="C2018" s="276" t="s">
        <v>2525</v>
      </c>
    </row>
    <row r="2019" spans="1:3" x14ac:dyDescent="0.2">
      <c r="A2019" s="76" t="s">
        <v>1934</v>
      </c>
      <c r="B2019" s="275" t="s">
        <v>1935</v>
      </c>
      <c r="C2019" s="276" t="s">
        <v>2525</v>
      </c>
    </row>
    <row r="2020" spans="1:3" x14ac:dyDescent="0.2">
      <c r="A2020" s="76" t="s">
        <v>1936</v>
      </c>
      <c r="B2020" s="275" t="s">
        <v>1937</v>
      </c>
      <c r="C2020" s="276" t="s">
        <v>2525</v>
      </c>
    </row>
    <row r="2021" spans="1:3" x14ac:dyDescent="0.2">
      <c r="A2021" s="76" t="s">
        <v>1938</v>
      </c>
      <c r="B2021" s="275" t="s">
        <v>1939</v>
      </c>
      <c r="C2021" s="276" t="s">
        <v>2525</v>
      </c>
    </row>
    <row r="2022" spans="1:3" x14ac:dyDescent="0.2">
      <c r="A2022" s="76" t="s">
        <v>1940</v>
      </c>
      <c r="B2022" s="275" t="s">
        <v>1941</v>
      </c>
      <c r="C2022" s="276" t="s">
        <v>2525</v>
      </c>
    </row>
    <row r="2023" spans="1:3" x14ac:dyDescent="0.2">
      <c r="A2023" s="76" t="s">
        <v>1942</v>
      </c>
      <c r="B2023" s="275" t="s">
        <v>1943</v>
      </c>
      <c r="C2023" s="276" t="s">
        <v>22275</v>
      </c>
    </row>
    <row r="2024" spans="1:3" x14ac:dyDescent="0.2">
      <c r="A2024" s="76" t="s">
        <v>1944</v>
      </c>
      <c r="B2024" s="275" t="s">
        <v>1945</v>
      </c>
      <c r="C2024" s="276" t="s">
        <v>2525</v>
      </c>
    </row>
    <row r="2025" spans="1:3" x14ac:dyDescent="0.2">
      <c r="A2025" s="76" t="s">
        <v>1946</v>
      </c>
      <c r="B2025" s="275" t="s">
        <v>1947</v>
      </c>
      <c r="C2025" s="276" t="s">
        <v>2525</v>
      </c>
    </row>
    <row r="2026" spans="1:3" x14ac:dyDescent="0.2">
      <c r="A2026" s="76" t="s">
        <v>1948</v>
      </c>
      <c r="B2026" s="275" t="s">
        <v>1949</v>
      </c>
      <c r="C2026" s="276" t="s">
        <v>22278</v>
      </c>
    </row>
    <row r="2027" spans="1:3" x14ac:dyDescent="0.2">
      <c r="A2027" s="76" t="s">
        <v>1950</v>
      </c>
      <c r="B2027" s="275" t="s">
        <v>1951</v>
      </c>
      <c r="C2027" s="276" t="s">
        <v>2525</v>
      </c>
    </row>
    <row r="2028" spans="1:3" x14ac:dyDescent="0.2">
      <c r="A2028" s="76" t="s">
        <v>1952</v>
      </c>
      <c r="B2028" s="275" t="s">
        <v>1953</v>
      </c>
      <c r="C2028" s="276" t="s">
        <v>2525</v>
      </c>
    </row>
    <row r="2029" spans="1:3" x14ac:dyDescent="0.2">
      <c r="A2029" s="76" t="s">
        <v>1954</v>
      </c>
      <c r="B2029" s="275" t="s">
        <v>1955</v>
      </c>
      <c r="C2029" s="276" t="s">
        <v>2525</v>
      </c>
    </row>
    <row r="2030" spans="1:3" x14ac:dyDescent="0.2">
      <c r="A2030" s="76" t="s">
        <v>1956</v>
      </c>
      <c r="B2030" s="275" t="s">
        <v>1957</v>
      </c>
      <c r="C2030" s="276" t="s">
        <v>2525</v>
      </c>
    </row>
    <row r="2031" spans="1:3" x14ac:dyDescent="0.2">
      <c r="A2031" s="76" t="s">
        <v>1958</v>
      </c>
      <c r="B2031" s="275" t="s">
        <v>1959</v>
      </c>
      <c r="C2031" s="276" t="s">
        <v>2525</v>
      </c>
    </row>
    <row r="2032" spans="1:3" x14ac:dyDescent="0.2">
      <c r="A2032" s="76" t="s">
        <v>1960</v>
      </c>
      <c r="B2032" s="275" t="s">
        <v>1961</v>
      </c>
      <c r="C2032" s="276" t="s">
        <v>2525</v>
      </c>
    </row>
    <row r="2033" spans="1:3" x14ac:dyDescent="0.2">
      <c r="A2033" s="76" t="s">
        <v>1962</v>
      </c>
      <c r="B2033" s="275" t="s">
        <v>1963</v>
      </c>
      <c r="C2033" s="276" t="s">
        <v>2525</v>
      </c>
    </row>
    <row r="2034" spans="1:3" x14ac:dyDescent="0.2">
      <c r="A2034" s="76" t="s">
        <v>1964</v>
      </c>
      <c r="B2034" s="275" t="s">
        <v>1965</v>
      </c>
      <c r="C2034" s="276" t="s">
        <v>2525</v>
      </c>
    </row>
    <row r="2035" spans="1:3" x14ac:dyDescent="0.2">
      <c r="A2035" s="76" t="s">
        <v>1966</v>
      </c>
      <c r="B2035" s="275" t="s">
        <v>1967</v>
      </c>
      <c r="C2035" s="276" t="s">
        <v>2525</v>
      </c>
    </row>
    <row r="2036" spans="1:3" x14ac:dyDescent="0.2">
      <c r="A2036" s="76" t="s">
        <v>1968</v>
      </c>
      <c r="B2036" s="275" t="s">
        <v>1969</v>
      </c>
      <c r="C2036" s="276" t="s">
        <v>2525</v>
      </c>
    </row>
    <row r="2037" spans="1:3" x14ac:dyDescent="0.2">
      <c r="A2037" s="76" t="s">
        <v>1970</v>
      </c>
      <c r="B2037" s="275" t="s">
        <v>1971</v>
      </c>
      <c r="C2037" s="276" t="s">
        <v>2525</v>
      </c>
    </row>
    <row r="2038" spans="1:3" x14ac:dyDescent="0.2">
      <c r="A2038" s="76" t="s">
        <v>1972</v>
      </c>
      <c r="B2038" s="275" t="s">
        <v>1973</v>
      </c>
      <c r="C2038" s="276" t="s">
        <v>2525</v>
      </c>
    </row>
    <row r="2039" spans="1:3" x14ac:dyDescent="0.2">
      <c r="A2039" s="76" t="s">
        <v>1974</v>
      </c>
      <c r="B2039" s="275" t="s">
        <v>1975</v>
      </c>
      <c r="C2039" s="276" t="s">
        <v>2525</v>
      </c>
    </row>
    <row r="2040" spans="1:3" x14ac:dyDescent="0.2">
      <c r="A2040" s="76" t="s">
        <v>1976</v>
      </c>
      <c r="B2040" s="275" t="s">
        <v>1977</v>
      </c>
      <c r="C2040" s="276" t="s">
        <v>22275</v>
      </c>
    </row>
    <row r="2041" spans="1:3" x14ac:dyDescent="0.2">
      <c r="A2041" s="76" t="s">
        <v>1978</v>
      </c>
      <c r="B2041" s="275" t="s">
        <v>1979</v>
      </c>
      <c r="C2041" s="276" t="s">
        <v>2525</v>
      </c>
    </row>
    <row r="2042" spans="1:3" x14ac:dyDescent="0.2">
      <c r="A2042" s="76" t="s">
        <v>1980</v>
      </c>
      <c r="B2042" s="275" t="s">
        <v>1981</v>
      </c>
      <c r="C2042" s="276" t="s">
        <v>2525</v>
      </c>
    </row>
    <row r="2043" spans="1:3" x14ac:dyDescent="0.2">
      <c r="A2043" s="76" t="s">
        <v>1982</v>
      </c>
      <c r="B2043" s="275" t="s">
        <v>1983</v>
      </c>
      <c r="C2043" s="276" t="s">
        <v>2525</v>
      </c>
    </row>
    <row r="2044" spans="1:3" x14ac:dyDescent="0.2">
      <c r="A2044" s="76" t="s">
        <v>1984</v>
      </c>
      <c r="B2044" s="275" t="s">
        <v>1985</v>
      </c>
      <c r="C2044" s="276" t="s">
        <v>2525</v>
      </c>
    </row>
    <row r="2045" spans="1:3" x14ac:dyDescent="0.2">
      <c r="A2045" s="76" t="s">
        <v>1986</v>
      </c>
      <c r="B2045" s="275" t="s">
        <v>1987</v>
      </c>
      <c r="C2045" s="276" t="s">
        <v>22275</v>
      </c>
    </row>
    <row r="2046" spans="1:3" x14ac:dyDescent="0.2">
      <c r="A2046" s="76" t="s">
        <v>1988</v>
      </c>
      <c r="B2046" s="275" t="s">
        <v>1989</v>
      </c>
      <c r="C2046" s="276" t="s">
        <v>2525</v>
      </c>
    </row>
    <row r="2047" spans="1:3" x14ac:dyDescent="0.2">
      <c r="A2047" s="76" t="s">
        <v>1990</v>
      </c>
      <c r="B2047" s="275" t="s">
        <v>1991</v>
      </c>
      <c r="C2047" s="276" t="s">
        <v>2525</v>
      </c>
    </row>
    <row r="2048" spans="1:3" x14ac:dyDescent="0.2">
      <c r="A2048" s="76" t="s">
        <v>1992</v>
      </c>
      <c r="B2048" s="275" t="s">
        <v>1993</v>
      </c>
      <c r="C2048" s="276" t="s">
        <v>2525</v>
      </c>
    </row>
    <row r="2049" spans="1:3" x14ac:dyDescent="0.2">
      <c r="A2049" s="76" t="s">
        <v>1994</v>
      </c>
      <c r="B2049" s="275" t="s">
        <v>1995</v>
      </c>
      <c r="C2049" s="276" t="s">
        <v>2525</v>
      </c>
    </row>
    <row r="2050" spans="1:3" x14ac:dyDescent="0.2">
      <c r="A2050" s="76" t="s">
        <v>1996</v>
      </c>
      <c r="B2050" s="275" t="s">
        <v>1997</v>
      </c>
      <c r="C2050" s="276" t="s">
        <v>2525</v>
      </c>
    </row>
    <row r="2051" spans="1:3" x14ac:dyDescent="0.2">
      <c r="A2051" s="76" t="s">
        <v>1998</v>
      </c>
      <c r="B2051" s="275" t="s">
        <v>1999</v>
      </c>
      <c r="C2051" s="276" t="s">
        <v>22275</v>
      </c>
    </row>
    <row r="2052" spans="1:3" x14ac:dyDescent="0.2">
      <c r="A2052" s="76" t="s">
        <v>2000</v>
      </c>
      <c r="B2052" s="275" t="s">
        <v>2001</v>
      </c>
      <c r="C2052" s="276" t="s">
        <v>2525</v>
      </c>
    </row>
    <row r="2053" spans="1:3" x14ac:dyDescent="0.2">
      <c r="A2053" s="76" t="s">
        <v>2002</v>
      </c>
      <c r="B2053" s="275" t="s">
        <v>2003</v>
      </c>
      <c r="C2053" s="276" t="s">
        <v>2525</v>
      </c>
    </row>
    <row r="2054" spans="1:3" x14ac:dyDescent="0.2">
      <c r="A2054" s="76" t="s">
        <v>2004</v>
      </c>
      <c r="B2054" s="275" t="s">
        <v>2005</v>
      </c>
      <c r="C2054" s="276" t="s">
        <v>2525</v>
      </c>
    </row>
    <row r="2055" spans="1:3" x14ac:dyDescent="0.2">
      <c r="A2055" s="76" t="s">
        <v>2006</v>
      </c>
      <c r="B2055" s="275" t="s">
        <v>2007</v>
      </c>
      <c r="C2055" s="276" t="s">
        <v>22275</v>
      </c>
    </row>
    <row r="2056" spans="1:3" x14ac:dyDescent="0.2">
      <c r="A2056" s="76" t="s">
        <v>2008</v>
      </c>
      <c r="B2056" s="275" t="s">
        <v>2009</v>
      </c>
      <c r="C2056" s="276" t="s">
        <v>22275</v>
      </c>
    </row>
    <row r="2057" spans="1:3" x14ac:dyDescent="0.2">
      <c r="A2057" s="76" t="s">
        <v>2010</v>
      </c>
      <c r="B2057" s="275" t="s">
        <v>2011</v>
      </c>
      <c r="C2057" s="276" t="s">
        <v>2525</v>
      </c>
    </row>
    <row r="2058" spans="1:3" x14ac:dyDescent="0.2">
      <c r="A2058" s="76" t="s">
        <v>2012</v>
      </c>
      <c r="B2058" s="275" t="s">
        <v>2013</v>
      </c>
      <c r="C2058" s="276" t="s">
        <v>22275</v>
      </c>
    </row>
    <row r="2059" spans="1:3" x14ac:dyDescent="0.2">
      <c r="A2059" s="76" t="s">
        <v>2014</v>
      </c>
      <c r="B2059" s="275" t="s">
        <v>2015</v>
      </c>
      <c r="C2059" s="276" t="s">
        <v>2525</v>
      </c>
    </row>
    <row r="2060" spans="1:3" x14ac:dyDescent="0.2">
      <c r="A2060" s="76" t="s">
        <v>2016</v>
      </c>
      <c r="B2060" s="275" t="s">
        <v>2017</v>
      </c>
      <c r="C2060" s="276" t="s">
        <v>22275</v>
      </c>
    </row>
    <row r="2061" spans="1:3" x14ac:dyDescent="0.2">
      <c r="A2061" s="76" t="s">
        <v>2018</v>
      </c>
      <c r="B2061" s="275" t="s">
        <v>2019</v>
      </c>
      <c r="C2061" s="276" t="s">
        <v>2525</v>
      </c>
    </row>
    <row r="2062" spans="1:3" x14ac:dyDescent="0.2">
      <c r="A2062" s="76" t="s">
        <v>2020</v>
      </c>
      <c r="B2062" s="275" t="s">
        <v>2021</v>
      </c>
      <c r="C2062" s="276" t="s">
        <v>2525</v>
      </c>
    </row>
    <row r="2063" spans="1:3" x14ac:dyDescent="0.2">
      <c r="A2063" s="76" t="s">
        <v>2022</v>
      </c>
      <c r="B2063" s="275" t="s">
        <v>2023</v>
      </c>
      <c r="C2063" s="276" t="s">
        <v>2525</v>
      </c>
    </row>
    <row r="2064" spans="1:3" x14ac:dyDescent="0.2">
      <c r="A2064" s="76" t="s">
        <v>2024</v>
      </c>
      <c r="B2064" s="275" t="s">
        <v>2025</v>
      </c>
      <c r="C2064" s="276" t="s">
        <v>2525</v>
      </c>
    </row>
    <row r="2065" spans="1:3" x14ac:dyDescent="0.2">
      <c r="A2065" s="76" t="s">
        <v>2026</v>
      </c>
      <c r="B2065" s="275" t="s">
        <v>2027</v>
      </c>
      <c r="C2065" s="276" t="s">
        <v>22275</v>
      </c>
    </row>
    <row r="2066" spans="1:3" x14ac:dyDescent="0.2">
      <c r="A2066" s="76" t="s">
        <v>2028</v>
      </c>
      <c r="B2066" s="275" t="s">
        <v>2029</v>
      </c>
      <c r="C2066" s="276" t="s">
        <v>2525</v>
      </c>
    </row>
    <row r="2067" spans="1:3" x14ac:dyDescent="0.2">
      <c r="A2067" s="76" t="s">
        <v>2030</v>
      </c>
      <c r="B2067" s="275" t="s">
        <v>2031</v>
      </c>
      <c r="C2067" s="276" t="s">
        <v>2525</v>
      </c>
    </row>
    <row r="2068" spans="1:3" x14ac:dyDescent="0.2">
      <c r="A2068" s="76" t="s">
        <v>2032</v>
      </c>
      <c r="B2068" s="275" t="s">
        <v>2710</v>
      </c>
      <c r="C2068" s="276" t="s">
        <v>2525</v>
      </c>
    </row>
    <row r="2069" spans="1:3" x14ac:dyDescent="0.2">
      <c r="A2069" s="76" t="s">
        <v>2033</v>
      </c>
      <c r="B2069" s="275" t="s">
        <v>2034</v>
      </c>
      <c r="C2069" s="276" t="s">
        <v>2525</v>
      </c>
    </row>
    <row r="2070" spans="1:3" x14ac:dyDescent="0.2">
      <c r="A2070" s="76" t="s">
        <v>2035</v>
      </c>
      <c r="B2070" s="275" t="s">
        <v>2036</v>
      </c>
      <c r="C2070" s="276" t="s">
        <v>2525</v>
      </c>
    </row>
    <row r="2071" spans="1:3" x14ac:dyDescent="0.2">
      <c r="A2071" s="76" t="s">
        <v>2037</v>
      </c>
      <c r="B2071" s="275" t="s">
        <v>2038</v>
      </c>
      <c r="C2071" s="276" t="s">
        <v>22275</v>
      </c>
    </row>
    <row r="2072" spans="1:3" x14ac:dyDescent="0.2">
      <c r="A2072" s="76" t="s">
        <v>2039</v>
      </c>
      <c r="B2072" s="275" t="s">
        <v>2040</v>
      </c>
      <c r="C2072" s="276" t="s">
        <v>2525</v>
      </c>
    </row>
    <row r="2073" spans="1:3" x14ac:dyDescent="0.2">
      <c r="A2073" s="76" t="s">
        <v>2041</v>
      </c>
      <c r="B2073" s="275" t="s">
        <v>2042</v>
      </c>
      <c r="C2073" s="276" t="s">
        <v>2525</v>
      </c>
    </row>
    <row r="2074" spans="1:3" x14ac:dyDescent="0.2">
      <c r="A2074" s="76" t="s">
        <v>2043</v>
      </c>
      <c r="B2074" s="275" t="s">
        <v>2044</v>
      </c>
      <c r="C2074" s="276" t="s">
        <v>2525</v>
      </c>
    </row>
    <row r="2075" spans="1:3" x14ac:dyDescent="0.2">
      <c r="A2075" s="76" t="s">
        <v>2045</v>
      </c>
      <c r="B2075" s="275" t="s">
        <v>2046</v>
      </c>
      <c r="C2075" s="276" t="s">
        <v>2525</v>
      </c>
    </row>
    <row r="2076" spans="1:3" x14ac:dyDescent="0.2">
      <c r="A2076" s="76" t="s">
        <v>2047</v>
      </c>
      <c r="B2076" s="275" t="s">
        <v>2048</v>
      </c>
      <c r="C2076" s="276" t="s">
        <v>2525</v>
      </c>
    </row>
    <row r="2077" spans="1:3" x14ac:dyDescent="0.2">
      <c r="A2077" s="76" t="s">
        <v>2049</v>
      </c>
      <c r="B2077" s="275" t="s">
        <v>2050</v>
      </c>
      <c r="C2077" s="276" t="s">
        <v>22275</v>
      </c>
    </row>
    <row r="2078" spans="1:3" x14ac:dyDescent="0.2">
      <c r="A2078" s="76" t="s">
        <v>2051</v>
      </c>
      <c r="B2078" s="275" t="s">
        <v>2052</v>
      </c>
      <c r="C2078" s="276" t="s">
        <v>22275</v>
      </c>
    </row>
    <row r="2079" spans="1:3" x14ac:dyDescent="0.2">
      <c r="A2079" s="76" t="s">
        <v>2053</v>
      </c>
      <c r="B2079" s="275" t="s">
        <v>2054</v>
      </c>
      <c r="C2079" s="276" t="s">
        <v>2525</v>
      </c>
    </row>
    <row r="2080" spans="1:3" x14ac:dyDescent="0.2">
      <c r="A2080" s="76" t="s">
        <v>2055</v>
      </c>
      <c r="B2080" s="275" t="s">
        <v>2056</v>
      </c>
      <c r="C2080" s="276" t="s">
        <v>2525</v>
      </c>
    </row>
    <row r="2081" spans="1:3" x14ac:dyDescent="0.2">
      <c r="A2081" s="76" t="s">
        <v>2057</v>
      </c>
      <c r="B2081" s="275" t="s">
        <v>2058</v>
      </c>
      <c r="C2081" s="276" t="s">
        <v>22275</v>
      </c>
    </row>
    <row r="2082" spans="1:3" x14ac:dyDescent="0.2">
      <c r="A2082" s="76" t="s">
        <v>2059</v>
      </c>
      <c r="B2082" s="275" t="s">
        <v>2060</v>
      </c>
      <c r="C2082" s="276" t="s">
        <v>2525</v>
      </c>
    </row>
    <row r="2083" spans="1:3" x14ac:dyDescent="0.2">
      <c r="A2083" s="76" t="s">
        <v>2061</v>
      </c>
      <c r="B2083" s="275" t="s">
        <v>2062</v>
      </c>
      <c r="C2083" s="276" t="s">
        <v>2525</v>
      </c>
    </row>
    <row r="2084" spans="1:3" x14ac:dyDescent="0.2">
      <c r="A2084" s="76" t="s">
        <v>2063</v>
      </c>
      <c r="B2084" s="275" t="s">
        <v>2064</v>
      </c>
      <c r="C2084" s="276" t="s">
        <v>22275</v>
      </c>
    </row>
    <row r="2085" spans="1:3" x14ac:dyDescent="0.2">
      <c r="A2085" s="76" t="s">
        <v>2065</v>
      </c>
      <c r="B2085" s="275" t="s">
        <v>2066</v>
      </c>
      <c r="C2085" s="276" t="s">
        <v>2525</v>
      </c>
    </row>
    <row r="2086" spans="1:3" x14ac:dyDescent="0.2">
      <c r="A2086" s="76" t="s">
        <v>2067</v>
      </c>
      <c r="B2086" s="275" t="s">
        <v>2068</v>
      </c>
      <c r="C2086" s="276" t="s">
        <v>2525</v>
      </c>
    </row>
    <row r="2087" spans="1:3" x14ac:dyDescent="0.2">
      <c r="A2087" s="76" t="s">
        <v>2069</v>
      </c>
      <c r="B2087" s="275" t="s">
        <v>2070</v>
      </c>
      <c r="C2087" s="276" t="s">
        <v>22275</v>
      </c>
    </row>
    <row r="2088" spans="1:3" x14ac:dyDescent="0.2">
      <c r="A2088" s="76" t="s">
        <v>2071</v>
      </c>
      <c r="B2088" s="275" t="s">
        <v>2072</v>
      </c>
      <c r="C2088" s="276" t="s">
        <v>2525</v>
      </c>
    </row>
    <row r="2089" spans="1:3" x14ac:dyDescent="0.2">
      <c r="A2089" s="76" t="s">
        <v>2073</v>
      </c>
      <c r="B2089" s="275" t="s">
        <v>2074</v>
      </c>
      <c r="C2089" s="276" t="s">
        <v>22275</v>
      </c>
    </row>
    <row r="2090" spans="1:3" x14ac:dyDescent="0.2">
      <c r="A2090" s="76" t="s">
        <v>2075</v>
      </c>
      <c r="B2090" s="275" t="s">
        <v>2076</v>
      </c>
      <c r="C2090" s="276" t="s">
        <v>2525</v>
      </c>
    </row>
    <row r="2091" spans="1:3" x14ac:dyDescent="0.2">
      <c r="A2091" s="76" t="s">
        <v>2077</v>
      </c>
      <c r="B2091" s="275" t="s">
        <v>2078</v>
      </c>
      <c r="C2091" s="276" t="s">
        <v>2525</v>
      </c>
    </row>
    <row r="2092" spans="1:3" x14ac:dyDescent="0.2">
      <c r="A2092" s="76" t="s">
        <v>2079</v>
      </c>
      <c r="B2092" s="275" t="s">
        <v>2080</v>
      </c>
      <c r="C2092" s="276" t="s">
        <v>22275</v>
      </c>
    </row>
    <row r="2093" spans="1:3" x14ac:dyDescent="0.2">
      <c r="A2093" s="76" t="s">
        <v>2081</v>
      </c>
      <c r="B2093" s="275" t="s">
        <v>2082</v>
      </c>
      <c r="C2093" s="276" t="s">
        <v>2525</v>
      </c>
    </row>
    <row r="2094" spans="1:3" x14ac:dyDescent="0.2">
      <c r="A2094" s="76" t="s">
        <v>2083</v>
      </c>
      <c r="B2094" s="275" t="s">
        <v>2084</v>
      </c>
      <c r="C2094" s="276" t="s">
        <v>2525</v>
      </c>
    </row>
    <row r="2095" spans="1:3" x14ac:dyDescent="0.2">
      <c r="A2095" s="76" t="s">
        <v>2085</v>
      </c>
      <c r="B2095" s="275" t="s">
        <v>2086</v>
      </c>
      <c r="C2095" s="276" t="s">
        <v>2525</v>
      </c>
    </row>
    <row r="2096" spans="1:3" x14ac:dyDescent="0.2">
      <c r="A2096" s="76" t="s">
        <v>2087</v>
      </c>
      <c r="B2096" s="275" t="s">
        <v>2088</v>
      </c>
      <c r="C2096" s="276" t="s">
        <v>2525</v>
      </c>
    </row>
    <row r="2097" spans="1:3" x14ac:dyDescent="0.2">
      <c r="A2097" s="76" t="s">
        <v>2089</v>
      </c>
      <c r="B2097" s="275" t="s">
        <v>2090</v>
      </c>
      <c r="C2097" s="276" t="s">
        <v>22275</v>
      </c>
    </row>
    <row r="2098" spans="1:3" x14ac:dyDescent="0.2">
      <c r="A2098" s="76" t="s">
        <v>2091</v>
      </c>
      <c r="B2098" s="275" t="s">
        <v>2092</v>
      </c>
      <c r="C2098" s="276" t="s">
        <v>2525</v>
      </c>
    </row>
    <row r="2099" spans="1:3" x14ac:dyDescent="0.2">
      <c r="A2099" s="76" t="s">
        <v>2093</v>
      </c>
      <c r="B2099" s="275" t="s">
        <v>2094</v>
      </c>
      <c r="C2099" s="276" t="s">
        <v>2525</v>
      </c>
    </row>
    <row r="2100" spans="1:3" x14ac:dyDescent="0.2">
      <c r="A2100" s="76" t="s">
        <v>2095</v>
      </c>
      <c r="B2100" s="275" t="s">
        <v>2096</v>
      </c>
      <c r="C2100" s="276" t="s">
        <v>2525</v>
      </c>
    </row>
    <row r="2101" spans="1:3" x14ac:dyDescent="0.2">
      <c r="A2101" s="76" t="s">
        <v>2097</v>
      </c>
      <c r="B2101" s="275" t="s">
        <v>2098</v>
      </c>
      <c r="C2101" s="276" t="s">
        <v>2525</v>
      </c>
    </row>
    <row r="2102" spans="1:3" x14ac:dyDescent="0.2">
      <c r="A2102" s="76" t="s">
        <v>2099</v>
      </c>
      <c r="B2102" s="275" t="s">
        <v>2100</v>
      </c>
      <c r="C2102" s="276" t="s">
        <v>2525</v>
      </c>
    </row>
    <row r="2103" spans="1:3" x14ac:dyDescent="0.2">
      <c r="A2103" s="76" t="s">
        <v>2101</v>
      </c>
      <c r="B2103" s="275" t="s">
        <v>2102</v>
      </c>
      <c r="C2103" s="276" t="s">
        <v>2525</v>
      </c>
    </row>
    <row r="2104" spans="1:3" x14ac:dyDescent="0.2">
      <c r="A2104" s="76" t="s">
        <v>2103</v>
      </c>
      <c r="B2104" s="275" t="s">
        <v>2104</v>
      </c>
      <c r="C2104" s="276" t="s">
        <v>2525</v>
      </c>
    </row>
    <row r="2105" spans="1:3" x14ac:dyDescent="0.2">
      <c r="A2105" s="76" t="s">
        <v>2105</v>
      </c>
      <c r="B2105" s="275" t="s">
        <v>2106</v>
      </c>
      <c r="C2105" s="276" t="s">
        <v>2525</v>
      </c>
    </row>
    <row r="2106" spans="1:3" x14ac:dyDescent="0.2">
      <c r="A2106" s="76" t="s">
        <v>2107</v>
      </c>
      <c r="B2106" s="275" t="s">
        <v>2108</v>
      </c>
      <c r="C2106" s="276" t="s">
        <v>2525</v>
      </c>
    </row>
    <row r="2107" spans="1:3" x14ac:dyDescent="0.2">
      <c r="A2107" s="76" t="s">
        <v>2109</v>
      </c>
      <c r="B2107" s="275" t="s">
        <v>2110</v>
      </c>
      <c r="C2107" s="276" t="s">
        <v>2525</v>
      </c>
    </row>
    <row r="2108" spans="1:3" x14ac:dyDescent="0.2">
      <c r="A2108" s="76" t="s">
        <v>2111</v>
      </c>
      <c r="B2108" s="275" t="s">
        <v>2112</v>
      </c>
      <c r="C2108" s="276" t="s">
        <v>2525</v>
      </c>
    </row>
    <row r="2109" spans="1:3" x14ac:dyDescent="0.2">
      <c r="A2109" s="76" t="s">
        <v>2113</v>
      </c>
      <c r="B2109" s="275" t="s">
        <v>2114</v>
      </c>
      <c r="C2109" s="276" t="s">
        <v>2525</v>
      </c>
    </row>
    <row r="2110" spans="1:3" x14ac:dyDescent="0.2">
      <c r="A2110" s="76" t="s">
        <v>2115</v>
      </c>
      <c r="B2110" s="275" t="s">
        <v>2116</v>
      </c>
      <c r="C2110" s="276" t="s">
        <v>2525</v>
      </c>
    </row>
    <row r="2111" spans="1:3" x14ac:dyDescent="0.2">
      <c r="A2111" s="76" t="s">
        <v>2117</v>
      </c>
      <c r="B2111" s="275" t="s">
        <v>2118</v>
      </c>
      <c r="C2111" s="276" t="s">
        <v>2525</v>
      </c>
    </row>
    <row r="2112" spans="1:3" x14ac:dyDescent="0.2">
      <c r="A2112" s="76" t="s">
        <v>2119</v>
      </c>
      <c r="B2112" s="275" t="s">
        <v>2120</v>
      </c>
      <c r="C2112" s="276" t="s">
        <v>2525</v>
      </c>
    </row>
    <row r="2113" spans="1:3" x14ac:dyDescent="0.2">
      <c r="A2113" s="76" t="s">
        <v>2121</v>
      </c>
      <c r="B2113" s="275" t="s">
        <v>2122</v>
      </c>
      <c r="C2113" s="276" t="s">
        <v>22275</v>
      </c>
    </row>
    <row r="2114" spans="1:3" x14ac:dyDescent="0.2">
      <c r="A2114" s="76" t="s">
        <v>2123</v>
      </c>
      <c r="B2114" s="275" t="s">
        <v>2124</v>
      </c>
      <c r="C2114" s="276" t="s">
        <v>22275</v>
      </c>
    </row>
    <row r="2115" spans="1:3" x14ac:dyDescent="0.2">
      <c r="A2115" s="76" t="s">
        <v>2125</v>
      </c>
      <c r="B2115" s="275" t="s">
        <v>2126</v>
      </c>
      <c r="C2115" s="276" t="s">
        <v>22275</v>
      </c>
    </row>
    <row r="2116" spans="1:3" x14ac:dyDescent="0.2">
      <c r="A2116" s="76" t="s">
        <v>2127</v>
      </c>
      <c r="B2116" s="275" t="s">
        <v>2128</v>
      </c>
      <c r="C2116" s="276" t="s">
        <v>22275</v>
      </c>
    </row>
    <row r="2117" spans="1:3" x14ac:dyDescent="0.2">
      <c r="A2117" s="76" t="s">
        <v>2129</v>
      </c>
      <c r="B2117" s="275" t="s">
        <v>2130</v>
      </c>
      <c r="C2117" s="276" t="s">
        <v>22275</v>
      </c>
    </row>
    <row r="2118" spans="1:3" x14ac:dyDescent="0.2">
      <c r="A2118" s="76" t="s">
        <v>2131</v>
      </c>
      <c r="B2118" s="275" t="s">
        <v>2132</v>
      </c>
      <c r="C2118" s="276" t="s">
        <v>22275</v>
      </c>
    </row>
    <row r="2119" spans="1:3" x14ac:dyDescent="0.2">
      <c r="A2119" s="76" t="s">
        <v>2133</v>
      </c>
      <c r="B2119" s="275" t="s">
        <v>2134</v>
      </c>
      <c r="C2119" s="276" t="s">
        <v>22275</v>
      </c>
    </row>
    <row r="2120" spans="1:3" x14ac:dyDescent="0.2">
      <c r="A2120" s="76" t="s">
        <v>2135</v>
      </c>
      <c r="B2120" s="275" t="s">
        <v>2136</v>
      </c>
      <c r="C2120" s="276" t="s">
        <v>22275</v>
      </c>
    </row>
    <row r="2121" spans="1:3" x14ac:dyDescent="0.2">
      <c r="A2121" s="76" t="s">
        <v>2137</v>
      </c>
      <c r="B2121" s="275" t="s">
        <v>2138</v>
      </c>
      <c r="C2121" s="276" t="s">
        <v>22275</v>
      </c>
    </row>
    <row r="2122" spans="1:3" x14ac:dyDescent="0.2">
      <c r="A2122" s="76" t="s">
        <v>2139</v>
      </c>
      <c r="B2122" s="275" t="s">
        <v>2140</v>
      </c>
      <c r="C2122" s="276" t="s">
        <v>22275</v>
      </c>
    </row>
    <row r="2123" spans="1:3" x14ac:dyDescent="0.2">
      <c r="A2123" s="76" t="s">
        <v>2141</v>
      </c>
      <c r="B2123" s="275" t="s">
        <v>2142</v>
      </c>
      <c r="C2123" s="276" t="s">
        <v>22275</v>
      </c>
    </row>
    <row r="2124" spans="1:3" x14ac:dyDescent="0.2">
      <c r="A2124" s="76" t="s">
        <v>2143</v>
      </c>
      <c r="B2124" s="275" t="s">
        <v>2144</v>
      </c>
      <c r="C2124" s="276" t="s">
        <v>22275</v>
      </c>
    </row>
    <row r="2125" spans="1:3" x14ac:dyDescent="0.2">
      <c r="A2125" s="76" t="s">
        <v>2145</v>
      </c>
      <c r="B2125" s="275" t="s">
        <v>2146</v>
      </c>
      <c r="C2125" s="276" t="s">
        <v>22275</v>
      </c>
    </row>
    <row r="2126" spans="1:3" x14ac:dyDescent="0.2">
      <c r="A2126" s="76" t="s">
        <v>2147</v>
      </c>
      <c r="B2126" s="275" t="s">
        <v>2148</v>
      </c>
      <c r="C2126" s="276" t="s">
        <v>2525</v>
      </c>
    </row>
    <row r="2127" spans="1:3" x14ac:dyDescent="0.2">
      <c r="A2127" s="76" t="s">
        <v>2149</v>
      </c>
      <c r="B2127" s="275" t="s">
        <v>2150</v>
      </c>
      <c r="C2127" s="276" t="s">
        <v>22275</v>
      </c>
    </row>
    <row r="2128" spans="1:3" x14ac:dyDescent="0.2">
      <c r="A2128" s="76" t="s">
        <v>2151</v>
      </c>
      <c r="B2128" s="275" t="s">
        <v>2152</v>
      </c>
      <c r="C2128" s="276" t="s">
        <v>22275</v>
      </c>
    </row>
    <row r="2129" spans="1:3" x14ac:dyDescent="0.2">
      <c r="A2129" s="76" t="s">
        <v>2153</v>
      </c>
      <c r="B2129" s="275" t="s">
        <v>2154</v>
      </c>
      <c r="C2129" s="276" t="s">
        <v>22275</v>
      </c>
    </row>
    <row r="2130" spans="1:3" x14ac:dyDescent="0.2">
      <c r="A2130" s="76" t="s">
        <v>2155</v>
      </c>
      <c r="B2130" s="275" t="s">
        <v>2156</v>
      </c>
      <c r="C2130" s="276" t="s">
        <v>2525</v>
      </c>
    </row>
    <row r="2131" spans="1:3" x14ac:dyDescent="0.2">
      <c r="A2131" s="76" t="s">
        <v>2157</v>
      </c>
      <c r="B2131" s="275" t="s">
        <v>2158</v>
      </c>
      <c r="C2131" s="276" t="s">
        <v>22275</v>
      </c>
    </row>
    <row r="2132" spans="1:3" x14ac:dyDescent="0.2">
      <c r="A2132" s="76" t="s">
        <v>2159</v>
      </c>
      <c r="B2132" s="275" t="s">
        <v>2160</v>
      </c>
      <c r="C2132" s="276" t="s">
        <v>2525</v>
      </c>
    </row>
    <row r="2133" spans="1:3" x14ac:dyDescent="0.2">
      <c r="A2133" s="76" t="s">
        <v>2161</v>
      </c>
      <c r="B2133" s="275" t="s">
        <v>2162</v>
      </c>
      <c r="C2133" s="276" t="s">
        <v>22275</v>
      </c>
    </row>
    <row r="2134" spans="1:3" x14ac:dyDescent="0.2">
      <c r="A2134" s="76" t="s">
        <v>2163</v>
      </c>
      <c r="B2134" s="275" t="s">
        <v>2684</v>
      </c>
      <c r="C2134" s="276" t="s">
        <v>22275</v>
      </c>
    </row>
    <row r="2135" spans="1:3" x14ac:dyDescent="0.2">
      <c r="A2135" s="76" t="s">
        <v>2164</v>
      </c>
      <c r="B2135" s="275" t="s">
        <v>6116</v>
      </c>
      <c r="C2135" s="276" t="s">
        <v>2525</v>
      </c>
    </row>
    <row r="2136" spans="1:3" x14ac:dyDescent="0.2">
      <c r="A2136" s="76" t="s">
        <v>2165</v>
      </c>
      <c r="B2136" s="275" t="s">
        <v>2166</v>
      </c>
      <c r="C2136" s="276" t="s">
        <v>22275</v>
      </c>
    </row>
    <row r="2137" spans="1:3" x14ac:dyDescent="0.2">
      <c r="A2137" s="76" t="s">
        <v>2167</v>
      </c>
      <c r="B2137" s="275" t="s">
        <v>2168</v>
      </c>
      <c r="C2137" s="276" t="s">
        <v>2525</v>
      </c>
    </row>
    <row r="2138" spans="1:3" x14ac:dyDescent="0.2">
      <c r="A2138" s="76" t="s">
        <v>2169</v>
      </c>
      <c r="B2138" s="275" t="s">
        <v>2170</v>
      </c>
      <c r="C2138" s="276" t="s">
        <v>22275</v>
      </c>
    </row>
    <row r="2139" spans="1:3" x14ac:dyDescent="0.2">
      <c r="A2139" s="76" t="s">
        <v>2171</v>
      </c>
      <c r="B2139" s="275" t="s">
        <v>2172</v>
      </c>
      <c r="C2139" s="276" t="s">
        <v>2525</v>
      </c>
    </row>
    <row r="2140" spans="1:3" x14ac:dyDescent="0.2">
      <c r="A2140" s="76" t="s">
        <v>2173</v>
      </c>
      <c r="B2140" s="275" t="s">
        <v>2174</v>
      </c>
      <c r="C2140" s="276" t="s">
        <v>2525</v>
      </c>
    </row>
    <row r="2141" spans="1:3" x14ac:dyDescent="0.2">
      <c r="A2141" s="76" t="s">
        <v>2175</v>
      </c>
      <c r="B2141" s="275" t="s">
        <v>2176</v>
      </c>
      <c r="C2141" s="276" t="s">
        <v>2525</v>
      </c>
    </row>
    <row r="2142" spans="1:3" x14ac:dyDescent="0.2">
      <c r="A2142" s="76" t="s">
        <v>2177</v>
      </c>
      <c r="B2142" s="275" t="s">
        <v>2178</v>
      </c>
      <c r="C2142" s="276" t="s">
        <v>22275</v>
      </c>
    </row>
    <row r="2143" spans="1:3" x14ac:dyDescent="0.2">
      <c r="A2143" s="76" t="s">
        <v>2179</v>
      </c>
      <c r="B2143" s="275" t="s">
        <v>2180</v>
      </c>
      <c r="C2143" s="276" t="s">
        <v>22275</v>
      </c>
    </row>
    <row r="2144" spans="1:3" x14ac:dyDescent="0.2">
      <c r="A2144" s="76" t="s">
        <v>2181</v>
      </c>
      <c r="B2144" s="275" t="s">
        <v>2182</v>
      </c>
      <c r="C2144" s="276" t="s">
        <v>22275</v>
      </c>
    </row>
    <row r="2145" spans="1:3" x14ac:dyDescent="0.2">
      <c r="A2145" s="76" t="s">
        <v>2183</v>
      </c>
      <c r="B2145" s="275" t="s">
        <v>2184</v>
      </c>
      <c r="C2145" s="276" t="s">
        <v>22275</v>
      </c>
    </row>
    <row r="2146" spans="1:3" x14ac:dyDescent="0.2">
      <c r="A2146" s="76" t="s">
        <v>2185</v>
      </c>
      <c r="B2146" s="275" t="s">
        <v>2186</v>
      </c>
      <c r="C2146" s="276" t="s">
        <v>22275</v>
      </c>
    </row>
    <row r="2147" spans="1:3" x14ac:dyDescent="0.2">
      <c r="A2147" s="76" t="s">
        <v>2187</v>
      </c>
      <c r="B2147" s="275" t="s">
        <v>2188</v>
      </c>
      <c r="C2147" s="276" t="s">
        <v>22275</v>
      </c>
    </row>
    <row r="2148" spans="1:3" x14ac:dyDescent="0.2">
      <c r="A2148" s="76" t="s">
        <v>2189</v>
      </c>
      <c r="B2148" s="275" t="s">
        <v>2190</v>
      </c>
      <c r="C2148" s="276" t="s">
        <v>22275</v>
      </c>
    </row>
    <row r="2149" spans="1:3" x14ac:dyDescent="0.2">
      <c r="A2149" s="76" t="s">
        <v>2191</v>
      </c>
      <c r="B2149" s="275" t="s">
        <v>2192</v>
      </c>
      <c r="C2149" s="276" t="s">
        <v>22275</v>
      </c>
    </row>
    <row r="2150" spans="1:3" x14ac:dyDescent="0.2">
      <c r="A2150" s="76" t="s">
        <v>2193</v>
      </c>
      <c r="B2150" s="275" t="s">
        <v>2194</v>
      </c>
      <c r="C2150" s="276" t="s">
        <v>22275</v>
      </c>
    </row>
    <row r="2151" spans="1:3" x14ac:dyDescent="0.2">
      <c r="A2151" s="76" t="s">
        <v>2195</v>
      </c>
      <c r="B2151" s="275" t="s">
        <v>2196</v>
      </c>
      <c r="C2151" s="276" t="s">
        <v>22275</v>
      </c>
    </row>
    <row r="2152" spans="1:3" x14ac:dyDescent="0.2">
      <c r="A2152" s="76" t="s">
        <v>2197</v>
      </c>
      <c r="B2152" s="275" t="s">
        <v>2198</v>
      </c>
      <c r="C2152" s="276" t="s">
        <v>22275</v>
      </c>
    </row>
    <row r="2153" spans="1:3" x14ac:dyDescent="0.2">
      <c r="A2153" s="76" t="s">
        <v>2199</v>
      </c>
      <c r="B2153" s="275" t="s">
        <v>2200</v>
      </c>
      <c r="C2153" s="276" t="s">
        <v>22275</v>
      </c>
    </row>
    <row r="2154" spans="1:3" x14ac:dyDescent="0.2">
      <c r="A2154" s="76" t="s">
        <v>2201</v>
      </c>
      <c r="B2154" s="275" t="s">
        <v>2202</v>
      </c>
      <c r="C2154" s="276" t="s">
        <v>2525</v>
      </c>
    </row>
    <row r="2155" spans="1:3" x14ac:dyDescent="0.2">
      <c r="A2155" s="76" t="s">
        <v>2203</v>
      </c>
      <c r="B2155" s="275" t="s">
        <v>2204</v>
      </c>
      <c r="C2155" s="276" t="s">
        <v>22275</v>
      </c>
    </row>
    <row r="2156" spans="1:3" x14ac:dyDescent="0.2">
      <c r="A2156" s="76" t="s">
        <v>2205</v>
      </c>
      <c r="B2156" s="275" t="s">
        <v>2206</v>
      </c>
      <c r="C2156" s="276" t="s">
        <v>22275</v>
      </c>
    </row>
    <row r="2157" spans="1:3" x14ac:dyDescent="0.2">
      <c r="A2157" s="76" t="s">
        <v>2207</v>
      </c>
      <c r="B2157" s="275" t="s">
        <v>2208</v>
      </c>
      <c r="C2157" s="276" t="s">
        <v>22275</v>
      </c>
    </row>
    <row r="2158" spans="1:3" x14ac:dyDescent="0.2">
      <c r="A2158" s="76" t="s">
        <v>2209</v>
      </c>
      <c r="B2158" s="275" t="s">
        <v>2210</v>
      </c>
      <c r="C2158" s="276" t="s">
        <v>22275</v>
      </c>
    </row>
    <row r="2159" spans="1:3" x14ac:dyDescent="0.2">
      <c r="A2159" s="76" t="s">
        <v>2211</v>
      </c>
      <c r="B2159" s="275" t="s">
        <v>2212</v>
      </c>
      <c r="C2159" s="276" t="s">
        <v>2525</v>
      </c>
    </row>
    <row r="2160" spans="1:3" x14ac:dyDescent="0.2">
      <c r="A2160" s="76" t="s">
        <v>2213</v>
      </c>
      <c r="B2160" s="275" t="s">
        <v>1342</v>
      </c>
      <c r="C2160" s="276" t="s">
        <v>2525</v>
      </c>
    </row>
    <row r="2161" spans="1:3" x14ac:dyDescent="0.2">
      <c r="A2161" s="76" t="s">
        <v>2214</v>
      </c>
      <c r="B2161" s="275" t="s">
        <v>2215</v>
      </c>
      <c r="C2161" s="276" t="s">
        <v>2525</v>
      </c>
    </row>
    <row r="2162" spans="1:3" x14ac:dyDescent="0.2">
      <c r="A2162" s="76" t="s">
        <v>2216</v>
      </c>
      <c r="B2162" s="275" t="s">
        <v>2217</v>
      </c>
      <c r="C2162" s="276" t="s">
        <v>22275</v>
      </c>
    </row>
    <row r="2163" spans="1:3" x14ac:dyDescent="0.2">
      <c r="A2163" s="76" t="s">
        <v>2218</v>
      </c>
      <c r="B2163" s="275" t="s">
        <v>2219</v>
      </c>
      <c r="C2163" s="276" t="s">
        <v>22275</v>
      </c>
    </row>
    <row r="2164" spans="1:3" x14ac:dyDescent="0.2">
      <c r="A2164" s="76" t="s">
        <v>2220</v>
      </c>
      <c r="B2164" s="275" t="s">
        <v>2221</v>
      </c>
      <c r="C2164" s="276" t="s">
        <v>2525</v>
      </c>
    </row>
    <row r="2165" spans="1:3" x14ac:dyDescent="0.2">
      <c r="A2165" s="76" t="s">
        <v>2222</v>
      </c>
      <c r="B2165" s="275" t="s">
        <v>2223</v>
      </c>
      <c r="C2165" s="276" t="s">
        <v>2525</v>
      </c>
    </row>
    <row r="2166" spans="1:3" x14ac:dyDescent="0.2">
      <c r="A2166" s="76" t="s">
        <v>2224</v>
      </c>
      <c r="B2166" s="275" t="s">
        <v>2225</v>
      </c>
      <c r="C2166" s="276" t="s">
        <v>22275</v>
      </c>
    </row>
    <row r="2167" spans="1:3" x14ac:dyDescent="0.2">
      <c r="A2167" s="76" t="s">
        <v>2226</v>
      </c>
      <c r="B2167" s="275" t="s">
        <v>2227</v>
      </c>
      <c r="C2167" s="276" t="s">
        <v>22275</v>
      </c>
    </row>
    <row r="2168" spans="1:3" x14ac:dyDescent="0.2">
      <c r="A2168" s="76" t="s">
        <v>2228</v>
      </c>
      <c r="B2168" s="275" t="s">
        <v>2229</v>
      </c>
      <c r="C2168" s="276" t="s">
        <v>22275</v>
      </c>
    </row>
    <row r="2169" spans="1:3" x14ac:dyDescent="0.2">
      <c r="A2169" s="76" t="s">
        <v>2230</v>
      </c>
      <c r="B2169" s="275" t="s">
        <v>2231</v>
      </c>
      <c r="C2169" s="276" t="s">
        <v>2525</v>
      </c>
    </row>
    <row r="2170" spans="1:3" x14ac:dyDescent="0.2">
      <c r="A2170" s="76" t="s">
        <v>2232</v>
      </c>
      <c r="B2170" s="275" t="s">
        <v>2233</v>
      </c>
      <c r="C2170" s="276" t="s">
        <v>22275</v>
      </c>
    </row>
    <row r="2171" spans="1:3" x14ac:dyDescent="0.2">
      <c r="A2171" s="76" t="s">
        <v>2234</v>
      </c>
      <c r="B2171" s="275" t="s">
        <v>2235</v>
      </c>
      <c r="C2171" s="276" t="s">
        <v>22275</v>
      </c>
    </row>
    <row r="2172" spans="1:3" x14ac:dyDescent="0.2">
      <c r="A2172" s="76" t="s">
        <v>2236</v>
      </c>
      <c r="B2172" s="275" t="s">
        <v>2237</v>
      </c>
      <c r="C2172" s="276" t="s">
        <v>2525</v>
      </c>
    </row>
    <row r="2173" spans="1:3" x14ac:dyDescent="0.2">
      <c r="A2173" s="76" t="s">
        <v>2238</v>
      </c>
      <c r="B2173" s="275" t="s">
        <v>2239</v>
      </c>
      <c r="C2173" s="276" t="s">
        <v>22275</v>
      </c>
    </row>
    <row r="2174" spans="1:3" x14ac:dyDescent="0.2">
      <c r="A2174" s="76" t="s">
        <v>2240</v>
      </c>
      <c r="B2174" s="275" t="s">
        <v>2241</v>
      </c>
      <c r="C2174" s="276" t="s">
        <v>22275</v>
      </c>
    </row>
    <row r="2175" spans="1:3" x14ac:dyDescent="0.2">
      <c r="A2175" s="76" t="s">
        <v>2242</v>
      </c>
      <c r="B2175" s="275" t="s">
        <v>2243</v>
      </c>
      <c r="C2175" s="276" t="s">
        <v>22275</v>
      </c>
    </row>
    <row r="2176" spans="1:3" x14ac:dyDescent="0.2">
      <c r="A2176" s="76" t="s">
        <v>2244</v>
      </c>
      <c r="B2176" s="275" t="s">
        <v>2245</v>
      </c>
      <c r="C2176" s="276" t="s">
        <v>22275</v>
      </c>
    </row>
    <row r="2177" spans="1:3" x14ac:dyDescent="0.2">
      <c r="A2177" s="76" t="s">
        <v>2246</v>
      </c>
      <c r="B2177" s="275" t="s">
        <v>2247</v>
      </c>
      <c r="C2177" s="276" t="s">
        <v>2525</v>
      </c>
    </row>
    <row r="2178" spans="1:3" x14ac:dyDescent="0.2">
      <c r="A2178" s="76" t="s">
        <v>2248</v>
      </c>
      <c r="B2178" s="275" t="s">
        <v>2249</v>
      </c>
      <c r="C2178" s="276" t="s">
        <v>2525</v>
      </c>
    </row>
    <row r="2179" spans="1:3" x14ac:dyDescent="0.2">
      <c r="A2179" s="76" t="s">
        <v>2250</v>
      </c>
      <c r="B2179" s="275" t="s">
        <v>2251</v>
      </c>
      <c r="C2179" s="276" t="s">
        <v>22275</v>
      </c>
    </row>
    <row r="2180" spans="1:3" x14ac:dyDescent="0.2">
      <c r="A2180" s="76" t="s">
        <v>2252</v>
      </c>
      <c r="B2180" s="275" t="s">
        <v>2253</v>
      </c>
      <c r="C2180" s="276" t="s">
        <v>22275</v>
      </c>
    </row>
    <row r="2181" spans="1:3" x14ac:dyDescent="0.2">
      <c r="A2181" s="76" t="s">
        <v>2254</v>
      </c>
      <c r="B2181" s="275" t="s">
        <v>2255</v>
      </c>
      <c r="C2181" s="276" t="s">
        <v>22275</v>
      </c>
    </row>
    <row r="2182" spans="1:3" x14ac:dyDescent="0.2">
      <c r="A2182" s="76" t="s">
        <v>2256</v>
      </c>
      <c r="B2182" s="275" t="s">
        <v>2257</v>
      </c>
      <c r="C2182" s="276" t="s">
        <v>22275</v>
      </c>
    </row>
    <row r="2183" spans="1:3" x14ac:dyDescent="0.2">
      <c r="A2183" s="76" t="s">
        <v>2258</v>
      </c>
      <c r="B2183" s="275" t="s">
        <v>2259</v>
      </c>
      <c r="C2183" s="276" t="s">
        <v>22275</v>
      </c>
    </row>
    <row r="2184" spans="1:3" x14ac:dyDescent="0.2">
      <c r="A2184" s="76" t="s">
        <v>2260</v>
      </c>
      <c r="B2184" s="275" t="s">
        <v>2261</v>
      </c>
      <c r="C2184" s="276" t="s">
        <v>22275</v>
      </c>
    </row>
    <row r="2185" spans="1:3" x14ac:dyDescent="0.2">
      <c r="A2185" s="76" t="s">
        <v>2262</v>
      </c>
      <c r="B2185" s="275" t="s">
        <v>2263</v>
      </c>
      <c r="C2185" s="276" t="s">
        <v>22275</v>
      </c>
    </row>
    <row r="2186" spans="1:3" x14ac:dyDescent="0.2">
      <c r="A2186" s="76" t="s">
        <v>2264</v>
      </c>
      <c r="B2186" s="275" t="s">
        <v>2265</v>
      </c>
      <c r="C2186" s="276" t="s">
        <v>22275</v>
      </c>
    </row>
    <row r="2187" spans="1:3" x14ac:dyDescent="0.2">
      <c r="A2187" s="76" t="s">
        <v>2266</v>
      </c>
      <c r="B2187" s="275" t="s">
        <v>2267</v>
      </c>
      <c r="C2187" s="276" t="s">
        <v>22275</v>
      </c>
    </row>
    <row r="2188" spans="1:3" x14ac:dyDescent="0.2">
      <c r="A2188" s="76" t="s">
        <v>2268</v>
      </c>
      <c r="B2188" s="275" t="s">
        <v>2269</v>
      </c>
      <c r="C2188" s="276" t="s">
        <v>22275</v>
      </c>
    </row>
    <row r="2189" spans="1:3" x14ac:dyDescent="0.2">
      <c r="A2189" s="76" t="s">
        <v>2270</v>
      </c>
      <c r="B2189" s="275" t="s">
        <v>2271</v>
      </c>
      <c r="C2189" s="276" t="s">
        <v>22275</v>
      </c>
    </row>
    <row r="2190" spans="1:3" x14ac:dyDescent="0.2">
      <c r="A2190" s="76" t="s">
        <v>2272</v>
      </c>
      <c r="B2190" s="275" t="s">
        <v>2273</v>
      </c>
      <c r="C2190" s="276" t="s">
        <v>22275</v>
      </c>
    </row>
    <row r="2191" spans="1:3" x14ac:dyDescent="0.2">
      <c r="A2191" s="76" t="s">
        <v>2274</v>
      </c>
      <c r="B2191" s="275" t="s">
        <v>2275</v>
      </c>
      <c r="C2191" s="276" t="s">
        <v>2525</v>
      </c>
    </row>
    <row r="2192" spans="1:3" x14ac:dyDescent="0.2">
      <c r="A2192" s="76" t="s">
        <v>2276</v>
      </c>
      <c r="B2192" s="275" t="s">
        <v>2277</v>
      </c>
      <c r="C2192" s="276" t="s">
        <v>2525</v>
      </c>
    </row>
    <row r="2193" spans="1:3" x14ac:dyDescent="0.2">
      <c r="A2193" s="76" t="s">
        <v>2278</v>
      </c>
      <c r="B2193" s="275" t="s">
        <v>2279</v>
      </c>
      <c r="C2193" s="276" t="s">
        <v>22275</v>
      </c>
    </row>
    <row r="2194" spans="1:3" x14ac:dyDescent="0.2">
      <c r="A2194" s="76" t="s">
        <v>2280</v>
      </c>
      <c r="B2194" s="275" t="s">
        <v>2281</v>
      </c>
      <c r="C2194" s="276" t="s">
        <v>22275</v>
      </c>
    </row>
    <row r="2195" spans="1:3" x14ac:dyDescent="0.2">
      <c r="A2195" s="76" t="s">
        <v>2282</v>
      </c>
      <c r="B2195" s="275" t="s">
        <v>2283</v>
      </c>
      <c r="C2195" s="276" t="s">
        <v>2525</v>
      </c>
    </row>
    <row r="2196" spans="1:3" x14ac:dyDescent="0.2">
      <c r="A2196" s="76" t="s">
        <v>2284</v>
      </c>
      <c r="B2196" s="275" t="s">
        <v>2285</v>
      </c>
      <c r="C2196" s="276" t="s">
        <v>22275</v>
      </c>
    </row>
    <row r="2197" spans="1:3" x14ac:dyDescent="0.2">
      <c r="A2197" s="76" t="s">
        <v>2286</v>
      </c>
      <c r="B2197" s="275" t="s">
        <v>2287</v>
      </c>
      <c r="C2197" s="276" t="s">
        <v>22275</v>
      </c>
    </row>
    <row r="2198" spans="1:3" x14ac:dyDescent="0.2">
      <c r="A2198" s="76" t="s">
        <v>2288</v>
      </c>
      <c r="B2198" s="275" t="s">
        <v>2289</v>
      </c>
      <c r="C2198" s="276" t="s">
        <v>2525</v>
      </c>
    </row>
    <row r="2199" spans="1:3" x14ac:dyDescent="0.2">
      <c r="A2199" s="76" t="s">
        <v>2290</v>
      </c>
      <c r="B2199" s="275" t="s">
        <v>2291</v>
      </c>
      <c r="C2199" s="276" t="s">
        <v>2525</v>
      </c>
    </row>
    <row r="2200" spans="1:3" x14ac:dyDescent="0.2">
      <c r="A2200" s="76" t="s">
        <v>2292</v>
      </c>
      <c r="B2200" s="275" t="s">
        <v>2293</v>
      </c>
      <c r="C2200" s="276" t="s">
        <v>22275</v>
      </c>
    </row>
    <row r="2201" spans="1:3" x14ac:dyDescent="0.2">
      <c r="A2201" s="76" t="s">
        <v>2294</v>
      </c>
      <c r="B2201" s="275" t="s">
        <v>2295</v>
      </c>
      <c r="C2201" s="276" t="s">
        <v>2525</v>
      </c>
    </row>
    <row r="2202" spans="1:3" x14ac:dyDescent="0.2">
      <c r="A2202" s="76" t="s">
        <v>2296</v>
      </c>
      <c r="B2202" s="275" t="s">
        <v>2297</v>
      </c>
      <c r="C2202" s="276" t="s">
        <v>2525</v>
      </c>
    </row>
    <row r="2203" spans="1:3" x14ac:dyDescent="0.2">
      <c r="A2203" s="76" t="s">
        <v>2298</v>
      </c>
      <c r="B2203" s="275" t="s">
        <v>2299</v>
      </c>
      <c r="C2203" s="276" t="s">
        <v>22275</v>
      </c>
    </row>
    <row r="2204" spans="1:3" x14ac:dyDescent="0.2">
      <c r="A2204" s="76" t="s">
        <v>2300</v>
      </c>
      <c r="B2204" s="275" t="s">
        <v>2301</v>
      </c>
      <c r="C2204" s="276" t="s">
        <v>2525</v>
      </c>
    </row>
    <row r="2205" spans="1:3" x14ac:dyDescent="0.2">
      <c r="A2205" s="76" t="s">
        <v>2302</v>
      </c>
      <c r="B2205" s="275" t="s">
        <v>2303</v>
      </c>
      <c r="C2205" s="276" t="s">
        <v>22275</v>
      </c>
    </row>
    <row r="2206" spans="1:3" x14ac:dyDescent="0.2">
      <c r="A2206" s="76" t="s">
        <v>2304</v>
      </c>
      <c r="B2206" s="275" t="s">
        <v>2305</v>
      </c>
      <c r="C2206" s="276" t="s">
        <v>2525</v>
      </c>
    </row>
    <row r="2207" spans="1:3" x14ac:dyDescent="0.2">
      <c r="A2207" s="76" t="s">
        <v>2306</v>
      </c>
      <c r="B2207" s="275" t="s">
        <v>2307</v>
      </c>
      <c r="C2207" s="276" t="s">
        <v>2525</v>
      </c>
    </row>
    <row r="2208" spans="1:3" x14ac:dyDescent="0.2">
      <c r="A2208" s="76" t="s">
        <v>2308</v>
      </c>
      <c r="B2208" s="275" t="s">
        <v>2309</v>
      </c>
      <c r="C2208" s="276" t="s">
        <v>2525</v>
      </c>
    </row>
    <row r="2209" spans="1:3" x14ac:dyDescent="0.2">
      <c r="A2209" s="76" t="s">
        <v>2310</v>
      </c>
      <c r="B2209" s="275" t="s">
        <v>2311</v>
      </c>
      <c r="C2209" s="276" t="s">
        <v>2525</v>
      </c>
    </row>
    <row r="2210" spans="1:3" x14ac:dyDescent="0.2">
      <c r="A2210" s="76" t="s">
        <v>2312</v>
      </c>
      <c r="B2210" s="275" t="s">
        <v>2313</v>
      </c>
      <c r="C2210" s="276" t="s">
        <v>22275</v>
      </c>
    </row>
    <row r="2211" spans="1:3" x14ac:dyDescent="0.2">
      <c r="A2211" s="76" t="s">
        <v>2314</v>
      </c>
      <c r="B2211" s="275" t="s">
        <v>2315</v>
      </c>
      <c r="C2211" s="276" t="s">
        <v>22275</v>
      </c>
    </row>
    <row r="2212" spans="1:3" x14ac:dyDescent="0.2">
      <c r="A2212" s="76" t="s">
        <v>2316</v>
      </c>
      <c r="B2212" s="275" t="s">
        <v>2317</v>
      </c>
      <c r="C2212" s="276" t="s">
        <v>22275</v>
      </c>
    </row>
    <row r="2213" spans="1:3" x14ac:dyDescent="0.2">
      <c r="A2213" s="76" t="s">
        <v>2318</v>
      </c>
      <c r="B2213" s="275" t="s">
        <v>5927</v>
      </c>
      <c r="C2213" s="276" t="s">
        <v>22275</v>
      </c>
    </row>
    <row r="2214" spans="1:3" x14ac:dyDescent="0.2">
      <c r="A2214" s="76" t="s">
        <v>2319</v>
      </c>
      <c r="B2214" s="275" t="s">
        <v>2320</v>
      </c>
      <c r="C2214" s="276" t="s">
        <v>22275</v>
      </c>
    </row>
    <row r="2215" spans="1:3" x14ac:dyDescent="0.2">
      <c r="A2215" s="76" t="s">
        <v>2321</v>
      </c>
      <c r="B2215" s="275" t="s">
        <v>2322</v>
      </c>
      <c r="C2215" s="276" t="s">
        <v>22275</v>
      </c>
    </row>
    <row r="2216" spans="1:3" x14ac:dyDescent="0.2">
      <c r="A2216" s="76" t="s">
        <v>2323</v>
      </c>
      <c r="B2216" s="275" t="s">
        <v>2324</v>
      </c>
      <c r="C2216" s="276" t="s">
        <v>22275</v>
      </c>
    </row>
    <row r="2217" spans="1:3" x14ac:dyDescent="0.2">
      <c r="A2217" s="76" t="s">
        <v>2325</v>
      </c>
      <c r="B2217" s="275" t="s">
        <v>2326</v>
      </c>
      <c r="C2217" s="276" t="s">
        <v>22275</v>
      </c>
    </row>
    <row r="2218" spans="1:3" x14ac:dyDescent="0.2">
      <c r="A2218" s="76" t="s">
        <v>2327</v>
      </c>
      <c r="B2218" s="275" t="s">
        <v>2328</v>
      </c>
      <c r="C2218" s="276" t="s">
        <v>22275</v>
      </c>
    </row>
    <row r="2219" spans="1:3" x14ac:dyDescent="0.2">
      <c r="A2219" s="76" t="s">
        <v>2329</v>
      </c>
      <c r="B2219" s="275" t="s">
        <v>2330</v>
      </c>
      <c r="C2219" s="276" t="s">
        <v>22275</v>
      </c>
    </row>
    <row r="2220" spans="1:3" x14ac:dyDescent="0.2">
      <c r="A2220" s="76" t="s">
        <v>2331</v>
      </c>
      <c r="B2220" s="275" t="s">
        <v>2332</v>
      </c>
      <c r="C2220" s="276" t="s">
        <v>22275</v>
      </c>
    </row>
    <row r="2221" spans="1:3" x14ac:dyDescent="0.2">
      <c r="A2221" s="76" t="s">
        <v>2333</v>
      </c>
      <c r="B2221" s="275" t="s">
        <v>2334</v>
      </c>
      <c r="C2221" s="276" t="s">
        <v>2525</v>
      </c>
    </row>
    <row r="2222" spans="1:3" x14ac:dyDescent="0.2">
      <c r="A2222" s="76" t="s">
        <v>2335</v>
      </c>
      <c r="B2222" s="275" t="s">
        <v>5828</v>
      </c>
      <c r="C2222" s="276" t="s">
        <v>2525</v>
      </c>
    </row>
    <row r="2223" spans="1:3" x14ac:dyDescent="0.2">
      <c r="A2223" s="76" t="s">
        <v>2336</v>
      </c>
      <c r="B2223" s="275" t="s">
        <v>2337</v>
      </c>
      <c r="C2223" s="276" t="s">
        <v>22275</v>
      </c>
    </row>
    <row r="2224" spans="1:3" x14ac:dyDescent="0.2">
      <c r="A2224" s="76" t="s">
        <v>2338</v>
      </c>
      <c r="B2224" s="275" t="s">
        <v>2339</v>
      </c>
      <c r="C2224" s="276" t="s">
        <v>2525</v>
      </c>
    </row>
    <row r="2225" spans="1:3" x14ac:dyDescent="0.2">
      <c r="A2225" s="76" t="s">
        <v>2340</v>
      </c>
      <c r="B2225" s="275" t="s">
        <v>2341</v>
      </c>
      <c r="C2225" s="276" t="s">
        <v>2525</v>
      </c>
    </row>
    <row r="2226" spans="1:3" x14ac:dyDescent="0.2">
      <c r="A2226" s="76" t="s">
        <v>2342</v>
      </c>
      <c r="B2226" s="275" t="s">
        <v>2343</v>
      </c>
      <c r="C2226" s="276" t="s">
        <v>22275</v>
      </c>
    </row>
    <row r="2227" spans="1:3" x14ac:dyDescent="0.2">
      <c r="A2227" s="76" t="s">
        <v>2344</v>
      </c>
      <c r="B2227" s="275" t="s">
        <v>2345</v>
      </c>
      <c r="C2227" s="276" t="s">
        <v>2525</v>
      </c>
    </row>
    <row r="2228" spans="1:3" x14ac:dyDescent="0.2">
      <c r="A2228" s="76" t="s">
        <v>2346</v>
      </c>
      <c r="B2228" s="275" t="s">
        <v>2347</v>
      </c>
      <c r="C2228" s="276" t="s">
        <v>22275</v>
      </c>
    </row>
    <row r="2229" spans="1:3" x14ac:dyDescent="0.2">
      <c r="A2229" s="76" t="s">
        <v>2348</v>
      </c>
      <c r="B2229" s="275" t="s">
        <v>2349</v>
      </c>
      <c r="C2229" s="276" t="s">
        <v>2525</v>
      </c>
    </row>
    <row r="2230" spans="1:3" x14ac:dyDescent="0.2">
      <c r="A2230" s="76" t="s">
        <v>2350</v>
      </c>
      <c r="B2230" s="275" t="s">
        <v>2351</v>
      </c>
      <c r="C2230" s="276" t="s">
        <v>22275</v>
      </c>
    </row>
    <row r="2231" spans="1:3" x14ac:dyDescent="0.2">
      <c r="A2231" s="76" t="s">
        <v>2352</v>
      </c>
      <c r="B2231" s="275" t="s">
        <v>2353</v>
      </c>
      <c r="C2231" s="276" t="s">
        <v>22275</v>
      </c>
    </row>
    <row r="2232" spans="1:3" x14ac:dyDescent="0.2">
      <c r="A2232" s="76" t="s">
        <v>2354</v>
      </c>
      <c r="B2232" s="275" t="s">
        <v>2355</v>
      </c>
      <c r="C2232" s="276" t="s">
        <v>2525</v>
      </c>
    </row>
    <row r="2233" spans="1:3" x14ac:dyDescent="0.2">
      <c r="A2233" s="76" t="s">
        <v>2356</v>
      </c>
      <c r="B2233" s="275" t="s">
        <v>2357</v>
      </c>
      <c r="C2233" s="276" t="s">
        <v>22275</v>
      </c>
    </row>
    <row r="2234" spans="1:3" x14ac:dyDescent="0.2">
      <c r="A2234" s="76" t="s">
        <v>2358</v>
      </c>
      <c r="B2234" s="275" t="s">
        <v>2359</v>
      </c>
      <c r="C2234" s="276" t="s">
        <v>22275</v>
      </c>
    </row>
    <row r="2235" spans="1:3" x14ac:dyDescent="0.2">
      <c r="A2235" s="76" t="s">
        <v>2360</v>
      </c>
      <c r="B2235" s="275" t="s">
        <v>2361</v>
      </c>
      <c r="C2235" s="276" t="s">
        <v>22275</v>
      </c>
    </row>
    <row r="2236" spans="1:3" x14ac:dyDescent="0.2">
      <c r="A2236" s="76" t="s">
        <v>2362</v>
      </c>
      <c r="B2236" s="275" t="s">
        <v>2363</v>
      </c>
      <c r="C2236" s="276" t="s">
        <v>2525</v>
      </c>
    </row>
    <row r="2237" spans="1:3" x14ac:dyDescent="0.2">
      <c r="A2237" s="76" t="s">
        <v>2364</v>
      </c>
      <c r="B2237" s="275" t="s">
        <v>2365</v>
      </c>
      <c r="C2237" s="276" t="s">
        <v>22275</v>
      </c>
    </row>
    <row r="2238" spans="1:3" x14ac:dyDescent="0.2">
      <c r="A2238" s="76" t="s">
        <v>2366</v>
      </c>
      <c r="B2238" s="275" t="s">
        <v>2367</v>
      </c>
      <c r="C2238" s="276" t="s">
        <v>2525</v>
      </c>
    </row>
    <row r="2239" spans="1:3" x14ac:dyDescent="0.2">
      <c r="A2239" s="76" t="s">
        <v>2368</v>
      </c>
      <c r="B2239" s="275" t="s">
        <v>2369</v>
      </c>
      <c r="C2239" s="276" t="s">
        <v>22275</v>
      </c>
    </row>
    <row r="2240" spans="1:3" x14ac:dyDescent="0.2">
      <c r="A2240" s="76" t="s">
        <v>2370</v>
      </c>
      <c r="B2240" s="275" t="s">
        <v>2371</v>
      </c>
      <c r="C2240" s="276" t="s">
        <v>22275</v>
      </c>
    </row>
    <row r="2241" spans="1:3" x14ac:dyDescent="0.2">
      <c r="A2241" s="76" t="s">
        <v>2372</v>
      </c>
      <c r="B2241" s="275" t="s">
        <v>2373</v>
      </c>
      <c r="C2241" s="276" t="s">
        <v>22275</v>
      </c>
    </row>
    <row r="2242" spans="1:3" x14ac:dyDescent="0.2">
      <c r="A2242" s="76" t="s">
        <v>2374</v>
      </c>
      <c r="B2242" s="275" t="s">
        <v>2375</v>
      </c>
      <c r="C2242" s="276" t="s">
        <v>2525</v>
      </c>
    </row>
    <row r="2243" spans="1:3" x14ac:dyDescent="0.2">
      <c r="A2243" s="76" t="s">
        <v>2376</v>
      </c>
      <c r="B2243" s="275" t="s">
        <v>2377</v>
      </c>
      <c r="C2243" s="276" t="s">
        <v>22275</v>
      </c>
    </row>
    <row r="2244" spans="1:3" x14ac:dyDescent="0.2">
      <c r="A2244" s="76" t="s">
        <v>2378</v>
      </c>
      <c r="B2244" s="275" t="s">
        <v>2379</v>
      </c>
      <c r="C2244" s="276" t="s">
        <v>22275</v>
      </c>
    </row>
    <row r="2245" spans="1:3" x14ac:dyDescent="0.2">
      <c r="A2245" s="76" t="s">
        <v>2380</v>
      </c>
      <c r="B2245" s="275" t="s">
        <v>2381</v>
      </c>
      <c r="C2245" s="276" t="s">
        <v>2525</v>
      </c>
    </row>
    <row r="2246" spans="1:3" x14ac:dyDescent="0.2">
      <c r="A2246" s="76" t="s">
        <v>2382</v>
      </c>
      <c r="B2246" s="275" t="s">
        <v>2383</v>
      </c>
      <c r="C2246" s="276" t="s">
        <v>2525</v>
      </c>
    </row>
    <row r="2247" spans="1:3" x14ac:dyDescent="0.2">
      <c r="A2247" s="76" t="s">
        <v>2384</v>
      </c>
      <c r="B2247" s="275" t="s">
        <v>2385</v>
      </c>
      <c r="C2247" s="276" t="s">
        <v>2525</v>
      </c>
    </row>
    <row r="2248" spans="1:3" x14ac:dyDescent="0.2">
      <c r="A2248" s="76" t="s">
        <v>2386</v>
      </c>
      <c r="B2248" s="275" t="s">
        <v>2387</v>
      </c>
      <c r="C2248" s="276" t="s">
        <v>2525</v>
      </c>
    </row>
    <row r="2249" spans="1:3" x14ac:dyDescent="0.2">
      <c r="A2249" s="76" t="s">
        <v>2388</v>
      </c>
      <c r="B2249" s="275" t="s">
        <v>2389</v>
      </c>
      <c r="C2249" s="276" t="s">
        <v>22275</v>
      </c>
    </row>
    <row r="2250" spans="1:3" x14ac:dyDescent="0.2">
      <c r="A2250" s="76" t="s">
        <v>2390</v>
      </c>
      <c r="B2250" s="275" t="s">
        <v>2391</v>
      </c>
      <c r="C2250" s="276" t="s">
        <v>2525</v>
      </c>
    </row>
    <row r="2251" spans="1:3" x14ac:dyDescent="0.2">
      <c r="A2251" s="76" t="s">
        <v>2392</v>
      </c>
      <c r="B2251" s="275" t="s">
        <v>2393</v>
      </c>
      <c r="C2251" s="276" t="s">
        <v>22275</v>
      </c>
    </row>
    <row r="2252" spans="1:3" x14ac:dyDescent="0.2">
      <c r="A2252" s="76" t="s">
        <v>2394</v>
      </c>
      <c r="B2252" s="275" t="s">
        <v>2395</v>
      </c>
      <c r="C2252" s="276" t="s">
        <v>22275</v>
      </c>
    </row>
    <row r="2253" spans="1:3" x14ac:dyDescent="0.2">
      <c r="A2253" s="76" t="s">
        <v>2396</v>
      </c>
      <c r="B2253" s="275" t="s">
        <v>2397</v>
      </c>
      <c r="C2253" s="276" t="s">
        <v>22275</v>
      </c>
    </row>
    <row r="2254" spans="1:3" x14ac:dyDescent="0.2">
      <c r="A2254" s="76" t="s">
        <v>2398</v>
      </c>
      <c r="B2254" s="275" t="s">
        <v>2399</v>
      </c>
      <c r="C2254" s="276" t="s">
        <v>22275</v>
      </c>
    </row>
    <row r="2255" spans="1:3" x14ac:dyDescent="0.2">
      <c r="A2255" s="76" t="s">
        <v>2400</v>
      </c>
      <c r="B2255" s="275" t="s">
        <v>2401</v>
      </c>
      <c r="C2255" s="276" t="s">
        <v>22275</v>
      </c>
    </row>
    <row r="2256" spans="1:3" x14ac:dyDescent="0.2">
      <c r="A2256" s="76" t="s">
        <v>2402</v>
      </c>
      <c r="B2256" s="275" t="s">
        <v>2403</v>
      </c>
      <c r="C2256" s="276" t="s">
        <v>2525</v>
      </c>
    </row>
    <row r="2257" spans="1:3" x14ac:dyDescent="0.2">
      <c r="A2257" s="76" t="s">
        <v>2404</v>
      </c>
      <c r="B2257" s="275" t="s">
        <v>2405</v>
      </c>
      <c r="C2257" s="276" t="s">
        <v>22275</v>
      </c>
    </row>
    <row r="2258" spans="1:3" x14ac:dyDescent="0.2">
      <c r="A2258" s="76" t="s">
        <v>2406</v>
      </c>
      <c r="B2258" s="275" t="s">
        <v>2407</v>
      </c>
      <c r="C2258" s="276" t="s">
        <v>2525</v>
      </c>
    </row>
    <row r="2259" spans="1:3" x14ac:dyDescent="0.2">
      <c r="A2259" s="76" t="s">
        <v>2408</v>
      </c>
      <c r="B2259" s="275" t="s">
        <v>2409</v>
      </c>
      <c r="C2259" s="276" t="s">
        <v>22275</v>
      </c>
    </row>
    <row r="2260" spans="1:3" x14ac:dyDescent="0.2">
      <c r="A2260" s="76" t="s">
        <v>2410</v>
      </c>
      <c r="B2260" s="275" t="s">
        <v>2411</v>
      </c>
      <c r="C2260" s="276" t="s">
        <v>22275</v>
      </c>
    </row>
    <row r="2261" spans="1:3" x14ac:dyDescent="0.2">
      <c r="A2261" s="76" t="s">
        <v>2412</v>
      </c>
      <c r="B2261" s="275" t="s">
        <v>2413</v>
      </c>
      <c r="C2261" s="276" t="s">
        <v>22275</v>
      </c>
    </row>
    <row r="2262" spans="1:3" x14ac:dyDescent="0.2">
      <c r="A2262" s="76" t="s">
        <v>2414</v>
      </c>
      <c r="B2262" s="275" t="s">
        <v>2415</v>
      </c>
      <c r="C2262" s="276" t="s">
        <v>2525</v>
      </c>
    </row>
    <row r="2263" spans="1:3" x14ac:dyDescent="0.2">
      <c r="A2263" s="76" t="s">
        <v>2416</v>
      </c>
      <c r="B2263" s="275" t="s">
        <v>2417</v>
      </c>
      <c r="C2263" s="276" t="s">
        <v>22275</v>
      </c>
    </row>
    <row r="2264" spans="1:3" x14ac:dyDescent="0.2">
      <c r="A2264" s="76" t="s">
        <v>2418</v>
      </c>
      <c r="B2264" s="275" t="s">
        <v>2419</v>
      </c>
      <c r="C2264" s="276" t="s">
        <v>22275</v>
      </c>
    </row>
    <row r="2265" spans="1:3" x14ac:dyDescent="0.2">
      <c r="A2265" s="76" t="s">
        <v>2420</v>
      </c>
      <c r="B2265" s="275" t="s">
        <v>2421</v>
      </c>
      <c r="C2265" s="276" t="s">
        <v>2525</v>
      </c>
    </row>
    <row r="2266" spans="1:3" x14ac:dyDescent="0.2">
      <c r="A2266" s="76" t="s">
        <v>2422</v>
      </c>
      <c r="B2266" s="275" t="s">
        <v>2423</v>
      </c>
      <c r="C2266" s="276" t="s">
        <v>22275</v>
      </c>
    </row>
    <row r="2267" spans="1:3" x14ac:dyDescent="0.2">
      <c r="A2267" s="76" t="s">
        <v>2424</v>
      </c>
      <c r="B2267" s="275" t="s">
        <v>2425</v>
      </c>
      <c r="C2267" s="276" t="s">
        <v>22275</v>
      </c>
    </row>
    <row r="2268" spans="1:3" x14ac:dyDescent="0.2">
      <c r="A2268" s="76" t="s">
        <v>2426</v>
      </c>
      <c r="B2268" s="275" t="s">
        <v>2427</v>
      </c>
      <c r="C2268" s="276" t="s">
        <v>22275</v>
      </c>
    </row>
    <row r="2269" spans="1:3" x14ac:dyDescent="0.2">
      <c r="A2269" s="76" t="s">
        <v>2428</v>
      </c>
      <c r="B2269" s="275" t="s">
        <v>2429</v>
      </c>
      <c r="C2269" s="276" t="s">
        <v>22275</v>
      </c>
    </row>
    <row r="2270" spans="1:3" x14ac:dyDescent="0.2">
      <c r="A2270" s="76" t="s">
        <v>2430</v>
      </c>
      <c r="B2270" s="275" t="s">
        <v>2431</v>
      </c>
      <c r="C2270" s="276" t="s">
        <v>2525</v>
      </c>
    </row>
    <row r="2271" spans="1:3" x14ac:dyDescent="0.2">
      <c r="A2271" s="76" t="s">
        <v>2432</v>
      </c>
      <c r="B2271" s="275" t="s">
        <v>2433</v>
      </c>
      <c r="C2271" s="276" t="s">
        <v>2525</v>
      </c>
    </row>
    <row r="2272" spans="1:3" x14ac:dyDescent="0.2">
      <c r="A2272" s="76" t="s">
        <v>2434</v>
      </c>
      <c r="B2272" s="275" t="s">
        <v>2435</v>
      </c>
      <c r="C2272" s="276" t="s">
        <v>22275</v>
      </c>
    </row>
    <row r="2273" spans="1:3" x14ac:dyDescent="0.2">
      <c r="A2273" s="76" t="s">
        <v>2436</v>
      </c>
      <c r="B2273" s="275" t="s">
        <v>2437</v>
      </c>
      <c r="C2273" s="276" t="s">
        <v>22275</v>
      </c>
    </row>
    <row r="2274" spans="1:3" x14ac:dyDescent="0.2">
      <c r="A2274" s="76" t="s">
        <v>2438</v>
      </c>
      <c r="B2274" s="275" t="s">
        <v>2439</v>
      </c>
      <c r="C2274" s="276" t="s">
        <v>2525</v>
      </c>
    </row>
    <row r="2275" spans="1:3" x14ac:dyDescent="0.2">
      <c r="A2275" s="76" t="s">
        <v>2440</v>
      </c>
      <c r="B2275" s="275" t="s">
        <v>2441</v>
      </c>
      <c r="C2275" s="276" t="s">
        <v>22275</v>
      </c>
    </row>
    <row r="2276" spans="1:3" x14ac:dyDescent="0.2">
      <c r="A2276" s="76" t="s">
        <v>2442</v>
      </c>
      <c r="B2276" s="275" t="s">
        <v>2443</v>
      </c>
      <c r="C2276" s="276" t="s">
        <v>22275</v>
      </c>
    </row>
    <row r="2277" spans="1:3" x14ac:dyDescent="0.2">
      <c r="A2277" s="76" t="s">
        <v>7020</v>
      </c>
      <c r="B2277" s="275" t="s">
        <v>7021</v>
      </c>
      <c r="C2277" s="276" t="s">
        <v>2525</v>
      </c>
    </row>
    <row r="2278" spans="1:3" x14ac:dyDescent="0.2">
      <c r="A2278" s="76" t="s">
        <v>7022</v>
      </c>
      <c r="B2278" s="275" t="s">
        <v>7023</v>
      </c>
      <c r="C2278" s="276" t="s">
        <v>22275</v>
      </c>
    </row>
    <row r="2279" spans="1:3" x14ac:dyDescent="0.2">
      <c r="A2279" s="76" t="s">
        <v>7024</v>
      </c>
      <c r="B2279" s="275" t="s">
        <v>7025</v>
      </c>
      <c r="C2279" s="276" t="s">
        <v>2525</v>
      </c>
    </row>
    <row r="2280" spans="1:3" x14ac:dyDescent="0.2">
      <c r="A2280" s="76" t="s">
        <v>7026</v>
      </c>
      <c r="B2280" s="275" t="s">
        <v>7027</v>
      </c>
      <c r="C2280" s="276" t="s">
        <v>2525</v>
      </c>
    </row>
    <row r="2281" spans="1:3" x14ac:dyDescent="0.2">
      <c r="A2281" s="76" t="s">
        <v>7028</v>
      </c>
      <c r="B2281" s="275" t="s">
        <v>7029</v>
      </c>
      <c r="C2281" s="276" t="s">
        <v>22275</v>
      </c>
    </row>
    <row r="2282" spans="1:3" x14ac:dyDescent="0.2">
      <c r="A2282" s="76" t="s">
        <v>7030</v>
      </c>
      <c r="B2282" s="275" t="s">
        <v>7031</v>
      </c>
      <c r="C2282" s="276" t="s">
        <v>22275</v>
      </c>
    </row>
    <row r="2283" spans="1:3" x14ac:dyDescent="0.2">
      <c r="A2283" s="76" t="s">
        <v>7032</v>
      </c>
      <c r="B2283" s="275" t="s">
        <v>7033</v>
      </c>
      <c r="C2283" s="276" t="s">
        <v>22275</v>
      </c>
    </row>
    <row r="2284" spans="1:3" x14ac:dyDescent="0.2">
      <c r="A2284" s="76" t="s">
        <v>7034</v>
      </c>
      <c r="B2284" s="275" t="s">
        <v>7035</v>
      </c>
      <c r="C2284" s="276" t="s">
        <v>22275</v>
      </c>
    </row>
    <row r="2285" spans="1:3" x14ac:dyDescent="0.2">
      <c r="A2285" s="76" t="s">
        <v>7036</v>
      </c>
      <c r="B2285" s="275" t="s">
        <v>7037</v>
      </c>
      <c r="C2285" s="276" t="s">
        <v>22275</v>
      </c>
    </row>
    <row r="2286" spans="1:3" x14ac:dyDescent="0.2">
      <c r="A2286" s="76" t="s">
        <v>7038</v>
      </c>
      <c r="B2286" s="275" t="s">
        <v>7039</v>
      </c>
      <c r="C2286" s="276" t="s">
        <v>22275</v>
      </c>
    </row>
    <row r="2287" spans="1:3" x14ac:dyDescent="0.2">
      <c r="A2287" s="76" t="s">
        <v>7040</v>
      </c>
      <c r="B2287" s="275" t="s">
        <v>7041</v>
      </c>
      <c r="C2287" s="276" t="s">
        <v>22275</v>
      </c>
    </row>
    <row r="2288" spans="1:3" x14ac:dyDescent="0.2">
      <c r="A2288" s="76" t="s">
        <v>7042</v>
      </c>
      <c r="B2288" s="275" t="s">
        <v>7043</v>
      </c>
      <c r="C2288" s="276" t="s">
        <v>22275</v>
      </c>
    </row>
    <row r="2289" spans="1:3" x14ac:dyDescent="0.2">
      <c r="A2289" s="76" t="s">
        <v>7044</v>
      </c>
      <c r="B2289" s="275" t="s">
        <v>7045</v>
      </c>
      <c r="C2289" s="276" t="s">
        <v>2525</v>
      </c>
    </row>
    <row r="2290" spans="1:3" x14ac:dyDescent="0.2">
      <c r="A2290" s="76" t="s">
        <v>7046</v>
      </c>
      <c r="B2290" s="275" t="s">
        <v>7047</v>
      </c>
      <c r="C2290" s="276" t="s">
        <v>2525</v>
      </c>
    </row>
    <row r="2291" spans="1:3" x14ac:dyDescent="0.2">
      <c r="A2291" s="76" t="s">
        <v>7048</v>
      </c>
      <c r="B2291" s="275" t="s">
        <v>7049</v>
      </c>
      <c r="C2291" s="276" t="s">
        <v>22275</v>
      </c>
    </row>
    <row r="2292" spans="1:3" x14ac:dyDescent="0.2">
      <c r="A2292" s="76" t="s">
        <v>7050</v>
      </c>
      <c r="B2292" s="275" t="s">
        <v>7051</v>
      </c>
      <c r="C2292" s="276" t="s">
        <v>2525</v>
      </c>
    </row>
    <row r="2293" spans="1:3" x14ac:dyDescent="0.2">
      <c r="A2293" s="76" t="s">
        <v>7052</v>
      </c>
      <c r="B2293" s="275" t="s">
        <v>7053</v>
      </c>
      <c r="C2293" s="276" t="s">
        <v>2525</v>
      </c>
    </row>
    <row r="2294" spans="1:3" x14ac:dyDescent="0.2">
      <c r="A2294" s="76" t="s">
        <v>7054</v>
      </c>
      <c r="B2294" s="275" t="s">
        <v>7055</v>
      </c>
      <c r="C2294" s="276" t="s">
        <v>2525</v>
      </c>
    </row>
    <row r="2295" spans="1:3" x14ac:dyDescent="0.2">
      <c r="A2295" s="76" t="s">
        <v>7056</v>
      </c>
      <c r="B2295" s="275" t="s">
        <v>7057</v>
      </c>
      <c r="C2295" s="276" t="s">
        <v>22275</v>
      </c>
    </row>
    <row r="2296" spans="1:3" x14ac:dyDescent="0.2">
      <c r="A2296" s="76" t="s">
        <v>7058</v>
      </c>
      <c r="B2296" s="275" t="s">
        <v>7059</v>
      </c>
      <c r="C2296" s="276" t="s">
        <v>2525</v>
      </c>
    </row>
    <row r="2297" spans="1:3" x14ac:dyDescent="0.2">
      <c r="A2297" s="76" t="s">
        <v>7060</v>
      </c>
      <c r="B2297" s="275" t="s">
        <v>7061</v>
      </c>
      <c r="C2297" s="276" t="s">
        <v>22275</v>
      </c>
    </row>
    <row r="2298" spans="1:3" x14ac:dyDescent="0.2">
      <c r="A2298" s="76" t="s">
        <v>7062</v>
      </c>
      <c r="B2298" s="275" t="s">
        <v>7063</v>
      </c>
      <c r="C2298" s="276" t="s">
        <v>2525</v>
      </c>
    </row>
    <row r="2299" spans="1:3" x14ac:dyDescent="0.2">
      <c r="A2299" s="76" t="s">
        <v>7064</v>
      </c>
      <c r="B2299" s="275" t="s">
        <v>7065</v>
      </c>
      <c r="C2299" s="276" t="s">
        <v>22275</v>
      </c>
    </row>
    <row r="2300" spans="1:3" x14ac:dyDescent="0.2">
      <c r="A2300" s="76" t="s">
        <v>7066</v>
      </c>
      <c r="B2300" s="275" t="s">
        <v>7067</v>
      </c>
      <c r="C2300" s="276" t="s">
        <v>22275</v>
      </c>
    </row>
    <row r="2301" spans="1:3" x14ac:dyDescent="0.2">
      <c r="A2301" s="76" t="s">
        <v>7068</v>
      </c>
      <c r="B2301" s="275" t="s">
        <v>7069</v>
      </c>
      <c r="C2301" s="276" t="s">
        <v>2525</v>
      </c>
    </row>
    <row r="2302" spans="1:3" x14ac:dyDescent="0.2">
      <c r="A2302" s="76" t="s">
        <v>7070</v>
      </c>
      <c r="B2302" s="275" t="s">
        <v>7071</v>
      </c>
      <c r="C2302" s="276" t="s">
        <v>22275</v>
      </c>
    </row>
    <row r="2303" spans="1:3" x14ac:dyDescent="0.2">
      <c r="A2303" s="76" t="s">
        <v>7072</v>
      </c>
      <c r="B2303" s="275" t="s">
        <v>7073</v>
      </c>
      <c r="C2303" s="276" t="s">
        <v>22275</v>
      </c>
    </row>
    <row r="2304" spans="1:3" x14ac:dyDescent="0.2">
      <c r="A2304" s="76" t="s">
        <v>7074</v>
      </c>
      <c r="B2304" s="275" t="s">
        <v>7075</v>
      </c>
      <c r="C2304" s="276" t="s">
        <v>22275</v>
      </c>
    </row>
    <row r="2305" spans="1:3" x14ac:dyDescent="0.2">
      <c r="A2305" s="76" t="s">
        <v>7076</v>
      </c>
      <c r="B2305" s="275" t="s">
        <v>7077</v>
      </c>
      <c r="C2305" s="276" t="s">
        <v>2525</v>
      </c>
    </row>
    <row r="2306" spans="1:3" x14ac:dyDescent="0.2">
      <c r="A2306" s="76" t="s">
        <v>7078</v>
      </c>
      <c r="B2306" s="275" t="s">
        <v>7079</v>
      </c>
      <c r="C2306" s="276" t="s">
        <v>22275</v>
      </c>
    </row>
    <row r="2307" spans="1:3" x14ac:dyDescent="0.2">
      <c r="A2307" s="76" t="s">
        <v>7080</v>
      </c>
      <c r="B2307" s="275" t="s">
        <v>7081</v>
      </c>
      <c r="C2307" s="276" t="s">
        <v>2525</v>
      </c>
    </row>
    <row r="2308" spans="1:3" x14ac:dyDescent="0.2">
      <c r="A2308" s="76" t="s">
        <v>7082</v>
      </c>
      <c r="B2308" s="275" t="s">
        <v>7083</v>
      </c>
      <c r="C2308" s="276" t="s">
        <v>2525</v>
      </c>
    </row>
    <row r="2309" spans="1:3" x14ac:dyDescent="0.2">
      <c r="A2309" s="76" t="s">
        <v>7084</v>
      </c>
      <c r="B2309" s="275" t="s">
        <v>7085</v>
      </c>
      <c r="C2309" s="276" t="s">
        <v>22275</v>
      </c>
    </row>
    <row r="2310" spans="1:3" x14ac:dyDescent="0.2">
      <c r="A2310" s="76" t="s">
        <v>7086</v>
      </c>
      <c r="B2310" s="275" t="s">
        <v>7087</v>
      </c>
      <c r="C2310" s="276" t="s">
        <v>2525</v>
      </c>
    </row>
    <row r="2311" spans="1:3" x14ac:dyDescent="0.2">
      <c r="A2311" s="76" t="s">
        <v>7088</v>
      </c>
      <c r="B2311" s="275" t="s">
        <v>7089</v>
      </c>
      <c r="C2311" s="276" t="s">
        <v>2525</v>
      </c>
    </row>
    <row r="2312" spans="1:3" x14ac:dyDescent="0.2">
      <c r="A2312" s="76" t="s">
        <v>7090</v>
      </c>
      <c r="B2312" s="275" t="s">
        <v>7091</v>
      </c>
      <c r="C2312" s="276" t="s">
        <v>22275</v>
      </c>
    </row>
    <row r="2313" spans="1:3" x14ac:dyDescent="0.2">
      <c r="A2313" s="76" t="s">
        <v>7092</v>
      </c>
      <c r="B2313" s="275" t="s">
        <v>7093</v>
      </c>
      <c r="C2313" s="276" t="s">
        <v>22275</v>
      </c>
    </row>
    <row r="2314" spans="1:3" x14ac:dyDescent="0.2">
      <c r="A2314" s="76" t="s">
        <v>7094</v>
      </c>
      <c r="B2314" s="275" t="s">
        <v>7095</v>
      </c>
      <c r="C2314" s="276" t="s">
        <v>22275</v>
      </c>
    </row>
    <row r="2315" spans="1:3" x14ac:dyDescent="0.2">
      <c r="A2315" s="76" t="s">
        <v>7096</v>
      </c>
      <c r="B2315" s="275" t="s">
        <v>7097</v>
      </c>
      <c r="C2315" s="276" t="s">
        <v>22275</v>
      </c>
    </row>
    <row r="2316" spans="1:3" x14ac:dyDescent="0.2">
      <c r="A2316" s="76" t="s">
        <v>7098</v>
      </c>
      <c r="B2316" s="275" t="s">
        <v>7099</v>
      </c>
      <c r="C2316" s="276" t="s">
        <v>22275</v>
      </c>
    </row>
    <row r="2317" spans="1:3" x14ac:dyDescent="0.2">
      <c r="A2317" s="76" t="s">
        <v>7100</v>
      </c>
      <c r="B2317" s="275" t="s">
        <v>7101</v>
      </c>
      <c r="C2317" s="276" t="s">
        <v>22275</v>
      </c>
    </row>
    <row r="2318" spans="1:3" x14ac:dyDescent="0.2">
      <c r="A2318" s="76" t="s">
        <v>7102</v>
      </c>
      <c r="B2318" s="275" t="s">
        <v>1263</v>
      </c>
      <c r="C2318" s="276" t="s">
        <v>22275</v>
      </c>
    </row>
    <row r="2319" spans="1:3" x14ac:dyDescent="0.2">
      <c r="A2319" s="76" t="s">
        <v>7103</v>
      </c>
      <c r="B2319" s="275" t="s">
        <v>7104</v>
      </c>
      <c r="C2319" s="276" t="s">
        <v>22275</v>
      </c>
    </row>
    <row r="2320" spans="1:3" x14ac:dyDescent="0.2">
      <c r="A2320" s="76" t="s">
        <v>7105</v>
      </c>
      <c r="B2320" s="275" t="s">
        <v>7106</v>
      </c>
      <c r="C2320" s="276" t="s">
        <v>22275</v>
      </c>
    </row>
    <row r="2321" spans="1:3" x14ac:dyDescent="0.2">
      <c r="A2321" s="76" t="s">
        <v>7107</v>
      </c>
      <c r="B2321" s="275" t="s">
        <v>7108</v>
      </c>
      <c r="C2321" s="276" t="s">
        <v>22275</v>
      </c>
    </row>
    <row r="2322" spans="1:3" x14ac:dyDescent="0.2">
      <c r="A2322" s="76" t="s">
        <v>7109</v>
      </c>
      <c r="B2322" s="275" t="s">
        <v>7110</v>
      </c>
      <c r="C2322" s="276" t="s">
        <v>2525</v>
      </c>
    </row>
    <row r="2323" spans="1:3" x14ac:dyDescent="0.2">
      <c r="A2323" s="76" t="s">
        <v>7111</v>
      </c>
      <c r="B2323" s="275" t="s">
        <v>7112</v>
      </c>
      <c r="C2323" s="276" t="s">
        <v>22275</v>
      </c>
    </row>
    <row r="2324" spans="1:3" x14ac:dyDescent="0.2">
      <c r="A2324" s="76" t="s">
        <v>7113</v>
      </c>
      <c r="B2324" s="275" t="s">
        <v>7114</v>
      </c>
      <c r="C2324" s="276" t="s">
        <v>22275</v>
      </c>
    </row>
    <row r="2325" spans="1:3" x14ac:dyDescent="0.2">
      <c r="A2325" s="76" t="s">
        <v>7115</v>
      </c>
      <c r="B2325" s="275" t="s">
        <v>7116</v>
      </c>
      <c r="C2325" s="276" t="s">
        <v>22275</v>
      </c>
    </row>
    <row r="2326" spans="1:3" x14ac:dyDescent="0.2">
      <c r="A2326" s="76" t="s">
        <v>7117</v>
      </c>
      <c r="B2326" s="275" t="s">
        <v>7118</v>
      </c>
      <c r="C2326" s="276" t="s">
        <v>2525</v>
      </c>
    </row>
    <row r="2327" spans="1:3" x14ac:dyDescent="0.2">
      <c r="A2327" s="76" t="s">
        <v>7119</v>
      </c>
      <c r="B2327" s="275" t="s">
        <v>7120</v>
      </c>
      <c r="C2327" s="276" t="s">
        <v>22275</v>
      </c>
    </row>
    <row r="2328" spans="1:3" x14ac:dyDescent="0.2">
      <c r="A2328" s="76" t="s">
        <v>7121</v>
      </c>
      <c r="B2328" s="275" t="s">
        <v>7122</v>
      </c>
      <c r="C2328" s="276" t="s">
        <v>22275</v>
      </c>
    </row>
    <row r="2329" spans="1:3" x14ac:dyDescent="0.2">
      <c r="A2329" s="76" t="s">
        <v>7123</v>
      </c>
      <c r="B2329" s="275" t="s">
        <v>7124</v>
      </c>
      <c r="C2329" s="276" t="s">
        <v>2525</v>
      </c>
    </row>
    <row r="2330" spans="1:3" x14ac:dyDescent="0.2">
      <c r="A2330" s="76" t="s">
        <v>7125</v>
      </c>
      <c r="B2330" s="275" t="s">
        <v>7126</v>
      </c>
      <c r="C2330" s="276" t="s">
        <v>2525</v>
      </c>
    </row>
    <row r="2331" spans="1:3" x14ac:dyDescent="0.2">
      <c r="A2331" s="76" t="s">
        <v>7127</v>
      </c>
      <c r="B2331" s="275" t="s">
        <v>1786</v>
      </c>
      <c r="C2331" s="276" t="s">
        <v>22275</v>
      </c>
    </row>
    <row r="2332" spans="1:3" x14ac:dyDescent="0.2">
      <c r="A2332" s="76" t="s">
        <v>7128</v>
      </c>
      <c r="B2332" s="275" t="s">
        <v>7129</v>
      </c>
      <c r="C2332" s="276" t="s">
        <v>2525</v>
      </c>
    </row>
    <row r="2333" spans="1:3" x14ac:dyDescent="0.2">
      <c r="A2333" s="76" t="s">
        <v>7130</v>
      </c>
      <c r="B2333" s="275" t="s">
        <v>7131</v>
      </c>
      <c r="C2333" s="276" t="s">
        <v>2525</v>
      </c>
    </row>
    <row r="2334" spans="1:3" x14ac:dyDescent="0.2">
      <c r="A2334" s="76" t="s">
        <v>7132</v>
      </c>
      <c r="B2334" s="275" t="s">
        <v>7133</v>
      </c>
      <c r="C2334" s="276" t="s">
        <v>2525</v>
      </c>
    </row>
    <row r="2335" spans="1:3" x14ac:dyDescent="0.2">
      <c r="A2335" s="76" t="s">
        <v>7134</v>
      </c>
      <c r="B2335" s="275" t="s">
        <v>7135</v>
      </c>
      <c r="C2335" s="276" t="s">
        <v>2525</v>
      </c>
    </row>
    <row r="2336" spans="1:3" x14ac:dyDescent="0.2">
      <c r="A2336" s="76" t="s">
        <v>7136</v>
      </c>
      <c r="B2336" s="275" t="s">
        <v>2710</v>
      </c>
      <c r="C2336" s="276" t="s">
        <v>2525</v>
      </c>
    </row>
    <row r="2337" spans="1:3" x14ac:dyDescent="0.2">
      <c r="A2337" s="76" t="s">
        <v>7137</v>
      </c>
      <c r="B2337" s="275" t="s">
        <v>7138</v>
      </c>
      <c r="C2337" s="276" t="s">
        <v>2525</v>
      </c>
    </row>
    <row r="2338" spans="1:3" x14ac:dyDescent="0.2">
      <c r="A2338" s="76" t="s">
        <v>7139</v>
      </c>
      <c r="B2338" s="275" t="s">
        <v>7140</v>
      </c>
      <c r="C2338" s="276" t="s">
        <v>22275</v>
      </c>
    </row>
    <row r="2339" spans="1:3" x14ac:dyDescent="0.2">
      <c r="A2339" s="76" t="s">
        <v>7141</v>
      </c>
      <c r="B2339" s="275" t="s">
        <v>7142</v>
      </c>
      <c r="C2339" s="276" t="s">
        <v>2525</v>
      </c>
    </row>
    <row r="2340" spans="1:3" x14ac:dyDescent="0.2">
      <c r="A2340" s="76" t="s">
        <v>7143</v>
      </c>
      <c r="B2340" s="275" t="s">
        <v>7144</v>
      </c>
      <c r="C2340" s="276" t="s">
        <v>22275</v>
      </c>
    </row>
    <row r="2341" spans="1:3" x14ac:dyDescent="0.2">
      <c r="A2341" s="76" t="s">
        <v>7145</v>
      </c>
      <c r="B2341" s="275" t="s">
        <v>7146</v>
      </c>
      <c r="C2341" s="276" t="s">
        <v>2525</v>
      </c>
    </row>
    <row r="2342" spans="1:3" x14ac:dyDescent="0.2">
      <c r="A2342" s="76" t="s">
        <v>7147</v>
      </c>
      <c r="B2342" s="275" t="s">
        <v>7148</v>
      </c>
      <c r="C2342" s="276" t="s">
        <v>22275</v>
      </c>
    </row>
    <row r="2343" spans="1:3" x14ac:dyDescent="0.2">
      <c r="A2343" s="76" t="s">
        <v>7149</v>
      </c>
      <c r="B2343" s="275" t="s">
        <v>7150</v>
      </c>
      <c r="C2343" s="276" t="s">
        <v>22275</v>
      </c>
    </row>
    <row r="2344" spans="1:3" x14ac:dyDescent="0.2">
      <c r="A2344" s="76" t="s">
        <v>7151</v>
      </c>
      <c r="B2344" s="275" t="s">
        <v>7152</v>
      </c>
      <c r="C2344" s="276" t="s">
        <v>2525</v>
      </c>
    </row>
    <row r="2345" spans="1:3" x14ac:dyDescent="0.2">
      <c r="A2345" s="76" t="s">
        <v>7153</v>
      </c>
      <c r="B2345" s="275" t="s">
        <v>7154</v>
      </c>
      <c r="C2345" s="276" t="s">
        <v>2525</v>
      </c>
    </row>
    <row r="2346" spans="1:3" x14ac:dyDescent="0.2">
      <c r="A2346" s="76" t="s">
        <v>7155</v>
      </c>
      <c r="B2346" s="275" t="s">
        <v>7156</v>
      </c>
      <c r="C2346" s="276" t="s">
        <v>22275</v>
      </c>
    </row>
    <row r="2347" spans="1:3" x14ac:dyDescent="0.2">
      <c r="A2347" s="76" t="s">
        <v>7157</v>
      </c>
      <c r="B2347" s="275" t="s">
        <v>7158</v>
      </c>
      <c r="C2347" s="276" t="s">
        <v>22275</v>
      </c>
    </row>
    <row r="2348" spans="1:3" x14ac:dyDescent="0.2">
      <c r="A2348" s="76" t="s">
        <v>7159</v>
      </c>
      <c r="B2348" s="275" t="s">
        <v>7160</v>
      </c>
      <c r="C2348" s="276" t="s">
        <v>2525</v>
      </c>
    </row>
    <row r="2349" spans="1:3" x14ac:dyDescent="0.2">
      <c r="A2349" s="76" t="s">
        <v>7161</v>
      </c>
      <c r="B2349" s="275" t="s">
        <v>7162</v>
      </c>
      <c r="C2349" s="276" t="s">
        <v>22275</v>
      </c>
    </row>
    <row r="2350" spans="1:3" x14ac:dyDescent="0.2">
      <c r="A2350" s="76" t="s">
        <v>7163</v>
      </c>
      <c r="B2350" s="275" t="s">
        <v>7164</v>
      </c>
      <c r="C2350" s="276" t="s">
        <v>22275</v>
      </c>
    </row>
    <row r="2351" spans="1:3" x14ac:dyDescent="0.2">
      <c r="A2351" s="76" t="s">
        <v>7165</v>
      </c>
      <c r="B2351" s="275" t="s">
        <v>7166</v>
      </c>
      <c r="C2351" s="276" t="s">
        <v>2525</v>
      </c>
    </row>
    <row r="2352" spans="1:3" x14ac:dyDescent="0.2">
      <c r="A2352" s="76" t="s">
        <v>7167</v>
      </c>
      <c r="B2352" s="275" t="s">
        <v>7168</v>
      </c>
      <c r="C2352" s="276" t="s">
        <v>22275</v>
      </c>
    </row>
    <row r="2353" spans="1:3" x14ac:dyDescent="0.2">
      <c r="A2353" s="76" t="s">
        <v>7169</v>
      </c>
      <c r="B2353" s="275" t="s">
        <v>7170</v>
      </c>
      <c r="C2353" s="276" t="s">
        <v>2525</v>
      </c>
    </row>
    <row r="2354" spans="1:3" x14ac:dyDescent="0.2">
      <c r="A2354" s="76" t="s">
        <v>7171</v>
      </c>
      <c r="B2354" s="275" t="s">
        <v>7172</v>
      </c>
      <c r="C2354" s="276" t="s">
        <v>22275</v>
      </c>
    </row>
    <row r="2355" spans="1:3" x14ac:dyDescent="0.2">
      <c r="A2355" s="76" t="s">
        <v>7173</v>
      </c>
      <c r="B2355" s="275" t="s">
        <v>7174</v>
      </c>
      <c r="C2355" s="276" t="s">
        <v>22275</v>
      </c>
    </row>
    <row r="2356" spans="1:3" x14ac:dyDescent="0.2">
      <c r="A2356" s="76" t="s">
        <v>7175</v>
      </c>
      <c r="B2356" s="275" t="s">
        <v>7176</v>
      </c>
      <c r="C2356" s="276" t="s">
        <v>22275</v>
      </c>
    </row>
    <row r="2357" spans="1:3" x14ac:dyDescent="0.2">
      <c r="A2357" s="76" t="s">
        <v>7177</v>
      </c>
      <c r="B2357" s="275" t="s">
        <v>7178</v>
      </c>
      <c r="C2357" s="276" t="s">
        <v>2525</v>
      </c>
    </row>
    <row r="2358" spans="1:3" x14ac:dyDescent="0.2">
      <c r="A2358" s="76" t="s">
        <v>7179</v>
      </c>
      <c r="B2358" s="275" t="s">
        <v>7180</v>
      </c>
      <c r="C2358" s="276" t="s">
        <v>22275</v>
      </c>
    </row>
    <row r="2359" spans="1:3" x14ac:dyDescent="0.2">
      <c r="A2359" s="76" t="s">
        <v>7181</v>
      </c>
      <c r="B2359" s="275" t="s">
        <v>7182</v>
      </c>
      <c r="C2359" s="276" t="s">
        <v>22275</v>
      </c>
    </row>
    <row r="2360" spans="1:3" x14ac:dyDescent="0.2">
      <c r="A2360" s="76" t="s">
        <v>7183</v>
      </c>
      <c r="B2360" s="275" t="s">
        <v>7184</v>
      </c>
      <c r="C2360" s="276" t="s">
        <v>22275</v>
      </c>
    </row>
    <row r="2361" spans="1:3" x14ac:dyDescent="0.2">
      <c r="A2361" s="76" t="s">
        <v>7185</v>
      </c>
      <c r="B2361" s="275" t="s">
        <v>7186</v>
      </c>
      <c r="C2361" s="276" t="s">
        <v>22275</v>
      </c>
    </row>
    <row r="2362" spans="1:3" x14ac:dyDescent="0.2">
      <c r="A2362" s="76" t="s">
        <v>7187</v>
      </c>
      <c r="B2362" s="275" t="s">
        <v>7188</v>
      </c>
      <c r="C2362" s="276" t="s">
        <v>22275</v>
      </c>
    </row>
    <row r="2363" spans="1:3" x14ac:dyDescent="0.2">
      <c r="A2363" s="76" t="s">
        <v>7189</v>
      </c>
      <c r="B2363" s="275" t="s">
        <v>7190</v>
      </c>
      <c r="C2363" s="276" t="s">
        <v>22275</v>
      </c>
    </row>
    <row r="2364" spans="1:3" x14ac:dyDescent="0.2">
      <c r="A2364" s="76" t="s">
        <v>7191</v>
      </c>
      <c r="B2364" s="275" t="s">
        <v>7192</v>
      </c>
      <c r="C2364" s="276" t="s">
        <v>2525</v>
      </c>
    </row>
    <row r="2365" spans="1:3" x14ac:dyDescent="0.2">
      <c r="A2365" s="76" t="s">
        <v>7193</v>
      </c>
      <c r="B2365" s="275" t="s">
        <v>7194</v>
      </c>
      <c r="C2365" s="276" t="s">
        <v>2525</v>
      </c>
    </row>
    <row r="2366" spans="1:3" x14ac:dyDescent="0.2">
      <c r="A2366" s="76" t="s">
        <v>7195</v>
      </c>
      <c r="B2366" s="275" t="s">
        <v>7196</v>
      </c>
      <c r="C2366" s="276" t="s">
        <v>22275</v>
      </c>
    </row>
    <row r="2367" spans="1:3" x14ac:dyDescent="0.2">
      <c r="A2367" s="76" t="s">
        <v>7197</v>
      </c>
      <c r="B2367" s="275" t="s">
        <v>7198</v>
      </c>
      <c r="C2367" s="276" t="s">
        <v>22275</v>
      </c>
    </row>
    <row r="2368" spans="1:3" x14ac:dyDescent="0.2">
      <c r="A2368" s="76" t="s">
        <v>7199</v>
      </c>
      <c r="B2368" s="275" t="s">
        <v>7200</v>
      </c>
      <c r="C2368" s="276" t="s">
        <v>22275</v>
      </c>
    </row>
    <row r="2369" spans="1:3" x14ac:dyDescent="0.2">
      <c r="A2369" s="76" t="s">
        <v>7201</v>
      </c>
      <c r="B2369" s="275" t="s">
        <v>7202</v>
      </c>
      <c r="C2369" s="276" t="s">
        <v>2525</v>
      </c>
    </row>
    <row r="2370" spans="1:3" x14ac:dyDescent="0.2">
      <c r="A2370" s="76" t="s">
        <v>7203</v>
      </c>
      <c r="B2370" s="275" t="s">
        <v>7204</v>
      </c>
      <c r="C2370" s="276" t="s">
        <v>22275</v>
      </c>
    </row>
    <row r="2371" spans="1:3" x14ac:dyDescent="0.2">
      <c r="A2371" s="76" t="s">
        <v>7205</v>
      </c>
      <c r="B2371" s="275" t="s">
        <v>7206</v>
      </c>
      <c r="C2371" s="276" t="s">
        <v>22275</v>
      </c>
    </row>
    <row r="2372" spans="1:3" x14ac:dyDescent="0.2">
      <c r="A2372" s="76" t="s">
        <v>7207</v>
      </c>
      <c r="B2372" s="275" t="s">
        <v>7208</v>
      </c>
      <c r="C2372" s="276" t="s">
        <v>22275</v>
      </c>
    </row>
    <row r="2373" spans="1:3" x14ac:dyDescent="0.2">
      <c r="A2373" s="76" t="s">
        <v>7209</v>
      </c>
      <c r="B2373" s="275" t="s">
        <v>7210</v>
      </c>
      <c r="C2373" s="276" t="s">
        <v>22275</v>
      </c>
    </row>
    <row r="2374" spans="1:3" x14ac:dyDescent="0.2">
      <c r="A2374" s="76" t="s">
        <v>7211</v>
      </c>
      <c r="B2374" s="275" t="s">
        <v>7212</v>
      </c>
      <c r="C2374" s="276" t="s">
        <v>22275</v>
      </c>
    </row>
    <row r="2375" spans="1:3" x14ac:dyDescent="0.2">
      <c r="A2375" s="76" t="s">
        <v>7213</v>
      </c>
      <c r="B2375" s="275" t="s">
        <v>7214</v>
      </c>
      <c r="C2375" s="276" t="s">
        <v>22275</v>
      </c>
    </row>
    <row r="2376" spans="1:3" x14ac:dyDescent="0.2">
      <c r="A2376" s="76" t="s">
        <v>7215</v>
      </c>
      <c r="B2376" s="275" t="s">
        <v>7216</v>
      </c>
      <c r="C2376" s="276" t="s">
        <v>2525</v>
      </c>
    </row>
    <row r="2377" spans="1:3" x14ac:dyDescent="0.2">
      <c r="A2377" s="76" t="s">
        <v>7217</v>
      </c>
      <c r="B2377" s="275" t="s">
        <v>7218</v>
      </c>
      <c r="C2377" s="276" t="s">
        <v>2525</v>
      </c>
    </row>
    <row r="2378" spans="1:3" x14ac:dyDescent="0.2">
      <c r="A2378" s="76" t="s">
        <v>7219</v>
      </c>
      <c r="B2378" s="275" t="s">
        <v>7220</v>
      </c>
      <c r="C2378" s="276" t="s">
        <v>22275</v>
      </c>
    </row>
    <row r="2379" spans="1:3" x14ac:dyDescent="0.2">
      <c r="A2379" s="76" t="s">
        <v>7221</v>
      </c>
      <c r="B2379" s="275" t="s">
        <v>7222</v>
      </c>
      <c r="C2379" s="276" t="s">
        <v>2525</v>
      </c>
    </row>
    <row r="2380" spans="1:3" x14ac:dyDescent="0.2">
      <c r="A2380" s="76" t="s">
        <v>7223</v>
      </c>
      <c r="B2380" s="275" t="s">
        <v>7224</v>
      </c>
      <c r="C2380" s="276" t="s">
        <v>22275</v>
      </c>
    </row>
    <row r="2381" spans="1:3" x14ac:dyDescent="0.2">
      <c r="A2381" s="76" t="s">
        <v>7225</v>
      </c>
      <c r="B2381" s="275" t="s">
        <v>7226</v>
      </c>
      <c r="C2381" s="276" t="s">
        <v>22275</v>
      </c>
    </row>
    <row r="2382" spans="1:3" x14ac:dyDescent="0.2">
      <c r="A2382" s="76" t="s">
        <v>7227</v>
      </c>
      <c r="B2382" s="275" t="s">
        <v>7228</v>
      </c>
      <c r="C2382" s="276" t="s">
        <v>22275</v>
      </c>
    </row>
    <row r="2383" spans="1:3" x14ac:dyDescent="0.2">
      <c r="A2383" s="76" t="s">
        <v>7229</v>
      </c>
      <c r="B2383" s="275" t="s">
        <v>7230</v>
      </c>
      <c r="C2383" s="276" t="s">
        <v>22275</v>
      </c>
    </row>
    <row r="2384" spans="1:3" x14ac:dyDescent="0.2">
      <c r="A2384" s="76" t="s">
        <v>7231</v>
      </c>
      <c r="B2384" s="275" t="s">
        <v>7232</v>
      </c>
      <c r="C2384" s="276" t="s">
        <v>22275</v>
      </c>
    </row>
    <row r="2385" spans="1:3" x14ac:dyDescent="0.2">
      <c r="A2385" s="76" t="s">
        <v>7233</v>
      </c>
      <c r="B2385" s="275" t="s">
        <v>7234</v>
      </c>
      <c r="C2385" s="276" t="s">
        <v>22275</v>
      </c>
    </row>
    <row r="2386" spans="1:3" x14ac:dyDescent="0.2">
      <c r="A2386" s="76" t="s">
        <v>7235</v>
      </c>
      <c r="B2386" s="275" t="s">
        <v>7236</v>
      </c>
      <c r="C2386" s="276" t="s">
        <v>22275</v>
      </c>
    </row>
    <row r="2387" spans="1:3" x14ac:dyDescent="0.2">
      <c r="A2387" s="76" t="s">
        <v>7237</v>
      </c>
      <c r="B2387" s="275" t="s">
        <v>7238</v>
      </c>
      <c r="C2387" s="276" t="s">
        <v>22275</v>
      </c>
    </row>
    <row r="2388" spans="1:3" x14ac:dyDescent="0.2">
      <c r="A2388" s="76" t="s">
        <v>7239</v>
      </c>
      <c r="B2388" s="275" t="s">
        <v>7240</v>
      </c>
      <c r="C2388" s="276" t="s">
        <v>22275</v>
      </c>
    </row>
    <row r="2389" spans="1:3" x14ac:dyDescent="0.2">
      <c r="A2389" s="76" t="s">
        <v>7241</v>
      </c>
      <c r="B2389" s="275" t="s">
        <v>7242</v>
      </c>
      <c r="C2389" s="276" t="s">
        <v>22275</v>
      </c>
    </row>
    <row r="2390" spans="1:3" x14ac:dyDescent="0.2">
      <c r="A2390" s="76" t="s">
        <v>7243</v>
      </c>
      <c r="B2390" s="275" t="s">
        <v>7244</v>
      </c>
      <c r="C2390" s="276" t="s">
        <v>22275</v>
      </c>
    </row>
    <row r="2391" spans="1:3" x14ac:dyDescent="0.2">
      <c r="A2391" s="76" t="s">
        <v>7245</v>
      </c>
      <c r="B2391" s="275" t="s">
        <v>7246</v>
      </c>
      <c r="C2391" s="276" t="s">
        <v>22275</v>
      </c>
    </row>
    <row r="2392" spans="1:3" x14ac:dyDescent="0.2">
      <c r="A2392" s="76" t="s">
        <v>7247</v>
      </c>
      <c r="B2392" s="275" t="s">
        <v>7248</v>
      </c>
      <c r="C2392" s="276" t="s">
        <v>2525</v>
      </c>
    </row>
    <row r="2393" spans="1:3" x14ac:dyDescent="0.2">
      <c r="A2393" s="76" t="s">
        <v>7249</v>
      </c>
      <c r="B2393" s="275" t="s">
        <v>7250</v>
      </c>
      <c r="C2393" s="276" t="s">
        <v>22275</v>
      </c>
    </row>
    <row r="2394" spans="1:3" x14ac:dyDescent="0.2">
      <c r="A2394" s="76" t="s">
        <v>7251</v>
      </c>
      <c r="B2394" s="275" t="s">
        <v>7252</v>
      </c>
      <c r="C2394" s="276" t="s">
        <v>22275</v>
      </c>
    </row>
    <row r="2395" spans="1:3" x14ac:dyDescent="0.2">
      <c r="A2395" s="76" t="s">
        <v>7253</v>
      </c>
      <c r="B2395" s="275" t="s">
        <v>2086</v>
      </c>
      <c r="C2395" s="276" t="s">
        <v>22275</v>
      </c>
    </row>
    <row r="2396" spans="1:3" x14ac:dyDescent="0.2">
      <c r="A2396" s="76" t="s">
        <v>7254</v>
      </c>
      <c r="B2396" s="275" t="s">
        <v>7255</v>
      </c>
      <c r="C2396" s="276" t="s">
        <v>22275</v>
      </c>
    </row>
    <row r="2397" spans="1:3" x14ac:dyDescent="0.2">
      <c r="A2397" s="76" t="s">
        <v>7256</v>
      </c>
      <c r="B2397" s="275" t="s">
        <v>7257</v>
      </c>
      <c r="C2397" s="276" t="s">
        <v>2525</v>
      </c>
    </row>
    <row r="2398" spans="1:3" x14ac:dyDescent="0.2">
      <c r="A2398" s="76" t="s">
        <v>7258</v>
      </c>
      <c r="B2398" s="275" t="s">
        <v>7259</v>
      </c>
      <c r="C2398" s="276" t="s">
        <v>2525</v>
      </c>
    </row>
    <row r="2399" spans="1:3" x14ac:dyDescent="0.2">
      <c r="A2399" s="76" t="s">
        <v>7260</v>
      </c>
      <c r="B2399" s="275" t="s">
        <v>7261</v>
      </c>
      <c r="C2399" s="276" t="s">
        <v>22275</v>
      </c>
    </row>
    <row r="2400" spans="1:3" x14ac:dyDescent="0.2">
      <c r="A2400" s="76" t="s">
        <v>7262</v>
      </c>
      <c r="B2400" s="275" t="s">
        <v>7263</v>
      </c>
      <c r="C2400" s="276" t="s">
        <v>2525</v>
      </c>
    </row>
    <row r="2401" spans="1:3" x14ac:dyDescent="0.2">
      <c r="A2401" s="76" t="s">
        <v>7264</v>
      </c>
      <c r="B2401" s="275" t="s">
        <v>1885</v>
      </c>
      <c r="C2401" s="276" t="s">
        <v>22275</v>
      </c>
    </row>
    <row r="2402" spans="1:3" x14ac:dyDescent="0.2">
      <c r="A2402" s="76" t="s">
        <v>7265</v>
      </c>
      <c r="B2402" s="275" t="s">
        <v>7266</v>
      </c>
      <c r="C2402" s="276" t="s">
        <v>22275</v>
      </c>
    </row>
    <row r="2403" spans="1:3" x14ac:dyDescent="0.2">
      <c r="A2403" s="76" t="s">
        <v>7267</v>
      </c>
      <c r="B2403" s="275" t="s">
        <v>7268</v>
      </c>
      <c r="C2403" s="276" t="s">
        <v>2525</v>
      </c>
    </row>
    <row r="2404" spans="1:3" x14ac:dyDescent="0.2">
      <c r="A2404" s="76" t="s">
        <v>7269</v>
      </c>
      <c r="B2404" s="275" t="s">
        <v>7270</v>
      </c>
      <c r="C2404" s="276" t="s">
        <v>22275</v>
      </c>
    </row>
    <row r="2405" spans="1:3" x14ac:dyDescent="0.2">
      <c r="A2405" s="76" t="s">
        <v>7271</v>
      </c>
      <c r="B2405" s="275" t="s">
        <v>7272</v>
      </c>
      <c r="C2405" s="276" t="s">
        <v>22275</v>
      </c>
    </row>
    <row r="2406" spans="1:3" x14ac:dyDescent="0.2">
      <c r="A2406" s="76" t="s">
        <v>7273</v>
      </c>
      <c r="B2406" s="275" t="s">
        <v>7274</v>
      </c>
      <c r="C2406" s="276" t="s">
        <v>22275</v>
      </c>
    </row>
    <row r="2407" spans="1:3" x14ac:dyDescent="0.2">
      <c r="A2407" s="76" t="s">
        <v>7275</v>
      </c>
      <c r="B2407" s="275" t="s">
        <v>7276</v>
      </c>
      <c r="C2407" s="276" t="s">
        <v>2525</v>
      </c>
    </row>
    <row r="2408" spans="1:3" x14ac:dyDescent="0.2">
      <c r="A2408" s="76" t="s">
        <v>7277</v>
      </c>
      <c r="B2408" s="275" t="s">
        <v>7278</v>
      </c>
      <c r="C2408" s="276" t="s">
        <v>22275</v>
      </c>
    </row>
    <row r="2409" spans="1:3" x14ac:dyDescent="0.2">
      <c r="A2409" s="76" t="s">
        <v>7279</v>
      </c>
      <c r="B2409" s="275" t="s">
        <v>7280</v>
      </c>
      <c r="C2409" s="276" t="s">
        <v>22275</v>
      </c>
    </row>
    <row r="2410" spans="1:3" x14ac:dyDescent="0.2">
      <c r="A2410" s="76" t="s">
        <v>7281</v>
      </c>
      <c r="B2410" s="275" t="s">
        <v>7282</v>
      </c>
      <c r="C2410" s="276" t="s">
        <v>2525</v>
      </c>
    </row>
    <row r="2411" spans="1:3" x14ac:dyDescent="0.2">
      <c r="A2411" s="76" t="s">
        <v>7283</v>
      </c>
      <c r="B2411" s="275" t="s">
        <v>7284</v>
      </c>
      <c r="C2411" s="276" t="s">
        <v>2525</v>
      </c>
    </row>
    <row r="2412" spans="1:3" x14ac:dyDescent="0.2">
      <c r="A2412" s="76" t="s">
        <v>7285</v>
      </c>
      <c r="B2412" s="275" t="s">
        <v>7286</v>
      </c>
      <c r="C2412" s="276" t="s">
        <v>22275</v>
      </c>
    </row>
    <row r="2413" spans="1:3" x14ac:dyDescent="0.2">
      <c r="A2413" s="76" t="s">
        <v>7287</v>
      </c>
      <c r="B2413" s="275" t="s">
        <v>7288</v>
      </c>
      <c r="C2413" s="276" t="s">
        <v>22275</v>
      </c>
    </row>
    <row r="2414" spans="1:3" x14ac:dyDescent="0.2">
      <c r="A2414" s="76" t="s">
        <v>7289</v>
      </c>
      <c r="B2414" s="275" t="s">
        <v>7290</v>
      </c>
      <c r="C2414" s="276" t="s">
        <v>22275</v>
      </c>
    </row>
    <row r="2415" spans="1:3" x14ac:dyDescent="0.2">
      <c r="A2415" s="76" t="s">
        <v>7291</v>
      </c>
      <c r="B2415" s="275" t="s">
        <v>7292</v>
      </c>
      <c r="C2415" s="276" t="s">
        <v>22275</v>
      </c>
    </row>
    <row r="2416" spans="1:3" x14ac:dyDescent="0.2">
      <c r="A2416" s="76" t="s">
        <v>7293</v>
      </c>
      <c r="B2416" s="275" t="s">
        <v>7294</v>
      </c>
      <c r="C2416" s="276" t="s">
        <v>22275</v>
      </c>
    </row>
    <row r="2417" spans="1:3" x14ac:dyDescent="0.2">
      <c r="A2417" s="76" t="s">
        <v>7295</v>
      </c>
      <c r="B2417" s="275" t="s">
        <v>7296</v>
      </c>
      <c r="C2417" s="276" t="s">
        <v>22275</v>
      </c>
    </row>
    <row r="2418" spans="1:3" x14ac:dyDescent="0.2">
      <c r="A2418" s="76" t="s">
        <v>7297</v>
      </c>
      <c r="B2418" s="275" t="s">
        <v>7298</v>
      </c>
      <c r="C2418" s="276" t="s">
        <v>2525</v>
      </c>
    </row>
    <row r="2419" spans="1:3" x14ac:dyDescent="0.2">
      <c r="A2419" s="76" t="s">
        <v>7299</v>
      </c>
      <c r="B2419" s="275" t="s">
        <v>7300</v>
      </c>
      <c r="C2419" s="276" t="s">
        <v>2525</v>
      </c>
    </row>
    <row r="2420" spans="1:3" x14ac:dyDescent="0.2">
      <c r="A2420" s="76" t="s">
        <v>7301</v>
      </c>
      <c r="B2420" s="275" t="s">
        <v>7302</v>
      </c>
      <c r="C2420" s="276" t="s">
        <v>22275</v>
      </c>
    </row>
    <row r="2421" spans="1:3" x14ac:dyDescent="0.2">
      <c r="A2421" s="76" t="s">
        <v>7303</v>
      </c>
      <c r="B2421" s="275" t="s">
        <v>7304</v>
      </c>
      <c r="C2421" s="276" t="s">
        <v>2525</v>
      </c>
    </row>
    <row r="2422" spans="1:3" x14ac:dyDescent="0.2">
      <c r="A2422" s="76" t="s">
        <v>7305</v>
      </c>
      <c r="B2422" s="275" t="s">
        <v>7306</v>
      </c>
      <c r="C2422" s="276" t="s">
        <v>22275</v>
      </c>
    </row>
    <row r="2423" spans="1:3" x14ac:dyDescent="0.2">
      <c r="A2423" s="76" t="s">
        <v>7307</v>
      </c>
      <c r="B2423" s="275" t="s">
        <v>7308</v>
      </c>
      <c r="C2423" s="276" t="s">
        <v>22275</v>
      </c>
    </row>
    <row r="2424" spans="1:3" x14ac:dyDescent="0.2">
      <c r="A2424" s="76" t="s">
        <v>7309</v>
      </c>
      <c r="B2424" s="275" t="s">
        <v>7310</v>
      </c>
      <c r="C2424" s="276" t="s">
        <v>2525</v>
      </c>
    </row>
    <row r="2425" spans="1:3" x14ac:dyDescent="0.2">
      <c r="A2425" s="76" t="s">
        <v>7311</v>
      </c>
      <c r="B2425" s="275" t="s">
        <v>7312</v>
      </c>
      <c r="C2425" s="276" t="s">
        <v>22275</v>
      </c>
    </row>
    <row r="2426" spans="1:3" x14ac:dyDescent="0.2">
      <c r="A2426" s="76" t="s">
        <v>7313</v>
      </c>
      <c r="B2426" s="275" t="s">
        <v>7314</v>
      </c>
      <c r="C2426" s="276" t="s">
        <v>22275</v>
      </c>
    </row>
    <row r="2427" spans="1:3" x14ac:dyDescent="0.2">
      <c r="A2427" s="76" t="s">
        <v>7315</v>
      </c>
      <c r="B2427" s="275" t="s">
        <v>7316</v>
      </c>
      <c r="C2427" s="276" t="s">
        <v>22275</v>
      </c>
    </row>
    <row r="2428" spans="1:3" x14ac:dyDescent="0.2">
      <c r="A2428" s="76" t="s">
        <v>7317</v>
      </c>
      <c r="B2428" s="275" t="s">
        <v>7318</v>
      </c>
      <c r="C2428" s="276" t="s">
        <v>22275</v>
      </c>
    </row>
    <row r="2429" spans="1:3" x14ac:dyDescent="0.2">
      <c r="A2429" s="76" t="s">
        <v>7319</v>
      </c>
      <c r="B2429" s="275" t="s">
        <v>7320</v>
      </c>
      <c r="C2429" s="276" t="s">
        <v>22275</v>
      </c>
    </row>
    <row r="2430" spans="1:3" x14ac:dyDescent="0.2">
      <c r="A2430" s="76" t="s">
        <v>7321</v>
      </c>
      <c r="B2430" s="275" t="s">
        <v>7322</v>
      </c>
      <c r="C2430" s="276" t="s">
        <v>22275</v>
      </c>
    </row>
    <row r="2431" spans="1:3" x14ac:dyDescent="0.2">
      <c r="A2431" s="76" t="s">
        <v>7323</v>
      </c>
      <c r="B2431" s="275" t="s">
        <v>848</v>
      </c>
      <c r="C2431" s="276" t="s">
        <v>22275</v>
      </c>
    </row>
    <row r="2432" spans="1:3" x14ac:dyDescent="0.2">
      <c r="A2432" s="76" t="s">
        <v>7324</v>
      </c>
      <c r="B2432" s="275" t="s">
        <v>7325</v>
      </c>
      <c r="C2432" s="276" t="s">
        <v>22275</v>
      </c>
    </row>
    <row r="2433" spans="1:3" x14ac:dyDescent="0.2">
      <c r="A2433" s="76" t="s">
        <v>7326</v>
      </c>
      <c r="B2433" s="275" t="s">
        <v>7327</v>
      </c>
      <c r="C2433" s="276" t="s">
        <v>22275</v>
      </c>
    </row>
    <row r="2434" spans="1:3" x14ac:dyDescent="0.2">
      <c r="A2434" s="76" t="s">
        <v>7328</v>
      </c>
      <c r="B2434" s="275" t="s">
        <v>7329</v>
      </c>
      <c r="C2434" s="276" t="s">
        <v>22275</v>
      </c>
    </row>
    <row r="2435" spans="1:3" x14ac:dyDescent="0.2">
      <c r="A2435" s="76" t="s">
        <v>7330</v>
      </c>
      <c r="B2435" s="275" t="s">
        <v>7331</v>
      </c>
      <c r="C2435" s="276" t="s">
        <v>22275</v>
      </c>
    </row>
    <row r="2436" spans="1:3" x14ac:dyDescent="0.2">
      <c r="A2436" s="76" t="s">
        <v>7332</v>
      </c>
      <c r="B2436" s="275" t="s">
        <v>7333</v>
      </c>
      <c r="C2436" s="276" t="s">
        <v>22275</v>
      </c>
    </row>
    <row r="2437" spans="1:3" x14ac:dyDescent="0.2">
      <c r="A2437" s="76" t="s">
        <v>7334</v>
      </c>
      <c r="B2437" s="275" t="s">
        <v>7335</v>
      </c>
      <c r="C2437" s="276" t="s">
        <v>22275</v>
      </c>
    </row>
    <row r="2438" spans="1:3" x14ac:dyDescent="0.2">
      <c r="A2438" s="76" t="s">
        <v>7336</v>
      </c>
      <c r="B2438" s="275" t="s">
        <v>7337</v>
      </c>
      <c r="C2438" s="276" t="s">
        <v>22275</v>
      </c>
    </row>
    <row r="2439" spans="1:3" x14ac:dyDescent="0.2">
      <c r="A2439" s="76" t="s">
        <v>7338</v>
      </c>
      <c r="B2439" s="275" t="s">
        <v>7339</v>
      </c>
      <c r="C2439" s="276" t="s">
        <v>22275</v>
      </c>
    </row>
    <row r="2440" spans="1:3" x14ac:dyDescent="0.2">
      <c r="A2440" s="76" t="s">
        <v>7340</v>
      </c>
      <c r="B2440" s="275" t="s">
        <v>7341</v>
      </c>
      <c r="C2440" s="276" t="s">
        <v>22275</v>
      </c>
    </row>
    <row r="2441" spans="1:3" x14ac:dyDescent="0.2">
      <c r="A2441" s="76" t="s">
        <v>7342</v>
      </c>
      <c r="B2441" s="275" t="s">
        <v>7343</v>
      </c>
      <c r="C2441" s="276" t="s">
        <v>22275</v>
      </c>
    </row>
    <row r="2442" spans="1:3" x14ac:dyDescent="0.2">
      <c r="A2442" s="76" t="s">
        <v>7344</v>
      </c>
      <c r="B2442" s="275" t="s">
        <v>7345</v>
      </c>
      <c r="C2442" s="276" t="s">
        <v>22275</v>
      </c>
    </row>
    <row r="2443" spans="1:3" x14ac:dyDescent="0.2">
      <c r="A2443" s="76" t="s">
        <v>7346</v>
      </c>
      <c r="B2443" s="275" t="s">
        <v>7347</v>
      </c>
      <c r="C2443" s="276" t="s">
        <v>22275</v>
      </c>
    </row>
    <row r="2444" spans="1:3" x14ac:dyDescent="0.2">
      <c r="A2444" s="76" t="s">
        <v>7348</v>
      </c>
      <c r="B2444" s="275" t="s">
        <v>7349</v>
      </c>
      <c r="C2444" s="276" t="s">
        <v>2525</v>
      </c>
    </row>
    <row r="2445" spans="1:3" x14ac:dyDescent="0.2">
      <c r="A2445" s="76" t="s">
        <v>7350</v>
      </c>
      <c r="B2445" s="275" t="s">
        <v>7351</v>
      </c>
      <c r="C2445" s="276" t="s">
        <v>22275</v>
      </c>
    </row>
    <row r="2446" spans="1:3" x14ac:dyDescent="0.2">
      <c r="A2446" s="76" t="s">
        <v>7352</v>
      </c>
      <c r="B2446" s="275" t="s">
        <v>7353</v>
      </c>
      <c r="C2446" s="276" t="s">
        <v>2525</v>
      </c>
    </row>
    <row r="2447" spans="1:3" x14ac:dyDescent="0.2">
      <c r="A2447" s="76" t="s">
        <v>7354</v>
      </c>
      <c r="B2447" s="275" t="s">
        <v>7355</v>
      </c>
      <c r="C2447" s="276" t="s">
        <v>22275</v>
      </c>
    </row>
    <row r="2448" spans="1:3" x14ac:dyDescent="0.2">
      <c r="A2448" s="76" t="s">
        <v>7356</v>
      </c>
      <c r="B2448" s="275" t="s">
        <v>7357</v>
      </c>
      <c r="C2448" s="276" t="s">
        <v>22275</v>
      </c>
    </row>
    <row r="2449" spans="1:3" x14ac:dyDescent="0.2">
      <c r="A2449" s="76" t="s">
        <v>7358</v>
      </c>
      <c r="B2449" s="275" t="s">
        <v>7359</v>
      </c>
      <c r="C2449" s="276" t="s">
        <v>22275</v>
      </c>
    </row>
    <row r="2450" spans="1:3" x14ac:dyDescent="0.2">
      <c r="A2450" s="76" t="s">
        <v>7360</v>
      </c>
      <c r="B2450" s="275" t="s">
        <v>7361</v>
      </c>
      <c r="C2450" s="276" t="s">
        <v>22275</v>
      </c>
    </row>
    <row r="2451" spans="1:3" x14ac:dyDescent="0.2">
      <c r="A2451" s="76" t="s">
        <v>7362</v>
      </c>
      <c r="B2451" s="275" t="s">
        <v>7363</v>
      </c>
      <c r="C2451" s="276" t="s">
        <v>22275</v>
      </c>
    </row>
    <row r="2452" spans="1:3" x14ac:dyDescent="0.2">
      <c r="A2452" s="76" t="s">
        <v>7364</v>
      </c>
      <c r="B2452" s="275" t="s">
        <v>7365</v>
      </c>
      <c r="C2452" s="276" t="s">
        <v>22275</v>
      </c>
    </row>
    <row r="2453" spans="1:3" x14ac:dyDescent="0.2">
      <c r="A2453" s="76" t="s">
        <v>7366</v>
      </c>
      <c r="B2453" s="275" t="s">
        <v>7367</v>
      </c>
      <c r="C2453" s="276" t="s">
        <v>22275</v>
      </c>
    </row>
    <row r="2454" spans="1:3" x14ac:dyDescent="0.2">
      <c r="A2454" s="76" t="s">
        <v>7368</v>
      </c>
      <c r="B2454" s="275" t="s">
        <v>7369</v>
      </c>
      <c r="C2454" s="276" t="s">
        <v>22275</v>
      </c>
    </row>
    <row r="2455" spans="1:3" x14ac:dyDescent="0.2">
      <c r="A2455" s="76" t="s">
        <v>7370</v>
      </c>
      <c r="B2455" s="275" t="s">
        <v>7371</v>
      </c>
      <c r="C2455" s="276" t="s">
        <v>22275</v>
      </c>
    </row>
    <row r="2456" spans="1:3" x14ac:dyDescent="0.2">
      <c r="A2456" s="76" t="s">
        <v>7372</v>
      </c>
      <c r="B2456" s="275" t="s">
        <v>7373</v>
      </c>
      <c r="C2456" s="276" t="s">
        <v>22275</v>
      </c>
    </row>
    <row r="2457" spans="1:3" x14ac:dyDescent="0.2">
      <c r="A2457" s="76" t="s">
        <v>7374</v>
      </c>
      <c r="B2457" s="275" t="s">
        <v>7375</v>
      </c>
      <c r="C2457" s="276" t="s">
        <v>22275</v>
      </c>
    </row>
    <row r="2458" spans="1:3" x14ac:dyDescent="0.2">
      <c r="A2458" s="76" t="s">
        <v>7376</v>
      </c>
      <c r="B2458" s="275" t="s">
        <v>7377</v>
      </c>
      <c r="C2458" s="276" t="s">
        <v>22275</v>
      </c>
    </row>
    <row r="2459" spans="1:3" x14ac:dyDescent="0.2">
      <c r="A2459" s="76" t="s">
        <v>7378</v>
      </c>
      <c r="B2459" s="275" t="s">
        <v>7379</v>
      </c>
      <c r="C2459" s="276" t="s">
        <v>2525</v>
      </c>
    </row>
    <row r="2460" spans="1:3" x14ac:dyDescent="0.2">
      <c r="A2460" s="76" t="s">
        <v>7380</v>
      </c>
      <c r="B2460" s="275" t="s">
        <v>7381</v>
      </c>
      <c r="C2460" s="276" t="s">
        <v>22275</v>
      </c>
    </row>
    <row r="2461" spans="1:3" x14ac:dyDescent="0.2">
      <c r="A2461" s="76" t="s">
        <v>7382</v>
      </c>
      <c r="B2461" s="275" t="s">
        <v>7383</v>
      </c>
      <c r="C2461" s="276" t="s">
        <v>22275</v>
      </c>
    </row>
    <row r="2462" spans="1:3" x14ac:dyDescent="0.2">
      <c r="A2462" s="76" t="s">
        <v>7384</v>
      </c>
      <c r="B2462" s="275" t="s">
        <v>7385</v>
      </c>
      <c r="C2462" s="276" t="s">
        <v>22275</v>
      </c>
    </row>
    <row r="2463" spans="1:3" x14ac:dyDescent="0.2">
      <c r="A2463" s="76" t="s">
        <v>7386</v>
      </c>
      <c r="B2463" s="275" t="s">
        <v>7387</v>
      </c>
      <c r="C2463" s="276" t="s">
        <v>22275</v>
      </c>
    </row>
    <row r="2464" spans="1:3" x14ac:dyDescent="0.2">
      <c r="A2464" s="76" t="s">
        <v>7388</v>
      </c>
      <c r="B2464" s="275" t="s">
        <v>7389</v>
      </c>
      <c r="C2464" s="276" t="s">
        <v>22275</v>
      </c>
    </row>
    <row r="2465" spans="1:3" x14ac:dyDescent="0.2">
      <c r="A2465" s="76" t="s">
        <v>7390</v>
      </c>
      <c r="B2465" s="275" t="s">
        <v>7391</v>
      </c>
      <c r="C2465" s="276" t="s">
        <v>2525</v>
      </c>
    </row>
    <row r="2466" spans="1:3" x14ac:dyDescent="0.2">
      <c r="A2466" s="76" t="s">
        <v>7392</v>
      </c>
      <c r="B2466" s="275" t="s">
        <v>7393</v>
      </c>
      <c r="C2466" s="276" t="s">
        <v>22275</v>
      </c>
    </row>
    <row r="2467" spans="1:3" x14ac:dyDescent="0.2">
      <c r="A2467" s="76" t="s">
        <v>7394</v>
      </c>
      <c r="B2467" s="275" t="s">
        <v>7395</v>
      </c>
      <c r="C2467" s="276" t="s">
        <v>22275</v>
      </c>
    </row>
    <row r="2468" spans="1:3" x14ac:dyDescent="0.2">
      <c r="A2468" s="76" t="s">
        <v>7396</v>
      </c>
      <c r="B2468" s="275" t="s">
        <v>7397</v>
      </c>
      <c r="C2468" s="276" t="s">
        <v>2525</v>
      </c>
    </row>
    <row r="2469" spans="1:3" x14ac:dyDescent="0.2">
      <c r="A2469" s="76" t="s">
        <v>7398</v>
      </c>
      <c r="B2469" s="275" t="s">
        <v>7399</v>
      </c>
      <c r="C2469" s="276" t="s">
        <v>22275</v>
      </c>
    </row>
    <row r="2470" spans="1:3" x14ac:dyDescent="0.2">
      <c r="A2470" s="76" t="s">
        <v>7400</v>
      </c>
      <c r="B2470" s="275" t="s">
        <v>7401</v>
      </c>
      <c r="C2470" s="276" t="s">
        <v>22275</v>
      </c>
    </row>
    <row r="2471" spans="1:3" x14ac:dyDescent="0.2">
      <c r="A2471" s="76" t="s">
        <v>7402</v>
      </c>
      <c r="B2471" s="275" t="s">
        <v>7403</v>
      </c>
      <c r="C2471" s="276" t="s">
        <v>22275</v>
      </c>
    </row>
    <row r="2472" spans="1:3" x14ac:dyDescent="0.2">
      <c r="A2472" s="76" t="s">
        <v>7404</v>
      </c>
      <c r="B2472" s="275" t="s">
        <v>7405</v>
      </c>
      <c r="C2472" s="276" t="s">
        <v>2525</v>
      </c>
    </row>
    <row r="2473" spans="1:3" x14ac:dyDescent="0.2">
      <c r="A2473" s="76" t="s">
        <v>7406</v>
      </c>
      <c r="B2473" s="275" t="s">
        <v>7407</v>
      </c>
      <c r="C2473" s="276" t="s">
        <v>2525</v>
      </c>
    </row>
    <row r="2474" spans="1:3" x14ac:dyDescent="0.2">
      <c r="A2474" s="76" t="s">
        <v>7408</v>
      </c>
      <c r="B2474" s="275" t="s">
        <v>7409</v>
      </c>
      <c r="C2474" s="276" t="s">
        <v>22275</v>
      </c>
    </row>
    <row r="2475" spans="1:3" x14ac:dyDescent="0.2">
      <c r="A2475" s="76" t="s">
        <v>7410</v>
      </c>
      <c r="B2475" s="275" t="s">
        <v>7411</v>
      </c>
      <c r="C2475" s="276" t="s">
        <v>22275</v>
      </c>
    </row>
    <row r="2476" spans="1:3" x14ac:dyDescent="0.2">
      <c r="A2476" s="76" t="s">
        <v>7412</v>
      </c>
      <c r="B2476" s="275" t="s">
        <v>7413</v>
      </c>
      <c r="C2476" s="276" t="s">
        <v>2525</v>
      </c>
    </row>
    <row r="2477" spans="1:3" x14ac:dyDescent="0.2">
      <c r="A2477" s="76" t="s">
        <v>7414</v>
      </c>
      <c r="B2477" s="275" t="s">
        <v>7415</v>
      </c>
      <c r="C2477" s="276" t="s">
        <v>22275</v>
      </c>
    </row>
    <row r="2478" spans="1:3" x14ac:dyDescent="0.2">
      <c r="A2478" s="76" t="s">
        <v>7416</v>
      </c>
      <c r="B2478" s="275" t="s">
        <v>7417</v>
      </c>
      <c r="C2478" s="276" t="s">
        <v>2525</v>
      </c>
    </row>
    <row r="2479" spans="1:3" x14ac:dyDescent="0.2">
      <c r="A2479" s="76" t="s">
        <v>7418</v>
      </c>
      <c r="B2479" s="275" t="s">
        <v>7419</v>
      </c>
      <c r="C2479" s="276" t="s">
        <v>2525</v>
      </c>
    </row>
    <row r="2480" spans="1:3" x14ac:dyDescent="0.2">
      <c r="A2480" s="76" t="s">
        <v>7420</v>
      </c>
      <c r="B2480" s="275" t="s">
        <v>7421</v>
      </c>
      <c r="C2480" s="276" t="s">
        <v>22275</v>
      </c>
    </row>
    <row r="2481" spans="1:3" x14ac:dyDescent="0.2">
      <c r="A2481" s="76" t="s">
        <v>7422</v>
      </c>
      <c r="B2481" s="275" t="s">
        <v>7423</v>
      </c>
      <c r="C2481" s="276" t="s">
        <v>22275</v>
      </c>
    </row>
    <row r="2482" spans="1:3" x14ac:dyDescent="0.2">
      <c r="A2482" s="76" t="s">
        <v>7424</v>
      </c>
      <c r="B2482" s="275" t="s">
        <v>7425</v>
      </c>
      <c r="C2482" s="276" t="s">
        <v>22275</v>
      </c>
    </row>
    <row r="2483" spans="1:3" x14ac:dyDescent="0.2">
      <c r="A2483" s="76" t="s">
        <v>7426</v>
      </c>
      <c r="B2483" s="275" t="s">
        <v>7427</v>
      </c>
      <c r="C2483" s="276" t="s">
        <v>22275</v>
      </c>
    </row>
    <row r="2484" spans="1:3" x14ac:dyDescent="0.2">
      <c r="A2484" s="76" t="s">
        <v>7428</v>
      </c>
      <c r="B2484" s="275" t="s">
        <v>7429</v>
      </c>
      <c r="C2484" s="276" t="s">
        <v>22275</v>
      </c>
    </row>
    <row r="2485" spans="1:3" x14ac:dyDescent="0.2">
      <c r="A2485" s="76" t="s">
        <v>7430</v>
      </c>
      <c r="B2485" s="275" t="s">
        <v>7431</v>
      </c>
      <c r="C2485" s="276" t="s">
        <v>2525</v>
      </c>
    </row>
    <row r="2486" spans="1:3" x14ac:dyDescent="0.2">
      <c r="A2486" s="76" t="s">
        <v>7432</v>
      </c>
      <c r="B2486" s="275" t="s">
        <v>7433</v>
      </c>
      <c r="C2486" s="276" t="s">
        <v>22275</v>
      </c>
    </row>
    <row r="2487" spans="1:3" x14ac:dyDescent="0.2">
      <c r="A2487" s="76" t="s">
        <v>7434</v>
      </c>
      <c r="B2487" s="275" t="s">
        <v>7435</v>
      </c>
      <c r="C2487" s="276" t="s">
        <v>2525</v>
      </c>
    </row>
    <row r="2488" spans="1:3" x14ac:dyDescent="0.2">
      <c r="A2488" s="76" t="s">
        <v>7436</v>
      </c>
      <c r="B2488" s="275" t="s">
        <v>7437</v>
      </c>
      <c r="C2488" s="276" t="s">
        <v>2525</v>
      </c>
    </row>
    <row r="2489" spans="1:3" x14ac:dyDescent="0.2">
      <c r="A2489" s="76" t="s">
        <v>7438</v>
      </c>
      <c r="B2489" s="275" t="s">
        <v>7439</v>
      </c>
      <c r="C2489" s="276" t="s">
        <v>2525</v>
      </c>
    </row>
    <row r="2490" spans="1:3" x14ac:dyDescent="0.2">
      <c r="A2490" s="76" t="s">
        <v>7440</v>
      </c>
      <c r="B2490" s="275" t="s">
        <v>7441</v>
      </c>
      <c r="C2490" s="276" t="s">
        <v>2525</v>
      </c>
    </row>
    <row r="2491" spans="1:3" x14ac:dyDescent="0.2">
      <c r="A2491" s="76" t="s">
        <v>7442</v>
      </c>
      <c r="B2491" s="275" t="s">
        <v>7443</v>
      </c>
      <c r="C2491" s="276" t="s">
        <v>22275</v>
      </c>
    </row>
    <row r="2492" spans="1:3" x14ac:dyDescent="0.2">
      <c r="A2492" s="76" t="s">
        <v>7444</v>
      </c>
      <c r="B2492" s="275" t="s">
        <v>7445</v>
      </c>
      <c r="C2492" s="276" t="s">
        <v>22275</v>
      </c>
    </row>
    <row r="2493" spans="1:3" x14ac:dyDescent="0.2">
      <c r="A2493" s="76" t="s">
        <v>7446</v>
      </c>
      <c r="B2493" s="275" t="s">
        <v>7447</v>
      </c>
      <c r="C2493" s="276" t="s">
        <v>2525</v>
      </c>
    </row>
    <row r="2494" spans="1:3" x14ac:dyDescent="0.2">
      <c r="A2494" s="76" t="s">
        <v>7448</v>
      </c>
      <c r="B2494" s="275" t="s">
        <v>7449</v>
      </c>
      <c r="C2494" s="276" t="s">
        <v>22275</v>
      </c>
    </row>
    <row r="2495" spans="1:3" x14ac:dyDescent="0.2">
      <c r="A2495" s="76" t="s">
        <v>7450</v>
      </c>
      <c r="B2495" s="275" t="s">
        <v>7451</v>
      </c>
      <c r="C2495" s="276" t="s">
        <v>2525</v>
      </c>
    </row>
    <row r="2496" spans="1:3" x14ac:dyDescent="0.2">
      <c r="A2496" s="76" t="s">
        <v>7452</v>
      </c>
      <c r="B2496" s="275" t="s">
        <v>7453</v>
      </c>
      <c r="C2496" s="276" t="s">
        <v>22275</v>
      </c>
    </row>
    <row r="2497" spans="1:3" x14ac:dyDescent="0.2">
      <c r="A2497" s="76" t="s">
        <v>7454</v>
      </c>
      <c r="B2497" s="275" t="s">
        <v>7455</v>
      </c>
      <c r="C2497" s="276" t="s">
        <v>22275</v>
      </c>
    </row>
    <row r="2498" spans="1:3" x14ac:dyDescent="0.2">
      <c r="A2498" s="76" t="s">
        <v>7456</v>
      </c>
      <c r="B2498" s="275" t="s">
        <v>7457</v>
      </c>
      <c r="C2498" s="276" t="s">
        <v>22275</v>
      </c>
    </row>
    <row r="2499" spans="1:3" x14ac:dyDescent="0.2">
      <c r="A2499" s="76" t="s">
        <v>7458</v>
      </c>
      <c r="B2499" s="275" t="s">
        <v>7459</v>
      </c>
      <c r="C2499" s="276" t="s">
        <v>2525</v>
      </c>
    </row>
    <row r="2500" spans="1:3" x14ac:dyDescent="0.2">
      <c r="A2500" s="76" t="s">
        <v>7460</v>
      </c>
      <c r="B2500" s="275" t="s">
        <v>7461</v>
      </c>
      <c r="C2500" s="276" t="s">
        <v>22275</v>
      </c>
    </row>
    <row r="2501" spans="1:3" x14ac:dyDescent="0.2">
      <c r="A2501" s="76" t="s">
        <v>7462</v>
      </c>
      <c r="B2501" s="275" t="s">
        <v>7463</v>
      </c>
      <c r="C2501" s="276" t="s">
        <v>2525</v>
      </c>
    </row>
    <row r="2502" spans="1:3" x14ac:dyDescent="0.2">
      <c r="A2502" s="76" t="s">
        <v>7464</v>
      </c>
      <c r="B2502" s="275" t="s">
        <v>7465</v>
      </c>
      <c r="C2502" s="276" t="s">
        <v>22275</v>
      </c>
    </row>
    <row r="2503" spans="1:3" x14ac:dyDescent="0.2">
      <c r="A2503" s="76" t="s">
        <v>7466</v>
      </c>
      <c r="B2503" s="275" t="s">
        <v>7467</v>
      </c>
      <c r="C2503" s="276" t="s">
        <v>2525</v>
      </c>
    </row>
    <row r="2504" spans="1:3" x14ac:dyDescent="0.2">
      <c r="A2504" s="76" t="s">
        <v>7468</v>
      </c>
      <c r="B2504" s="275" t="s">
        <v>22279</v>
      </c>
      <c r="C2504" s="276" t="s">
        <v>22275</v>
      </c>
    </row>
    <row r="2505" spans="1:3" x14ac:dyDescent="0.2">
      <c r="A2505" s="76" t="s">
        <v>7469</v>
      </c>
      <c r="B2505" s="275" t="s">
        <v>7470</v>
      </c>
      <c r="C2505" s="276" t="s">
        <v>2525</v>
      </c>
    </row>
    <row r="2506" spans="1:3" x14ac:dyDescent="0.2">
      <c r="A2506" s="76" t="s">
        <v>7471</v>
      </c>
      <c r="B2506" s="275" t="s">
        <v>7472</v>
      </c>
      <c r="C2506" s="276" t="s">
        <v>22275</v>
      </c>
    </row>
    <row r="2507" spans="1:3" x14ac:dyDescent="0.2">
      <c r="A2507" s="76" t="s">
        <v>7473</v>
      </c>
      <c r="B2507" s="275" t="s">
        <v>7474</v>
      </c>
      <c r="C2507" s="276" t="s">
        <v>22275</v>
      </c>
    </row>
    <row r="2508" spans="1:3" x14ac:dyDescent="0.2">
      <c r="A2508" s="76" t="s">
        <v>7475</v>
      </c>
      <c r="B2508" s="275" t="s">
        <v>7476</v>
      </c>
      <c r="C2508" s="276" t="s">
        <v>22275</v>
      </c>
    </row>
    <row r="2509" spans="1:3" x14ac:dyDescent="0.2">
      <c r="A2509" s="76" t="s">
        <v>7477</v>
      </c>
      <c r="B2509" s="275" t="s">
        <v>7478</v>
      </c>
      <c r="C2509" s="276" t="s">
        <v>22275</v>
      </c>
    </row>
    <row r="2510" spans="1:3" x14ac:dyDescent="0.2">
      <c r="A2510" s="76" t="s">
        <v>7479</v>
      </c>
      <c r="B2510" s="275" t="s">
        <v>7480</v>
      </c>
      <c r="C2510" s="276" t="s">
        <v>22275</v>
      </c>
    </row>
    <row r="2511" spans="1:3" x14ac:dyDescent="0.2">
      <c r="A2511" s="76" t="s">
        <v>7481</v>
      </c>
      <c r="B2511" s="275" t="s">
        <v>7482</v>
      </c>
      <c r="C2511" s="276" t="s">
        <v>22275</v>
      </c>
    </row>
    <row r="2512" spans="1:3" x14ac:dyDescent="0.2">
      <c r="A2512" s="76" t="s">
        <v>7483</v>
      </c>
      <c r="B2512" s="275" t="s">
        <v>7484</v>
      </c>
      <c r="C2512" s="276" t="s">
        <v>22275</v>
      </c>
    </row>
    <row r="2513" spans="1:3" x14ac:dyDescent="0.2">
      <c r="A2513" s="76" t="s">
        <v>7485</v>
      </c>
      <c r="B2513" s="275" t="s">
        <v>7486</v>
      </c>
      <c r="C2513" s="276" t="s">
        <v>22275</v>
      </c>
    </row>
    <row r="2514" spans="1:3" x14ac:dyDescent="0.2">
      <c r="A2514" s="76" t="s">
        <v>7487</v>
      </c>
      <c r="B2514" s="275" t="s">
        <v>7488</v>
      </c>
      <c r="C2514" s="276" t="s">
        <v>22275</v>
      </c>
    </row>
    <row r="2515" spans="1:3" x14ac:dyDescent="0.2">
      <c r="A2515" s="76" t="s">
        <v>7489</v>
      </c>
      <c r="B2515" s="275" t="s">
        <v>7490</v>
      </c>
      <c r="C2515" s="276" t="s">
        <v>22275</v>
      </c>
    </row>
    <row r="2516" spans="1:3" x14ac:dyDescent="0.2">
      <c r="A2516" s="76" t="s">
        <v>7491</v>
      </c>
      <c r="B2516" s="275" t="s">
        <v>7492</v>
      </c>
      <c r="C2516" s="276" t="s">
        <v>2525</v>
      </c>
    </row>
    <row r="2517" spans="1:3" x14ac:dyDescent="0.2">
      <c r="A2517" s="76" t="s">
        <v>7493</v>
      </c>
      <c r="B2517" s="275" t="s">
        <v>7494</v>
      </c>
      <c r="C2517" s="276" t="s">
        <v>22275</v>
      </c>
    </row>
    <row r="2518" spans="1:3" x14ac:dyDescent="0.2">
      <c r="A2518" s="76" t="s">
        <v>7495</v>
      </c>
      <c r="B2518" s="275" t="s">
        <v>7496</v>
      </c>
      <c r="C2518" s="276" t="s">
        <v>2525</v>
      </c>
    </row>
    <row r="2519" spans="1:3" x14ac:dyDescent="0.2">
      <c r="A2519" s="76" t="s">
        <v>7497</v>
      </c>
      <c r="B2519" s="275" t="s">
        <v>7498</v>
      </c>
      <c r="C2519" s="276" t="s">
        <v>2525</v>
      </c>
    </row>
    <row r="2520" spans="1:3" x14ac:dyDescent="0.2">
      <c r="A2520" s="76" t="s">
        <v>7499</v>
      </c>
      <c r="B2520" s="275" t="s">
        <v>7500</v>
      </c>
      <c r="C2520" s="276" t="s">
        <v>22275</v>
      </c>
    </row>
    <row r="2521" spans="1:3" x14ac:dyDescent="0.2">
      <c r="A2521" s="76" t="s">
        <v>7501</v>
      </c>
      <c r="B2521" s="275" t="s">
        <v>7502</v>
      </c>
      <c r="C2521" s="276" t="s">
        <v>2525</v>
      </c>
    </row>
    <row r="2522" spans="1:3" x14ac:dyDescent="0.2">
      <c r="A2522" s="76" t="s">
        <v>7503</v>
      </c>
      <c r="B2522" s="275" t="s">
        <v>7504</v>
      </c>
      <c r="C2522" s="276" t="s">
        <v>2525</v>
      </c>
    </row>
    <row r="2523" spans="1:3" x14ac:dyDescent="0.2">
      <c r="A2523" s="76" t="s">
        <v>7505</v>
      </c>
      <c r="B2523" s="275" t="s">
        <v>7506</v>
      </c>
      <c r="C2523" s="276" t="s">
        <v>2525</v>
      </c>
    </row>
    <row r="2524" spans="1:3" x14ac:dyDescent="0.2">
      <c r="A2524" s="76" t="s">
        <v>7507</v>
      </c>
      <c r="B2524" s="275" t="s">
        <v>7508</v>
      </c>
      <c r="C2524" s="276" t="s">
        <v>2525</v>
      </c>
    </row>
    <row r="2525" spans="1:3" x14ac:dyDescent="0.2">
      <c r="A2525" s="76" t="s">
        <v>7509</v>
      </c>
      <c r="B2525" s="275" t="s">
        <v>7510</v>
      </c>
      <c r="C2525" s="276" t="s">
        <v>2525</v>
      </c>
    </row>
    <row r="2526" spans="1:3" x14ac:dyDescent="0.2">
      <c r="A2526" s="76" t="s">
        <v>7511</v>
      </c>
      <c r="B2526" s="275" t="s">
        <v>7512</v>
      </c>
      <c r="C2526" s="276" t="s">
        <v>22275</v>
      </c>
    </row>
    <row r="2527" spans="1:3" x14ac:dyDescent="0.2">
      <c r="A2527" s="76" t="s">
        <v>7513</v>
      </c>
      <c r="B2527" s="275" t="s">
        <v>7514</v>
      </c>
      <c r="C2527" s="276" t="s">
        <v>22275</v>
      </c>
    </row>
    <row r="2528" spans="1:3" x14ac:dyDescent="0.2">
      <c r="A2528" s="76" t="s">
        <v>7515</v>
      </c>
      <c r="B2528" s="275" t="s">
        <v>7516</v>
      </c>
      <c r="C2528" s="276" t="s">
        <v>22275</v>
      </c>
    </row>
    <row r="2529" spans="1:3" x14ac:dyDescent="0.2">
      <c r="A2529" s="76" t="s">
        <v>7517</v>
      </c>
      <c r="B2529" s="275" t="s">
        <v>7518</v>
      </c>
      <c r="C2529" s="276" t="s">
        <v>2525</v>
      </c>
    </row>
    <row r="2530" spans="1:3" x14ac:dyDescent="0.2">
      <c r="A2530" s="76" t="s">
        <v>7519</v>
      </c>
      <c r="B2530" s="275" t="s">
        <v>7520</v>
      </c>
      <c r="C2530" s="276" t="s">
        <v>22275</v>
      </c>
    </row>
    <row r="2531" spans="1:3" x14ac:dyDescent="0.2">
      <c r="A2531" s="76" t="s">
        <v>7521</v>
      </c>
      <c r="B2531" s="275" t="s">
        <v>7522</v>
      </c>
      <c r="C2531" s="276" t="s">
        <v>22275</v>
      </c>
    </row>
    <row r="2532" spans="1:3" x14ac:dyDescent="0.2">
      <c r="A2532" s="76" t="s">
        <v>7523</v>
      </c>
      <c r="B2532" s="275" t="s">
        <v>7524</v>
      </c>
      <c r="C2532" s="276" t="s">
        <v>2525</v>
      </c>
    </row>
    <row r="2533" spans="1:3" x14ac:dyDescent="0.2">
      <c r="A2533" s="76" t="s">
        <v>7525</v>
      </c>
      <c r="B2533" s="275" t="s">
        <v>2831</v>
      </c>
      <c r="C2533" s="276" t="s">
        <v>22275</v>
      </c>
    </row>
    <row r="2534" spans="1:3" x14ac:dyDescent="0.2">
      <c r="A2534" s="76" t="s">
        <v>2832</v>
      </c>
      <c r="B2534" s="275" t="s">
        <v>2833</v>
      </c>
      <c r="C2534" s="276" t="s">
        <v>2525</v>
      </c>
    </row>
    <row r="2535" spans="1:3" x14ac:dyDescent="0.2">
      <c r="A2535" s="76" t="s">
        <v>2834</v>
      </c>
      <c r="B2535" s="275" t="s">
        <v>2835</v>
      </c>
      <c r="C2535" s="276" t="s">
        <v>22275</v>
      </c>
    </row>
    <row r="2536" spans="1:3" x14ac:dyDescent="0.2">
      <c r="A2536" s="76" t="s">
        <v>2836</v>
      </c>
      <c r="B2536" s="275" t="s">
        <v>2837</v>
      </c>
      <c r="C2536" s="276" t="s">
        <v>2525</v>
      </c>
    </row>
    <row r="2537" spans="1:3" x14ac:dyDescent="0.2">
      <c r="A2537" s="76" t="s">
        <v>2838</v>
      </c>
      <c r="B2537" s="275" t="s">
        <v>2839</v>
      </c>
      <c r="C2537" s="276" t="s">
        <v>22275</v>
      </c>
    </row>
    <row r="2538" spans="1:3" x14ac:dyDescent="0.2">
      <c r="A2538" s="76" t="s">
        <v>2840</v>
      </c>
      <c r="B2538" s="275" t="s">
        <v>2841</v>
      </c>
      <c r="C2538" s="276" t="s">
        <v>22278</v>
      </c>
    </row>
    <row r="2539" spans="1:3" x14ac:dyDescent="0.2">
      <c r="A2539" s="76" t="s">
        <v>2842</v>
      </c>
      <c r="B2539" s="275" t="s">
        <v>2843</v>
      </c>
      <c r="C2539" s="276" t="s">
        <v>2525</v>
      </c>
    </row>
    <row r="2540" spans="1:3" x14ac:dyDescent="0.2">
      <c r="A2540" s="76" t="s">
        <v>2844</v>
      </c>
      <c r="B2540" s="275" t="s">
        <v>2845</v>
      </c>
      <c r="C2540" s="276" t="s">
        <v>22275</v>
      </c>
    </row>
    <row r="2541" spans="1:3" x14ac:dyDescent="0.2">
      <c r="A2541" s="76" t="s">
        <v>2846</v>
      </c>
      <c r="B2541" s="275" t="s">
        <v>2847</v>
      </c>
      <c r="C2541" s="276" t="s">
        <v>2525</v>
      </c>
    </row>
    <row r="2542" spans="1:3" x14ac:dyDescent="0.2">
      <c r="A2542" s="76" t="s">
        <v>2848</v>
      </c>
      <c r="B2542" s="275" t="s">
        <v>2849</v>
      </c>
      <c r="C2542" s="276" t="s">
        <v>22275</v>
      </c>
    </row>
    <row r="2543" spans="1:3" x14ac:dyDescent="0.2">
      <c r="A2543" s="76" t="s">
        <v>2850</v>
      </c>
      <c r="B2543" s="275" t="s">
        <v>2851</v>
      </c>
      <c r="C2543" s="276" t="s">
        <v>2525</v>
      </c>
    </row>
    <row r="2544" spans="1:3" x14ac:dyDescent="0.2">
      <c r="A2544" s="76" t="s">
        <v>2852</v>
      </c>
      <c r="B2544" s="275" t="s">
        <v>2853</v>
      </c>
      <c r="C2544" s="276" t="s">
        <v>2525</v>
      </c>
    </row>
    <row r="2545" spans="1:3" x14ac:dyDescent="0.2">
      <c r="A2545" s="76" t="s">
        <v>2854</v>
      </c>
      <c r="B2545" s="275" t="s">
        <v>2855</v>
      </c>
      <c r="C2545" s="276" t="s">
        <v>2525</v>
      </c>
    </row>
    <row r="2546" spans="1:3" x14ac:dyDescent="0.2">
      <c r="A2546" s="76" t="s">
        <v>2856</v>
      </c>
      <c r="B2546" s="275" t="s">
        <v>2857</v>
      </c>
      <c r="C2546" s="276" t="s">
        <v>22275</v>
      </c>
    </row>
    <row r="2547" spans="1:3" x14ac:dyDescent="0.2">
      <c r="A2547" s="76" t="s">
        <v>2858</v>
      </c>
      <c r="B2547" s="275" t="s">
        <v>2859</v>
      </c>
      <c r="C2547" s="276" t="s">
        <v>22275</v>
      </c>
    </row>
    <row r="2548" spans="1:3" x14ac:dyDescent="0.2">
      <c r="A2548" s="76" t="s">
        <v>2860</v>
      </c>
      <c r="B2548" s="275" t="s">
        <v>2861</v>
      </c>
      <c r="C2548" s="276" t="s">
        <v>22275</v>
      </c>
    </row>
    <row r="2549" spans="1:3" x14ac:dyDescent="0.2">
      <c r="A2549" s="76" t="s">
        <v>2862</v>
      </c>
      <c r="B2549" s="275" t="s">
        <v>2863</v>
      </c>
      <c r="C2549" s="276" t="s">
        <v>2525</v>
      </c>
    </row>
    <row r="2550" spans="1:3" x14ac:dyDescent="0.2">
      <c r="A2550" s="76" t="s">
        <v>2864</v>
      </c>
      <c r="B2550" s="275" t="s">
        <v>2865</v>
      </c>
      <c r="C2550" s="276" t="s">
        <v>2525</v>
      </c>
    </row>
    <row r="2551" spans="1:3" x14ac:dyDescent="0.2">
      <c r="A2551" s="76" t="s">
        <v>2866</v>
      </c>
      <c r="B2551" s="275" t="s">
        <v>2867</v>
      </c>
      <c r="C2551" s="276" t="s">
        <v>2525</v>
      </c>
    </row>
    <row r="2552" spans="1:3" x14ac:dyDescent="0.2">
      <c r="A2552" s="76" t="s">
        <v>2868</v>
      </c>
      <c r="B2552" s="275" t="s">
        <v>2869</v>
      </c>
      <c r="C2552" s="276" t="s">
        <v>2525</v>
      </c>
    </row>
    <row r="2553" spans="1:3" x14ac:dyDescent="0.2">
      <c r="A2553" s="76" t="s">
        <v>2870</v>
      </c>
      <c r="B2553" s="275" t="s">
        <v>7033</v>
      </c>
      <c r="C2553" s="276" t="s">
        <v>2525</v>
      </c>
    </row>
    <row r="2554" spans="1:3" x14ac:dyDescent="0.2">
      <c r="A2554" s="76" t="s">
        <v>2871</v>
      </c>
      <c r="B2554" s="275" t="s">
        <v>2872</v>
      </c>
      <c r="C2554" s="276" t="s">
        <v>22275</v>
      </c>
    </row>
    <row r="2555" spans="1:3" x14ac:dyDescent="0.2">
      <c r="A2555" s="76" t="s">
        <v>2873</v>
      </c>
      <c r="B2555" s="275" t="s">
        <v>2874</v>
      </c>
      <c r="C2555" s="276" t="s">
        <v>2525</v>
      </c>
    </row>
    <row r="2556" spans="1:3" x14ac:dyDescent="0.2">
      <c r="A2556" s="76" t="s">
        <v>2875</v>
      </c>
      <c r="B2556" s="275" t="s">
        <v>2876</v>
      </c>
      <c r="C2556" s="276" t="s">
        <v>22275</v>
      </c>
    </row>
    <row r="2557" spans="1:3" x14ac:dyDescent="0.2">
      <c r="A2557" s="76" t="s">
        <v>2877</v>
      </c>
      <c r="B2557" s="275" t="s">
        <v>2878</v>
      </c>
      <c r="C2557" s="276" t="s">
        <v>22275</v>
      </c>
    </row>
    <row r="2558" spans="1:3" x14ac:dyDescent="0.2">
      <c r="A2558" s="76" t="s">
        <v>2879</v>
      </c>
      <c r="B2558" s="275" t="s">
        <v>2880</v>
      </c>
      <c r="C2558" s="276" t="s">
        <v>2525</v>
      </c>
    </row>
    <row r="2559" spans="1:3" x14ac:dyDescent="0.2">
      <c r="A2559" s="76" t="s">
        <v>2881</v>
      </c>
      <c r="B2559" s="275" t="s">
        <v>2882</v>
      </c>
      <c r="C2559" s="276" t="s">
        <v>2525</v>
      </c>
    </row>
    <row r="2560" spans="1:3" x14ac:dyDescent="0.2">
      <c r="A2560" s="76" t="s">
        <v>2883</v>
      </c>
      <c r="B2560" s="275" t="s">
        <v>2884</v>
      </c>
      <c r="C2560" s="276" t="s">
        <v>2525</v>
      </c>
    </row>
    <row r="2561" spans="1:3" x14ac:dyDescent="0.2">
      <c r="A2561" s="76" t="s">
        <v>2885</v>
      </c>
      <c r="B2561" s="275" t="s">
        <v>2886</v>
      </c>
      <c r="C2561" s="276" t="s">
        <v>22275</v>
      </c>
    </row>
    <row r="2562" spans="1:3" x14ac:dyDescent="0.2">
      <c r="A2562" s="76" t="s">
        <v>2887</v>
      </c>
      <c r="B2562" s="275" t="s">
        <v>2888</v>
      </c>
      <c r="C2562" s="276" t="s">
        <v>2525</v>
      </c>
    </row>
    <row r="2563" spans="1:3" x14ac:dyDescent="0.2">
      <c r="A2563" s="76" t="s">
        <v>2889</v>
      </c>
      <c r="B2563" s="275" t="s">
        <v>2890</v>
      </c>
      <c r="C2563" s="276" t="s">
        <v>2525</v>
      </c>
    </row>
    <row r="2564" spans="1:3" x14ac:dyDescent="0.2">
      <c r="A2564" s="76" t="s">
        <v>2891</v>
      </c>
      <c r="B2564" s="275" t="s">
        <v>2892</v>
      </c>
      <c r="C2564" s="276" t="s">
        <v>2525</v>
      </c>
    </row>
    <row r="2565" spans="1:3" x14ac:dyDescent="0.2">
      <c r="A2565" s="76" t="s">
        <v>2893</v>
      </c>
      <c r="B2565" s="275" t="s">
        <v>2894</v>
      </c>
      <c r="C2565" s="276" t="s">
        <v>22275</v>
      </c>
    </row>
    <row r="2566" spans="1:3" x14ac:dyDescent="0.2">
      <c r="A2566" s="76" t="s">
        <v>2895</v>
      </c>
      <c r="B2566" s="275" t="s">
        <v>2896</v>
      </c>
      <c r="C2566" s="276" t="s">
        <v>22275</v>
      </c>
    </row>
    <row r="2567" spans="1:3" x14ac:dyDescent="0.2">
      <c r="A2567" s="76" t="s">
        <v>2897</v>
      </c>
      <c r="B2567" s="275" t="s">
        <v>2898</v>
      </c>
      <c r="C2567" s="276" t="s">
        <v>22275</v>
      </c>
    </row>
    <row r="2568" spans="1:3" x14ac:dyDescent="0.2">
      <c r="A2568" s="76" t="s">
        <v>2899</v>
      </c>
      <c r="B2568" s="275" t="s">
        <v>2900</v>
      </c>
      <c r="C2568" s="276" t="s">
        <v>22275</v>
      </c>
    </row>
    <row r="2569" spans="1:3" x14ac:dyDescent="0.2">
      <c r="A2569" s="76" t="s">
        <v>2901</v>
      </c>
      <c r="B2569" s="275" t="s">
        <v>2902</v>
      </c>
      <c r="C2569" s="276" t="s">
        <v>22275</v>
      </c>
    </row>
    <row r="2570" spans="1:3" x14ac:dyDescent="0.2">
      <c r="A2570" s="76" t="s">
        <v>2903</v>
      </c>
      <c r="B2570" s="275" t="s">
        <v>2904</v>
      </c>
      <c r="C2570" s="276" t="s">
        <v>2525</v>
      </c>
    </row>
    <row r="2571" spans="1:3" x14ac:dyDescent="0.2">
      <c r="A2571" s="76" t="s">
        <v>2905</v>
      </c>
      <c r="B2571" s="275" t="s">
        <v>2906</v>
      </c>
      <c r="C2571" s="276" t="s">
        <v>22275</v>
      </c>
    </row>
    <row r="2572" spans="1:3" x14ac:dyDescent="0.2">
      <c r="A2572" s="76" t="s">
        <v>2907</v>
      </c>
      <c r="B2572" s="275" t="s">
        <v>2908</v>
      </c>
      <c r="C2572" s="276" t="s">
        <v>22275</v>
      </c>
    </row>
    <row r="2573" spans="1:3" x14ac:dyDescent="0.2">
      <c r="A2573" s="76" t="s">
        <v>2909</v>
      </c>
      <c r="B2573" s="275" t="s">
        <v>2910</v>
      </c>
      <c r="C2573" s="276" t="s">
        <v>22275</v>
      </c>
    </row>
    <row r="2574" spans="1:3" x14ac:dyDescent="0.2">
      <c r="A2574" s="76" t="s">
        <v>2911</v>
      </c>
      <c r="B2574" s="275" t="s">
        <v>2912</v>
      </c>
      <c r="C2574" s="276" t="s">
        <v>2525</v>
      </c>
    </row>
    <row r="2575" spans="1:3" x14ac:dyDescent="0.2">
      <c r="A2575" s="76" t="s">
        <v>2913</v>
      </c>
      <c r="B2575" s="275" t="s">
        <v>2914</v>
      </c>
      <c r="C2575" s="276" t="s">
        <v>2525</v>
      </c>
    </row>
    <row r="2576" spans="1:3" x14ac:dyDescent="0.2">
      <c r="A2576" s="76" t="s">
        <v>2915</v>
      </c>
      <c r="B2576" s="275" t="s">
        <v>2916</v>
      </c>
      <c r="C2576" s="276" t="s">
        <v>22275</v>
      </c>
    </row>
    <row r="2577" spans="1:3" x14ac:dyDescent="0.2">
      <c r="A2577" s="76" t="s">
        <v>2917</v>
      </c>
      <c r="B2577" s="275" t="s">
        <v>2918</v>
      </c>
      <c r="C2577" s="276" t="s">
        <v>22275</v>
      </c>
    </row>
    <row r="2578" spans="1:3" x14ac:dyDescent="0.2">
      <c r="A2578" s="76" t="s">
        <v>2919</v>
      </c>
      <c r="B2578" s="275" t="s">
        <v>2920</v>
      </c>
      <c r="C2578" s="276" t="s">
        <v>2525</v>
      </c>
    </row>
    <row r="2579" spans="1:3" x14ac:dyDescent="0.2">
      <c r="A2579" s="76" t="s">
        <v>2921</v>
      </c>
      <c r="B2579" s="275" t="s">
        <v>2922</v>
      </c>
      <c r="C2579" s="276" t="s">
        <v>2525</v>
      </c>
    </row>
    <row r="2580" spans="1:3" x14ac:dyDescent="0.2">
      <c r="A2580" s="76" t="s">
        <v>2923</v>
      </c>
      <c r="B2580" s="275" t="s">
        <v>2924</v>
      </c>
      <c r="C2580" s="276" t="s">
        <v>22275</v>
      </c>
    </row>
    <row r="2581" spans="1:3" x14ac:dyDescent="0.2">
      <c r="A2581" s="76" t="s">
        <v>2925</v>
      </c>
      <c r="B2581" s="275" t="s">
        <v>2926</v>
      </c>
      <c r="C2581" s="276" t="s">
        <v>22275</v>
      </c>
    </row>
    <row r="2582" spans="1:3" x14ac:dyDescent="0.2">
      <c r="A2582" s="76" t="s">
        <v>2927</v>
      </c>
      <c r="B2582" s="275" t="s">
        <v>2928</v>
      </c>
      <c r="C2582" s="276" t="s">
        <v>22275</v>
      </c>
    </row>
    <row r="2583" spans="1:3" x14ac:dyDescent="0.2">
      <c r="A2583" s="76" t="s">
        <v>2929</v>
      </c>
      <c r="B2583" s="275" t="s">
        <v>2930</v>
      </c>
      <c r="C2583" s="276" t="s">
        <v>22275</v>
      </c>
    </row>
    <row r="2584" spans="1:3" x14ac:dyDescent="0.2">
      <c r="A2584" s="76" t="s">
        <v>2931</v>
      </c>
      <c r="B2584" s="275" t="s">
        <v>2932</v>
      </c>
      <c r="C2584" s="276" t="s">
        <v>2525</v>
      </c>
    </row>
    <row r="2585" spans="1:3" x14ac:dyDescent="0.2">
      <c r="A2585" s="76" t="s">
        <v>2933</v>
      </c>
      <c r="B2585" s="275" t="s">
        <v>2934</v>
      </c>
      <c r="C2585" s="276" t="s">
        <v>22275</v>
      </c>
    </row>
    <row r="2586" spans="1:3" x14ac:dyDescent="0.2">
      <c r="A2586" s="76" t="s">
        <v>2935</v>
      </c>
      <c r="B2586" s="275" t="s">
        <v>2936</v>
      </c>
      <c r="C2586" s="276" t="s">
        <v>22275</v>
      </c>
    </row>
    <row r="2587" spans="1:3" x14ac:dyDescent="0.2">
      <c r="A2587" s="76" t="s">
        <v>2937</v>
      </c>
      <c r="B2587" s="275" t="s">
        <v>2938</v>
      </c>
      <c r="C2587" s="276" t="s">
        <v>2525</v>
      </c>
    </row>
    <row r="2588" spans="1:3" x14ac:dyDescent="0.2">
      <c r="A2588" s="76" t="s">
        <v>2939</v>
      </c>
      <c r="B2588" s="275" t="s">
        <v>2940</v>
      </c>
      <c r="C2588" s="276" t="s">
        <v>2525</v>
      </c>
    </row>
    <row r="2589" spans="1:3" x14ac:dyDescent="0.2">
      <c r="A2589" s="76" t="s">
        <v>2941</v>
      </c>
      <c r="B2589" s="275" t="s">
        <v>2942</v>
      </c>
      <c r="C2589" s="276" t="s">
        <v>22275</v>
      </c>
    </row>
    <row r="2590" spans="1:3" x14ac:dyDescent="0.2">
      <c r="A2590" s="76" t="s">
        <v>2943</v>
      </c>
      <c r="B2590" s="275" t="s">
        <v>2944</v>
      </c>
      <c r="C2590" s="276" t="s">
        <v>22275</v>
      </c>
    </row>
    <row r="2591" spans="1:3" x14ac:dyDescent="0.2">
      <c r="A2591" s="76" t="s">
        <v>2945</v>
      </c>
      <c r="B2591" s="275" t="s">
        <v>2946</v>
      </c>
      <c r="C2591" s="276" t="s">
        <v>2525</v>
      </c>
    </row>
    <row r="2592" spans="1:3" x14ac:dyDescent="0.2">
      <c r="A2592" s="76" t="s">
        <v>2947</v>
      </c>
      <c r="B2592" s="275" t="s">
        <v>2948</v>
      </c>
      <c r="C2592" s="276" t="s">
        <v>2525</v>
      </c>
    </row>
    <row r="2593" spans="1:3" x14ac:dyDescent="0.2">
      <c r="A2593" s="76" t="s">
        <v>2949</v>
      </c>
      <c r="B2593" s="275" t="s">
        <v>2950</v>
      </c>
      <c r="C2593" s="276" t="s">
        <v>2525</v>
      </c>
    </row>
    <row r="2594" spans="1:3" x14ac:dyDescent="0.2">
      <c r="A2594" s="76" t="s">
        <v>2951</v>
      </c>
      <c r="B2594" s="275" t="s">
        <v>2952</v>
      </c>
      <c r="C2594" s="276" t="s">
        <v>22275</v>
      </c>
    </row>
    <row r="2595" spans="1:3" x14ac:dyDescent="0.2">
      <c r="A2595" s="76" t="s">
        <v>2953</v>
      </c>
      <c r="B2595" s="275" t="s">
        <v>2954</v>
      </c>
      <c r="C2595" s="276" t="s">
        <v>22275</v>
      </c>
    </row>
    <row r="2596" spans="1:3" x14ac:dyDescent="0.2">
      <c r="A2596" s="76" t="s">
        <v>2955</v>
      </c>
      <c r="B2596" s="275" t="s">
        <v>2956</v>
      </c>
      <c r="C2596" s="276" t="s">
        <v>2525</v>
      </c>
    </row>
    <row r="2597" spans="1:3" x14ac:dyDescent="0.2">
      <c r="A2597" s="76" t="s">
        <v>2957</v>
      </c>
      <c r="B2597" s="275" t="s">
        <v>2958</v>
      </c>
      <c r="C2597" s="276" t="s">
        <v>2525</v>
      </c>
    </row>
    <row r="2598" spans="1:3" x14ac:dyDescent="0.2">
      <c r="A2598" s="76" t="s">
        <v>2959</v>
      </c>
      <c r="B2598" s="275" t="s">
        <v>2960</v>
      </c>
      <c r="C2598" s="276" t="s">
        <v>22275</v>
      </c>
    </row>
    <row r="2599" spans="1:3" x14ac:dyDescent="0.2">
      <c r="A2599" s="76" t="s">
        <v>2961</v>
      </c>
      <c r="B2599" s="275" t="s">
        <v>2962</v>
      </c>
      <c r="C2599" s="276" t="s">
        <v>2525</v>
      </c>
    </row>
    <row r="2600" spans="1:3" x14ac:dyDescent="0.2">
      <c r="A2600" s="76" t="s">
        <v>2963</v>
      </c>
      <c r="B2600" s="275" t="s">
        <v>2964</v>
      </c>
      <c r="C2600" s="276" t="s">
        <v>2525</v>
      </c>
    </row>
    <row r="2601" spans="1:3" x14ac:dyDescent="0.2">
      <c r="A2601" s="76" t="s">
        <v>2965</v>
      </c>
      <c r="B2601" s="275" t="s">
        <v>2966</v>
      </c>
      <c r="C2601" s="276" t="s">
        <v>2525</v>
      </c>
    </row>
    <row r="2602" spans="1:3" x14ac:dyDescent="0.2">
      <c r="A2602" s="76" t="s">
        <v>2967</v>
      </c>
      <c r="B2602" s="275" t="s">
        <v>2968</v>
      </c>
      <c r="C2602" s="276" t="s">
        <v>22275</v>
      </c>
    </row>
    <row r="2603" spans="1:3" x14ac:dyDescent="0.2">
      <c r="A2603" s="76" t="s">
        <v>2969</v>
      </c>
      <c r="B2603" s="275" t="s">
        <v>2970</v>
      </c>
      <c r="C2603" s="276" t="s">
        <v>2525</v>
      </c>
    </row>
    <row r="2604" spans="1:3" x14ac:dyDescent="0.2">
      <c r="A2604" s="76" t="s">
        <v>2971</v>
      </c>
      <c r="B2604" s="275" t="s">
        <v>2972</v>
      </c>
      <c r="C2604" s="276" t="s">
        <v>2525</v>
      </c>
    </row>
    <row r="2605" spans="1:3" x14ac:dyDescent="0.2">
      <c r="A2605" s="76" t="s">
        <v>2973</v>
      </c>
      <c r="B2605" s="275" t="s">
        <v>2974</v>
      </c>
      <c r="C2605" s="276" t="s">
        <v>22275</v>
      </c>
    </row>
    <row r="2606" spans="1:3" x14ac:dyDescent="0.2">
      <c r="A2606" s="76" t="s">
        <v>2975</v>
      </c>
      <c r="B2606" s="275" t="s">
        <v>2976</v>
      </c>
      <c r="C2606" s="276" t="s">
        <v>2525</v>
      </c>
    </row>
    <row r="2607" spans="1:3" x14ac:dyDescent="0.2">
      <c r="A2607" s="76" t="s">
        <v>2977</v>
      </c>
      <c r="B2607" s="275" t="s">
        <v>2978</v>
      </c>
      <c r="C2607" s="276" t="s">
        <v>22275</v>
      </c>
    </row>
    <row r="2608" spans="1:3" x14ac:dyDescent="0.2">
      <c r="A2608" s="76" t="s">
        <v>2979</v>
      </c>
      <c r="B2608" s="275" t="s">
        <v>2980</v>
      </c>
      <c r="C2608" s="276" t="s">
        <v>2525</v>
      </c>
    </row>
    <row r="2609" spans="1:3" x14ac:dyDescent="0.2">
      <c r="A2609" s="76" t="s">
        <v>2981</v>
      </c>
      <c r="B2609" s="275" t="s">
        <v>2982</v>
      </c>
      <c r="C2609" s="276" t="s">
        <v>22275</v>
      </c>
    </row>
    <row r="2610" spans="1:3" x14ac:dyDescent="0.2">
      <c r="A2610" s="76" t="s">
        <v>2983</v>
      </c>
      <c r="B2610" s="275" t="s">
        <v>2984</v>
      </c>
      <c r="C2610" s="276" t="s">
        <v>2525</v>
      </c>
    </row>
    <row r="2611" spans="1:3" x14ac:dyDescent="0.2">
      <c r="A2611" s="76" t="s">
        <v>2985</v>
      </c>
      <c r="B2611" s="275" t="s">
        <v>2986</v>
      </c>
      <c r="C2611" s="276" t="s">
        <v>2525</v>
      </c>
    </row>
    <row r="2612" spans="1:3" x14ac:dyDescent="0.2">
      <c r="A2612" s="76" t="s">
        <v>2987</v>
      </c>
      <c r="B2612" s="275" t="s">
        <v>2988</v>
      </c>
      <c r="C2612" s="276" t="s">
        <v>2525</v>
      </c>
    </row>
    <row r="2613" spans="1:3" x14ac:dyDescent="0.2">
      <c r="A2613" s="76" t="s">
        <v>2989</v>
      </c>
      <c r="B2613" s="275" t="s">
        <v>2990</v>
      </c>
      <c r="C2613" s="276" t="s">
        <v>22275</v>
      </c>
    </row>
    <row r="2614" spans="1:3" x14ac:dyDescent="0.2">
      <c r="A2614" s="76" t="s">
        <v>2991</v>
      </c>
      <c r="B2614" s="275" t="s">
        <v>2992</v>
      </c>
      <c r="C2614" s="276" t="s">
        <v>2525</v>
      </c>
    </row>
    <row r="2615" spans="1:3" x14ac:dyDescent="0.2">
      <c r="A2615" s="76" t="s">
        <v>2993</v>
      </c>
      <c r="B2615" s="275" t="s">
        <v>2994</v>
      </c>
      <c r="C2615" s="276" t="s">
        <v>2525</v>
      </c>
    </row>
    <row r="2616" spans="1:3" x14ac:dyDescent="0.2">
      <c r="A2616" s="76" t="s">
        <v>2995</v>
      </c>
      <c r="B2616" s="275" t="s">
        <v>2996</v>
      </c>
      <c r="C2616" s="276" t="s">
        <v>22275</v>
      </c>
    </row>
    <row r="2617" spans="1:3" x14ac:dyDescent="0.2">
      <c r="A2617" s="76" t="s">
        <v>2997</v>
      </c>
      <c r="B2617" s="275" t="s">
        <v>2998</v>
      </c>
      <c r="C2617" s="276" t="s">
        <v>22275</v>
      </c>
    </row>
    <row r="2618" spans="1:3" x14ac:dyDescent="0.2">
      <c r="A2618" s="76" t="s">
        <v>2999</v>
      </c>
      <c r="B2618" s="275" t="s">
        <v>3000</v>
      </c>
      <c r="C2618" s="276" t="s">
        <v>22278</v>
      </c>
    </row>
    <row r="2619" spans="1:3" x14ac:dyDescent="0.2">
      <c r="A2619" s="76" t="s">
        <v>3001</v>
      </c>
      <c r="B2619" s="275" t="s">
        <v>3002</v>
      </c>
      <c r="C2619" s="276" t="s">
        <v>22275</v>
      </c>
    </row>
    <row r="2620" spans="1:3" x14ac:dyDescent="0.2">
      <c r="A2620" s="76" t="s">
        <v>3003</v>
      </c>
      <c r="B2620" s="275" t="s">
        <v>3004</v>
      </c>
      <c r="C2620" s="276" t="s">
        <v>22275</v>
      </c>
    </row>
    <row r="2621" spans="1:3" x14ac:dyDescent="0.2">
      <c r="A2621" s="76" t="s">
        <v>3005</v>
      </c>
      <c r="B2621" s="275" t="s">
        <v>3006</v>
      </c>
      <c r="C2621" s="276" t="s">
        <v>22275</v>
      </c>
    </row>
    <row r="2622" spans="1:3" x14ac:dyDescent="0.2">
      <c r="A2622" s="76" t="s">
        <v>3007</v>
      </c>
      <c r="B2622" s="275" t="s">
        <v>3008</v>
      </c>
      <c r="C2622" s="276" t="s">
        <v>22275</v>
      </c>
    </row>
    <row r="2623" spans="1:3" x14ac:dyDescent="0.2">
      <c r="A2623" s="76" t="s">
        <v>3009</v>
      </c>
      <c r="B2623" s="275" t="s">
        <v>3010</v>
      </c>
      <c r="C2623" s="276" t="s">
        <v>22275</v>
      </c>
    </row>
    <row r="2624" spans="1:3" x14ac:dyDescent="0.2">
      <c r="A2624" s="76" t="s">
        <v>3011</v>
      </c>
      <c r="B2624" s="275" t="s">
        <v>3012</v>
      </c>
      <c r="C2624" s="276" t="s">
        <v>22275</v>
      </c>
    </row>
    <row r="2625" spans="1:3" x14ac:dyDescent="0.2">
      <c r="A2625" s="76" t="s">
        <v>3013</v>
      </c>
      <c r="B2625" s="275" t="s">
        <v>3014</v>
      </c>
      <c r="C2625" s="276" t="s">
        <v>22275</v>
      </c>
    </row>
    <row r="2626" spans="1:3" x14ac:dyDescent="0.2">
      <c r="A2626" s="76" t="s">
        <v>3015</v>
      </c>
      <c r="B2626" s="275" t="s">
        <v>3016</v>
      </c>
      <c r="C2626" s="276" t="s">
        <v>22275</v>
      </c>
    </row>
    <row r="2627" spans="1:3" x14ac:dyDescent="0.2">
      <c r="A2627" s="76" t="s">
        <v>3017</v>
      </c>
      <c r="B2627" s="275" t="s">
        <v>3018</v>
      </c>
      <c r="C2627" s="276" t="s">
        <v>2525</v>
      </c>
    </row>
    <row r="2628" spans="1:3" x14ac:dyDescent="0.2">
      <c r="A2628" s="76" t="s">
        <v>3019</v>
      </c>
      <c r="B2628" s="275" t="s">
        <v>3020</v>
      </c>
      <c r="C2628" s="276" t="s">
        <v>2525</v>
      </c>
    </row>
    <row r="2629" spans="1:3" x14ac:dyDescent="0.2">
      <c r="A2629" s="76" t="s">
        <v>3021</v>
      </c>
      <c r="B2629" s="275" t="s">
        <v>3022</v>
      </c>
      <c r="C2629" s="276" t="s">
        <v>22275</v>
      </c>
    </row>
    <row r="2630" spans="1:3" x14ac:dyDescent="0.2">
      <c r="A2630" s="76" t="s">
        <v>3023</v>
      </c>
      <c r="B2630" s="275" t="s">
        <v>3024</v>
      </c>
      <c r="C2630" s="276" t="s">
        <v>2525</v>
      </c>
    </row>
    <row r="2631" spans="1:3" x14ac:dyDescent="0.2">
      <c r="A2631" s="76" t="s">
        <v>3025</v>
      </c>
      <c r="B2631" s="275" t="s">
        <v>3026</v>
      </c>
      <c r="C2631" s="276" t="s">
        <v>22275</v>
      </c>
    </row>
    <row r="2632" spans="1:3" x14ac:dyDescent="0.2">
      <c r="A2632" s="76" t="s">
        <v>3027</v>
      </c>
      <c r="B2632" s="275" t="s">
        <v>3028</v>
      </c>
      <c r="C2632" s="276" t="s">
        <v>22275</v>
      </c>
    </row>
    <row r="2633" spans="1:3" x14ac:dyDescent="0.2">
      <c r="A2633" s="76" t="s">
        <v>3029</v>
      </c>
      <c r="B2633" s="275" t="s">
        <v>3030</v>
      </c>
      <c r="C2633" s="276" t="s">
        <v>2525</v>
      </c>
    </row>
    <row r="2634" spans="1:3" x14ac:dyDescent="0.2">
      <c r="A2634" s="76" t="s">
        <v>3031</v>
      </c>
      <c r="B2634" s="275" t="s">
        <v>3032</v>
      </c>
      <c r="C2634" s="276" t="s">
        <v>22275</v>
      </c>
    </row>
    <row r="2635" spans="1:3" x14ac:dyDescent="0.2">
      <c r="A2635" s="76" t="s">
        <v>3033</v>
      </c>
      <c r="B2635" s="275" t="s">
        <v>3034</v>
      </c>
      <c r="C2635" s="276" t="s">
        <v>2525</v>
      </c>
    </row>
    <row r="2636" spans="1:3" x14ac:dyDescent="0.2">
      <c r="A2636" s="76" t="s">
        <v>3035</v>
      </c>
      <c r="B2636" s="275" t="s">
        <v>3036</v>
      </c>
      <c r="C2636" s="276" t="s">
        <v>22275</v>
      </c>
    </row>
    <row r="2637" spans="1:3" x14ac:dyDescent="0.2">
      <c r="A2637" s="76" t="s">
        <v>3037</v>
      </c>
      <c r="B2637" s="275" t="s">
        <v>3038</v>
      </c>
      <c r="C2637" s="276" t="s">
        <v>2525</v>
      </c>
    </row>
    <row r="2638" spans="1:3" x14ac:dyDescent="0.2">
      <c r="A2638" s="76" t="s">
        <v>3039</v>
      </c>
      <c r="B2638" s="275" t="s">
        <v>3040</v>
      </c>
      <c r="C2638" s="276" t="s">
        <v>2525</v>
      </c>
    </row>
    <row r="2639" spans="1:3" x14ac:dyDescent="0.2">
      <c r="A2639" s="76" t="s">
        <v>3041</v>
      </c>
      <c r="B2639" s="275" t="s">
        <v>3042</v>
      </c>
      <c r="C2639" s="276" t="s">
        <v>2525</v>
      </c>
    </row>
    <row r="2640" spans="1:3" x14ac:dyDescent="0.2">
      <c r="A2640" s="76" t="s">
        <v>3043</v>
      </c>
      <c r="B2640" s="275" t="s">
        <v>3044</v>
      </c>
      <c r="C2640" s="276" t="s">
        <v>2525</v>
      </c>
    </row>
    <row r="2641" spans="1:3" x14ac:dyDescent="0.2">
      <c r="A2641" s="76" t="s">
        <v>3045</v>
      </c>
      <c r="B2641" s="275" t="s">
        <v>3046</v>
      </c>
      <c r="C2641" s="276" t="s">
        <v>22275</v>
      </c>
    </row>
    <row r="2642" spans="1:3" x14ac:dyDescent="0.2">
      <c r="A2642" s="76" t="s">
        <v>3047</v>
      </c>
      <c r="B2642" s="275" t="s">
        <v>3048</v>
      </c>
      <c r="C2642" s="276" t="s">
        <v>2525</v>
      </c>
    </row>
    <row r="2643" spans="1:3" x14ac:dyDescent="0.2">
      <c r="A2643" s="76" t="s">
        <v>3049</v>
      </c>
      <c r="B2643" s="275" t="s">
        <v>3050</v>
      </c>
      <c r="C2643" s="276" t="s">
        <v>2525</v>
      </c>
    </row>
    <row r="2644" spans="1:3" x14ac:dyDescent="0.2">
      <c r="A2644" s="76" t="s">
        <v>3051</v>
      </c>
      <c r="B2644" s="275" t="s">
        <v>3052</v>
      </c>
      <c r="C2644" s="276" t="s">
        <v>2525</v>
      </c>
    </row>
    <row r="2645" spans="1:3" x14ac:dyDescent="0.2">
      <c r="A2645" s="76" t="s">
        <v>3053</v>
      </c>
      <c r="B2645" s="275" t="s">
        <v>3054</v>
      </c>
      <c r="C2645" s="276" t="s">
        <v>2525</v>
      </c>
    </row>
    <row r="2646" spans="1:3" x14ac:dyDescent="0.2">
      <c r="A2646" s="76" t="s">
        <v>3055</v>
      </c>
      <c r="B2646" s="275" t="s">
        <v>3056</v>
      </c>
      <c r="C2646" s="276" t="s">
        <v>22275</v>
      </c>
    </row>
    <row r="2647" spans="1:3" x14ac:dyDescent="0.2">
      <c r="A2647" s="76" t="s">
        <v>3057</v>
      </c>
      <c r="B2647" s="275" t="s">
        <v>3058</v>
      </c>
      <c r="C2647" s="276" t="s">
        <v>22275</v>
      </c>
    </row>
    <row r="2648" spans="1:3" x14ac:dyDescent="0.2">
      <c r="A2648" s="76" t="s">
        <v>3059</v>
      </c>
      <c r="B2648" s="275" t="s">
        <v>3060</v>
      </c>
      <c r="C2648" s="276" t="s">
        <v>2525</v>
      </c>
    </row>
    <row r="2649" spans="1:3" x14ac:dyDescent="0.2">
      <c r="A2649" s="76" t="s">
        <v>3061</v>
      </c>
      <c r="B2649" s="275" t="s">
        <v>3062</v>
      </c>
      <c r="C2649" s="276" t="s">
        <v>2525</v>
      </c>
    </row>
    <row r="2650" spans="1:3" x14ac:dyDescent="0.2">
      <c r="A2650" s="76" t="s">
        <v>3063</v>
      </c>
      <c r="B2650" s="275" t="s">
        <v>3064</v>
      </c>
      <c r="C2650" s="276" t="s">
        <v>22275</v>
      </c>
    </row>
    <row r="2651" spans="1:3" x14ac:dyDescent="0.2">
      <c r="A2651" s="76" t="s">
        <v>3065</v>
      </c>
      <c r="B2651" s="275" t="s">
        <v>3066</v>
      </c>
      <c r="C2651" s="276" t="s">
        <v>22275</v>
      </c>
    </row>
    <row r="2652" spans="1:3" x14ac:dyDescent="0.2">
      <c r="A2652" s="76" t="s">
        <v>3067</v>
      </c>
      <c r="B2652" s="275" t="s">
        <v>3068</v>
      </c>
      <c r="C2652" s="276" t="s">
        <v>2525</v>
      </c>
    </row>
    <row r="2653" spans="1:3" x14ac:dyDescent="0.2">
      <c r="A2653" s="76" t="s">
        <v>3069</v>
      </c>
      <c r="B2653" s="275" t="s">
        <v>3070</v>
      </c>
      <c r="C2653" s="276" t="s">
        <v>22275</v>
      </c>
    </row>
    <row r="2654" spans="1:3" x14ac:dyDescent="0.2">
      <c r="A2654" s="76" t="s">
        <v>3071</v>
      </c>
      <c r="B2654" s="275" t="s">
        <v>3072</v>
      </c>
      <c r="C2654" s="276" t="s">
        <v>22275</v>
      </c>
    </row>
    <row r="2655" spans="1:3" x14ac:dyDescent="0.2">
      <c r="A2655" s="76" t="s">
        <v>3073</v>
      </c>
      <c r="B2655" s="275" t="s">
        <v>3074</v>
      </c>
      <c r="C2655" s="276" t="s">
        <v>22275</v>
      </c>
    </row>
    <row r="2656" spans="1:3" x14ac:dyDescent="0.2">
      <c r="A2656" s="76" t="s">
        <v>3075</v>
      </c>
      <c r="B2656" s="275" t="s">
        <v>3076</v>
      </c>
      <c r="C2656" s="276" t="s">
        <v>22275</v>
      </c>
    </row>
    <row r="2657" spans="1:3" x14ac:dyDescent="0.2">
      <c r="A2657" s="76" t="s">
        <v>3077</v>
      </c>
      <c r="B2657" s="275" t="s">
        <v>3078</v>
      </c>
      <c r="C2657" s="276" t="s">
        <v>22275</v>
      </c>
    </row>
    <row r="2658" spans="1:3" x14ac:dyDescent="0.2">
      <c r="A2658" s="76" t="s">
        <v>3079</v>
      </c>
      <c r="B2658" s="275" t="s">
        <v>3080</v>
      </c>
      <c r="C2658" s="276" t="s">
        <v>22275</v>
      </c>
    </row>
    <row r="2659" spans="1:3" x14ac:dyDescent="0.2">
      <c r="A2659" s="76" t="s">
        <v>3081</v>
      </c>
      <c r="B2659" s="275" t="s">
        <v>3082</v>
      </c>
      <c r="C2659" s="276" t="s">
        <v>2525</v>
      </c>
    </row>
    <row r="2660" spans="1:3" x14ac:dyDescent="0.2">
      <c r="A2660" s="76" t="s">
        <v>3083</v>
      </c>
      <c r="B2660" s="275" t="s">
        <v>3084</v>
      </c>
      <c r="C2660" s="276" t="s">
        <v>22275</v>
      </c>
    </row>
    <row r="2661" spans="1:3" x14ac:dyDescent="0.2">
      <c r="A2661" s="76" t="s">
        <v>3085</v>
      </c>
      <c r="B2661" s="275" t="s">
        <v>3086</v>
      </c>
      <c r="C2661" s="276" t="s">
        <v>22275</v>
      </c>
    </row>
    <row r="2662" spans="1:3" x14ac:dyDescent="0.2">
      <c r="A2662" s="76" t="s">
        <v>3087</v>
      </c>
      <c r="B2662" s="275" t="s">
        <v>3088</v>
      </c>
      <c r="C2662" s="276" t="s">
        <v>22275</v>
      </c>
    </row>
    <row r="2663" spans="1:3" x14ac:dyDescent="0.2">
      <c r="A2663" s="76" t="s">
        <v>3089</v>
      </c>
      <c r="B2663" s="275" t="s">
        <v>3090</v>
      </c>
      <c r="C2663" s="276" t="s">
        <v>2525</v>
      </c>
    </row>
    <row r="2664" spans="1:3" x14ac:dyDescent="0.2">
      <c r="A2664" s="76" t="s">
        <v>3091</v>
      </c>
      <c r="B2664" s="275" t="s">
        <v>3092</v>
      </c>
      <c r="C2664" s="276" t="s">
        <v>2525</v>
      </c>
    </row>
    <row r="2665" spans="1:3" x14ac:dyDescent="0.2">
      <c r="A2665" s="76" t="s">
        <v>3093</v>
      </c>
      <c r="B2665" s="275" t="s">
        <v>3094</v>
      </c>
      <c r="C2665" s="276" t="s">
        <v>2525</v>
      </c>
    </row>
    <row r="2666" spans="1:3" x14ac:dyDescent="0.2">
      <c r="A2666" s="76" t="s">
        <v>3095</v>
      </c>
      <c r="B2666" s="275" t="s">
        <v>3096</v>
      </c>
      <c r="C2666" s="276" t="s">
        <v>22275</v>
      </c>
    </row>
    <row r="2667" spans="1:3" x14ac:dyDescent="0.2">
      <c r="A2667" s="76" t="s">
        <v>3097</v>
      </c>
      <c r="B2667" s="275" t="s">
        <v>3098</v>
      </c>
      <c r="C2667" s="276" t="s">
        <v>2525</v>
      </c>
    </row>
    <row r="2668" spans="1:3" x14ac:dyDescent="0.2">
      <c r="A2668" s="76" t="s">
        <v>3099</v>
      </c>
      <c r="B2668" s="275" t="s">
        <v>3100</v>
      </c>
      <c r="C2668" s="276" t="s">
        <v>22275</v>
      </c>
    </row>
    <row r="2669" spans="1:3" x14ac:dyDescent="0.2">
      <c r="A2669" s="76" t="s">
        <v>3101</v>
      </c>
      <c r="B2669" s="275" t="s">
        <v>3102</v>
      </c>
      <c r="C2669" s="276" t="s">
        <v>2525</v>
      </c>
    </row>
    <row r="2670" spans="1:3" x14ac:dyDescent="0.2">
      <c r="A2670" s="76" t="s">
        <v>3103</v>
      </c>
      <c r="B2670" s="275" t="s">
        <v>3104</v>
      </c>
      <c r="C2670" s="276" t="s">
        <v>22275</v>
      </c>
    </row>
    <row r="2671" spans="1:3" x14ac:dyDescent="0.2">
      <c r="A2671" s="76" t="s">
        <v>3105</v>
      </c>
      <c r="B2671" s="275" t="s">
        <v>3106</v>
      </c>
      <c r="C2671" s="276" t="s">
        <v>22275</v>
      </c>
    </row>
    <row r="2672" spans="1:3" x14ac:dyDescent="0.2">
      <c r="A2672" s="76" t="s">
        <v>3107</v>
      </c>
      <c r="B2672" s="275" t="s">
        <v>3108</v>
      </c>
      <c r="C2672" s="276" t="s">
        <v>2525</v>
      </c>
    </row>
    <row r="2673" spans="1:3" x14ac:dyDescent="0.2">
      <c r="A2673" s="76" t="s">
        <v>3109</v>
      </c>
      <c r="B2673" s="275" t="s">
        <v>3110</v>
      </c>
      <c r="C2673" s="276" t="s">
        <v>22275</v>
      </c>
    </row>
    <row r="2674" spans="1:3" x14ac:dyDescent="0.2">
      <c r="A2674" s="76" t="s">
        <v>3111</v>
      </c>
      <c r="B2674" s="275" t="s">
        <v>3112</v>
      </c>
      <c r="C2674" s="276" t="s">
        <v>2525</v>
      </c>
    </row>
    <row r="2675" spans="1:3" x14ac:dyDescent="0.2">
      <c r="A2675" s="76" t="s">
        <v>3113</v>
      </c>
      <c r="B2675" s="275" t="s">
        <v>3114</v>
      </c>
      <c r="C2675" s="276" t="s">
        <v>2525</v>
      </c>
    </row>
    <row r="2676" spans="1:3" x14ac:dyDescent="0.2">
      <c r="A2676" s="76" t="s">
        <v>3115</v>
      </c>
      <c r="B2676" s="275" t="s">
        <v>3116</v>
      </c>
      <c r="C2676" s="276" t="s">
        <v>2525</v>
      </c>
    </row>
    <row r="2677" spans="1:3" x14ac:dyDescent="0.2">
      <c r="A2677" s="76" t="s">
        <v>3117</v>
      </c>
      <c r="B2677" s="275" t="s">
        <v>3118</v>
      </c>
      <c r="C2677" s="276" t="s">
        <v>22275</v>
      </c>
    </row>
    <row r="2678" spans="1:3" x14ac:dyDescent="0.2">
      <c r="A2678" s="76" t="s">
        <v>3119</v>
      </c>
      <c r="B2678" s="275" t="s">
        <v>3120</v>
      </c>
      <c r="C2678" s="276" t="s">
        <v>22275</v>
      </c>
    </row>
    <row r="2679" spans="1:3" x14ac:dyDescent="0.2">
      <c r="A2679" s="76" t="s">
        <v>3121</v>
      </c>
      <c r="B2679" s="275" t="s">
        <v>3122</v>
      </c>
      <c r="C2679" s="276" t="s">
        <v>22275</v>
      </c>
    </row>
    <row r="2680" spans="1:3" x14ac:dyDescent="0.2">
      <c r="A2680" s="76" t="s">
        <v>3123</v>
      </c>
      <c r="B2680" s="275" t="s">
        <v>3124</v>
      </c>
      <c r="C2680" s="276" t="s">
        <v>22275</v>
      </c>
    </row>
    <row r="2681" spans="1:3" x14ac:dyDescent="0.2">
      <c r="A2681" s="76" t="s">
        <v>3125</v>
      </c>
      <c r="B2681" s="275" t="s">
        <v>3126</v>
      </c>
      <c r="C2681" s="276" t="s">
        <v>2525</v>
      </c>
    </row>
    <row r="2682" spans="1:3" x14ac:dyDescent="0.2">
      <c r="A2682" s="76" t="s">
        <v>3127</v>
      </c>
      <c r="B2682" s="275" t="s">
        <v>3128</v>
      </c>
      <c r="C2682" s="276" t="s">
        <v>22275</v>
      </c>
    </row>
    <row r="2683" spans="1:3" x14ac:dyDescent="0.2">
      <c r="A2683" s="76" t="s">
        <v>3129</v>
      </c>
      <c r="B2683" s="275" t="s">
        <v>3130</v>
      </c>
      <c r="C2683" s="276" t="s">
        <v>22275</v>
      </c>
    </row>
    <row r="2684" spans="1:3" x14ac:dyDescent="0.2">
      <c r="A2684" s="76" t="s">
        <v>3131</v>
      </c>
      <c r="B2684" s="275" t="s">
        <v>3132</v>
      </c>
      <c r="C2684" s="276" t="s">
        <v>22275</v>
      </c>
    </row>
    <row r="2685" spans="1:3" x14ac:dyDescent="0.2">
      <c r="A2685" s="76" t="s">
        <v>3133</v>
      </c>
      <c r="B2685" s="275" t="s">
        <v>3134</v>
      </c>
      <c r="C2685" s="276" t="s">
        <v>2525</v>
      </c>
    </row>
    <row r="2686" spans="1:3" x14ac:dyDescent="0.2">
      <c r="A2686" s="76" t="s">
        <v>3135</v>
      </c>
      <c r="B2686" s="275" t="s">
        <v>3136</v>
      </c>
      <c r="C2686" s="276" t="s">
        <v>2525</v>
      </c>
    </row>
    <row r="2687" spans="1:3" x14ac:dyDescent="0.2">
      <c r="A2687" s="76" t="s">
        <v>3137</v>
      </c>
      <c r="B2687" s="275" t="s">
        <v>3138</v>
      </c>
      <c r="C2687" s="276" t="s">
        <v>22275</v>
      </c>
    </row>
    <row r="2688" spans="1:3" x14ac:dyDescent="0.2">
      <c r="A2688" s="76" t="s">
        <v>3139</v>
      </c>
      <c r="B2688" s="275" t="s">
        <v>3140</v>
      </c>
      <c r="C2688" s="276" t="s">
        <v>2525</v>
      </c>
    </row>
    <row r="2689" spans="1:3" x14ac:dyDescent="0.2">
      <c r="A2689" s="76" t="s">
        <v>3141</v>
      </c>
      <c r="B2689" s="275" t="s">
        <v>3142</v>
      </c>
      <c r="C2689" s="276" t="s">
        <v>2525</v>
      </c>
    </row>
    <row r="2690" spans="1:3" x14ac:dyDescent="0.2">
      <c r="A2690" s="76" t="s">
        <v>3143</v>
      </c>
      <c r="B2690" s="275" t="s">
        <v>3144</v>
      </c>
      <c r="C2690" s="276" t="s">
        <v>22275</v>
      </c>
    </row>
    <row r="2691" spans="1:3" x14ac:dyDescent="0.2">
      <c r="A2691" s="76" t="s">
        <v>3145</v>
      </c>
      <c r="B2691" s="275" t="s">
        <v>3146</v>
      </c>
      <c r="C2691" s="276" t="s">
        <v>22275</v>
      </c>
    </row>
    <row r="2692" spans="1:3" x14ac:dyDescent="0.2">
      <c r="A2692" s="76" t="s">
        <v>3147</v>
      </c>
      <c r="B2692" s="275" t="s">
        <v>3148</v>
      </c>
      <c r="C2692" s="276" t="s">
        <v>22275</v>
      </c>
    </row>
    <row r="2693" spans="1:3" x14ac:dyDescent="0.2">
      <c r="A2693" s="76" t="s">
        <v>3149</v>
      </c>
      <c r="B2693" s="275" t="s">
        <v>3150</v>
      </c>
      <c r="C2693" s="276" t="s">
        <v>2525</v>
      </c>
    </row>
    <row r="2694" spans="1:3" x14ac:dyDescent="0.2">
      <c r="A2694" s="76" t="s">
        <v>3151</v>
      </c>
      <c r="B2694" s="275" t="s">
        <v>3152</v>
      </c>
      <c r="C2694" s="276" t="s">
        <v>22275</v>
      </c>
    </row>
    <row r="2695" spans="1:3" x14ac:dyDescent="0.2">
      <c r="A2695" s="76" t="s">
        <v>3153</v>
      </c>
      <c r="B2695" s="275" t="s">
        <v>3154</v>
      </c>
      <c r="C2695" s="276" t="s">
        <v>2525</v>
      </c>
    </row>
    <row r="2696" spans="1:3" x14ac:dyDescent="0.2">
      <c r="A2696" s="76" t="s">
        <v>3155</v>
      </c>
      <c r="B2696" s="275" t="s">
        <v>3156</v>
      </c>
      <c r="C2696" s="276" t="s">
        <v>22275</v>
      </c>
    </row>
    <row r="2697" spans="1:3" x14ac:dyDescent="0.2">
      <c r="A2697" s="76" t="s">
        <v>3157</v>
      </c>
      <c r="B2697" s="275" t="s">
        <v>3158</v>
      </c>
      <c r="C2697" s="276" t="s">
        <v>2525</v>
      </c>
    </row>
    <row r="2698" spans="1:3" x14ac:dyDescent="0.2">
      <c r="A2698" s="76" t="s">
        <v>3159</v>
      </c>
      <c r="B2698" s="275" t="s">
        <v>3160</v>
      </c>
      <c r="C2698" s="276" t="s">
        <v>22275</v>
      </c>
    </row>
    <row r="2699" spans="1:3" x14ac:dyDescent="0.2">
      <c r="A2699" s="76" t="s">
        <v>3161</v>
      </c>
      <c r="B2699" s="275" t="s">
        <v>3162</v>
      </c>
      <c r="C2699" s="276" t="s">
        <v>2525</v>
      </c>
    </row>
    <row r="2700" spans="1:3" x14ac:dyDescent="0.2">
      <c r="A2700" s="76" t="s">
        <v>3163</v>
      </c>
      <c r="B2700" s="275" t="s">
        <v>3164</v>
      </c>
      <c r="C2700" s="276" t="s">
        <v>2525</v>
      </c>
    </row>
    <row r="2701" spans="1:3" x14ac:dyDescent="0.2">
      <c r="A2701" s="76" t="s">
        <v>3165</v>
      </c>
      <c r="B2701" s="275" t="s">
        <v>3166</v>
      </c>
      <c r="C2701" s="276" t="s">
        <v>22275</v>
      </c>
    </row>
    <row r="2702" spans="1:3" x14ac:dyDescent="0.2">
      <c r="A2702" s="76" t="s">
        <v>3167</v>
      </c>
      <c r="B2702" s="275" t="s">
        <v>3168</v>
      </c>
      <c r="C2702" s="276" t="s">
        <v>2525</v>
      </c>
    </row>
    <row r="2703" spans="1:3" x14ac:dyDescent="0.2">
      <c r="A2703" s="76" t="s">
        <v>3169</v>
      </c>
      <c r="B2703" s="275" t="s">
        <v>3170</v>
      </c>
      <c r="C2703" s="276" t="s">
        <v>2525</v>
      </c>
    </row>
    <row r="2704" spans="1:3" x14ac:dyDescent="0.2">
      <c r="A2704" s="76" t="s">
        <v>3171</v>
      </c>
      <c r="B2704" s="275" t="s">
        <v>3172</v>
      </c>
      <c r="C2704" s="276" t="s">
        <v>2525</v>
      </c>
    </row>
    <row r="2705" spans="1:3" x14ac:dyDescent="0.2">
      <c r="A2705" s="76" t="s">
        <v>3173</v>
      </c>
      <c r="B2705" s="275" t="s">
        <v>3174</v>
      </c>
      <c r="C2705" s="276" t="s">
        <v>22275</v>
      </c>
    </row>
    <row r="2706" spans="1:3" x14ac:dyDescent="0.2">
      <c r="A2706" s="76" t="s">
        <v>3175</v>
      </c>
      <c r="B2706" s="275" t="s">
        <v>3176</v>
      </c>
      <c r="C2706" s="276" t="s">
        <v>22275</v>
      </c>
    </row>
    <row r="2707" spans="1:3" x14ac:dyDescent="0.2">
      <c r="A2707" s="76" t="s">
        <v>3177</v>
      </c>
      <c r="B2707" s="275" t="s">
        <v>3178</v>
      </c>
      <c r="C2707" s="276" t="s">
        <v>2525</v>
      </c>
    </row>
    <row r="2708" spans="1:3" x14ac:dyDescent="0.2">
      <c r="A2708" s="76" t="s">
        <v>3179</v>
      </c>
      <c r="B2708" s="275" t="s">
        <v>3180</v>
      </c>
      <c r="C2708" s="276" t="s">
        <v>22275</v>
      </c>
    </row>
    <row r="2709" spans="1:3" x14ac:dyDescent="0.2">
      <c r="A2709" s="76" t="s">
        <v>3181</v>
      </c>
      <c r="B2709" s="275" t="s">
        <v>3182</v>
      </c>
      <c r="C2709" s="276" t="s">
        <v>2525</v>
      </c>
    </row>
    <row r="2710" spans="1:3" x14ac:dyDescent="0.2">
      <c r="A2710" s="76" t="s">
        <v>3183</v>
      </c>
      <c r="B2710" s="275" t="s">
        <v>3184</v>
      </c>
      <c r="C2710" s="276" t="s">
        <v>22275</v>
      </c>
    </row>
    <row r="2711" spans="1:3" x14ac:dyDescent="0.2">
      <c r="A2711" s="76" t="s">
        <v>3185</v>
      </c>
      <c r="B2711" s="275" t="s">
        <v>3186</v>
      </c>
      <c r="C2711" s="276" t="s">
        <v>22275</v>
      </c>
    </row>
    <row r="2712" spans="1:3" x14ac:dyDescent="0.2">
      <c r="A2712" s="76" t="s">
        <v>3187</v>
      </c>
      <c r="B2712" s="275" t="s">
        <v>2698</v>
      </c>
      <c r="C2712" s="276" t="s">
        <v>22275</v>
      </c>
    </row>
    <row r="2713" spans="1:3" x14ac:dyDescent="0.2">
      <c r="A2713" s="76" t="s">
        <v>3188</v>
      </c>
      <c r="B2713" s="275" t="s">
        <v>3189</v>
      </c>
      <c r="C2713" s="276" t="s">
        <v>22275</v>
      </c>
    </row>
    <row r="2714" spans="1:3" x14ac:dyDescent="0.2">
      <c r="A2714" s="76" t="s">
        <v>3190</v>
      </c>
      <c r="B2714" s="275" t="s">
        <v>3191</v>
      </c>
      <c r="C2714" s="276" t="s">
        <v>22275</v>
      </c>
    </row>
    <row r="2715" spans="1:3" x14ac:dyDescent="0.2">
      <c r="A2715" s="76" t="s">
        <v>3192</v>
      </c>
      <c r="B2715" s="275" t="s">
        <v>3193</v>
      </c>
      <c r="C2715" s="276" t="s">
        <v>2525</v>
      </c>
    </row>
    <row r="2716" spans="1:3" x14ac:dyDescent="0.2">
      <c r="A2716" s="76" t="s">
        <v>3194</v>
      </c>
      <c r="B2716" s="275" t="s">
        <v>3195</v>
      </c>
      <c r="C2716" s="276" t="s">
        <v>2525</v>
      </c>
    </row>
    <row r="2717" spans="1:3" x14ac:dyDescent="0.2">
      <c r="A2717" s="76" t="s">
        <v>3196</v>
      </c>
      <c r="B2717" s="275" t="s">
        <v>4871</v>
      </c>
      <c r="C2717" s="276" t="s">
        <v>22275</v>
      </c>
    </row>
    <row r="2718" spans="1:3" x14ac:dyDescent="0.2">
      <c r="A2718" s="76" t="s">
        <v>3197</v>
      </c>
      <c r="B2718" s="275" t="s">
        <v>3198</v>
      </c>
      <c r="C2718" s="276" t="s">
        <v>2525</v>
      </c>
    </row>
    <row r="2719" spans="1:3" x14ac:dyDescent="0.2">
      <c r="A2719" s="76" t="s">
        <v>3199</v>
      </c>
      <c r="B2719" s="275" t="s">
        <v>3200</v>
      </c>
      <c r="C2719" s="276" t="s">
        <v>22275</v>
      </c>
    </row>
    <row r="2720" spans="1:3" x14ac:dyDescent="0.2">
      <c r="A2720" s="76" t="s">
        <v>3201</v>
      </c>
      <c r="B2720" s="275" t="s">
        <v>3202</v>
      </c>
      <c r="C2720" s="276" t="s">
        <v>2525</v>
      </c>
    </row>
    <row r="2721" spans="1:3" x14ac:dyDescent="0.2">
      <c r="A2721" s="76" t="s">
        <v>3203</v>
      </c>
      <c r="B2721" s="275" t="s">
        <v>3204</v>
      </c>
      <c r="C2721" s="276" t="s">
        <v>22275</v>
      </c>
    </row>
    <row r="2722" spans="1:3" x14ac:dyDescent="0.2">
      <c r="A2722" s="76" t="s">
        <v>3205</v>
      </c>
      <c r="B2722" s="275" t="s">
        <v>3206</v>
      </c>
      <c r="C2722" s="276" t="s">
        <v>2525</v>
      </c>
    </row>
    <row r="2723" spans="1:3" x14ac:dyDescent="0.2">
      <c r="A2723" s="76" t="s">
        <v>3207</v>
      </c>
      <c r="B2723" s="275" t="s">
        <v>3208</v>
      </c>
      <c r="C2723" s="276" t="s">
        <v>2525</v>
      </c>
    </row>
    <row r="2724" spans="1:3" x14ac:dyDescent="0.2">
      <c r="A2724" s="76" t="s">
        <v>3209</v>
      </c>
      <c r="B2724" s="275" t="s">
        <v>3210</v>
      </c>
      <c r="C2724" s="276" t="s">
        <v>22275</v>
      </c>
    </row>
    <row r="2725" spans="1:3" x14ac:dyDescent="0.2">
      <c r="A2725" s="76" t="s">
        <v>3211</v>
      </c>
      <c r="B2725" s="275" t="s">
        <v>3212</v>
      </c>
      <c r="C2725" s="276" t="s">
        <v>2525</v>
      </c>
    </row>
    <row r="2726" spans="1:3" x14ac:dyDescent="0.2">
      <c r="A2726" s="76" t="s">
        <v>3213</v>
      </c>
      <c r="B2726" s="275" t="s">
        <v>3214</v>
      </c>
      <c r="C2726" s="276" t="s">
        <v>2525</v>
      </c>
    </row>
    <row r="2727" spans="1:3" x14ac:dyDescent="0.2">
      <c r="A2727" s="76" t="s">
        <v>3215</v>
      </c>
      <c r="B2727" s="275" t="s">
        <v>3216</v>
      </c>
      <c r="C2727" s="276" t="s">
        <v>2525</v>
      </c>
    </row>
    <row r="2728" spans="1:3" x14ac:dyDescent="0.2">
      <c r="A2728" s="76" t="s">
        <v>3217</v>
      </c>
      <c r="B2728" s="275" t="s">
        <v>3218</v>
      </c>
      <c r="C2728" s="276" t="s">
        <v>2525</v>
      </c>
    </row>
    <row r="2729" spans="1:3" x14ac:dyDescent="0.2">
      <c r="A2729" s="76" t="s">
        <v>3219</v>
      </c>
      <c r="B2729" s="275" t="s">
        <v>3220</v>
      </c>
      <c r="C2729" s="276" t="s">
        <v>22275</v>
      </c>
    </row>
    <row r="2730" spans="1:3" x14ac:dyDescent="0.2">
      <c r="A2730" s="76" t="s">
        <v>3221</v>
      </c>
      <c r="B2730" s="275" t="s">
        <v>3222</v>
      </c>
      <c r="C2730" s="276" t="s">
        <v>22275</v>
      </c>
    </row>
    <row r="2731" spans="1:3" x14ac:dyDescent="0.2">
      <c r="A2731" s="76" t="s">
        <v>3223</v>
      </c>
      <c r="B2731" s="275" t="s">
        <v>3224</v>
      </c>
      <c r="C2731" s="276" t="s">
        <v>2525</v>
      </c>
    </row>
    <row r="2732" spans="1:3" x14ac:dyDescent="0.2">
      <c r="A2732" s="76" t="s">
        <v>3225</v>
      </c>
      <c r="B2732" s="275" t="s">
        <v>3226</v>
      </c>
      <c r="C2732" s="276" t="s">
        <v>2525</v>
      </c>
    </row>
    <row r="2733" spans="1:3" x14ac:dyDescent="0.2">
      <c r="A2733" s="76" t="s">
        <v>3227</v>
      </c>
      <c r="B2733" s="275" t="s">
        <v>3228</v>
      </c>
      <c r="C2733" s="276" t="s">
        <v>2525</v>
      </c>
    </row>
    <row r="2734" spans="1:3" x14ac:dyDescent="0.2">
      <c r="A2734" s="76" t="s">
        <v>3229</v>
      </c>
      <c r="B2734" s="275" t="s">
        <v>3230</v>
      </c>
      <c r="C2734" s="276" t="s">
        <v>22275</v>
      </c>
    </row>
    <row r="2735" spans="1:3" x14ac:dyDescent="0.2">
      <c r="A2735" s="76" t="s">
        <v>3231</v>
      </c>
      <c r="B2735" s="275" t="s">
        <v>3232</v>
      </c>
      <c r="C2735" s="276" t="s">
        <v>2525</v>
      </c>
    </row>
    <row r="2736" spans="1:3" x14ac:dyDescent="0.2">
      <c r="A2736" s="76" t="s">
        <v>3233</v>
      </c>
      <c r="B2736" s="275" t="s">
        <v>3234</v>
      </c>
      <c r="C2736" s="276" t="s">
        <v>2525</v>
      </c>
    </row>
    <row r="2737" spans="1:3" x14ac:dyDescent="0.2">
      <c r="A2737" s="76" t="s">
        <v>3235</v>
      </c>
      <c r="B2737" s="275" t="s">
        <v>3236</v>
      </c>
      <c r="C2737" s="276" t="s">
        <v>2525</v>
      </c>
    </row>
    <row r="2738" spans="1:3" x14ac:dyDescent="0.2">
      <c r="A2738" s="76" t="s">
        <v>3237</v>
      </c>
      <c r="B2738" s="275" t="s">
        <v>3238</v>
      </c>
      <c r="C2738" s="276" t="s">
        <v>2525</v>
      </c>
    </row>
    <row r="2739" spans="1:3" x14ac:dyDescent="0.2">
      <c r="A2739" s="76" t="s">
        <v>3239</v>
      </c>
      <c r="B2739" s="275" t="s">
        <v>3240</v>
      </c>
      <c r="C2739" s="276" t="s">
        <v>22275</v>
      </c>
    </row>
    <row r="2740" spans="1:3" x14ac:dyDescent="0.2">
      <c r="A2740" s="76" t="s">
        <v>3241</v>
      </c>
      <c r="B2740" s="275" t="s">
        <v>3242</v>
      </c>
      <c r="C2740" s="276" t="s">
        <v>2525</v>
      </c>
    </row>
    <row r="2741" spans="1:3" x14ac:dyDescent="0.2">
      <c r="A2741" s="76" t="s">
        <v>3243</v>
      </c>
      <c r="B2741" s="275" t="s">
        <v>3244</v>
      </c>
      <c r="C2741" s="276" t="s">
        <v>22275</v>
      </c>
    </row>
    <row r="2742" spans="1:3" x14ac:dyDescent="0.2">
      <c r="A2742" s="76" t="s">
        <v>3245</v>
      </c>
      <c r="B2742" s="275" t="s">
        <v>3246</v>
      </c>
      <c r="C2742" s="276" t="s">
        <v>2525</v>
      </c>
    </row>
    <row r="2743" spans="1:3" x14ac:dyDescent="0.2">
      <c r="A2743" s="76" t="s">
        <v>3247</v>
      </c>
      <c r="B2743" s="275" t="s">
        <v>3248</v>
      </c>
      <c r="C2743" s="276" t="s">
        <v>2525</v>
      </c>
    </row>
    <row r="2744" spans="1:3" x14ac:dyDescent="0.2">
      <c r="A2744" s="76" t="s">
        <v>3249</v>
      </c>
      <c r="B2744" s="275" t="s">
        <v>3250</v>
      </c>
      <c r="C2744" s="276" t="s">
        <v>22275</v>
      </c>
    </row>
    <row r="2745" spans="1:3" x14ac:dyDescent="0.2">
      <c r="A2745" s="76" t="s">
        <v>3251</v>
      </c>
      <c r="B2745" s="275" t="s">
        <v>3252</v>
      </c>
      <c r="C2745" s="276" t="s">
        <v>2525</v>
      </c>
    </row>
    <row r="2746" spans="1:3" x14ac:dyDescent="0.2">
      <c r="A2746" s="76" t="s">
        <v>3253</v>
      </c>
      <c r="B2746" s="275" t="s">
        <v>3254</v>
      </c>
      <c r="C2746" s="276" t="s">
        <v>2525</v>
      </c>
    </row>
    <row r="2747" spans="1:3" x14ac:dyDescent="0.2">
      <c r="A2747" s="76" t="s">
        <v>3255</v>
      </c>
      <c r="B2747" s="275" t="s">
        <v>3256</v>
      </c>
      <c r="C2747" s="276" t="s">
        <v>2525</v>
      </c>
    </row>
    <row r="2748" spans="1:3" x14ac:dyDescent="0.2">
      <c r="A2748" s="76" t="s">
        <v>3257</v>
      </c>
      <c r="B2748" s="275" t="s">
        <v>3258</v>
      </c>
      <c r="C2748" s="276" t="s">
        <v>22275</v>
      </c>
    </row>
    <row r="2749" spans="1:3" x14ac:dyDescent="0.2">
      <c r="A2749" s="76" t="s">
        <v>3259</v>
      </c>
      <c r="B2749" s="275" t="s">
        <v>3260</v>
      </c>
      <c r="C2749" s="276" t="s">
        <v>2525</v>
      </c>
    </row>
    <row r="2750" spans="1:3" x14ac:dyDescent="0.2">
      <c r="A2750" s="76" t="s">
        <v>3261</v>
      </c>
      <c r="B2750" s="275" t="s">
        <v>3262</v>
      </c>
      <c r="C2750" s="276" t="s">
        <v>22275</v>
      </c>
    </row>
    <row r="2751" spans="1:3" x14ac:dyDescent="0.2">
      <c r="A2751" s="76" t="s">
        <v>3263</v>
      </c>
      <c r="B2751" s="275" t="s">
        <v>3264</v>
      </c>
      <c r="C2751" s="276" t="s">
        <v>2525</v>
      </c>
    </row>
    <row r="2752" spans="1:3" x14ac:dyDescent="0.2">
      <c r="A2752" s="76" t="s">
        <v>3265</v>
      </c>
      <c r="B2752" s="275" t="s">
        <v>3266</v>
      </c>
      <c r="C2752" s="276" t="s">
        <v>2525</v>
      </c>
    </row>
    <row r="2753" spans="1:3" x14ac:dyDescent="0.2">
      <c r="A2753" s="76" t="s">
        <v>3267</v>
      </c>
      <c r="B2753" s="275" t="s">
        <v>3268</v>
      </c>
      <c r="C2753" s="276" t="s">
        <v>2525</v>
      </c>
    </row>
    <row r="2754" spans="1:3" x14ac:dyDescent="0.2">
      <c r="A2754" s="76" t="s">
        <v>3269</v>
      </c>
      <c r="B2754" s="275" t="s">
        <v>3270</v>
      </c>
      <c r="C2754" s="276" t="s">
        <v>22275</v>
      </c>
    </row>
    <row r="2755" spans="1:3" x14ac:dyDescent="0.2">
      <c r="A2755" s="76" t="s">
        <v>3271</v>
      </c>
      <c r="B2755" s="275" t="s">
        <v>3272</v>
      </c>
      <c r="C2755" s="276" t="s">
        <v>2525</v>
      </c>
    </row>
    <row r="2756" spans="1:3" x14ac:dyDescent="0.2">
      <c r="A2756" s="76" t="s">
        <v>3273</v>
      </c>
      <c r="B2756" s="275" t="s">
        <v>3274</v>
      </c>
      <c r="C2756" s="276" t="s">
        <v>2525</v>
      </c>
    </row>
    <row r="2757" spans="1:3" x14ac:dyDescent="0.2">
      <c r="A2757" s="76" t="s">
        <v>3275</v>
      </c>
      <c r="B2757" s="275" t="s">
        <v>3276</v>
      </c>
      <c r="C2757" s="276" t="s">
        <v>2525</v>
      </c>
    </row>
    <row r="2758" spans="1:3" x14ac:dyDescent="0.2">
      <c r="A2758" s="76" t="s">
        <v>3277</v>
      </c>
      <c r="B2758" s="275" t="s">
        <v>3278</v>
      </c>
      <c r="C2758" s="276" t="s">
        <v>22275</v>
      </c>
    </row>
    <row r="2759" spans="1:3" x14ac:dyDescent="0.2">
      <c r="A2759" s="76" t="s">
        <v>3279</v>
      </c>
      <c r="B2759" s="275" t="s">
        <v>3280</v>
      </c>
      <c r="C2759" s="276" t="s">
        <v>2525</v>
      </c>
    </row>
    <row r="2760" spans="1:3" x14ac:dyDescent="0.2">
      <c r="A2760" s="76" t="s">
        <v>3281</v>
      </c>
      <c r="B2760" s="275" t="s">
        <v>3282</v>
      </c>
      <c r="C2760" s="276" t="s">
        <v>2525</v>
      </c>
    </row>
    <row r="2761" spans="1:3" x14ac:dyDescent="0.2">
      <c r="A2761" s="76" t="s">
        <v>3283</v>
      </c>
      <c r="B2761" s="275" t="s">
        <v>3284</v>
      </c>
      <c r="C2761" s="276" t="s">
        <v>22275</v>
      </c>
    </row>
    <row r="2762" spans="1:3" x14ac:dyDescent="0.2">
      <c r="A2762" s="76" t="s">
        <v>3285</v>
      </c>
      <c r="B2762" s="275" t="s">
        <v>3286</v>
      </c>
      <c r="C2762" s="276" t="s">
        <v>2525</v>
      </c>
    </row>
    <row r="2763" spans="1:3" x14ac:dyDescent="0.2">
      <c r="A2763" s="76" t="s">
        <v>3287</v>
      </c>
      <c r="B2763" s="275" t="s">
        <v>3288</v>
      </c>
      <c r="C2763" s="276" t="s">
        <v>2525</v>
      </c>
    </row>
    <row r="2764" spans="1:3" x14ac:dyDescent="0.2">
      <c r="A2764" s="76" t="s">
        <v>3289</v>
      </c>
      <c r="B2764" s="275" t="s">
        <v>3290</v>
      </c>
      <c r="C2764" s="276" t="s">
        <v>22275</v>
      </c>
    </row>
    <row r="2765" spans="1:3" x14ac:dyDescent="0.2">
      <c r="A2765" s="76" t="s">
        <v>3291</v>
      </c>
      <c r="B2765" s="275" t="s">
        <v>3292</v>
      </c>
      <c r="C2765" s="276" t="s">
        <v>2525</v>
      </c>
    </row>
    <row r="2766" spans="1:3" x14ac:dyDescent="0.2">
      <c r="A2766" s="76" t="s">
        <v>3293</v>
      </c>
      <c r="B2766" s="275" t="s">
        <v>3294</v>
      </c>
      <c r="C2766" s="276" t="s">
        <v>2525</v>
      </c>
    </row>
    <row r="2767" spans="1:3" x14ac:dyDescent="0.2">
      <c r="A2767" s="76" t="s">
        <v>3295</v>
      </c>
      <c r="B2767" s="275" t="s">
        <v>3296</v>
      </c>
      <c r="C2767" s="276" t="s">
        <v>2525</v>
      </c>
    </row>
    <row r="2768" spans="1:3" x14ac:dyDescent="0.2">
      <c r="A2768" s="76" t="s">
        <v>3297</v>
      </c>
      <c r="B2768" s="275" t="s">
        <v>3298</v>
      </c>
      <c r="C2768" s="276" t="s">
        <v>2525</v>
      </c>
    </row>
    <row r="2769" spans="1:3" x14ac:dyDescent="0.2">
      <c r="A2769" s="76" t="s">
        <v>3299</v>
      </c>
      <c r="B2769" s="275" t="s">
        <v>3300</v>
      </c>
      <c r="C2769" s="276" t="s">
        <v>2525</v>
      </c>
    </row>
    <row r="2770" spans="1:3" x14ac:dyDescent="0.2">
      <c r="A2770" s="76" t="s">
        <v>3301</v>
      </c>
      <c r="B2770" s="275" t="s">
        <v>3302</v>
      </c>
      <c r="C2770" s="276" t="s">
        <v>22275</v>
      </c>
    </row>
    <row r="2771" spans="1:3" x14ac:dyDescent="0.2">
      <c r="A2771" s="76" t="s">
        <v>3303</v>
      </c>
      <c r="B2771" s="275" t="s">
        <v>3304</v>
      </c>
      <c r="C2771" s="276" t="s">
        <v>22275</v>
      </c>
    </row>
    <row r="2772" spans="1:3" x14ac:dyDescent="0.2">
      <c r="A2772" s="76" t="s">
        <v>3305</v>
      </c>
      <c r="B2772" s="275" t="s">
        <v>3306</v>
      </c>
      <c r="C2772" s="276" t="s">
        <v>2525</v>
      </c>
    </row>
    <row r="2773" spans="1:3" x14ac:dyDescent="0.2">
      <c r="A2773" s="76" t="s">
        <v>3307</v>
      </c>
      <c r="B2773" s="275" t="s">
        <v>3308</v>
      </c>
      <c r="C2773" s="276" t="s">
        <v>2525</v>
      </c>
    </row>
    <row r="2774" spans="1:3" x14ac:dyDescent="0.2">
      <c r="A2774" s="76" t="s">
        <v>3309</v>
      </c>
      <c r="B2774" s="275" t="s">
        <v>3310</v>
      </c>
      <c r="C2774" s="276" t="s">
        <v>22275</v>
      </c>
    </row>
    <row r="2775" spans="1:3" x14ac:dyDescent="0.2">
      <c r="A2775" s="76" t="s">
        <v>3311</v>
      </c>
      <c r="B2775" s="275" t="s">
        <v>3312</v>
      </c>
      <c r="C2775" s="276" t="s">
        <v>2525</v>
      </c>
    </row>
    <row r="2776" spans="1:3" x14ac:dyDescent="0.2">
      <c r="A2776" s="76" t="s">
        <v>3313</v>
      </c>
      <c r="B2776" s="275" t="s">
        <v>3314</v>
      </c>
      <c r="C2776" s="276" t="s">
        <v>22275</v>
      </c>
    </row>
    <row r="2777" spans="1:3" x14ac:dyDescent="0.2">
      <c r="A2777" s="76" t="s">
        <v>3315</v>
      </c>
      <c r="B2777" s="275" t="s">
        <v>7984</v>
      </c>
      <c r="C2777" s="276" t="s">
        <v>22275</v>
      </c>
    </row>
    <row r="2778" spans="1:3" x14ac:dyDescent="0.2">
      <c r="A2778" s="76" t="s">
        <v>7985</v>
      </c>
      <c r="B2778" s="275" t="s">
        <v>7986</v>
      </c>
      <c r="C2778" s="276" t="s">
        <v>22275</v>
      </c>
    </row>
    <row r="2779" spans="1:3" x14ac:dyDescent="0.2">
      <c r="A2779" s="76" t="s">
        <v>7987</v>
      </c>
      <c r="B2779" s="275" t="s">
        <v>7988</v>
      </c>
      <c r="C2779" s="276" t="s">
        <v>2525</v>
      </c>
    </row>
    <row r="2780" spans="1:3" x14ac:dyDescent="0.2">
      <c r="A2780" s="76" t="s">
        <v>7989</v>
      </c>
      <c r="B2780" s="275" t="s">
        <v>7990</v>
      </c>
      <c r="C2780" s="276" t="s">
        <v>2525</v>
      </c>
    </row>
    <row r="2781" spans="1:3" x14ac:dyDescent="0.2">
      <c r="A2781" s="76" t="s">
        <v>7991</v>
      </c>
      <c r="B2781" s="275" t="s">
        <v>7992</v>
      </c>
      <c r="C2781" s="276" t="s">
        <v>22275</v>
      </c>
    </row>
    <row r="2782" spans="1:3" x14ac:dyDescent="0.2">
      <c r="A2782" s="76" t="s">
        <v>7993</v>
      </c>
      <c r="B2782" s="275" t="s">
        <v>7994</v>
      </c>
      <c r="C2782" s="276" t="s">
        <v>2525</v>
      </c>
    </row>
    <row r="2783" spans="1:3" x14ac:dyDescent="0.2">
      <c r="A2783" s="76" t="s">
        <v>7995</v>
      </c>
      <c r="B2783" s="275" t="s">
        <v>7996</v>
      </c>
      <c r="C2783" s="276" t="s">
        <v>22275</v>
      </c>
    </row>
    <row r="2784" spans="1:3" x14ac:dyDescent="0.2">
      <c r="A2784" s="76" t="s">
        <v>7997</v>
      </c>
      <c r="B2784" s="275" t="s">
        <v>7998</v>
      </c>
      <c r="C2784" s="276" t="s">
        <v>2525</v>
      </c>
    </row>
    <row r="2785" spans="1:3" x14ac:dyDescent="0.2">
      <c r="A2785" s="76" t="s">
        <v>7999</v>
      </c>
      <c r="B2785" s="275" t="s">
        <v>8000</v>
      </c>
      <c r="C2785" s="276" t="s">
        <v>2525</v>
      </c>
    </row>
    <row r="2786" spans="1:3" x14ac:dyDescent="0.2">
      <c r="A2786" s="76" t="s">
        <v>8001</v>
      </c>
      <c r="B2786" s="275" t="s">
        <v>8002</v>
      </c>
      <c r="C2786" s="276" t="s">
        <v>2525</v>
      </c>
    </row>
    <row r="2787" spans="1:3" x14ac:dyDescent="0.2">
      <c r="A2787" s="76" t="s">
        <v>8003</v>
      </c>
      <c r="B2787" s="275" t="s">
        <v>8004</v>
      </c>
      <c r="C2787" s="276" t="s">
        <v>2525</v>
      </c>
    </row>
    <row r="2788" spans="1:3" x14ac:dyDescent="0.2">
      <c r="A2788" s="76" t="s">
        <v>8005</v>
      </c>
      <c r="B2788" s="275" t="s">
        <v>8006</v>
      </c>
      <c r="C2788" s="276" t="s">
        <v>22275</v>
      </c>
    </row>
    <row r="2789" spans="1:3" x14ac:dyDescent="0.2">
      <c r="A2789" s="76" t="s">
        <v>8007</v>
      </c>
      <c r="B2789" s="275" t="s">
        <v>8008</v>
      </c>
      <c r="C2789" s="276" t="s">
        <v>2525</v>
      </c>
    </row>
    <row r="2790" spans="1:3" x14ac:dyDescent="0.2">
      <c r="A2790" s="76" t="s">
        <v>8009</v>
      </c>
      <c r="B2790" s="275" t="s">
        <v>8010</v>
      </c>
      <c r="C2790" s="276" t="s">
        <v>22275</v>
      </c>
    </row>
    <row r="2791" spans="1:3" x14ac:dyDescent="0.2">
      <c r="A2791" s="76" t="s">
        <v>8011</v>
      </c>
      <c r="B2791" s="275" t="s">
        <v>8012</v>
      </c>
      <c r="C2791" s="276" t="s">
        <v>22275</v>
      </c>
    </row>
    <row r="2792" spans="1:3" x14ac:dyDescent="0.2">
      <c r="A2792" s="76" t="s">
        <v>8013</v>
      </c>
      <c r="B2792" s="275" t="s">
        <v>8014</v>
      </c>
      <c r="C2792" s="276" t="s">
        <v>22275</v>
      </c>
    </row>
    <row r="2793" spans="1:3" x14ac:dyDescent="0.2">
      <c r="A2793" s="76" t="s">
        <v>8015</v>
      </c>
      <c r="B2793" s="275" t="s">
        <v>8016</v>
      </c>
      <c r="C2793" s="276" t="s">
        <v>22275</v>
      </c>
    </row>
    <row r="2794" spans="1:3" x14ac:dyDescent="0.2">
      <c r="A2794" s="76" t="s">
        <v>8017</v>
      </c>
      <c r="B2794" s="275" t="s">
        <v>8018</v>
      </c>
      <c r="C2794" s="276" t="s">
        <v>2525</v>
      </c>
    </row>
    <row r="2795" spans="1:3" x14ac:dyDescent="0.2">
      <c r="A2795" s="76" t="s">
        <v>8019</v>
      </c>
      <c r="B2795" s="275" t="s">
        <v>8020</v>
      </c>
      <c r="C2795" s="276" t="s">
        <v>2525</v>
      </c>
    </row>
    <row r="2796" spans="1:3" x14ac:dyDescent="0.2">
      <c r="A2796" s="76" t="s">
        <v>8021</v>
      </c>
      <c r="B2796" s="275" t="s">
        <v>8022</v>
      </c>
      <c r="C2796" s="276" t="s">
        <v>22275</v>
      </c>
    </row>
    <row r="2797" spans="1:3" x14ac:dyDescent="0.2">
      <c r="A2797" s="76" t="s">
        <v>8023</v>
      </c>
      <c r="B2797" s="275" t="s">
        <v>8024</v>
      </c>
      <c r="C2797" s="276" t="s">
        <v>22275</v>
      </c>
    </row>
    <row r="2798" spans="1:3" x14ac:dyDescent="0.2">
      <c r="A2798" s="76" t="s">
        <v>8025</v>
      </c>
      <c r="B2798" s="275" t="s">
        <v>8026</v>
      </c>
      <c r="C2798" s="276" t="s">
        <v>22275</v>
      </c>
    </row>
    <row r="2799" spans="1:3" x14ac:dyDescent="0.2">
      <c r="A2799" s="76" t="s">
        <v>8027</v>
      </c>
      <c r="B2799" s="275" t="s">
        <v>2223</v>
      </c>
      <c r="C2799" s="276" t="s">
        <v>2525</v>
      </c>
    </row>
    <row r="2800" spans="1:3" x14ac:dyDescent="0.2">
      <c r="A2800" s="76" t="s">
        <v>8028</v>
      </c>
      <c r="B2800" s="275" t="s">
        <v>8029</v>
      </c>
      <c r="C2800" s="276" t="s">
        <v>22275</v>
      </c>
    </row>
    <row r="2801" spans="1:3" x14ac:dyDescent="0.2">
      <c r="A2801" s="76" t="s">
        <v>8030</v>
      </c>
      <c r="B2801" s="275" t="s">
        <v>8031</v>
      </c>
      <c r="C2801" s="276" t="s">
        <v>2525</v>
      </c>
    </row>
    <row r="2802" spans="1:3" x14ac:dyDescent="0.2">
      <c r="A2802" s="76" t="s">
        <v>8032</v>
      </c>
      <c r="B2802" s="275" t="s">
        <v>8033</v>
      </c>
      <c r="C2802" s="276" t="s">
        <v>22275</v>
      </c>
    </row>
    <row r="2803" spans="1:3" x14ac:dyDescent="0.2">
      <c r="A2803" s="76" t="s">
        <v>8034</v>
      </c>
      <c r="B2803" s="275" t="s">
        <v>8035</v>
      </c>
      <c r="C2803" s="276" t="s">
        <v>2525</v>
      </c>
    </row>
    <row r="2804" spans="1:3" x14ac:dyDescent="0.2">
      <c r="A2804" s="76" t="s">
        <v>8036</v>
      </c>
      <c r="B2804" s="275" t="s">
        <v>8037</v>
      </c>
      <c r="C2804" s="276" t="s">
        <v>2525</v>
      </c>
    </row>
    <row r="2805" spans="1:3" x14ac:dyDescent="0.2">
      <c r="A2805" s="76" t="s">
        <v>8038</v>
      </c>
      <c r="B2805" s="275" t="s">
        <v>8039</v>
      </c>
      <c r="C2805" s="276" t="s">
        <v>2525</v>
      </c>
    </row>
    <row r="2806" spans="1:3" x14ac:dyDescent="0.2">
      <c r="A2806" s="76" t="s">
        <v>8040</v>
      </c>
      <c r="B2806" s="275" t="s">
        <v>8041</v>
      </c>
      <c r="C2806" s="276" t="s">
        <v>2525</v>
      </c>
    </row>
    <row r="2807" spans="1:3" x14ac:dyDescent="0.2">
      <c r="A2807" s="76" t="s">
        <v>8042</v>
      </c>
      <c r="B2807" s="275" t="s">
        <v>8043</v>
      </c>
      <c r="C2807" s="276" t="s">
        <v>2525</v>
      </c>
    </row>
    <row r="2808" spans="1:3" x14ac:dyDescent="0.2">
      <c r="A2808" s="76" t="s">
        <v>8044</v>
      </c>
      <c r="B2808" s="275" t="s">
        <v>8045</v>
      </c>
      <c r="C2808" s="276" t="s">
        <v>2525</v>
      </c>
    </row>
    <row r="2809" spans="1:3" x14ac:dyDescent="0.2">
      <c r="A2809" s="76" t="s">
        <v>8046</v>
      </c>
      <c r="B2809" s="275" t="s">
        <v>8047</v>
      </c>
      <c r="C2809" s="276" t="s">
        <v>2525</v>
      </c>
    </row>
    <row r="2810" spans="1:3" x14ac:dyDescent="0.2">
      <c r="A2810" s="76" t="s">
        <v>8048</v>
      </c>
      <c r="B2810" s="275" t="s">
        <v>8049</v>
      </c>
      <c r="C2810" s="276" t="s">
        <v>2525</v>
      </c>
    </row>
    <row r="2811" spans="1:3" x14ac:dyDescent="0.2">
      <c r="A2811" s="76" t="s">
        <v>8050</v>
      </c>
      <c r="B2811" s="275" t="s">
        <v>8051</v>
      </c>
      <c r="C2811" s="276" t="s">
        <v>22275</v>
      </c>
    </row>
    <row r="2812" spans="1:3" x14ac:dyDescent="0.2">
      <c r="A2812" s="76" t="s">
        <v>8052</v>
      </c>
      <c r="B2812" s="275" t="s">
        <v>8053</v>
      </c>
      <c r="C2812" s="276" t="s">
        <v>22275</v>
      </c>
    </row>
    <row r="2813" spans="1:3" x14ac:dyDescent="0.2">
      <c r="A2813" s="76" t="s">
        <v>8054</v>
      </c>
      <c r="B2813" s="275" t="s">
        <v>8055</v>
      </c>
      <c r="C2813" s="276" t="s">
        <v>2525</v>
      </c>
    </row>
    <row r="2814" spans="1:3" x14ac:dyDescent="0.2">
      <c r="A2814" s="76" t="s">
        <v>8056</v>
      </c>
      <c r="B2814" s="275" t="s">
        <v>8057</v>
      </c>
      <c r="C2814" s="276" t="s">
        <v>2525</v>
      </c>
    </row>
    <row r="2815" spans="1:3" x14ac:dyDescent="0.2">
      <c r="A2815" s="76" t="s">
        <v>8058</v>
      </c>
      <c r="B2815" s="275" t="s">
        <v>8059</v>
      </c>
      <c r="C2815" s="276" t="s">
        <v>2525</v>
      </c>
    </row>
    <row r="2816" spans="1:3" x14ac:dyDescent="0.2">
      <c r="A2816" s="76" t="s">
        <v>8060</v>
      </c>
      <c r="B2816" s="275" t="s">
        <v>8061</v>
      </c>
      <c r="C2816" s="276" t="s">
        <v>2525</v>
      </c>
    </row>
    <row r="2817" spans="1:3" x14ac:dyDescent="0.2">
      <c r="A2817" s="76" t="s">
        <v>8062</v>
      </c>
      <c r="B2817" s="275" t="s">
        <v>8063</v>
      </c>
      <c r="C2817" s="276" t="s">
        <v>22275</v>
      </c>
    </row>
    <row r="2818" spans="1:3" x14ac:dyDescent="0.2">
      <c r="A2818" s="76" t="s">
        <v>8064</v>
      </c>
      <c r="B2818" s="275" t="s">
        <v>8065</v>
      </c>
      <c r="C2818" s="276" t="s">
        <v>2525</v>
      </c>
    </row>
    <row r="2819" spans="1:3" x14ac:dyDescent="0.2">
      <c r="A2819" s="76" t="s">
        <v>8066</v>
      </c>
      <c r="B2819" s="275" t="s">
        <v>8067</v>
      </c>
      <c r="C2819" s="276" t="s">
        <v>2525</v>
      </c>
    </row>
    <row r="2820" spans="1:3" x14ac:dyDescent="0.2">
      <c r="A2820" s="76" t="s">
        <v>8068</v>
      </c>
      <c r="B2820" s="275" t="s">
        <v>1374</v>
      </c>
      <c r="C2820" s="276" t="s">
        <v>2525</v>
      </c>
    </row>
    <row r="2821" spans="1:3" x14ac:dyDescent="0.2">
      <c r="A2821" s="76" t="s">
        <v>8069</v>
      </c>
      <c r="B2821" s="275" t="s">
        <v>8070</v>
      </c>
      <c r="C2821" s="276" t="s">
        <v>2525</v>
      </c>
    </row>
    <row r="2822" spans="1:3" x14ac:dyDescent="0.2">
      <c r="A2822" s="76" t="s">
        <v>8071</v>
      </c>
      <c r="B2822" s="275" t="s">
        <v>8072</v>
      </c>
      <c r="C2822" s="276" t="s">
        <v>2525</v>
      </c>
    </row>
    <row r="2823" spans="1:3" x14ac:dyDescent="0.2">
      <c r="A2823" s="76" t="s">
        <v>8073</v>
      </c>
      <c r="B2823" s="275" t="s">
        <v>8074</v>
      </c>
      <c r="C2823" s="276" t="s">
        <v>2525</v>
      </c>
    </row>
    <row r="2824" spans="1:3" x14ac:dyDescent="0.2">
      <c r="A2824" s="76" t="s">
        <v>8075</v>
      </c>
      <c r="B2824" s="275" t="s">
        <v>8076</v>
      </c>
      <c r="C2824" s="276" t="s">
        <v>2525</v>
      </c>
    </row>
    <row r="2825" spans="1:3" x14ac:dyDescent="0.2">
      <c r="A2825" s="76" t="s">
        <v>8077</v>
      </c>
      <c r="B2825" s="275" t="s">
        <v>8078</v>
      </c>
      <c r="C2825" s="276" t="s">
        <v>22275</v>
      </c>
    </row>
    <row r="2826" spans="1:3" x14ac:dyDescent="0.2">
      <c r="A2826" s="76" t="s">
        <v>8079</v>
      </c>
      <c r="B2826" s="275" t="s">
        <v>8080</v>
      </c>
      <c r="C2826" s="276" t="s">
        <v>2525</v>
      </c>
    </row>
    <row r="2827" spans="1:3" x14ac:dyDescent="0.2">
      <c r="A2827" s="76" t="s">
        <v>8081</v>
      </c>
      <c r="B2827" s="275" t="s">
        <v>8082</v>
      </c>
      <c r="C2827" s="276" t="s">
        <v>22275</v>
      </c>
    </row>
    <row r="2828" spans="1:3" x14ac:dyDescent="0.2">
      <c r="A2828" s="76" t="s">
        <v>8083</v>
      </c>
      <c r="B2828" s="275" t="s">
        <v>8084</v>
      </c>
      <c r="C2828" s="276" t="s">
        <v>22275</v>
      </c>
    </row>
    <row r="2829" spans="1:3" x14ac:dyDescent="0.2">
      <c r="A2829" s="76" t="s">
        <v>8085</v>
      </c>
      <c r="B2829" s="275" t="s">
        <v>8086</v>
      </c>
      <c r="C2829" s="276" t="s">
        <v>2525</v>
      </c>
    </row>
    <row r="2830" spans="1:3" x14ac:dyDescent="0.2">
      <c r="A2830" s="76" t="s">
        <v>8087</v>
      </c>
      <c r="B2830" s="275" t="s">
        <v>8088</v>
      </c>
      <c r="C2830" s="276" t="s">
        <v>2525</v>
      </c>
    </row>
    <row r="2831" spans="1:3" x14ac:dyDescent="0.2">
      <c r="A2831" s="76" t="s">
        <v>8089</v>
      </c>
      <c r="B2831" s="275" t="s">
        <v>8090</v>
      </c>
      <c r="C2831" s="276" t="s">
        <v>2525</v>
      </c>
    </row>
    <row r="2832" spans="1:3" x14ac:dyDescent="0.2">
      <c r="A2832" s="76" t="s">
        <v>8091</v>
      </c>
      <c r="B2832" s="275" t="s">
        <v>8092</v>
      </c>
      <c r="C2832" s="276" t="s">
        <v>2525</v>
      </c>
    </row>
    <row r="2833" spans="1:3" x14ac:dyDescent="0.2">
      <c r="A2833" s="76" t="s">
        <v>8093</v>
      </c>
      <c r="B2833" s="275" t="s">
        <v>8094</v>
      </c>
      <c r="C2833" s="276" t="s">
        <v>2525</v>
      </c>
    </row>
    <row r="2834" spans="1:3" x14ac:dyDescent="0.2">
      <c r="A2834" s="76" t="s">
        <v>8095</v>
      </c>
      <c r="B2834" s="275" t="s">
        <v>8096</v>
      </c>
      <c r="C2834" s="276" t="s">
        <v>22275</v>
      </c>
    </row>
    <row r="2835" spans="1:3" x14ac:dyDescent="0.2">
      <c r="A2835" s="76" t="s">
        <v>8097</v>
      </c>
      <c r="B2835" s="275" t="s">
        <v>8098</v>
      </c>
      <c r="C2835" s="276" t="s">
        <v>2525</v>
      </c>
    </row>
    <row r="2836" spans="1:3" x14ac:dyDescent="0.2">
      <c r="A2836" s="76" t="s">
        <v>8099</v>
      </c>
      <c r="B2836" s="275" t="s">
        <v>8100</v>
      </c>
      <c r="C2836" s="276" t="s">
        <v>2525</v>
      </c>
    </row>
    <row r="2837" spans="1:3" x14ac:dyDescent="0.2">
      <c r="A2837" s="76" t="s">
        <v>8101</v>
      </c>
      <c r="B2837" s="275" t="s">
        <v>8102</v>
      </c>
      <c r="C2837" s="276" t="s">
        <v>2525</v>
      </c>
    </row>
    <row r="2838" spans="1:3" x14ac:dyDescent="0.2">
      <c r="A2838" s="76" t="s">
        <v>8103</v>
      </c>
      <c r="B2838" s="275" t="s">
        <v>8104</v>
      </c>
      <c r="C2838" s="276" t="s">
        <v>2525</v>
      </c>
    </row>
    <row r="2839" spans="1:3" x14ac:dyDescent="0.2">
      <c r="A2839" s="76" t="s">
        <v>8105</v>
      </c>
      <c r="B2839" s="275" t="s">
        <v>8106</v>
      </c>
      <c r="C2839" s="276" t="s">
        <v>2525</v>
      </c>
    </row>
    <row r="2840" spans="1:3" x14ac:dyDescent="0.2">
      <c r="A2840" s="76" t="s">
        <v>8107</v>
      </c>
      <c r="B2840" s="275" t="s">
        <v>8108</v>
      </c>
      <c r="C2840" s="276" t="s">
        <v>2525</v>
      </c>
    </row>
    <row r="2841" spans="1:3" x14ac:dyDescent="0.2">
      <c r="A2841" s="76" t="s">
        <v>8109</v>
      </c>
      <c r="B2841" s="275" t="s">
        <v>8110</v>
      </c>
      <c r="C2841" s="276" t="s">
        <v>2525</v>
      </c>
    </row>
    <row r="2842" spans="1:3" x14ac:dyDescent="0.2">
      <c r="A2842" s="76" t="s">
        <v>8111</v>
      </c>
      <c r="B2842" s="275" t="s">
        <v>8112</v>
      </c>
      <c r="C2842" s="276" t="s">
        <v>2525</v>
      </c>
    </row>
    <row r="2843" spans="1:3" x14ac:dyDescent="0.2">
      <c r="A2843" s="76" t="s">
        <v>8113</v>
      </c>
      <c r="B2843" s="275" t="s">
        <v>8114</v>
      </c>
      <c r="C2843" s="276" t="s">
        <v>22275</v>
      </c>
    </row>
    <row r="2844" spans="1:3" x14ac:dyDescent="0.2">
      <c r="A2844" s="76" t="s">
        <v>8115</v>
      </c>
      <c r="B2844" s="275" t="s">
        <v>8116</v>
      </c>
      <c r="C2844" s="276" t="s">
        <v>2525</v>
      </c>
    </row>
    <row r="2845" spans="1:3" x14ac:dyDescent="0.2">
      <c r="A2845" s="76" t="s">
        <v>8117</v>
      </c>
      <c r="B2845" s="275" t="s">
        <v>8118</v>
      </c>
      <c r="C2845" s="276" t="s">
        <v>2525</v>
      </c>
    </row>
    <row r="2846" spans="1:3" x14ac:dyDescent="0.2">
      <c r="A2846" s="76" t="s">
        <v>8119</v>
      </c>
      <c r="B2846" s="275" t="s">
        <v>8120</v>
      </c>
      <c r="C2846" s="276" t="s">
        <v>2525</v>
      </c>
    </row>
    <row r="2847" spans="1:3" x14ac:dyDescent="0.2">
      <c r="A2847" s="76" t="s">
        <v>8121</v>
      </c>
      <c r="B2847" s="275" t="s">
        <v>8122</v>
      </c>
      <c r="C2847" s="276" t="s">
        <v>22275</v>
      </c>
    </row>
    <row r="2848" spans="1:3" x14ac:dyDescent="0.2">
      <c r="A2848" s="76" t="s">
        <v>8123</v>
      </c>
      <c r="B2848" s="275" t="s">
        <v>8124</v>
      </c>
      <c r="C2848" s="276" t="s">
        <v>22275</v>
      </c>
    </row>
    <row r="2849" spans="1:3" x14ac:dyDescent="0.2">
      <c r="A2849" s="76" t="s">
        <v>8125</v>
      </c>
      <c r="B2849" s="275" t="s">
        <v>8126</v>
      </c>
      <c r="C2849" s="276" t="s">
        <v>2525</v>
      </c>
    </row>
    <row r="2850" spans="1:3" x14ac:dyDescent="0.2">
      <c r="A2850" s="76" t="s">
        <v>8127</v>
      </c>
      <c r="B2850" s="275" t="s">
        <v>8128</v>
      </c>
      <c r="C2850" s="276" t="s">
        <v>2525</v>
      </c>
    </row>
    <row r="2851" spans="1:3" x14ac:dyDescent="0.2">
      <c r="A2851" s="76" t="s">
        <v>8129</v>
      </c>
      <c r="B2851" s="275" t="s">
        <v>8130</v>
      </c>
      <c r="C2851" s="276" t="s">
        <v>2525</v>
      </c>
    </row>
    <row r="2852" spans="1:3" x14ac:dyDescent="0.2">
      <c r="A2852" s="76" t="s">
        <v>8131</v>
      </c>
      <c r="B2852" s="275" t="s">
        <v>8132</v>
      </c>
      <c r="C2852" s="276" t="s">
        <v>2525</v>
      </c>
    </row>
    <row r="2853" spans="1:3" x14ac:dyDescent="0.2">
      <c r="A2853" s="76" t="s">
        <v>8133</v>
      </c>
      <c r="B2853" s="275" t="s">
        <v>8134</v>
      </c>
      <c r="C2853" s="276" t="s">
        <v>2525</v>
      </c>
    </row>
    <row r="2854" spans="1:3" x14ac:dyDescent="0.2">
      <c r="A2854" s="76" t="s">
        <v>8135</v>
      </c>
      <c r="B2854" s="275" t="s">
        <v>8136</v>
      </c>
      <c r="C2854" s="276" t="s">
        <v>2525</v>
      </c>
    </row>
    <row r="2855" spans="1:3" x14ac:dyDescent="0.2">
      <c r="A2855" s="76" t="s">
        <v>8137</v>
      </c>
      <c r="B2855" s="275" t="s">
        <v>8138</v>
      </c>
      <c r="C2855" s="276" t="s">
        <v>22275</v>
      </c>
    </row>
    <row r="2856" spans="1:3" x14ac:dyDescent="0.2">
      <c r="A2856" s="76" t="s">
        <v>8139</v>
      </c>
      <c r="B2856" s="275" t="s">
        <v>8140</v>
      </c>
      <c r="C2856" s="276" t="s">
        <v>2525</v>
      </c>
    </row>
    <row r="2857" spans="1:3" x14ac:dyDescent="0.2">
      <c r="A2857" s="76" t="s">
        <v>8141</v>
      </c>
      <c r="B2857" s="275" t="s">
        <v>8142</v>
      </c>
      <c r="C2857" s="276" t="s">
        <v>2525</v>
      </c>
    </row>
    <row r="2858" spans="1:3" x14ac:dyDescent="0.2">
      <c r="A2858" s="76" t="s">
        <v>8143</v>
      </c>
      <c r="B2858" s="275" t="s">
        <v>8144</v>
      </c>
      <c r="C2858" s="276" t="s">
        <v>22275</v>
      </c>
    </row>
    <row r="2859" spans="1:3" x14ac:dyDescent="0.2">
      <c r="A2859" s="76" t="s">
        <v>8145</v>
      </c>
      <c r="B2859" s="275" t="s">
        <v>8146</v>
      </c>
      <c r="C2859" s="276" t="s">
        <v>22275</v>
      </c>
    </row>
    <row r="2860" spans="1:3" x14ac:dyDescent="0.2">
      <c r="A2860" s="76" t="s">
        <v>8147</v>
      </c>
      <c r="B2860" s="275" t="s">
        <v>8148</v>
      </c>
      <c r="C2860" s="276" t="s">
        <v>2525</v>
      </c>
    </row>
    <row r="2861" spans="1:3" x14ac:dyDescent="0.2">
      <c r="A2861" s="76" t="s">
        <v>8149</v>
      </c>
      <c r="B2861" s="275" t="s">
        <v>1514</v>
      </c>
      <c r="C2861" s="276" t="s">
        <v>22275</v>
      </c>
    </row>
    <row r="2862" spans="1:3" x14ac:dyDescent="0.2">
      <c r="A2862" s="76" t="s">
        <v>8150</v>
      </c>
      <c r="B2862" s="275" t="s">
        <v>8151</v>
      </c>
      <c r="C2862" s="276" t="s">
        <v>2525</v>
      </c>
    </row>
    <row r="2863" spans="1:3" x14ac:dyDescent="0.2">
      <c r="A2863" s="76" t="s">
        <v>8152</v>
      </c>
      <c r="B2863" s="275" t="s">
        <v>8153</v>
      </c>
      <c r="C2863" s="276" t="s">
        <v>22275</v>
      </c>
    </row>
    <row r="2864" spans="1:3" x14ac:dyDescent="0.2">
      <c r="A2864" s="76" t="s">
        <v>8154</v>
      </c>
      <c r="B2864" s="275" t="s">
        <v>8155</v>
      </c>
      <c r="C2864" s="276" t="s">
        <v>2525</v>
      </c>
    </row>
    <row r="2865" spans="1:3" x14ac:dyDescent="0.2">
      <c r="A2865" s="76" t="s">
        <v>8156</v>
      </c>
      <c r="B2865" s="275" t="s">
        <v>8157</v>
      </c>
      <c r="C2865" s="276" t="s">
        <v>2525</v>
      </c>
    </row>
    <row r="2866" spans="1:3" x14ac:dyDescent="0.2">
      <c r="A2866" s="76" t="s">
        <v>8158</v>
      </c>
      <c r="B2866" s="275" t="s">
        <v>8159</v>
      </c>
      <c r="C2866" s="276" t="s">
        <v>2525</v>
      </c>
    </row>
    <row r="2867" spans="1:3" x14ac:dyDescent="0.2">
      <c r="A2867" s="76" t="s">
        <v>8160</v>
      </c>
      <c r="B2867" s="275" t="s">
        <v>8161</v>
      </c>
      <c r="C2867" s="276" t="s">
        <v>2525</v>
      </c>
    </row>
    <row r="2868" spans="1:3" x14ac:dyDescent="0.2">
      <c r="A2868" s="76" t="s">
        <v>8162</v>
      </c>
      <c r="B2868" s="275" t="s">
        <v>8163</v>
      </c>
      <c r="C2868" s="276" t="s">
        <v>2525</v>
      </c>
    </row>
    <row r="2869" spans="1:3" x14ac:dyDescent="0.2">
      <c r="A2869" s="76" t="s">
        <v>8164</v>
      </c>
      <c r="B2869" s="275" t="s">
        <v>8165</v>
      </c>
      <c r="C2869" s="276" t="s">
        <v>2525</v>
      </c>
    </row>
    <row r="2870" spans="1:3" x14ac:dyDescent="0.2">
      <c r="A2870" s="76" t="s">
        <v>8166</v>
      </c>
      <c r="B2870" s="275" t="s">
        <v>8167</v>
      </c>
      <c r="C2870" s="276" t="s">
        <v>22275</v>
      </c>
    </row>
    <row r="2871" spans="1:3" x14ac:dyDescent="0.2">
      <c r="A2871" s="76" t="s">
        <v>8168</v>
      </c>
      <c r="B2871" s="275" t="s">
        <v>8169</v>
      </c>
      <c r="C2871" s="276" t="s">
        <v>22275</v>
      </c>
    </row>
    <row r="2872" spans="1:3" x14ac:dyDescent="0.2">
      <c r="A2872" s="76" t="s">
        <v>8170</v>
      </c>
      <c r="B2872" s="275" t="s">
        <v>8171</v>
      </c>
      <c r="C2872" s="276" t="s">
        <v>2525</v>
      </c>
    </row>
    <row r="2873" spans="1:3" x14ac:dyDescent="0.2">
      <c r="A2873" s="76" t="s">
        <v>8172</v>
      </c>
      <c r="B2873" s="275" t="s">
        <v>8173</v>
      </c>
      <c r="C2873" s="276" t="s">
        <v>22275</v>
      </c>
    </row>
    <row r="2874" spans="1:3" x14ac:dyDescent="0.2">
      <c r="A2874" s="76" t="s">
        <v>8174</v>
      </c>
      <c r="B2874" s="275" t="s">
        <v>8175</v>
      </c>
      <c r="C2874" s="276" t="s">
        <v>22275</v>
      </c>
    </row>
    <row r="2875" spans="1:3" x14ac:dyDescent="0.2">
      <c r="A2875" s="76" t="s">
        <v>8176</v>
      </c>
      <c r="B2875" s="275" t="s">
        <v>8177</v>
      </c>
      <c r="C2875" s="276" t="s">
        <v>22278</v>
      </c>
    </row>
    <row r="2876" spans="1:3" x14ac:dyDescent="0.2">
      <c r="A2876" s="76" t="s">
        <v>8178</v>
      </c>
      <c r="B2876" s="275" t="s">
        <v>8179</v>
      </c>
      <c r="C2876" s="276" t="s">
        <v>22275</v>
      </c>
    </row>
    <row r="2877" spans="1:3" x14ac:dyDescent="0.2">
      <c r="A2877" s="76" t="s">
        <v>8180</v>
      </c>
      <c r="B2877" s="275" t="s">
        <v>8181</v>
      </c>
      <c r="C2877" s="276" t="s">
        <v>2525</v>
      </c>
    </row>
    <row r="2878" spans="1:3" x14ac:dyDescent="0.2">
      <c r="A2878" s="76" t="s">
        <v>8182</v>
      </c>
      <c r="B2878" s="275" t="s">
        <v>8183</v>
      </c>
      <c r="C2878" s="276" t="s">
        <v>22275</v>
      </c>
    </row>
    <row r="2879" spans="1:3" x14ac:dyDescent="0.2">
      <c r="A2879" s="76" t="s">
        <v>8184</v>
      </c>
      <c r="B2879" s="275" t="s">
        <v>8185</v>
      </c>
      <c r="C2879" s="276" t="s">
        <v>2525</v>
      </c>
    </row>
    <row r="2880" spans="1:3" x14ac:dyDescent="0.2">
      <c r="A2880" s="76" t="s">
        <v>8186</v>
      </c>
      <c r="B2880" s="275" t="s">
        <v>8187</v>
      </c>
      <c r="C2880" s="276" t="s">
        <v>22275</v>
      </c>
    </row>
    <row r="2881" spans="1:3" x14ac:dyDescent="0.2">
      <c r="A2881" s="76" t="s">
        <v>8188</v>
      </c>
      <c r="B2881" s="275" t="s">
        <v>8189</v>
      </c>
      <c r="C2881" s="276" t="s">
        <v>2525</v>
      </c>
    </row>
    <row r="2882" spans="1:3" x14ac:dyDescent="0.2">
      <c r="A2882" s="76" t="s">
        <v>8190</v>
      </c>
      <c r="B2882" s="275" t="s">
        <v>8191</v>
      </c>
      <c r="C2882" s="276" t="s">
        <v>22275</v>
      </c>
    </row>
    <row r="2883" spans="1:3" x14ac:dyDescent="0.2">
      <c r="A2883" s="76" t="s">
        <v>8192</v>
      </c>
      <c r="B2883" s="275" t="s">
        <v>8193</v>
      </c>
      <c r="C2883" s="276" t="s">
        <v>2525</v>
      </c>
    </row>
    <row r="2884" spans="1:3" x14ac:dyDescent="0.2">
      <c r="A2884" s="76" t="s">
        <v>8194</v>
      </c>
      <c r="B2884" s="275" t="s">
        <v>8195</v>
      </c>
      <c r="C2884" s="276" t="s">
        <v>22275</v>
      </c>
    </row>
    <row r="2885" spans="1:3" x14ac:dyDescent="0.2">
      <c r="A2885" s="76" t="s">
        <v>8196</v>
      </c>
      <c r="B2885" s="275" t="s">
        <v>8197</v>
      </c>
      <c r="C2885" s="276" t="s">
        <v>2525</v>
      </c>
    </row>
    <row r="2886" spans="1:3" x14ac:dyDescent="0.2">
      <c r="A2886" s="76" t="s">
        <v>8198</v>
      </c>
      <c r="B2886" s="275" t="s">
        <v>8199</v>
      </c>
      <c r="C2886" s="276" t="s">
        <v>2525</v>
      </c>
    </row>
    <row r="2887" spans="1:3" x14ac:dyDescent="0.2">
      <c r="A2887" s="76" t="s">
        <v>8200</v>
      </c>
      <c r="B2887" s="275" t="s">
        <v>8201</v>
      </c>
      <c r="C2887" s="276" t="s">
        <v>2525</v>
      </c>
    </row>
    <row r="2888" spans="1:3" x14ac:dyDescent="0.2">
      <c r="A2888" s="76" t="s">
        <v>8202</v>
      </c>
      <c r="B2888" s="275" t="s">
        <v>8203</v>
      </c>
      <c r="C2888" s="276" t="s">
        <v>2525</v>
      </c>
    </row>
    <row r="2889" spans="1:3" x14ac:dyDescent="0.2">
      <c r="A2889" s="76" t="s">
        <v>8204</v>
      </c>
      <c r="B2889" s="275" t="s">
        <v>8205</v>
      </c>
      <c r="C2889" s="276" t="s">
        <v>22275</v>
      </c>
    </row>
    <row r="2890" spans="1:3" x14ac:dyDescent="0.2">
      <c r="A2890" s="76" t="s">
        <v>8206</v>
      </c>
      <c r="B2890" s="275" t="s">
        <v>8207</v>
      </c>
      <c r="C2890" s="276" t="s">
        <v>2525</v>
      </c>
    </row>
    <row r="2891" spans="1:3" x14ac:dyDescent="0.2">
      <c r="A2891" s="76" t="s">
        <v>8208</v>
      </c>
      <c r="B2891" s="275" t="s">
        <v>8209</v>
      </c>
      <c r="C2891" s="276" t="s">
        <v>2525</v>
      </c>
    </row>
    <row r="2892" spans="1:3" x14ac:dyDescent="0.2">
      <c r="A2892" s="76" t="s">
        <v>8210</v>
      </c>
      <c r="B2892" s="275" t="s">
        <v>3700</v>
      </c>
      <c r="C2892" s="276" t="s">
        <v>22275</v>
      </c>
    </row>
    <row r="2893" spans="1:3" x14ac:dyDescent="0.2">
      <c r="A2893" s="76" t="s">
        <v>8211</v>
      </c>
      <c r="B2893" s="275" t="s">
        <v>8212</v>
      </c>
      <c r="C2893" s="276" t="s">
        <v>22275</v>
      </c>
    </row>
    <row r="2894" spans="1:3" x14ac:dyDescent="0.2">
      <c r="A2894" s="76" t="s">
        <v>8213</v>
      </c>
      <c r="B2894" s="275" t="s">
        <v>8214</v>
      </c>
      <c r="C2894" s="276" t="s">
        <v>2525</v>
      </c>
    </row>
    <row r="2895" spans="1:3" x14ac:dyDescent="0.2">
      <c r="A2895" s="76" t="s">
        <v>8215</v>
      </c>
      <c r="B2895" s="275" t="s">
        <v>8216</v>
      </c>
      <c r="C2895" s="276" t="s">
        <v>2525</v>
      </c>
    </row>
    <row r="2896" spans="1:3" x14ac:dyDescent="0.2">
      <c r="A2896" s="76" t="s">
        <v>8217</v>
      </c>
      <c r="B2896" s="275" t="s">
        <v>8218</v>
      </c>
      <c r="C2896" s="276" t="s">
        <v>2525</v>
      </c>
    </row>
    <row r="2897" spans="1:3" x14ac:dyDescent="0.2">
      <c r="A2897" s="76" t="s">
        <v>8219</v>
      </c>
      <c r="B2897" s="275" t="s">
        <v>8220</v>
      </c>
      <c r="C2897" s="276" t="s">
        <v>22275</v>
      </c>
    </row>
    <row r="2898" spans="1:3" x14ac:dyDescent="0.2">
      <c r="A2898" s="76" t="s">
        <v>8221</v>
      </c>
      <c r="B2898" s="275" t="s">
        <v>8222</v>
      </c>
      <c r="C2898" s="276" t="s">
        <v>22275</v>
      </c>
    </row>
    <row r="2899" spans="1:3" x14ac:dyDescent="0.2">
      <c r="A2899" s="76" t="s">
        <v>8223</v>
      </c>
      <c r="B2899" s="275" t="s">
        <v>8224</v>
      </c>
      <c r="C2899" s="276" t="s">
        <v>22275</v>
      </c>
    </row>
    <row r="2900" spans="1:3" x14ac:dyDescent="0.2">
      <c r="A2900" s="76" t="s">
        <v>8225</v>
      </c>
      <c r="B2900" s="275" t="s">
        <v>8226</v>
      </c>
      <c r="C2900" s="276" t="s">
        <v>2525</v>
      </c>
    </row>
    <row r="2901" spans="1:3" x14ac:dyDescent="0.2">
      <c r="A2901" s="76" t="s">
        <v>8227</v>
      </c>
      <c r="B2901" s="275" t="s">
        <v>8228</v>
      </c>
      <c r="C2901" s="276" t="s">
        <v>2525</v>
      </c>
    </row>
    <row r="2902" spans="1:3" x14ac:dyDescent="0.2">
      <c r="A2902" s="76" t="s">
        <v>8229</v>
      </c>
      <c r="B2902" s="275" t="s">
        <v>8230</v>
      </c>
      <c r="C2902" s="276" t="s">
        <v>2525</v>
      </c>
    </row>
    <row r="2903" spans="1:3" x14ac:dyDescent="0.2">
      <c r="A2903" s="76" t="s">
        <v>8231</v>
      </c>
      <c r="B2903" s="275" t="s">
        <v>8232</v>
      </c>
      <c r="C2903" s="276" t="s">
        <v>2525</v>
      </c>
    </row>
    <row r="2904" spans="1:3" x14ac:dyDescent="0.2">
      <c r="A2904" s="76" t="s">
        <v>8233</v>
      </c>
      <c r="B2904" s="275" t="s">
        <v>8234</v>
      </c>
      <c r="C2904" s="276" t="s">
        <v>22275</v>
      </c>
    </row>
    <row r="2905" spans="1:3" x14ac:dyDescent="0.2">
      <c r="A2905" s="76" t="s">
        <v>8235</v>
      </c>
      <c r="B2905" s="275" t="s">
        <v>8236</v>
      </c>
      <c r="C2905" s="276" t="s">
        <v>22275</v>
      </c>
    </row>
    <row r="2906" spans="1:3" x14ac:dyDescent="0.2">
      <c r="A2906" s="76" t="s">
        <v>8237</v>
      </c>
      <c r="B2906" s="275" t="s">
        <v>8238</v>
      </c>
      <c r="C2906" s="276" t="s">
        <v>22275</v>
      </c>
    </row>
    <row r="2907" spans="1:3" x14ac:dyDescent="0.2">
      <c r="A2907" s="76" t="s">
        <v>8239</v>
      </c>
      <c r="B2907" s="275" t="s">
        <v>8240</v>
      </c>
      <c r="C2907" s="276" t="s">
        <v>2525</v>
      </c>
    </row>
    <row r="2908" spans="1:3" x14ac:dyDescent="0.2">
      <c r="A2908" s="76" t="s">
        <v>8241</v>
      </c>
      <c r="B2908" s="275" t="s">
        <v>8242</v>
      </c>
      <c r="C2908" s="276" t="s">
        <v>2525</v>
      </c>
    </row>
    <row r="2909" spans="1:3" x14ac:dyDescent="0.2">
      <c r="A2909" s="76" t="s">
        <v>8243</v>
      </c>
      <c r="B2909" s="275" t="s">
        <v>8244</v>
      </c>
      <c r="C2909" s="276" t="s">
        <v>2525</v>
      </c>
    </row>
    <row r="2910" spans="1:3" x14ac:dyDescent="0.2">
      <c r="A2910" s="76" t="s">
        <v>8245</v>
      </c>
      <c r="B2910" s="275" t="s">
        <v>8246</v>
      </c>
      <c r="C2910" s="276" t="s">
        <v>22275</v>
      </c>
    </row>
    <row r="2911" spans="1:3" x14ac:dyDescent="0.2">
      <c r="A2911" s="76" t="s">
        <v>8247</v>
      </c>
      <c r="B2911" s="275" t="s">
        <v>8248</v>
      </c>
      <c r="C2911" s="276" t="s">
        <v>2525</v>
      </c>
    </row>
    <row r="2912" spans="1:3" x14ac:dyDescent="0.2">
      <c r="A2912" s="76" t="s">
        <v>8249</v>
      </c>
      <c r="B2912" s="275" t="s">
        <v>8250</v>
      </c>
      <c r="C2912" s="276" t="s">
        <v>22275</v>
      </c>
    </row>
    <row r="2913" spans="1:3" x14ac:dyDescent="0.2">
      <c r="A2913" s="76" t="s">
        <v>8251</v>
      </c>
      <c r="B2913" s="275" t="s">
        <v>8252</v>
      </c>
      <c r="C2913" s="276" t="s">
        <v>22275</v>
      </c>
    </row>
    <row r="2914" spans="1:3" x14ac:dyDescent="0.2">
      <c r="A2914" s="76" t="s">
        <v>8253</v>
      </c>
      <c r="B2914" s="275" t="s">
        <v>8254</v>
      </c>
      <c r="C2914" s="276" t="s">
        <v>22275</v>
      </c>
    </row>
    <row r="2915" spans="1:3" x14ac:dyDescent="0.2">
      <c r="A2915" s="76" t="s">
        <v>8255</v>
      </c>
      <c r="B2915" s="275" t="s">
        <v>8256</v>
      </c>
      <c r="C2915" s="276" t="s">
        <v>2525</v>
      </c>
    </row>
    <row r="2916" spans="1:3" x14ac:dyDescent="0.2">
      <c r="A2916" s="76" t="s">
        <v>8257</v>
      </c>
      <c r="B2916" s="275" t="s">
        <v>8258</v>
      </c>
      <c r="C2916" s="276" t="s">
        <v>22275</v>
      </c>
    </row>
    <row r="2917" spans="1:3" x14ac:dyDescent="0.2">
      <c r="A2917" s="76" t="s">
        <v>8259</v>
      </c>
      <c r="B2917" s="275" t="s">
        <v>8260</v>
      </c>
      <c r="C2917" s="276" t="s">
        <v>22275</v>
      </c>
    </row>
    <row r="2918" spans="1:3" x14ac:dyDescent="0.2">
      <c r="A2918" s="76" t="s">
        <v>8261</v>
      </c>
      <c r="B2918" s="275" t="s">
        <v>8262</v>
      </c>
      <c r="C2918" s="276" t="s">
        <v>22275</v>
      </c>
    </row>
    <row r="2919" spans="1:3" x14ac:dyDescent="0.2">
      <c r="A2919" s="76" t="s">
        <v>8263</v>
      </c>
      <c r="B2919" s="275" t="s">
        <v>8264</v>
      </c>
      <c r="C2919" s="276" t="s">
        <v>22275</v>
      </c>
    </row>
    <row r="2920" spans="1:3" x14ac:dyDescent="0.2">
      <c r="A2920" s="76" t="s">
        <v>8265</v>
      </c>
      <c r="B2920" s="275" t="s">
        <v>8266</v>
      </c>
      <c r="C2920" s="276" t="s">
        <v>2525</v>
      </c>
    </row>
    <row r="2921" spans="1:3" x14ac:dyDescent="0.2">
      <c r="A2921" s="76" t="s">
        <v>8267</v>
      </c>
      <c r="B2921" s="275" t="s">
        <v>8268</v>
      </c>
      <c r="C2921" s="276" t="s">
        <v>2525</v>
      </c>
    </row>
    <row r="2922" spans="1:3" x14ac:dyDescent="0.2">
      <c r="A2922" s="76" t="s">
        <v>8269</v>
      </c>
      <c r="B2922" s="275" t="s">
        <v>8270</v>
      </c>
      <c r="C2922" s="276" t="s">
        <v>22275</v>
      </c>
    </row>
    <row r="2923" spans="1:3" x14ac:dyDescent="0.2">
      <c r="A2923" s="76" t="s">
        <v>8271</v>
      </c>
      <c r="B2923" s="275" t="s">
        <v>8272</v>
      </c>
      <c r="C2923" s="276" t="s">
        <v>22275</v>
      </c>
    </row>
    <row r="2924" spans="1:3" x14ac:dyDescent="0.2">
      <c r="A2924" s="76" t="s">
        <v>8273</v>
      </c>
      <c r="B2924" s="275" t="s">
        <v>8274</v>
      </c>
      <c r="C2924" s="276" t="s">
        <v>2525</v>
      </c>
    </row>
    <row r="2925" spans="1:3" x14ac:dyDescent="0.2">
      <c r="A2925" s="76" t="s">
        <v>8275</v>
      </c>
      <c r="B2925" s="275" t="s">
        <v>8276</v>
      </c>
      <c r="C2925" s="276" t="s">
        <v>22275</v>
      </c>
    </row>
    <row r="2926" spans="1:3" x14ac:dyDescent="0.2">
      <c r="A2926" s="76" t="s">
        <v>8277</v>
      </c>
      <c r="B2926" s="275" t="s">
        <v>8278</v>
      </c>
      <c r="C2926" s="276" t="s">
        <v>2525</v>
      </c>
    </row>
    <row r="2927" spans="1:3" x14ac:dyDescent="0.2">
      <c r="A2927" s="76" t="s">
        <v>8279</v>
      </c>
      <c r="B2927" s="275" t="s">
        <v>8280</v>
      </c>
      <c r="C2927" s="276" t="s">
        <v>22275</v>
      </c>
    </row>
    <row r="2928" spans="1:3" x14ac:dyDescent="0.2">
      <c r="A2928" s="76" t="s">
        <v>8281</v>
      </c>
      <c r="B2928" s="275" t="s">
        <v>8282</v>
      </c>
      <c r="C2928" s="276" t="s">
        <v>22275</v>
      </c>
    </row>
    <row r="2929" spans="1:3" x14ac:dyDescent="0.2">
      <c r="A2929" s="76" t="s">
        <v>8283</v>
      </c>
      <c r="B2929" s="275" t="s">
        <v>8284</v>
      </c>
      <c r="C2929" s="276" t="s">
        <v>2525</v>
      </c>
    </row>
    <row r="2930" spans="1:3" x14ac:dyDescent="0.2">
      <c r="A2930" s="76" t="s">
        <v>8285</v>
      </c>
      <c r="B2930" s="275" t="s">
        <v>8286</v>
      </c>
      <c r="C2930" s="276" t="s">
        <v>22275</v>
      </c>
    </row>
    <row r="2931" spans="1:3" x14ac:dyDescent="0.2">
      <c r="A2931" s="76" t="s">
        <v>8287</v>
      </c>
      <c r="B2931" s="275" t="s">
        <v>8288</v>
      </c>
      <c r="C2931" s="276" t="s">
        <v>2525</v>
      </c>
    </row>
    <row r="2932" spans="1:3" x14ac:dyDescent="0.2">
      <c r="A2932" s="76" t="s">
        <v>8289</v>
      </c>
      <c r="B2932" s="275" t="s">
        <v>8290</v>
      </c>
      <c r="C2932" s="276" t="s">
        <v>2525</v>
      </c>
    </row>
    <row r="2933" spans="1:3" x14ac:dyDescent="0.2">
      <c r="A2933" s="76" t="s">
        <v>8291</v>
      </c>
      <c r="B2933" s="275" t="s">
        <v>8292</v>
      </c>
      <c r="C2933" s="276" t="s">
        <v>2525</v>
      </c>
    </row>
    <row r="2934" spans="1:3" x14ac:dyDescent="0.2">
      <c r="A2934" s="76" t="s">
        <v>8293</v>
      </c>
      <c r="B2934" s="275" t="s">
        <v>8294</v>
      </c>
      <c r="C2934" s="276" t="s">
        <v>2525</v>
      </c>
    </row>
    <row r="2935" spans="1:3" x14ac:dyDescent="0.2">
      <c r="A2935" s="76" t="s">
        <v>8295</v>
      </c>
      <c r="B2935" s="275" t="s">
        <v>8296</v>
      </c>
      <c r="C2935" s="276" t="s">
        <v>22275</v>
      </c>
    </row>
    <row r="2936" spans="1:3" x14ac:dyDescent="0.2">
      <c r="A2936" s="76" t="s">
        <v>8297</v>
      </c>
      <c r="B2936" s="275" t="s">
        <v>8298</v>
      </c>
      <c r="C2936" s="276" t="s">
        <v>22275</v>
      </c>
    </row>
    <row r="2937" spans="1:3" x14ac:dyDescent="0.2">
      <c r="A2937" s="76" t="s">
        <v>8299</v>
      </c>
      <c r="B2937" s="275" t="s">
        <v>8300</v>
      </c>
      <c r="C2937" s="276" t="s">
        <v>22275</v>
      </c>
    </row>
    <row r="2938" spans="1:3" x14ac:dyDescent="0.2">
      <c r="A2938" s="76" t="s">
        <v>8301</v>
      </c>
      <c r="B2938" s="275" t="s">
        <v>8302</v>
      </c>
      <c r="C2938" s="276" t="s">
        <v>2525</v>
      </c>
    </row>
    <row r="2939" spans="1:3" x14ac:dyDescent="0.2">
      <c r="A2939" s="76" t="s">
        <v>8303</v>
      </c>
      <c r="B2939" s="275" t="s">
        <v>8304</v>
      </c>
      <c r="C2939" s="276" t="s">
        <v>2525</v>
      </c>
    </row>
    <row r="2940" spans="1:3" x14ac:dyDescent="0.2">
      <c r="A2940" s="76" t="s">
        <v>8305</v>
      </c>
      <c r="B2940" s="275" t="s">
        <v>8306</v>
      </c>
      <c r="C2940" s="276" t="s">
        <v>22275</v>
      </c>
    </row>
    <row r="2941" spans="1:3" x14ac:dyDescent="0.2">
      <c r="A2941" s="76" t="s">
        <v>8307</v>
      </c>
      <c r="B2941" s="275" t="s">
        <v>8308</v>
      </c>
      <c r="C2941" s="276" t="s">
        <v>22278</v>
      </c>
    </row>
    <row r="2942" spans="1:3" x14ac:dyDescent="0.2">
      <c r="A2942" s="76" t="s">
        <v>8309</v>
      </c>
      <c r="B2942" s="275" t="s">
        <v>8310</v>
      </c>
      <c r="C2942" s="276" t="s">
        <v>22275</v>
      </c>
    </row>
    <row r="2943" spans="1:3" x14ac:dyDescent="0.2">
      <c r="A2943" s="76" t="s">
        <v>8311</v>
      </c>
      <c r="B2943" s="275" t="s">
        <v>8312</v>
      </c>
      <c r="C2943" s="276" t="s">
        <v>22275</v>
      </c>
    </row>
    <row r="2944" spans="1:3" x14ac:dyDescent="0.2">
      <c r="A2944" s="76" t="s">
        <v>8313</v>
      </c>
      <c r="B2944" s="275" t="s">
        <v>8314</v>
      </c>
      <c r="C2944" s="276" t="s">
        <v>2525</v>
      </c>
    </row>
    <row r="2945" spans="1:3" x14ac:dyDescent="0.2">
      <c r="A2945" s="76" t="s">
        <v>8315</v>
      </c>
      <c r="B2945" s="275" t="s">
        <v>8316</v>
      </c>
      <c r="C2945" s="276" t="s">
        <v>2525</v>
      </c>
    </row>
    <row r="2946" spans="1:3" x14ac:dyDescent="0.2">
      <c r="A2946" s="76" t="s">
        <v>8317</v>
      </c>
      <c r="B2946" s="275" t="s">
        <v>8318</v>
      </c>
      <c r="C2946" s="276" t="s">
        <v>2525</v>
      </c>
    </row>
    <row r="2947" spans="1:3" x14ac:dyDescent="0.2">
      <c r="A2947" s="76" t="s">
        <v>8319</v>
      </c>
      <c r="B2947" s="275" t="s">
        <v>8320</v>
      </c>
      <c r="C2947" s="276" t="s">
        <v>2525</v>
      </c>
    </row>
    <row r="2948" spans="1:3" x14ac:dyDescent="0.2">
      <c r="A2948" s="76" t="s">
        <v>8321</v>
      </c>
      <c r="B2948" s="275" t="s">
        <v>8322</v>
      </c>
      <c r="C2948" s="276" t="s">
        <v>22275</v>
      </c>
    </row>
    <row r="2949" spans="1:3" x14ac:dyDescent="0.2">
      <c r="A2949" s="76" t="s">
        <v>8323</v>
      </c>
      <c r="B2949" s="275" t="s">
        <v>8324</v>
      </c>
      <c r="C2949" s="276" t="s">
        <v>22275</v>
      </c>
    </row>
    <row r="2950" spans="1:3" x14ac:dyDescent="0.2">
      <c r="A2950" s="76" t="s">
        <v>8325</v>
      </c>
      <c r="B2950" s="275" t="s">
        <v>8326</v>
      </c>
      <c r="C2950" s="276" t="s">
        <v>2525</v>
      </c>
    </row>
    <row r="2951" spans="1:3" x14ac:dyDescent="0.2">
      <c r="A2951" s="76" t="s">
        <v>8327</v>
      </c>
      <c r="B2951" s="275" t="s">
        <v>8328</v>
      </c>
      <c r="C2951" s="276" t="s">
        <v>2525</v>
      </c>
    </row>
    <row r="2952" spans="1:3" x14ac:dyDescent="0.2">
      <c r="A2952" s="76" t="s">
        <v>8329</v>
      </c>
      <c r="B2952" s="275" t="s">
        <v>8330</v>
      </c>
      <c r="C2952" s="276" t="s">
        <v>2525</v>
      </c>
    </row>
    <row r="2953" spans="1:3" x14ac:dyDescent="0.2">
      <c r="A2953" s="76" t="s">
        <v>8331</v>
      </c>
      <c r="B2953" s="275" t="s">
        <v>8332</v>
      </c>
      <c r="C2953" s="276" t="s">
        <v>2525</v>
      </c>
    </row>
    <row r="2954" spans="1:3" x14ac:dyDescent="0.2">
      <c r="A2954" s="76" t="s">
        <v>8333</v>
      </c>
      <c r="B2954" s="275" t="s">
        <v>8334</v>
      </c>
      <c r="C2954" s="276" t="s">
        <v>2525</v>
      </c>
    </row>
    <row r="2955" spans="1:3" x14ac:dyDescent="0.2">
      <c r="A2955" s="76" t="s">
        <v>8335</v>
      </c>
      <c r="B2955" s="275" t="s">
        <v>8336</v>
      </c>
      <c r="C2955" s="276" t="s">
        <v>2525</v>
      </c>
    </row>
    <row r="2956" spans="1:3" x14ac:dyDescent="0.2">
      <c r="A2956" s="76" t="s">
        <v>8337</v>
      </c>
      <c r="B2956" s="275" t="s">
        <v>8338</v>
      </c>
      <c r="C2956" s="276" t="s">
        <v>2525</v>
      </c>
    </row>
    <row r="2957" spans="1:3" x14ac:dyDescent="0.2">
      <c r="A2957" s="76" t="s">
        <v>8339</v>
      </c>
      <c r="B2957" s="275" t="s">
        <v>8340</v>
      </c>
      <c r="C2957" s="276" t="s">
        <v>2525</v>
      </c>
    </row>
    <row r="2958" spans="1:3" x14ac:dyDescent="0.2">
      <c r="A2958" s="76" t="s">
        <v>8341</v>
      </c>
      <c r="B2958" s="275" t="s">
        <v>8342</v>
      </c>
      <c r="C2958" s="276" t="s">
        <v>2525</v>
      </c>
    </row>
    <row r="2959" spans="1:3" x14ac:dyDescent="0.2">
      <c r="A2959" s="76" t="s">
        <v>8343</v>
      </c>
      <c r="B2959" s="275" t="s">
        <v>8344</v>
      </c>
      <c r="C2959" s="276" t="s">
        <v>2525</v>
      </c>
    </row>
    <row r="2960" spans="1:3" x14ac:dyDescent="0.2">
      <c r="A2960" s="76" t="s">
        <v>8345</v>
      </c>
      <c r="B2960" s="275" t="s">
        <v>8346</v>
      </c>
      <c r="C2960" s="276" t="s">
        <v>2525</v>
      </c>
    </row>
    <row r="2961" spans="1:3" x14ac:dyDescent="0.2">
      <c r="A2961" s="76" t="s">
        <v>8347</v>
      </c>
      <c r="B2961" s="275" t="s">
        <v>8348</v>
      </c>
      <c r="C2961" s="276" t="s">
        <v>2525</v>
      </c>
    </row>
    <row r="2962" spans="1:3" x14ac:dyDescent="0.2">
      <c r="A2962" s="76" t="s">
        <v>8349</v>
      </c>
      <c r="B2962" s="275" t="s">
        <v>8350</v>
      </c>
      <c r="C2962" s="276" t="s">
        <v>2525</v>
      </c>
    </row>
    <row r="2963" spans="1:3" x14ac:dyDescent="0.2">
      <c r="A2963" s="76" t="s">
        <v>8351</v>
      </c>
      <c r="B2963" s="275" t="s">
        <v>8352</v>
      </c>
      <c r="C2963" s="276" t="s">
        <v>2525</v>
      </c>
    </row>
    <row r="2964" spans="1:3" x14ac:dyDescent="0.2">
      <c r="A2964" s="76" t="s">
        <v>8353</v>
      </c>
      <c r="B2964" s="275" t="s">
        <v>8354</v>
      </c>
      <c r="C2964" s="276" t="s">
        <v>2525</v>
      </c>
    </row>
    <row r="2965" spans="1:3" x14ac:dyDescent="0.2">
      <c r="A2965" s="76" t="s">
        <v>8355</v>
      </c>
      <c r="B2965" s="275" t="s">
        <v>344</v>
      </c>
      <c r="C2965" s="276" t="s">
        <v>2525</v>
      </c>
    </row>
    <row r="2966" spans="1:3" x14ac:dyDescent="0.2">
      <c r="A2966" s="76" t="s">
        <v>8356</v>
      </c>
      <c r="B2966" s="275" t="s">
        <v>8357</v>
      </c>
      <c r="C2966" s="276" t="s">
        <v>2525</v>
      </c>
    </row>
    <row r="2967" spans="1:3" x14ac:dyDescent="0.2">
      <c r="A2967" s="76" t="s">
        <v>8358</v>
      </c>
      <c r="B2967" s="275" t="s">
        <v>8359</v>
      </c>
      <c r="C2967" s="276" t="s">
        <v>2525</v>
      </c>
    </row>
    <row r="2968" spans="1:3" x14ac:dyDescent="0.2">
      <c r="A2968" s="76" t="s">
        <v>8360</v>
      </c>
      <c r="B2968" s="275" t="s">
        <v>8361</v>
      </c>
      <c r="C2968" s="276" t="s">
        <v>2525</v>
      </c>
    </row>
    <row r="2969" spans="1:3" x14ac:dyDescent="0.2">
      <c r="A2969" s="76" t="s">
        <v>8362</v>
      </c>
      <c r="B2969" s="275" t="s">
        <v>8363</v>
      </c>
      <c r="C2969" s="276" t="s">
        <v>2525</v>
      </c>
    </row>
    <row r="2970" spans="1:3" x14ac:dyDescent="0.2">
      <c r="A2970" s="76" t="s">
        <v>8364</v>
      </c>
      <c r="B2970" s="275" t="s">
        <v>8365</v>
      </c>
      <c r="C2970" s="276" t="s">
        <v>2525</v>
      </c>
    </row>
    <row r="2971" spans="1:3" x14ac:dyDescent="0.2">
      <c r="A2971" s="76" t="s">
        <v>8366</v>
      </c>
      <c r="B2971" s="275" t="s">
        <v>8367</v>
      </c>
      <c r="C2971" s="276" t="s">
        <v>2525</v>
      </c>
    </row>
    <row r="2972" spans="1:3" x14ac:dyDescent="0.2">
      <c r="A2972" s="76" t="s">
        <v>8368</v>
      </c>
      <c r="B2972" s="275" t="s">
        <v>8369</v>
      </c>
      <c r="C2972" s="276" t="s">
        <v>2525</v>
      </c>
    </row>
    <row r="2973" spans="1:3" x14ac:dyDescent="0.2">
      <c r="A2973" s="76" t="s">
        <v>8370</v>
      </c>
      <c r="B2973" s="275" t="s">
        <v>8371</v>
      </c>
      <c r="C2973" s="276" t="s">
        <v>2525</v>
      </c>
    </row>
    <row r="2974" spans="1:3" x14ac:dyDescent="0.2">
      <c r="A2974" s="76" t="s">
        <v>8372</v>
      </c>
      <c r="B2974" s="275" t="s">
        <v>8373</v>
      </c>
      <c r="C2974" s="276" t="s">
        <v>2525</v>
      </c>
    </row>
    <row r="2975" spans="1:3" x14ac:dyDescent="0.2">
      <c r="A2975" s="76" t="s">
        <v>8374</v>
      </c>
      <c r="B2975" s="275" t="s">
        <v>8375</v>
      </c>
      <c r="C2975" s="276" t="s">
        <v>2525</v>
      </c>
    </row>
    <row r="2976" spans="1:3" x14ac:dyDescent="0.2">
      <c r="A2976" s="76" t="s">
        <v>8376</v>
      </c>
      <c r="B2976" s="275" t="s">
        <v>8377</v>
      </c>
      <c r="C2976" s="276" t="s">
        <v>2525</v>
      </c>
    </row>
    <row r="2977" spans="1:3" x14ac:dyDescent="0.2">
      <c r="A2977" s="76" t="s">
        <v>8378</v>
      </c>
      <c r="B2977" s="275" t="s">
        <v>8379</v>
      </c>
      <c r="C2977" s="276" t="s">
        <v>2525</v>
      </c>
    </row>
    <row r="2978" spans="1:3" x14ac:dyDescent="0.2">
      <c r="A2978" s="76" t="s">
        <v>8380</v>
      </c>
      <c r="B2978" s="275" t="s">
        <v>8381</v>
      </c>
      <c r="C2978" s="276" t="s">
        <v>2525</v>
      </c>
    </row>
    <row r="2979" spans="1:3" x14ac:dyDescent="0.2">
      <c r="A2979" s="76" t="s">
        <v>8382</v>
      </c>
      <c r="B2979" s="275" t="s">
        <v>8383</v>
      </c>
      <c r="C2979" s="276" t="s">
        <v>2525</v>
      </c>
    </row>
    <row r="2980" spans="1:3" x14ac:dyDescent="0.2">
      <c r="A2980" s="76" t="s">
        <v>8384</v>
      </c>
      <c r="B2980" s="275" t="s">
        <v>8385</v>
      </c>
      <c r="C2980" s="276" t="s">
        <v>2525</v>
      </c>
    </row>
    <row r="2981" spans="1:3" x14ac:dyDescent="0.2">
      <c r="A2981" s="76" t="s">
        <v>8386</v>
      </c>
      <c r="B2981" s="275" t="s">
        <v>8387</v>
      </c>
      <c r="C2981" s="276" t="s">
        <v>2525</v>
      </c>
    </row>
    <row r="2982" spans="1:3" x14ac:dyDescent="0.2">
      <c r="A2982" s="76" t="s">
        <v>8388</v>
      </c>
      <c r="B2982" s="275" t="s">
        <v>8389</v>
      </c>
      <c r="C2982" s="276" t="s">
        <v>2525</v>
      </c>
    </row>
    <row r="2983" spans="1:3" x14ac:dyDescent="0.2">
      <c r="A2983" s="76" t="s">
        <v>8390</v>
      </c>
      <c r="B2983" s="275" t="s">
        <v>8391</v>
      </c>
      <c r="C2983" s="276" t="s">
        <v>2525</v>
      </c>
    </row>
    <row r="2984" spans="1:3" x14ac:dyDescent="0.2">
      <c r="A2984" s="76" t="s">
        <v>8392</v>
      </c>
      <c r="B2984" s="275" t="s">
        <v>8393</v>
      </c>
      <c r="C2984" s="276" t="s">
        <v>2525</v>
      </c>
    </row>
    <row r="2985" spans="1:3" x14ac:dyDescent="0.2">
      <c r="A2985" s="76" t="s">
        <v>8394</v>
      </c>
      <c r="B2985" s="275" t="s">
        <v>8395</v>
      </c>
      <c r="C2985" s="276" t="s">
        <v>2525</v>
      </c>
    </row>
    <row r="2986" spans="1:3" x14ac:dyDescent="0.2">
      <c r="A2986" s="76" t="s">
        <v>8396</v>
      </c>
      <c r="B2986" s="275" t="s">
        <v>8397</v>
      </c>
      <c r="C2986" s="276" t="s">
        <v>2525</v>
      </c>
    </row>
    <row r="2987" spans="1:3" x14ac:dyDescent="0.2">
      <c r="A2987" s="76" t="s">
        <v>8398</v>
      </c>
      <c r="B2987" s="275" t="s">
        <v>8399</v>
      </c>
      <c r="C2987" s="276" t="s">
        <v>2525</v>
      </c>
    </row>
    <row r="2988" spans="1:3" x14ac:dyDescent="0.2">
      <c r="A2988" s="76" t="s">
        <v>8400</v>
      </c>
      <c r="B2988" s="275" t="s">
        <v>8401</v>
      </c>
      <c r="C2988" s="276" t="s">
        <v>2525</v>
      </c>
    </row>
    <row r="2989" spans="1:3" x14ac:dyDescent="0.2">
      <c r="A2989" s="76" t="s">
        <v>8402</v>
      </c>
      <c r="B2989" s="275" t="s">
        <v>8403</v>
      </c>
      <c r="C2989" s="276" t="s">
        <v>2525</v>
      </c>
    </row>
    <row r="2990" spans="1:3" x14ac:dyDescent="0.2">
      <c r="A2990" s="76" t="s">
        <v>8404</v>
      </c>
      <c r="B2990" s="275" t="s">
        <v>8405</v>
      </c>
      <c r="C2990" s="276" t="s">
        <v>2525</v>
      </c>
    </row>
    <row r="2991" spans="1:3" x14ac:dyDescent="0.2">
      <c r="A2991" s="76" t="s">
        <v>8406</v>
      </c>
      <c r="B2991" s="275" t="s">
        <v>8407</v>
      </c>
      <c r="C2991" s="276" t="s">
        <v>22275</v>
      </c>
    </row>
    <row r="2992" spans="1:3" x14ac:dyDescent="0.2">
      <c r="A2992" s="76" t="s">
        <v>8408</v>
      </c>
      <c r="B2992" s="275" t="s">
        <v>8409</v>
      </c>
      <c r="C2992" s="276" t="s">
        <v>2525</v>
      </c>
    </row>
    <row r="2993" spans="1:3" x14ac:dyDescent="0.2">
      <c r="A2993" s="76" t="s">
        <v>8410</v>
      </c>
      <c r="B2993" s="275" t="s">
        <v>8411</v>
      </c>
      <c r="C2993" s="276" t="s">
        <v>2525</v>
      </c>
    </row>
    <row r="2994" spans="1:3" x14ac:dyDescent="0.2">
      <c r="A2994" s="76" t="s">
        <v>8412</v>
      </c>
      <c r="B2994" s="275" t="s">
        <v>8413</v>
      </c>
      <c r="C2994" s="276" t="s">
        <v>2525</v>
      </c>
    </row>
    <row r="2995" spans="1:3" x14ac:dyDescent="0.2">
      <c r="A2995" s="76" t="s">
        <v>8414</v>
      </c>
      <c r="B2995" s="275" t="s">
        <v>8415</v>
      </c>
      <c r="C2995" s="276" t="s">
        <v>2525</v>
      </c>
    </row>
    <row r="2996" spans="1:3" x14ac:dyDescent="0.2">
      <c r="A2996" s="76" t="s">
        <v>8416</v>
      </c>
      <c r="B2996" s="275" t="s">
        <v>8417</v>
      </c>
      <c r="C2996" s="276" t="s">
        <v>2525</v>
      </c>
    </row>
    <row r="2997" spans="1:3" x14ac:dyDescent="0.2">
      <c r="A2997" s="76" t="s">
        <v>8418</v>
      </c>
      <c r="B2997" s="275" t="s">
        <v>8419</v>
      </c>
      <c r="C2997" s="276" t="s">
        <v>22275</v>
      </c>
    </row>
    <row r="2998" spans="1:3" x14ac:dyDescent="0.2">
      <c r="A2998" s="76" t="s">
        <v>8420</v>
      </c>
      <c r="B2998" s="275" t="s">
        <v>8421</v>
      </c>
      <c r="C2998" s="276" t="s">
        <v>2525</v>
      </c>
    </row>
    <row r="2999" spans="1:3" x14ac:dyDescent="0.2">
      <c r="A2999" s="76" t="s">
        <v>8422</v>
      </c>
      <c r="B2999" s="275" t="s">
        <v>8423</v>
      </c>
      <c r="C2999" s="276" t="s">
        <v>2525</v>
      </c>
    </row>
    <row r="3000" spans="1:3" x14ac:dyDescent="0.2">
      <c r="A3000" s="76" t="s">
        <v>8424</v>
      </c>
      <c r="B3000" s="275" t="s">
        <v>8425</v>
      </c>
      <c r="C3000" s="276" t="s">
        <v>2525</v>
      </c>
    </row>
    <row r="3001" spans="1:3" x14ac:dyDescent="0.2">
      <c r="A3001" s="76" t="s">
        <v>8426</v>
      </c>
      <c r="B3001" s="275" t="s">
        <v>8427</v>
      </c>
      <c r="C3001" s="276" t="s">
        <v>2525</v>
      </c>
    </row>
    <row r="3002" spans="1:3" x14ac:dyDescent="0.2">
      <c r="A3002" s="76" t="s">
        <v>8428</v>
      </c>
      <c r="B3002" s="275" t="s">
        <v>8429</v>
      </c>
      <c r="C3002" s="276" t="s">
        <v>2525</v>
      </c>
    </row>
    <row r="3003" spans="1:3" x14ac:dyDescent="0.2">
      <c r="A3003" s="76" t="s">
        <v>8430</v>
      </c>
      <c r="B3003" s="275" t="s">
        <v>8431</v>
      </c>
      <c r="C3003" s="276" t="s">
        <v>2525</v>
      </c>
    </row>
    <row r="3004" spans="1:3" x14ac:dyDescent="0.2">
      <c r="A3004" s="76" t="s">
        <v>8432</v>
      </c>
      <c r="B3004" s="275" t="s">
        <v>8433</v>
      </c>
      <c r="C3004" s="276" t="s">
        <v>2525</v>
      </c>
    </row>
    <row r="3005" spans="1:3" x14ac:dyDescent="0.2">
      <c r="A3005" s="76" t="s">
        <v>8434</v>
      </c>
      <c r="B3005" s="275" t="s">
        <v>8435</v>
      </c>
      <c r="C3005" s="276" t="s">
        <v>2525</v>
      </c>
    </row>
    <row r="3006" spans="1:3" x14ac:dyDescent="0.2">
      <c r="A3006" s="76" t="s">
        <v>8436</v>
      </c>
      <c r="B3006" s="275" t="s">
        <v>8437</v>
      </c>
      <c r="C3006" s="276" t="s">
        <v>2525</v>
      </c>
    </row>
    <row r="3007" spans="1:3" x14ac:dyDescent="0.2">
      <c r="A3007" s="76" t="s">
        <v>8438</v>
      </c>
      <c r="B3007" s="275" t="s">
        <v>8439</v>
      </c>
      <c r="C3007" s="276" t="s">
        <v>2525</v>
      </c>
    </row>
    <row r="3008" spans="1:3" x14ac:dyDescent="0.2">
      <c r="A3008" s="76" t="s">
        <v>8440</v>
      </c>
      <c r="B3008" s="275" t="s">
        <v>8441</v>
      </c>
      <c r="C3008" s="276" t="s">
        <v>2525</v>
      </c>
    </row>
    <row r="3009" spans="1:3" x14ac:dyDescent="0.2">
      <c r="A3009" s="76" t="s">
        <v>8442</v>
      </c>
      <c r="B3009" s="275" t="s">
        <v>8443</v>
      </c>
      <c r="C3009" s="276" t="s">
        <v>2525</v>
      </c>
    </row>
    <row r="3010" spans="1:3" x14ac:dyDescent="0.2">
      <c r="A3010" s="76" t="s">
        <v>8444</v>
      </c>
      <c r="B3010" s="275" t="s">
        <v>8445</v>
      </c>
      <c r="C3010" s="276" t="s">
        <v>2525</v>
      </c>
    </row>
    <row r="3011" spans="1:3" x14ac:dyDescent="0.2">
      <c r="A3011" s="76" t="s">
        <v>8446</v>
      </c>
      <c r="B3011" s="275" t="s">
        <v>8447</v>
      </c>
      <c r="C3011" s="276" t="s">
        <v>2525</v>
      </c>
    </row>
    <row r="3012" spans="1:3" x14ac:dyDescent="0.2">
      <c r="A3012" s="76" t="s">
        <v>8448</v>
      </c>
      <c r="B3012" s="275" t="s">
        <v>8449</v>
      </c>
      <c r="C3012" s="276" t="s">
        <v>2525</v>
      </c>
    </row>
    <row r="3013" spans="1:3" x14ac:dyDescent="0.2">
      <c r="A3013" s="76" t="s">
        <v>8450</v>
      </c>
      <c r="B3013" s="275" t="s">
        <v>8451</v>
      </c>
      <c r="C3013" s="276" t="s">
        <v>2525</v>
      </c>
    </row>
    <row r="3014" spans="1:3" x14ac:dyDescent="0.2">
      <c r="A3014" s="76" t="s">
        <v>8452</v>
      </c>
      <c r="B3014" s="275" t="s">
        <v>8453</v>
      </c>
      <c r="C3014" s="276" t="s">
        <v>2525</v>
      </c>
    </row>
    <row r="3015" spans="1:3" x14ac:dyDescent="0.2">
      <c r="A3015" s="76" t="s">
        <v>8454</v>
      </c>
      <c r="B3015" s="275" t="s">
        <v>8455</v>
      </c>
      <c r="C3015" s="276" t="s">
        <v>2525</v>
      </c>
    </row>
    <row r="3016" spans="1:3" x14ac:dyDescent="0.2">
      <c r="A3016" s="76" t="s">
        <v>8456</v>
      </c>
      <c r="B3016" s="275" t="s">
        <v>8457</v>
      </c>
      <c r="C3016" s="276" t="s">
        <v>2525</v>
      </c>
    </row>
    <row r="3017" spans="1:3" x14ac:dyDescent="0.2">
      <c r="A3017" s="76" t="s">
        <v>8458</v>
      </c>
      <c r="B3017" s="275" t="s">
        <v>8459</v>
      </c>
      <c r="C3017" s="276" t="s">
        <v>2525</v>
      </c>
    </row>
    <row r="3018" spans="1:3" x14ac:dyDescent="0.2">
      <c r="A3018" s="76" t="s">
        <v>8460</v>
      </c>
      <c r="B3018" s="275" t="s">
        <v>2265</v>
      </c>
      <c r="C3018" s="276" t="s">
        <v>2525</v>
      </c>
    </row>
    <row r="3019" spans="1:3" x14ac:dyDescent="0.2">
      <c r="A3019" s="76" t="s">
        <v>8461</v>
      </c>
      <c r="B3019" s="275" t="s">
        <v>8462</v>
      </c>
      <c r="C3019" s="276" t="s">
        <v>2525</v>
      </c>
    </row>
    <row r="3020" spans="1:3" x14ac:dyDescent="0.2">
      <c r="A3020" s="76" t="s">
        <v>8463</v>
      </c>
      <c r="B3020" s="275" t="s">
        <v>8464</v>
      </c>
      <c r="C3020" s="276" t="s">
        <v>2525</v>
      </c>
    </row>
    <row r="3021" spans="1:3" x14ac:dyDescent="0.2">
      <c r="A3021" s="76" t="s">
        <v>8465</v>
      </c>
      <c r="B3021" s="275" t="s">
        <v>8466</v>
      </c>
      <c r="C3021" s="276" t="s">
        <v>22275</v>
      </c>
    </row>
    <row r="3022" spans="1:3" x14ac:dyDescent="0.2">
      <c r="A3022" s="76" t="s">
        <v>8467</v>
      </c>
      <c r="B3022" s="275" t="s">
        <v>8468</v>
      </c>
      <c r="C3022" s="276" t="s">
        <v>2525</v>
      </c>
    </row>
    <row r="3023" spans="1:3" x14ac:dyDescent="0.2">
      <c r="A3023" s="76" t="s">
        <v>8469</v>
      </c>
      <c r="B3023" s="275" t="s">
        <v>8470</v>
      </c>
      <c r="C3023" s="276" t="s">
        <v>2525</v>
      </c>
    </row>
    <row r="3024" spans="1:3" x14ac:dyDescent="0.2">
      <c r="A3024" s="76" t="s">
        <v>8471</v>
      </c>
      <c r="B3024" s="275" t="s">
        <v>8472</v>
      </c>
      <c r="C3024" s="276" t="s">
        <v>2525</v>
      </c>
    </row>
    <row r="3025" spans="1:3" x14ac:dyDescent="0.2">
      <c r="A3025" s="76" t="s">
        <v>8473</v>
      </c>
      <c r="B3025" s="275" t="s">
        <v>8474</v>
      </c>
      <c r="C3025" s="276" t="s">
        <v>2525</v>
      </c>
    </row>
    <row r="3026" spans="1:3" x14ac:dyDescent="0.2">
      <c r="A3026" s="76" t="s">
        <v>8475</v>
      </c>
      <c r="B3026" s="275" t="s">
        <v>8476</v>
      </c>
      <c r="C3026" s="276" t="s">
        <v>2525</v>
      </c>
    </row>
    <row r="3027" spans="1:3" x14ac:dyDescent="0.2">
      <c r="A3027" s="76" t="s">
        <v>8477</v>
      </c>
      <c r="B3027" s="275" t="s">
        <v>8478</v>
      </c>
      <c r="C3027" s="276" t="s">
        <v>2525</v>
      </c>
    </row>
    <row r="3028" spans="1:3" x14ac:dyDescent="0.2">
      <c r="A3028" s="76" t="s">
        <v>8479</v>
      </c>
      <c r="B3028" s="275" t="s">
        <v>8480</v>
      </c>
      <c r="C3028" s="276" t="s">
        <v>2525</v>
      </c>
    </row>
    <row r="3029" spans="1:3" x14ac:dyDescent="0.2">
      <c r="A3029" s="76" t="s">
        <v>8481</v>
      </c>
      <c r="B3029" s="275" t="s">
        <v>8482</v>
      </c>
      <c r="C3029" s="276" t="s">
        <v>2525</v>
      </c>
    </row>
    <row r="3030" spans="1:3" x14ac:dyDescent="0.2">
      <c r="A3030" s="76" t="s">
        <v>8483</v>
      </c>
      <c r="B3030" s="275" t="s">
        <v>8484</v>
      </c>
      <c r="C3030" s="276" t="s">
        <v>2525</v>
      </c>
    </row>
    <row r="3031" spans="1:3" x14ac:dyDescent="0.2">
      <c r="A3031" s="76" t="s">
        <v>8485</v>
      </c>
      <c r="B3031" s="275" t="s">
        <v>8486</v>
      </c>
      <c r="C3031" s="276" t="s">
        <v>2525</v>
      </c>
    </row>
    <row r="3032" spans="1:3" x14ac:dyDescent="0.2">
      <c r="A3032" s="76" t="s">
        <v>8487</v>
      </c>
      <c r="B3032" s="275" t="s">
        <v>8488</v>
      </c>
      <c r="C3032" s="276" t="s">
        <v>2525</v>
      </c>
    </row>
    <row r="3033" spans="1:3" x14ac:dyDescent="0.2">
      <c r="A3033" s="76" t="s">
        <v>8489</v>
      </c>
      <c r="B3033" s="275" t="s">
        <v>8490</v>
      </c>
      <c r="C3033" s="276" t="s">
        <v>2525</v>
      </c>
    </row>
    <row r="3034" spans="1:3" x14ac:dyDescent="0.2">
      <c r="A3034" s="76" t="s">
        <v>8491</v>
      </c>
      <c r="B3034" s="275" t="s">
        <v>8492</v>
      </c>
      <c r="C3034" s="276" t="s">
        <v>2525</v>
      </c>
    </row>
    <row r="3035" spans="1:3" x14ac:dyDescent="0.2">
      <c r="A3035" s="76" t="s">
        <v>8493</v>
      </c>
      <c r="B3035" s="275" t="s">
        <v>8494</v>
      </c>
      <c r="C3035" s="276" t="s">
        <v>2525</v>
      </c>
    </row>
    <row r="3036" spans="1:3" x14ac:dyDescent="0.2">
      <c r="A3036" s="76" t="s">
        <v>8495</v>
      </c>
      <c r="B3036" s="275" t="s">
        <v>8496</v>
      </c>
      <c r="C3036" s="276" t="s">
        <v>2525</v>
      </c>
    </row>
    <row r="3037" spans="1:3" x14ac:dyDescent="0.2">
      <c r="A3037" s="76" t="s">
        <v>8497</v>
      </c>
      <c r="B3037" s="275" t="s">
        <v>8498</v>
      </c>
      <c r="C3037" s="276" t="s">
        <v>2525</v>
      </c>
    </row>
    <row r="3038" spans="1:3" x14ac:dyDescent="0.2">
      <c r="A3038" s="76" t="s">
        <v>8499</v>
      </c>
      <c r="B3038" s="275" t="s">
        <v>8500</v>
      </c>
      <c r="C3038" s="276" t="s">
        <v>2525</v>
      </c>
    </row>
    <row r="3039" spans="1:3" x14ac:dyDescent="0.2">
      <c r="A3039" s="76" t="s">
        <v>8501</v>
      </c>
      <c r="B3039" s="275" t="s">
        <v>8502</v>
      </c>
      <c r="C3039" s="276" t="s">
        <v>2525</v>
      </c>
    </row>
    <row r="3040" spans="1:3" x14ac:dyDescent="0.2">
      <c r="A3040" s="76" t="s">
        <v>8503</v>
      </c>
      <c r="B3040" s="275" t="s">
        <v>8504</v>
      </c>
      <c r="C3040" s="276" t="s">
        <v>2525</v>
      </c>
    </row>
    <row r="3041" spans="1:3" x14ac:dyDescent="0.2">
      <c r="A3041" s="76" t="s">
        <v>8505</v>
      </c>
      <c r="B3041" s="275" t="s">
        <v>8506</v>
      </c>
      <c r="C3041" s="276" t="s">
        <v>2525</v>
      </c>
    </row>
    <row r="3042" spans="1:3" x14ac:dyDescent="0.2">
      <c r="A3042" s="76" t="s">
        <v>8507</v>
      </c>
      <c r="B3042" s="275" t="s">
        <v>8508</v>
      </c>
      <c r="C3042" s="276" t="s">
        <v>2525</v>
      </c>
    </row>
    <row r="3043" spans="1:3" x14ac:dyDescent="0.2">
      <c r="A3043" s="76" t="s">
        <v>8509</v>
      </c>
      <c r="B3043" s="275" t="s">
        <v>8510</v>
      </c>
      <c r="C3043" s="276" t="s">
        <v>2525</v>
      </c>
    </row>
    <row r="3044" spans="1:3" x14ac:dyDescent="0.2">
      <c r="A3044" s="76" t="s">
        <v>8511</v>
      </c>
      <c r="B3044" s="275" t="s">
        <v>8512</v>
      </c>
      <c r="C3044" s="276" t="s">
        <v>2525</v>
      </c>
    </row>
    <row r="3045" spans="1:3" x14ac:dyDescent="0.2">
      <c r="A3045" s="76" t="s">
        <v>8513</v>
      </c>
      <c r="B3045" s="275" t="s">
        <v>8514</v>
      </c>
      <c r="C3045" s="276" t="s">
        <v>2525</v>
      </c>
    </row>
    <row r="3046" spans="1:3" x14ac:dyDescent="0.2">
      <c r="A3046" s="76" t="s">
        <v>8515</v>
      </c>
      <c r="B3046" s="275" t="s">
        <v>8516</v>
      </c>
      <c r="C3046" s="276" t="s">
        <v>2525</v>
      </c>
    </row>
    <row r="3047" spans="1:3" x14ac:dyDescent="0.2">
      <c r="A3047" s="76" t="s">
        <v>8517</v>
      </c>
      <c r="B3047" s="275" t="s">
        <v>8518</v>
      </c>
      <c r="C3047" s="276" t="s">
        <v>2525</v>
      </c>
    </row>
    <row r="3048" spans="1:3" x14ac:dyDescent="0.2">
      <c r="A3048" s="76" t="s">
        <v>8519</v>
      </c>
      <c r="B3048" s="275" t="s">
        <v>8520</v>
      </c>
      <c r="C3048" s="276" t="s">
        <v>2525</v>
      </c>
    </row>
    <row r="3049" spans="1:3" x14ac:dyDescent="0.2">
      <c r="A3049" s="76" t="s">
        <v>8521</v>
      </c>
      <c r="B3049" s="275" t="s">
        <v>8522</v>
      </c>
      <c r="C3049" s="276" t="s">
        <v>2525</v>
      </c>
    </row>
    <row r="3050" spans="1:3" x14ac:dyDescent="0.2">
      <c r="A3050" s="76" t="s">
        <v>8523</v>
      </c>
      <c r="B3050" s="275" t="s">
        <v>8090</v>
      </c>
      <c r="C3050" s="276" t="s">
        <v>2525</v>
      </c>
    </row>
    <row r="3051" spans="1:3" x14ac:dyDescent="0.2">
      <c r="A3051" s="76" t="s">
        <v>8524</v>
      </c>
      <c r="B3051" s="275" t="s">
        <v>8525</v>
      </c>
      <c r="C3051" s="276" t="s">
        <v>2525</v>
      </c>
    </row>
    <row r="3052" spans="1:3" x14ac:dyDescent="0.2">
      <c r="A3052" s="76" t="s">
        <v>8526</v>
      </c>
      <c r="B3052" s="275" t="s">
        <v>8527</v>
      </c>
      <c r="C3052" s="276" t="s">
        <v>2525</v>
      </c>
    </row>
    <row r="3053" spans="1:3" x14ac:dyDescent="0.2">
      <c r="A3053" s="76" t="s">
        <v>8528</v>
      </c>
      <c r="B3053" s="275" t="s">
        <v>8529</v>
      </c>
      <c r="C3053" s="276" t="s">
        <v>2525</v>
      </c>
    </row>
    <row r="3054" spans="1:3" x14ac:dyDescent="0.2">
      <c r="A3054" s="76" t="s">
        <v>8530</v>
      </c>
      <c r="B3054" s="275" t="s">
        <v>8531</v>
      </c>
      <c r="C3054" s="276" t="s">
        <v>2525</v>
      </c>
    </row>
    <row r="3055" spans="1:3" x14ac:dyDescent="0.2">
      <c r="A3055" s="76" t="s">
        <v>8532</v>
      </c>
      <c r="B3055" s="275" t="s">
        <v>8533</v>
      </c>
      <c r="C3055" s="276" t="s">
        <v>2525</v>
      </c>
    </row>
    <row r="3056" spans="1:3" x14ac:dyDescent="0.2">
      <c r="A3056" s="76" t="s">
        <v>8534</v>
      </c>
      <c r="B3056" s="275" t="s">
        <v>8535</v>
      </c>
      <c r="C3056" s="276" t="s">
        <v>2525</v>
      </c>
    </row>
    <row r="3057" spans="1:3" x14ac:dyDescent="0.2">
      <c r="A3057" s="76" t="s">
        <v>8536</v>
      </c>
      <c r="B3057" s="275" t="s">
        <v>8537</v>
      </c>
      <c r="C3057" s="276" t="s">
        <v>2525</v>
      </c>
    </row>
    <row r="3058" spans="1:3" x14ac:dyDescent="0.2">
      <c r="A3058" s="76" t="s">
        <v>8538</v>
      </c>
      <c r="B3058" s="275" t="s">
        <v>8539</v>
      </c>
      <c r="C3058" s="276" t="s">
        <v>2525</v>
      </c>
    </row>
    <row r="3059" spans="1:3" x14ac:dyDescent="0.2">
      <c r="A3059" s="76" t="s">
        <v>8540</v>
      </c>
      <c r="B3059" s="275" t="s">
        <v>8541</v>
      </c>
      <c r="C3059" s="276" t="s">
        <v>2525</v>
      </c>
    </row>
    <row r="3060" spans="1:3" x14ac:dyDescent="0.2">
      <c r="A3060" s="76" t="s">
        <v>8542</v>
      </c>
      <c r="B3060" s="275" t="s">
        <v>8543</v>
      </c>
      <c r="C3060" s="276" t="s">
        <v>2525</v>
      </c>
    </row>
    <row r="3061" spans="1:3" x14ac:dyDescent="0.2">
      <c r="A3061" s="76" t="s">
        <v>8544</v>
      </c>
      <c r="B3061" s="275" t="s">
        <v>8545</v>
      </c>
      <c r="C3061" s="276" t="s">
        <v>2525</v>
      </c>
    </row>
    <row r="3062" spans="1:3" x14ac:dyDescent="0.2">
      <c r="A3062" s="76" t="s">
        <v>8546</v>
      </c>
      <c r="B3062" s="275" t="s">
        <v>8547</v>
      </c>
      <c r="C3062" s="276" t="s">
        <v>2525</v>
      </c>
    </row>
    <row r="3063" spans="1:3" x14ac:dyDescent="0.2">
      <c r="A3063" s="76" t="s">
        <v>8548</v>
      </c>
      <c r="B3063" s="275" t="s">
        <v>8549</v>
      </c>
      <c r="C3063" s="276" t="s">
        <v>2525</v>
      </c>
    </row>
    <row r="3064" spans="1:3" x14ac:dyDescent="0.2">
      <c r="A3064" s="76" t="s">
        <v>8550</v>
      </c>
      <c r="B3064" s="275" t="s">
        <v>8551</v>
      </c>
      <c r="C3064" s="276" t="s">
        <v>22275</v>
      </c>
    </row>
    <row r="3065" spans="1:3" x14ac:dyDescent="0.2">
      <c r="A3065" s="76" t="s">
        <v>8552</v>
      </c>
      <c r="B3065" s="275" t="s">
        <v>8553</v>
      </c>
      <c r="C3065" s="276" t="s">
        <v>2525</v>
      </c>
    </row>
    <row r="3066" spans="1:3" x14ac:dyDescent="0.2">
      <c r="A3066" s="76" t="s">
        <v>8554</v>
      </c>
      <c r="B3066" s="275" t="s">
        <v>8555</v>
      </c>
      <c r="C3066" s="276" t="s">
        <v>2525</v>
      </c>
    </row>
    <row r="3067" spans="1:3" x14ac:dyDescent="0.2">
      <c r="A3067" s="76" t="s">
        <v>8556</v>
      </c>
      <c r="B3067" s="275" t="s">
        <v>8557</v>
      </c>
      <c r="C3067" s="276" t="s">
        <v>2525</v>
      </c>
    </row>
    <row r="3068" spans="1:3" x14ac:dyDescent="0.2">
      <c r="A3068" s="76" t="s">
        <v>8558</v>
      </c>
      <c r="B3068" s="275" t="s">
        <v>8559</v>
      </c>
      <c r="C3068" s="276" t="s">
        <v>2525</v>
      </c>
    </row>
    <row r="3069" spans="1:3" x14ac:dyDescent="0.2">
      <c r="A3069" s="76" t="s">
        <v>8560</v>
      </c>
      <c r="B3069" s="275" t="s">
        <v>8561</v>
      </c>
      <c r="C3069" s="276" t="s">
        <v>2525</v>
      </c>
    </row>
    <row r="3070" spans="1:3" x14ac:dyDescent="0.2">
      <c r="A3070" s="76" t="s">
        <v>8562</v>
      </c>
      <c r="B3070" s="275" t="s">
        <v>8563</v>
      </c>
      <c r="C3070" s="276" t="s">
        <v>2525</v>
      </c>
    </row>
    <row r="3071" spans="1:3" x14ac:dyDescent="0.2">
      <c r="A3071" s="76" t="s">
        <v>8564</v>
      </c>
      <c r="B3071" s="275" t="s">
        <v>8565</v>
      </c>
      <c r="C3071" s="276" t="s">
        <v>2525</v>
      </c>
    </row>
    <row r="3072" spans="1:3" x14ac:dyDescent="0.2">
      <c r="A3072" s="76" t="s">
        <v>8566</v>
      </c>
      <c r="B3072" s="275" t="s">
        <v>8567</v>
      </c>
      <c r="C3072" s="276" t="s">
        <v>2525</v>
      </c>
    </row>
    <row r="3073" spans="1:3" x14ac:dyDescent="0.2">
      <c r="A3073" s="76" t="s">
        <v>8568</v>
      </c>
      <c r="B3073" s="275" t="s">
        <v>8569</v>
      </c>
      <c r="C3073" s="276" t="s">
        <v>2525</v>
      </c>
    </row>
    <row r="3074" spans="1:3" x14ac:dyDescent="0.2">
      <c r="A3074" s="76" t="s">
        <v>8570</v>
      </c>
      <c r="B3074" s="275" t="s">
        <v>8571</v>
      </c>
      <c r="C3074" s="276" t="s">
        <v>2525</v>
      </c>
    </row>
    <row r="3075" spans="1:3" x14ac:dyDescent="0.2">
      <c r="A3075" s="76" t="s">
        <v>8572</v>
      </c>
      <c r="B3075" s="275" t="s">
        <v>8573</v>
      </c>
      <c r="C3075" s="276" t="s">
        <v>2525</v>
      </c>
    </row>
    <row r="3076" spans="1:3" x14ac:dyDescent="0.2">
      <c r="A3076" s="76" t="s">
        <v>8574</v>
      </c>
      <c r="B3076" s="275" t="s">
        <v>8575</v>
      </c>
      <c r="C3076" s="276" t="s">
        <v>2525</v>
      </c>
    </row>
    <row r="3077" spans="1:3" x14ac:dyDescent="0.2">
      <c r="A3077" s="76" t="s">
        <v>8576</v>
      </c>
      <c r="B3077" s="275" t="s">
        <v>8577</v>
      </c>
      <c r="C3077" s="276" t="s">
        <v>22275</v>
      </c>
    </row>
    <row r="3078" spans="1:3" x14ac:dyDescent="0.2">
      <c r="A3078" s="76" t="s">
        <v>8578</v>
      </c>
      <c r="B3078" s="275" t="s">
        <v>8579</v>
      </c>
      <c r="C3078" s="276" t="s">
        <v>2525</v>
      </c>
    </row>
    <row r="3079" spans="1:3" x14ac:dyDescent="0.2">
      <c r="A3079" s="76" t="s">
        <v>8580</v>
      </c>
      <c r="B3079" s="275" t="s">
        <v>8581</v>
      </c>
      <c r="C3079" s="276" t="s">
        <v>2525</v>
      </c>
    </row>
    <row r="3080" spans="1:3" x14ac:dyDescent="0.2">
      <c r="A3080" s="76" t="s">
        <v>8582</v>
      </c>
      <c r="B3080" s="275" t="s">
        <v>8583</v>
      </c>
      <c r="C3080" s="276" t="s">
        <v>2525</v>
      </c>
    </row>
    <row r="3081" spans="1:3" x14ac:dyDescent="0.2">
      <c r="A3081" s="76" t="s">
        <v>8584</v>
      </c>
      <c r="B3081" s="275" t="s">
        <v>8585</v>
      </c>
      <c r="C3081" s="276" t="s">
        <v>2525</v>
      </c>
    </row>
    <row r="3082" spans="1:3" x14ac:dyDescent="0.2">
      <c r="A3082" s="76" t="s">
        <v>8586</v>
      </c>
      <c r="B3082" s="275" t="s">
        <v>8587</v>
      </c>
      <c r="C3082" s="276" t="s">
        <v>2525</v>
      </c>
    </row>
    <row r="3083" spans="1:3" x14ac:dyDescent="0.2">
      <c r="A3083" s="76" t="s">
        <v>8588</v>
      </c>
      <c r="B3083" s="275" t="s">
        <v>8589</v>
      </c>
      <c r="C3083" s="276" t="s">
        <v>2525</v>
      </c>
    </row>
    <row r="3084" spans="1:3" x14ac:dyDescent="0.2">
      <c r="A3084" s="76" t="s">
        <v>8590</v>
      </c>
      <c r="B3084" s="275" t="s">
        <v>8591</v>
      </c>
      <c r="C3084" s="276" t="s">
        <v>2525</v>
      </c>
    </row>
    <row r="3085" spans="1:3" x14ac:dyDescent="0.2">
      <c r="A3085" s="76" t="s">
        <v>8592</v>
      </c>
      <c r="B3085" s="275" t="s">
        <v>8593</v>
      </c>
      <c r="C3085" s="276" t="s">
        <v>2525</v>
      </c>
    </row>
    <row r="3086" spans="1:3" x14ac:dyDescent="0.2">
      <c r="A3086" s="76" t="s">
        <v>8594</v>
      </c>
      <c r="B3086" s="275" t="s">
        <v>8595</v>
      </c>
      <c r="C3086" s="276" t="s">
        <v>2525</v>
      </c>
    </row>
    <row r="3087" spans="1:3" x14ac:dyDescent="0.2">
      <c r="A3087" s="76" t="s">
        <v>8596</v>
      </c>
      <c r="B3087" s="275" t="s">
        <v>8597</v>
      </c>
      <c r="C3087" s="276" t="s">
        <v>2525</v>
      </c>
    </row>
    <row r="3088" spans="1:3" x14ac:dyDescent="0.2">
      <c r="A3088" s="76" t="s">
        <v>8598</v>
      </c>
      <c r="B3088" s="275" t="s">
        <v>8599</v>
      </c>
      <c r="C3088" s="276" t="s">
        <v>2525</v>
      </c>
    </row>
    <row r="3089" spans="1:3" x14ac:dyDescent="0.2">
      <c r="A3089" s="76" t="s">
        <v>8600</v>
      </c>
      <c r="B3089" s="275" t="s">
        <v>8601</v>
      </c>
      <c r="C3089" s="276" t="s">
        <v>2525</v>
      </c>
    </row>
    <row r="3090" spans="1:3" x14ac:dyDescent="0.2">
      <c r="A3090" s="76" t="s">
        <v>8602</v>
      </c>
      <c r="B3090" s="275" t="s">
        <v>8603</v>
      </c>
      <c r="C3090" s="276" t="s">
        <v>2525</v>
      </c>
    </row>
    <row r="3091" spans="1:3" x14ac:dyDescent="0.2">
      <c r="A3091" s="76" t="s">
        <v>8604</v>
      </c>
      <c r="B3091" s="275" t="s">
        <v>8605</v>
      </c>
      <c r="C3091" s="276" t="s">
        <v>2525</v>
      </c>
    </row>
    <row r="3092" spans="1:3" x14ac:dyDescent="0.2">
      <c r="A3092" s="76" t="s">
        <v>8606</v>
      </c>
      <c r="B3092" s="275" t="s">
        <v>8607</v>
      </c>
      <c r="C3092" s="276" t="s">
        <v>2525</v>
      </c>
    </row>
    <row r="3093" spans="1:3" x14ac:dyDescent="0.2">
      <c r="A3093" s="76" t="s">
        <v>8608</v>
      </c>
      <c r="B3093" s="275" t="s">
        <v>8609</v>
      </c>
      <c r="C3093" s="276" t="s">
        <v>2525</v>
      </c>
    </row>
    <row r="3094" spans="1:3" x14ac:dyDescent="0.2">
      <c r="A3094" s="76" t="s">
        <v>8610</v>
      </c>
      <c r="B3094" s="275" t="s">
        <v>3962</v>
      </c>
      <c r="C3094" s="276" t="s">
        <v>2525</v>
      </c>
    </row>
    <row r="3095" spans="1:3" x14ac:dyDescent="0.2">
      <c r="A3095" s="76" t="s">
        <v>3963</v>
      </c>
      <c r="B3095" s="275" t="s">
        <v>3964</v>
      </c>
      <c r="C3095" s="276" t="s">
        <v>2525</v>
      </c>
    </row>
    <row r="3096" spans="1:3" x14ac:dyDescent="0.2">
      <c r="A3096" s="76" t="s">
        <v>3965</v>
      </c>
      <c r="B3096" s="275" t="s">
        <v>3966</v>
      </c>
      <c r="C3096" s="276" t="s">
        <v>2525</v>
      </c>
    </row>
    <row r="3097" spans="1:3" x14ac:dyDescent="0.2">
      <c r="A3097" s="76" t="s">
        <v>3967</v>
      </c>
      <c r="B3097" s="275" t="s">
        <v>3968</v>
      </c>
      <c r="C3097" s="276" t="s">
        <v>2525</v>
      </c>
    </row>
    <row r="3098" spans="1:3" x14ac:dyDescent="0.2">
      <c r="A3098" s="76" t="s">
        <v>3969</v>
      </c>
      <c r="B3098" s="275" t="s">
        <v>3970</v>
      </c>
      <c r="C3098" s="276" t="s">
        <v>2525</v>
      </c>
    </row>
    <row r="3099" spans="1:3" x14ac:dyDescent="0.2">
      <c r="A3099" s="76" t="s">
        <v>3971</v>
      </c>
      <c r="B3099" s="275" t="s">
        <v>3972</v>
      </c>
      <c r="C3099" s="276" t="s">
        <v>2525</v>
      </c>
    </row>
    <row r="3100" spans="1:3" x14ac:dyDescent="0.2">
      <c r="A3100" s="76" t="s">
        <v>3973</v>
      </c>
      <c r="B3100" s="275" t="s">
        <v>3974</v>
      </c>
      <c r="C3100" s="276" t="s">
        <v>2525</v>
      </c>
    </row>
    <row r="3101" spans="1:3" x14ac:dyDescent="0.2">
      <c r="A3101" s="76" t="s">
        <v>3975</v>
      </c>
      <c r="B3101" s="275" t="s">
        <v>3976</v>
      </c>
      <c r="C3101" s="276" t="s">
        <v>2525</v>
      </c>
    </row>
    <row r="3102" spans="1:3" x14ac:dyDescent="0.2">
      <c r="A3102" s="76" t="s">
        <v>3977</v>
      </c>
      <c r="B3102" s="275" t="s">
        <v>3978</v>
      </c>
      <c r="C3102" s="276" t="s">
        <v>2525</v>
      </c>
    </row>
    <row r="3103" spans="1:3" x14ac:dyDescent="0.2">
      <c r="A3103" s="76" t="s">
        <v>3979</v>
      </c>
      <c r="B3103" s="275" t="s">
        <v>3980</v>
      </c>
      <c r="C3103" s="276" t="s">
        <v>2525</v>
      </c>
    </row>
    <row r="3104" spans="1:3" x14ac:dyDescent="0.2">
      <c r="A3104" s="76" t="s">
        <v>3981</v>
      </c>
      <c r="B3104" s="275" t="s">
        <v>3982</v>
      </c>
      <c r="C3104" s="276" t="s">
        <v>2525</v>
      </c>
    </row>
    <row r="3105" spans="1:3" x14ac:dyDescent="0.2">
      <c r="A3105" s="76" t="s">
        <v>3983</v>
      </c>
      <c r="B3105" s="275" t="s">
        <v>3984</v>
      </c>
      <c r="C3105" s="276" t="s">
        <v>2525</v>
      </c>
    </row>
    <row r="3106" spans="1:3" x14ac:dyDescent="0.2">
      <c r="A3106" s="76" t="s">
        <v>3985</v>
      </c>
      <c r="B3106" s="275" t="s">
        <v>3986</v>
      </c>
      <c r="C3106" s="276" t="s">
        <v>2525</v>
      </c>
    </row>
    <row r="3107" spans="1:3" x14ac:dyDescent="0.2">
      <c r="A3107" s="76" t="s">
        <v>3987</v>
      </c>
      <c r="B3107" s="275" t="s">
        <v>3988</v>
      </c>
      <c r="C3107" s="276" t="s">
        <v>2525</v>
      </c>
    </row>
    <row r="3108" spans="1:3" x14ac:dyDescent="0.2">
      <c r="A3108" s="76" t="s">
        <v>3989</v>
      </c>
      <c r="B3108" s="275" t="s">
        <v>3990</v>
      </c>
      <c r="C3108" s="276" t="s">
        <v>2525</v>
      </c>
    </row>
    <row r="3109" spans="1:3" x14ac:dyDescent="0.2">
      <c r="A3109" s="76" t="s">
        <v>3991</v>
      </c>
      <c r="B3109" s="275" t="s">
        <v>3992</v>
      </c>
      <c r="C3109" s="276" t="s">
        <v>2525</v>
      </c>
    </row>
    <row r="3110" spans="1:3" x14ac:dyDescent="0.2">
      <c r="A3110" s="76" t="s">
        <v>3993</v>
      </c>
      <c r="B3110" s="275" t="s">
        <v>3994</v>
      </c>
      <c r="C3110" s="276" t="s">
        <v>2525</v>
      </c>
    </row>
    <row r="3111" spans="1:3" x14ac:dyDescent="0.2">
      <c r="A3111" s="76" t="s">
        <v>3995</v>
      </c>
      <c r="B3111" s="275" t="s">
        <v>3996</v>
      </c>
      <c r="C3111" s="276" t="s">
        <v>2525</v>
      </c>
    </row>
    <row r="3112" spans="1:3" x14ac:dyDescent="0.2">
      <c r="A3112" s="76" t="s">
        <v>3997</v>
      </c>
      <c r="B3112" s="275" t="s">
        <v>3998</v>
      </c>
      <c r="C3112" s="276" t="s">
        <v>2525</v>
      </c>
    </row>
    <row r="3113" spans="1:3" x14ac:dyDescent="0.2">
      <c r="A3113" s="76" t="s">
        <v>3999</v>
      </c>
      <c r="B3113" s="275" t="s">
        <v>4000</v>
      </c>
      <c r="C3113" s="276" t="s">
        <v>2525</v>
      </c>
    </row>
    <row r="3114" spans="1:3" x14ac:dyDescent="0.2">
      <c r="A3114" s="76" t="s">
        <v>4001</v>
      </c>
      <c r="B3114" s="275" t="s">
        <v>4002</v>
      </c>
      <c r="C3114" s="276" t="s">
        <v>2525</v>
      </c>
    </row>
    <row r="3115" spans="1:3" x14ac:dyDescent="0.2">
      <c r="A3115" s="76" t="s">
        <v>4003</v>
      </c>
      <c r="B3115" s="275" t="s">
        <v>4004</v>
      </c>
      <c r="C3115" s="276" t="s">
        <v>2525</v>
      </c>
    </row>
    <row r="3116" spans="1:3" x14ac:dyDescent="0.2">
      <c r="A3116" s="76" t="s">
        <v>4005</v>
      </c>
      <c r="B3116" s="275" t="s">
        <v>4006</v>
      </c>
      <c r="C3116" s="276" t="s">
        <v>2525</v>
      </c>
    </row>
    <row r="3117" spans="1:3" x14ac:dyDescent="0.2">
      <c r="A3117" s="76" t="s">
        <v>4007</v>
      </c>
      <c r="B3117" s="275" t="s">
        <v>4008</v>
      </c>
      <c r="C3117" s="276" t="s">
        <v>2525</v>
      </c>
    </row>
    <row r="3118" spans="1:3" x14ac:dyDescent="0.2">
      <c r="A3118" s="76" t="s">
        <v>4009</v>
      </c>
      <c r="B3118" s="275" t="s">
        <v>4010</v>
      </c>
      <c r="C3118" s="276" t="s">
        <v>2525</v>
      </c>
    </row>
    <row r="3119" spans="1:3" x14ac:dyDescent="0.2">
      <c r="A3119" s="76" t="s">
        <v>4011</v>
      </c>
      <c r="B3119" s="275" t="s">
        <v>4012</v>
      </c>
      <c r="C3119" s="276" t="s">
        <v>2525</v>
      </c>
    </row>
    <row r="3120" spans="1:3" x14ac:dyDescent="0.2">
      <c r="A3120" s="76" t="s">
        <v>4013</v>
      </c>
      <c r="B3120" s="275" t="s">
        <v>4014</v>
      </c>
      <c r="C3120" s="276" t="s">
        <v>2525</v>
      </c>
    </row>
    <row r="3121" spans="1:3" x14ac:dyDescent="0.2">
      <c r="A3121" s="76" t="s">
        <v>4015</v>
      </c>
      <c r="B3121" s="275" t="s">
        <v>22280</v>
      </c>
      <c r="C3121" s="276" t="s">
        <v>2525</v>
      </c>
    </row>
    <row r="3122" spans="1:3" x14ac:dyDescent="0.2">
      <c r="A3122" s="76" t="s">
        <v>4016</v>
      </c>
      <c r="B3122" s="275" t="s">
        <v>4017</v>
      </c>
      <c r="C3122" s="276" t="s">
        <v>2525</v>
      </c>
    </row>
    <row r="3123" spans="1:3" x14ac:dyDescent="0.2">
      <c r="A3123" s="76" t="s">
        <v>4018</v>
      </c>
      <c r="B3123" s="275" t="s">
        <v>4019</v>
      </c>
      <c r="C3123" s="276" t="s">
        <v>2525</v>
      </c>
    </row>
    <row r="3124" spans="1:3" x14ac:dyDescent="0.2">
      <c r="A3124" s="76" t="s">
        <v>4020</v>
      </c>
      <c r="B3124" s="275" t="s">
        <v>4021</v>
      </c>
      <c r="C3124" s="276" t="s">
        <v>2525</v>
      </c>
    </row>
    <row r="3125" spans="1:3" x14ac:dyDescent="0.2">
      <c r="A3125" s="76" t="s">
        <v>4022</v>
      </c>
      <c r="B3125" s="275" t="s">
        <v>4023</v>
      </c>
      <c r="C3125" s="276" t="s">
        <v>2525</v>
      </c>
    </row>
    <row r="3126" spans="1:3" x14ac:dyDescent="0.2">
      <c r="A3126" s="76" t="s">
        <v>4024</v>
      </c>
      <c r="B3126" s="275" t="s">
        <v>4025</v>
      </c>
      <c r="C3126" s="276" t="s">
        <v>2525</v>
      </c>
    </row>
    <row r="3127" spans="1:3" x14ac:dyDescent="0.2">
      <c r="A3127" s="76" t="s">
        <v>4026</v>
      </c>
      <c r="B3127" s="275" t="s">
        <v>4027</v>
      </c>
      <c r="C3127" s="276" t="s">
        <v>2525</v>
      </c>
    </row>
    <row r="3128" spans="1:3" x14ac:dyDescent="0.2">
      <c r="A3128" s="76" t="s">
        <v>4028</v>
      </c>
      <c r="B3128" s="275" t="s">
        <v>4029</v>
      </c>
      <c r="C3128" s="276" t="s">
        <v>2525</v>
      </c>
    </row>
    <row r="3129" spans="1:3" x14ac:dyDescent="0.2">
      <c r="A3129" s="76" t="s">
        <v>4030</v>
      </c>
      <c r="B3129" s="275" t="s">
        <v>4031</v>
      </c>
      <c r="C3129" s="276" t="s">
        <v>2525</v>
      </c>
    </row>
    <row r="3130" spans="1:3" x14ac:dyDescent="0.2">
      <c r="A3130" s="76" t="s">
        <v>4032</v>
      </c>
      <c r="B3130" s="275" t="s">
        <v>4033</v>
      </c>
      <c r="C3130" s="276" t="s">
        <v>2525</v>
      </c>
    </row>
    <row r="3131" spans="1:3" x14ac:dyDescent="0.2">
      <c r="A3131" s="76" t="s">
        <v>4034</v>
      </c>
      <c r="B3131" s="275" t="s">
        <v>4035</v>
      </c>
      <c r="C3131" s="276" t="s">
        <v>22275</v>
      </c>
    </row>
    <row r="3132" spans="1:3" x14ac:dyDescent="0.2">
      <c r="A3132" s="76" t="s">
        <v>4036</v>
      </c>
      <c r="B3132" s="275" t="s">
        <v>4037</v>
      </c>
      <c r="C3132" s="276" t="s">
        <v>2525</v>
      </c>
    </row>
    <row r="3133" spans="1:3" x14ac:dyDescent="0.2">
      <c r="A3133" s="76" t="s">
        <v>4038</v>
      </c>
      <c r="B3133" s="275" t="s">
        <v>4039</v>
      </c>
      <c r="C3133" s="276" t="s">
        <v>2525</v>
      </c>
    </row>
    <row r="3134" spans="1:3" x14ac:dyDescent="0.2">
      <c r="A3134" s="76" t="s">
        <v>4040</v>
      </c>
      <c r="B3134" s="275" t="s">
        <v>4041</v>
      </c>
      <c r="C3134" s="276" t="s">
        <v>2525</v>
      </c>
    </row>
    <row r="3135" spans="1:3" x14ac:dyDescent="0.2">
      <c r="A3135" s="76" t="s">
        <v>4042</v>
      </c>
      <c r="B3135" s="275" t="s">
        <v>4043</v>
      </c>
      <c r="C3135" s="276" t="s">
        <v>22275</v>
      </c>
    </row>
    <row r="3136" spans="1:3" x14ac:dyDescent="0.2">
      <c r="A3136" s="76" t="s">
        <v>4044</v>
      </c>
      <c r="B3136" s="275" t="s">
        <v>4045</v>
      </c>
      <c r="C3136" s="276" t="s">
        <v>2525</v>
      </c>
    </row>
    <row r="3137" spans="1:3" x14ac:dyDescent="0.2">
      <c r="A3137" s="76" t="s">
        <v>4046</v>
      </c>
      <c r="B3137" s="275" t="s">
        <v>4047</v>
      </c>
      <c r="C3137" s="276" t="s">
        <v>2525</v>
      </c>
    </row>
    <row r="3138" spans="1:3" x14ac:dyDescent="0.2">
      <c r="A3138" s="76" t="s">
        <v>4048</v>
      </c>
      <c r="B3138" s="275" t="s">
        <v>4049</v>
      </c>
      <c r="C3138" s="276" t="s">
        <v>2525</v>
      </c>
    </row>
    <row r="3139" spans="1:3" x14ac:dyDescent="0.2">
      <c r="A3139" s="76" t="s">
        <v>4050</v>
      </c>
      <c r="B3139" s="275" t="s">
        <v>4051</v>
      </c>
      <c r="C3139" s="276" t="s">
        <v>2525</v>
      </c>
    </row>
    <row r="3140" spans="1:3" x14ac:dyDescent="0.2">
      <c r="A3140" s="76" t="s">
        <v>4052</v>
      </c>
      <c r="B3140" s="275" t="s">
        <v>4053</v>
      </c>
      <c r="C3140" s="276" t="s">
        <v>2525</v>
      </c>
    </row>
    <row r="3141" spans="1:3" x14ac:dyDescent="0.2">
      <c r="A3141" s="76" t="s">
        <v>4054</v>
      </c>
      <c r="B3141" s="275" t="s">
        <v>4055</v>
      </c>
      <c r="C3141" s="276" t="s">
        <v>22275</v>
      </c>
    </row>
    <row r="3142" spans="1:3" x14ac:dyDescent="0.2">
      <c r="A3142" s="76" t="s">
        <v>4056</v>
      </c>
      <c r="B3142" s="275" t="s">
        <v>4057</v>
      </c>
      <c r="C3142" s="276" t="s">
        <v>2525</v>
      </c>
    </row>
    <row r="3143" spans="1:3" x14ac:dyDescent="0.2">
      <c r="A3143" s="76" t="s">
        <v>4058</v>
      </c>
      <c r="B3143" s="275" t="s">
        <v>4059</v>
      </c>
      <c r="C3143" s="276" t="s">
        <v>2525</v>
      </c>
    </row>
    <row r="3144" spans="1:3" x14ac:dyDescent="0.2">
      <c r="A3144" s="76" t="s">
        <v>4060</v>
      </c>
      <c r="B3144" s="275" t="s">
        <v>4061</v>
      </c>
      <c r="C3144" s="276" t="s">
        <v>2525</v>
      </c>
    </row>
    <row r="3145" spans="1:3" x14ac:dyDescent="0.2">
      <c r="A3145" s="76" t="s">
        <v>4062</v>
      </c>
      <c r="B3145" s="275" t="s">
        <v>4063</v>
      </c>
      <c r="C3145" s="276" t="s">
        <v>2525</v>
      </c>
    </row>
    <row r="3146" spans="1:3" x14ac:dyDescent="0.2">
      <c r="A3146" s="76" t="s">
        <v>4064</v>
      </c>
      <c r="B3146" s="275" t="s">
        <v>4065</v>
      </c>
      <c r="C3146" s="276" t="s">
        <v>2525</v>
      </c>
    </row>
    <row r="3147" spans="1:3" x14ac:dyDescent="0.2">
      <c r="A3147" s="76" t="s">
        <v>4066</v>
      </c>
      <c r="B3147" s="275" t="s">
        <v>4067</v>
      </c>
      <c r="C3147" s="276" t="s">
        <v>2525</v>
      </c>
    </row>
    <row r="3148" spans="1:3" x14ac:dyDescent="0.2">
      <c r="A3148" s="76" t="s">
        <v>4068</v>
      </c>
      <c r="B3148" s="275" t="s">
        <v>4069</v>
      </c>
      <c r="C3148" s="276" t="s">
        <v>2525</v>
      </c>
    </row>
    <row r="3149" spans="1:3" x14ac:dyDescent="0.2">
      <c r="A3149" s="76" t="s">
        <v>4070</v>
      </c>
      <c r="B3149" s="275" t="s">
        <v>4071</v>
      </c>
      <c r="C3149" s="276" t="s">
        <v>2525</v>
      </c>
    </row>
    <row r="3150" spans="1:3" x14ac:dyDescent="0.2">
      <c r="A3150" s="76" t="s">
        <v>4072</v>
      </c>
      <c r="B3150" s="275" t="s">
        <v>4073</v>
      </c>
      <c r="C3150" s="276" t="s">
        <v>2525</v>
      </c>
    </row>
    <row r="3151" spans="1:3" x14ac:dyDescent="0.2">
      <c r="A3151" s="76" t="s">
        <v>4074</v>
      </c>
      <c r="B3151" s="275" t="s">
        <v>4075</v>
      </c>
      <c r="C3151" s="276" t="s">
        <v>2525</v>
      </c>
    </row>
    <row r="3152" spans="1:3" x14ac:dyDescent="0.2">
      <c r="A3152" s="76" t="s">
        <v>4076</v>
      </c>
      <c r="B3152" s="275" t="s">
        <v>4077</v>
      </c>
      <c r="C3152" s="276" t="s">
        <v>2525</v>
      </c>
    </row>
    <row r="3153" spans="1:3" x14ac:dyDescent="0.2">
      <c r="A3153" s="76" t="s">
        <v>4078</v>
      </c>
      <c r="B3153" s="275" t="s">
        <v>4079</v>
      </c>
      <c r="C3153" s="276" t="s">
        <v>2525</v>
      </c>
    </row>
    <row r="3154" spans="1:3" x14ac:dyDescent="0.2">
      <c r="A3154" s="76" t="s">
        <v>4080</v>
      </c>
      <c r="B3154" s="275" t="s">
        <v>4081</v>
      </c>
      <c r="C3154" s="276" t="s">
        <v>2525</v>
      </c>
    </row>
    <row r="3155" spans="1:3" x14ac:dyDescent="0.2">
      <c r="A3155" s="76" t="s">
        <v>4082</v>
      </c>
      <c r="B3155" s="275" t="s">
        <v>4083</v>
      </c>
      <c r="C3155" s="276" t="s">
        <v>2525</v>
      </c>
    </row>
    <row r="3156" spans="1:3" x14ac:dyDescent="0.2">
      <c r="A3156" s="76" t="s">
        <v>4084</v>
      </c>
      <c r="B3156" s="275" t="s">
        <v>4085</v>
      </c>
      <c r="C3156" s="276" t="s">
        <v>2525</v>
      </c>
    </row>
    <row r="3157" spans="1:3" x14ac:dyDescent="0.2">
      <c r="A3157" s="76" t="s">
        <v>4086</v>
      </c>
      <c r="B3157" s="275" t="s">
        <v>4087</v>
      </c>
      <c r="C3157" s="276" t="s">
        <v>2525</v>
      </c>
    </row>
    <row r="3158" spans="1:3" x14ac:dyDescent="0.2">
      <c r="A3158" s="76" t="s">
        <v>4088</v>
      </c>
      <c r="B3158" s="275" t="s">
        <v>4089</v>
      </c>
      <c r="C3158" s="276" t="s">
        <v>2525</v>
      </c>
    </row>
    <row r="3159" spans="1:3" x14ac:dyDescent="0.2">
      <c r="A3159" s="76" t="s">
        <v>4090</v>
      </c>
      <c r="B3159" s="275" t="s">
        <v>4091</v>
      </c>
      <c r="C3159" s="276" t="s">
        <v>2525</v>
      </c>
    </row>
    <row r="3160" spans="1:3" x14ac:dyDescent="0.2">
      <c r="A3160" s="76" t="s">
        <v>4092</v>
      </c>
      <c r="B3160" s="275" t="s">
        <v>4093</v>
      </c>
      <c r="C3160" s="276" t="s">
        <v>2525</v>
      </c>
    </row>
    <row r="3161" spans="1:3" x14ac:dyDescent="0.2">
      <c r="A3161" s="76" t="s">
        <v>4094</v>
      </c>
      <c r="B3161" s="275" t="s">
        <v>4095</v>
      </c>
      <c r="C3161" s="276" t="s">
        <v>2525</v>
      </c>
    </row>
    <row r="3162" spans="1:3" x14ac:dyDescent="0.2">
      <c r="A3162" s="76" t="s">
        <v>4096</v>
      </c>
      <c r="B3162" s="275" t="s">
        <v>4097</v>
      </c>
      <c r="C3162" s="276" t="s">
        <v>2525</v>
      </c>
    </row>
    <row r="3163" spans="1:3" x14ac:dyDescent="0.2">
      <c r="A3163" s="76" t="s">
        <v>4098</v>
      </c>
      <c r="B3163" s="275" t="s">
        <v>4099</v>
      </c>
      <c r="C3163" s="276" t="s">
        <v>2525</v>
      </c>
    </row>
    <row r="3164" spans="1:3" x14ac:dyDescent="0.2">
      <c r="A3164" s="76" t="s">
        <v>4100</v>
      </c>
      <c r="B3164" s="275" t="s">
        <v>4101</v>
      </c>
      <c r="C3164" s="276" t="s">
        <v>2525</v>
      </c>
    </row>
    <row r="3165" spans="1:3" x14ac:dyDescent="0.2">
      <c r="A3165" s="76" t="s">
        <v>4102</v>
      </c>
      <c r="B3165" s="275" t="s">
        <v>4103</v>
      </c>
      <c r="C3165" s="276" t="s">
        <v>2525</v>
      </c>
    </row>
    <row r="3166" spans="1:3" x14ac:dyDescent="0.2">
      <c r="A3166" s="76" t="s">
        <v>4104</v>
      </c>
      <c r="B3166" s="275" t="s">
        <v>4105</v>
      </c>
      <c r="C3166" s="276" t="s">
        <v>2525</v>
      </c>
    </row>
    <row r="3167" spans="1:3" x14ac:dyDescent="0.2">
      <c r="A3167" s="76" t="s">
        <v>4106</v>
      </c>
      <c r="B3167" s="275" t="s">
        <v>4107</v>
      </c>
      <c r="C3167" s="276" t="s">
        <v>2525</v>
      </c>
    </row>
    <row r="3168" spans="1:3" x14ac:dyDescent="0.2">
      <c r="A3168" s="76" t="s">
        <v>4108</v>
      </c>
      <c r="B3168" s="275" t="s">
        <v>4109</v>
      </c>
      <c r="C3168" s="276" t="s">
        <v>2525</v>
      </c>
    </row>
    <row r="3169" spans="1:3" x14ac:dyDescent="0.2">
      <c r="A3169" s="76" t="s">
        <v>4110</v>
      </c>
      <c r="B3169" s="275" t="s">
        <v>4111</v>
      </c>
      <c r="C3169" s="276" t="s">
        <v>2525</v>
      </c>
    </row>
    <row r="3170" spans="1:3" x14ac:dyDescent="0.2">
      <c r="A3170" s="76" t="s">
        <v>4112</v>
      </c>
      <c r="B3170" s="275" t="s">
        <v>4113</v>
      </c>
      <c r="C3170" s="276" t="s">
        <v>2525</v>
      </c>
    </row>
    <row r="3171" spans="1:3" x14ac:dyDescent="0.2">
      <c r="A3171" s="76" t="s">
        <v>4114</v>
      </c>
      <c r="B3171" s="275" t="s">
        <v>4115</v>
      </c>
      <c r="C3171" s="276" t="s">
        <v>2525</v>
      </c>
    </row>
    <row r="3172" spans="1:3" x14ac:dyDescent="0.2">
      <c r="A3172" s="76" t="s">
        <v>4116</v>
      </c>
      <c r="B3172" s="275" t="s">
        <v>4117</v>
      </c>
      <c r="C3172" s="276" t="s">
        <v>2525</v>
      </c>
    </row>
    <row r="3173" spans="1:3" x14ac:dyDescent="0.2">
      <c r="A3173" s="76" t="s">
        <v>4118</v>
      </c>
      <c r="B3173" s="275" t="s">
        <v>4119</v>
      </c>
      <c r="C3173" s="276" t="s">
        <v>2525</v>
      </c>
    </row>
    <row r="3174" spans="1:3" x14ac:dyDescent="0.2">
      <c r="A3174" s="76" t="s">
        <v>4120</v>
      </c>
      <c r="B3174" s="275" t="s">
        <v>4121</v>
      </c>
      <c r="C3174" s="276" t="s">
        <v>2525</v>
      </c>
    </row>
    <row r="3175" spans="1:3" x14ac:dyDescent="0.2">
      <c r="A3175" s="76" t="s">
        <v>4122</v>
      </c>
      <c r="B3175" s="275" t="s">
        <v>4123</v>
      </c>
      <c r="C3175" s="276" t="s">
        <v>2525</v>
      </c>
    </row>
    <row r="3176" spans="1:3" x14ac:dyDescent="0.2">
      <c r="A3176" s="76" t="s">
        <v>4124</v>
      </c>
      <c r="B3176" s="275" t="s">
        <v>4125</v>
      </c>
      <c r="C3176" s="276" t="s">
        <v>2525</v>
      </c>
    </row>
    <row r="3177" spans="1:3" x14ac:dyDescent="0.2">
      <c r="A3177" s="76" t="s">
        <v>4126</v>
      </c>
      <c r="B3177" s="275" t="s">
        <v>4127</v>
      </c>
      <c r="C3177" s="276" t="s">
        <v>2525</v>
      </c>
    </row>
    <row r="3178" spans="1:3" x14ac:dyDescent="0.2">
      <c r="A3178" s="76" t="s">
        <v>4128</v>
      </c>
      <c r="B3178" s="275" t="s">
        <v>4129</v>
      </c>
      <c r="C3178" s="276" t="s">
        <v>2525</v>
      </c>
    </row>
    <row r="3179" spans="1:3" x14ac:dyDescent="0.2">
      <c r="A3179" s="76" t="s">
        <v>4130</v>
      </c>
      <c r="B3179" s="275" t="s">
        <v>4131</v>
      </c>
      <c r="C3179" s="276" t="s">
        <v>2525</v>
      </c>
    </row>
    <row r="3180" spans="1:3" x14ac:dyDescent="0.2">
      <c r="A3180" s="76" t="s">
        <v>4132</v>
      </c>
      <c r="B3180" s="275" t="s">
        <v>4133</v>
      </c>
      <c r="C3180" s="276" t="s">
        <v>2525</v>
      </c>
    </row>
    <row r="3181" spans="1:3" x14ac:dyDescent="0.2">
      <c r="A3181" s="76" t="s">
        <v>4134</v>
      </c>
      <c r="B3181" s="275" t="s">
        <v>4135</v>
      </c>
      <c r="C3181" s="276" t="s">
        <v>2525</v>
      </c>
    </row>
    <row r="3182" spans="1:3" x14ac:dyDescent="0.2">
      <c r="A3182" s="76" t="s">
        <v>4136</v>
      </c>
      <c r="B3182" s="275" t="s">
        <v>4137</v>
      </c>
      <c r="C3182" s="276" t="s">
        <v>2525</v>
      </c>
    </row>
    <row r="3183" spans="1:3" x14ac:dyDescent="0.2">
      <c r="A3183" s="76" t="s">
        <v>4138</v>
      </c>
      <c r="B3183" s="275" t="s">
        <v>4139</v>
      </c>
      <c r="C3183" s="276" t="s">
        <v>2525</v>
      </c>
    </row>
    <row r="3184" spans="1:3" x14ac:dyDescent="0.2">
      <c r="A3184" s="76" t="s">
        <v>4140</v>
      </c>
      <c r="B3184" s="275" t="s">
        <v>4141</v>
      </c>
      <c r="C3184" s="276" t="s">
        <v>22275</v>
      </c>
    </row>
    <row r="3185" spans="1:3" x14ac:dyDescent="0.2">
      <c r="A3185" s="76" t="s">
        <v>4142</v>
      </c>
      <c r="B3185" s="275" t="s">
        <v>4143</v>
      </c>
      <c r="C3185" s="276" t="s">
        <v>2525</v>
      </c>
    </row>
    <row r="3186" spans="1:3" x14ac:dyDescent="0.2">
      <c r="A3186" s="76" t="s">
        <v>4144</v>
      </c>
      <c r="B3186" s="275" t="s">
        <v>4145</v>
      </c>
      <c r="C3186" s="276" t="s">
        <v>2525</v>
      </c>
    </row>
    <row r="3187" spans="1:3" x14ac:dyDescent="0.2">
      <c r="A3187" s="76" t="s">
        <v>4146</v>
      </c>
      <c r="B3187" s="275" t="s">
        <v>4147</v>
      </c>
      <c r="C3187" s="276" t="s">
        <v>2525</v>
      </c>
    </row>
    <row r="3188" spans="1:3" x14ac:dyDescent="0.2">
      <c r="A3188" s="76" t="s">
        <v>4148</v>
      </c>
      <c r="B3188" s="275" t="s">
        <v>4149</v>
      </c>
      <c r="C3188" s="276" t="s">
        <v>2525</v>
      </c>
    </row>
    <row r="3189" spans="1:3" x14ac:dyDescent="0.2">
      <c r="A3189" s="76" t="s">
        <v>4150</v>
      </c>
      <c r="B3189" s="275" t="s">
        <v>4151</v>
      </c>
      <c r="C3189" s="276" t="s">
        <v>2525</v>
      </c>
    </row>
    <row r="3190" spans="1:3" x14ac:dyDescent="0.2">
      <c r="A3190" s="76" t="s">
        <v>4152</v>
      </c>
      <c r="B3190" s="275" t="s">
        <v>4153</v>
      </c>
      <c r="C3190" s="276" t="s">
        <v>2525</v>
      </c>
    </row>
    <row r="3191" spans="1:3" x14ac:dyDescent="0.2">
      <c r="A3191" s="76" t="s">
        <v>4154</v>
      </c>
      <c r="B3191" s="275" t="s">
        <v>4155</v>
      </c>
      <c r="C3191" s="276" t="s">
        <v>2525</v>
      </c>
    </row>
    <row r="3192" spans="1:3" x14ac:dyDescent="0.2">
      <c r="A3192" s="76" t="s">
        <v>4156</v>
      </c>
      <c r="B3192" s="275" t="s">
        <v>4157</v>
      </c>
      <c r="C3192" s="276" t="s">
        <v>2525</v>
      </c>
    </row>
    <row r="3193" spans="1:3" x14ac:dyDescent="0.2">
      <c r="A3193" s="76" t="s">
        <v>4158</v>
      </c>
      <c r="B3193" s="275" t="s">
        <v>4159</v>
      </c>
      <c r="C3193" s="276" t="s">
        <v>2525</v>
      </c>
    </row>
    <row r="3194" spans="1:3" x14ac:dyDescent="0.2">
      <c r="A3194" s="76" t="s">
        <v>4160</v>
      </c>
      <c r="B3194" s="275" t="s">
        <v>4161</v>
      </c>
      <c r="C3194" s="276" t="s">
        <v>2525</v>
      </c>
    </row>
    <row r="3195" spans="1:3" x14ac:dyDescent="0.2">
      <c r="A3195" s="76" t="s">
        <v>4162</v>
      </c>
      <c r="B3195" s="275" t="s">
        <v>4163</v>
      </c>
      <c r="C3195" s="276" t="s">
        <v>2525</v>
      </c>
    </row>
    <row r="3196" spans="1:3" x14ac:dyDescent="0.2">
      <c r="A3196" s="76" t="s">
        <v>4164</v>
      </c>
      <c r="B3196" s="275" t="s">
        <v>4165</v>
      </c>
      <c r="C3196" s="276" t="s">
        <v>2525</v>
      </c>
    </row>
    <row r="3197" spans="1:3" x14ac:dyDescent="0.2">
      <c r="A3197" s="76" t="s">
        <v>4166</v>
      </c>
      <c r="B3197" s="275" t="s">
        <v>4167</v>
      </c>
      <c r="C3197" s="276" t="s">
        <v>22275</v>
      </c>
    </row>
    <row r="3198" spans="1:3" x14ac:dyDescent="0.2">
      <c r="A3198" s="76" t="s">
        <v>4168</v>
      </c>
      <c r="B3198" s="275" t="s">
        <v>4169</v>
      </c>
      <c r="C3198" s="276" t="s">
        <v>2525</v>
      </c>
    </row>
    <row r="3199" spans="1:3" x14ac:dyDescent="0.2">
      <c r="A3199" s="76" t="s">
        <v>4170</v>
      </c>
      <c r="B3199" s="275" t="s">
        <v>4171</v>
      </c>
      <c r="C3199" s="276" t="s">
        <v>2525</v>
      </c>
    </row>
    <row r="3200" spans="1:3" x14ac:dyDescent="0.2">
      <c r="A3200" s="76" t="s">
        <v>4172</v>
      </c>
      <c r="B3200" s="275" t="s">
        <v>4173</v>
      </c>
      <c r="C3200" s="276" t="s">
        <v>2525</v>
      </c>
    </row>
    <row r="3201" spans="1:3" x14ac:dyDescent="0.2">
      <c r="A3201" s="76" t="s">
        <v>4174</v>
      </c>
      <c r="B3201" s="275" t="s">
        <v>4175</v>
      </c>
      <c r="C3201" s="276" t="s">
        <v>2525</v>
      </c>
    </row>
    <row r="3202" spans="1:3" x14ac:dyDescent="0.2">
      <c r="A3202" s="76" t="s">
        <v>4176</v>
      </c>
      <c r="B3202" s="275" t="s">
        <v>4177</v>
      </c>
      <c r="C3202" s="276" t="s">
        <v>2525</v>
      </c>
    </row>
    <row r="3203" spans="1:3" x14ac:dyDescent="0.2">
      <c r="A3203" s="76" t="s">
        <v>4178</v>
      </c>
      <c r="B3203" s="275" t="s">
        <v>4179</v>
      </c>
      <c r="C3203" s="276" t="s">
        <v>2525</v>
      </c>
    </row>
    <row r="3204" spans="1:3" x14ac:dyDescent="0.2">
      <c r="A3204" s="76" t="s">
        <v>4180</v>
      </c>
      <c r="B3204" s="275" t="s">
        <v>4181</v>
      </c>
      <c r="C3204" s="276" t="s">
        <v>2525</v>
      </c>
    </row>
    <row r="3205" spans="1:3" x14ac:dyDescent="0.2">
      <c r="A3205" s="76" t="s">
        <v>4182</v>
      </c>
      <c r="B3205" s="275" t="s">
        <v>4183</v>
      </c>
      <c r="C3205" s="276" t="s">
        <v>2525</v>
      </c>
    </row>
    <row r="3206" spans="1:3" x14ac:dyDescent="0.2">
      <c r="A3206" s="76" t="s">
        <v>4184</v>
      </c>
      <c r="B3206" s="275" t="s">
        <v>4185</v>
      </c>
      <c r="C3206" s="276" t="s">
        <v>2525</v>
      </c>
    </row>
    <row r="3207" spans="1:3" x14ac:dyDescent="0.2">
      <c r="A3207" s="76" t="s">
        <v>4186</v>
      </c>
      <c r="B3207" s="275" t="s">
        <v>4187</v>
      </c>
      <c r="C3207" s="276" t="s">
        <v>2525</v>
      </c>
    </row>
    <row r="3208" spans="1:3" x14ac:dyDescent="0.2">
      <c r="A3208" s="76" t="s">
        <v>4188</v>
      </c>
      <c r="B3208" s="275" t="s">
        <v>4189</v>
      </c>
      <c r="C3208" s="276" t="s">
        <v>2525</v>
      </c>
    </row>
    <row r="3209" spans="1:3" x14ac:dyDescent="0.2">
      <c r="A3209" s="76" t="s">
        <v>4190</v>
      </c>
      <c r="B3209" s="275" t="s">
        <v>4191</v>
      </c>
      <c r="C3209" s="276" t="s">
        <v>2525</v>
      </c>
    </row>
    <row r="3210" spans="1:3" x14ac:dyDescent="0.2">
      <c r="A3210" s="76" t="s">
        <v>4192</v>
      </c>
      <c r="B3210" s="275" t="s">
        <v>4193</v>
      </c>
      <c r="C3210" s="276" t="s">
        <v>2525</v>
      </c>
    </row>
    <row r="3211" spans="1:3" x14ac:dyDescent="0.2">
      <c r="A3211" s="76" t="s">
        <v>4194</v>
      </c>
      <c r="B3211" s="275" t="s">
        <v>4195</v>
      </c>
      <c r="C3211" s="276" t="s">
        <v>2525</v>
      </c>
    </row>
    <row r="3212" spans="1:3" x14ac:dyDescent="0.2">
      <c r="A3212" s="76" t="s">
        <v>4196</v>
      </c>
      <c r="B3212" s="275" t="s">
        <v>4197</v>
      </c>
      <c r="C3212" s="276" t="s">
        <v>2525</v>
      </c>
    </row>
    <row r="3213" spans="1:3" x14ac:dyDescent="0.2">
      <c r="A3213" s="76" t="s">
        <v>4198</v>
      </c>
      <c r="B3213" s="275" t="s">
        <v>4199</v>
      </c>
      <c r="C3213" s="276" t="s">
        <v>2525</v>
      </c>
    </row>
    <row r="3214" spans="1:3" x14ac:dyDescent="0.2">
      <c r="A3214" s="76" t="s">
        <v>4200</v>
      </c>
      <c r="B3214" s="275" t="s">
        <v>4201</v>
      </c>
      <c r="C3214" s="276" t="s">
        <v>2525</v>
      </c>
    </row>
    <row r="3215" spans="1:3" x14ac:dyDescent="0.2">
      <c r="A3215" s="76" t="s">
        <v>4202</v>
      </c>
      <c r="B3215" s="275" t="s">
        <v>4203</v>
      </c>
      <c r="C3215" s="276" t="s">
        <v>2525</v>
      </c>
    </row>
    <row r="3216" spans="1:3" x14ac:dyDescent="0.2">
      <c r="A3216" s="76" t="s">
        <v>4204</v>
      </c>
      <c r="B3216" s="275" t="s">
        <v>3994</v>
      </c>
      <c r="C3216" s="276" t="s">
        <v>2525</v>
      </c>
    </row>
    <row r="3217" spans="1:3" x14ac:dyDescent="0.2">
      <c r="A3217" s="76" t="s">
        <v>4205</v>
      </c>
      <c r="B3217" s="275" t="s">
        <v>4206</v>
      </c>
      <c r="C3217" s="276" t="s">
        <v>2525</v>
      </c>
    </row>
    <row r="3218" spans="1:3" x14ac:dyDescent="0.2">
      <c r="A3218" s="76" t="s">
        <v>4207</v>
      </c>
      <c r="B3218" s="275" t="s">
        <v>4208</v>
      </c>
      <c r="C3218" s="276" t="s">
        <v>2525</v>
      </c>
    </row>
    <row r="3219" spans="1:3" x14ac:dyDescent="0.2">
      <c r="A3219" s="76" t="s">
        <v>4209</v>
      </c>
      <c r="B3219" s="275" t="s">
        <v>4210</v>
      </c>
      <c r="C3219" s="276" t="s">
        <v>2525</v>
      </c>
    </row>
    <row r="3220" spans="1:3" x14ac:dyDescent="0.2">
      <c r="A3220" s="76" t="s">
        <v>4211</v>
      </c>
      <c r="B3220" s="275" t="s">
        <v>4212</v>
      </c>
      <c r="C3220" s="276" t="s">
        <v>2525</v>
      </c>
    </row>
    <row r="3221" spans="1:3" x14ac:dyDescent="0.2">
      <c r="A3221" s="76" t="s">
        <v>4213</v>
      </c>
      <c r="B3221" s="275" t="s">
        <v>4214</v>
      </c>
      <c r="C3221" s="276" t="s">
        <v>2525</v>
      </c>
    </row>
    <row r="3222" spans="1:3" x14ac:dyDescent="0.2">
      <c r="A3222" s="76" t="s">
        <v>4215</v>
      </c>
      <c r="B3222" s="275" t="s">
        <v>4000</v>
      </c>
      <c r="C3222" s="276" t="s">
        <v>2525</v>
      </c>
    </row>
    <row r="3223" spans="1:3" x14ac:dyDescent="0.2">
      <c r="A3223" s="76" t="s">
        <v>4216</v>
      </c>
      <c r="B3223" s="275" t="s">
        <v>4217</v>
      </c>
      <c r="C3223" s="276" t="s">
        <v>2525</v>
      </c>
    </row>
    <row r="3224" spans="1:3" x14ac:dyDescent="0.2">
      <c r="A3224" s="76" t="s">
        <v>4218</v>
      </c>
      <c r="B3224" s="275" t="s">
        <v>4219</v>
      </c>
      <c r="C3224" s="276" t="s">
        <v>2525</v>
      </c>
    </row>
    <row r="3225" spans="1:3" x14ac:dyDescent="0.2">
      <c r="A3225" s="76" t="s">
        <v>4220</v>
      </c>
      <c r="B3225" s="275" t="s">
        <v>4221</v>
      </c>
      <c r="C3225" s="276" t="s">
        <v>2525</v>
      </c>
    </row>
    <row r="3226" spans="1:3" x14ac:dyDescent="0.2">
      <c r="A3226" s="76" t="s">
        <v>4222</v>
      </c>
      <c r="B3226" s="275" t="s">
        <v>4223</v>
      </c>
      <c r="C3226" s="276" t="s">
        <v>2525</v>
      </c>
    </row>
    <row r="3227" spans="1:3" x14ac:dyDescent="0.2">
      <c r="A3227" s="76" t="s">
        <v>4224</v>
      </c>
      <c r="B3227" s="275" t="s">
        <v>4225</v>
      </c>
      <c r="C3227" s="276" t="s">
        <v>2525</v>
      </c>
    </row>
    <row r="3228" spans="1:3" x14ac:dyDescent="0.2">
      <c r="A3228" s="76" t="s">
        <v>4226</v>
      </c>
      <c r="B3228" s="275" t="s">
        <v>4227</v>
      </c>
      <c r="C3228" s="276" t="s">
        <v>2525</v>
      </c>
    </row>
    <row r="3229" spans="1:3" x14ac:dyDescent="0.2">
      <c r="A3229" s="76" t="s">
        <v>4228</v>
      </c>
      <c r="B3229" s="275" t="s">
        <v>4229</v>
      </c>
      <c r="C3229" s="276" t="s">
        <v>2525</v>
      </c>
    </row>
    <row r="3230" spans="1:3" x14ac:dyDescent="0.2">
      <c r="A3230" s="76" t="s">
        <v>4230</v>
      </c>
      <c r="B3230" s="275" t="s">
        <v>4231</v>
      </c>
      <c r="C3230" s="276" t="s">
        <v>2525</v>
      </c>
    </row>
    <row r="3231" spans="1:3" x14ac:dyDescent="0.2">
      <c r="A3231" s="76" t="s">
        <v>4232</v>
      </c>
      <c r="B3231" s="275" t="s">
        <v>4233</v>
      </c>
      <c r="C3231" s="276" t="s">
        <v>2525</v>
      </c>
    </row>
    <row r="3232" spans="1:3" x14ac:dyDescent="0.2">
      <c r="A3232" s="76" t="s">
        <v>4234</v>
      </c>
      <c r="B3232" s="275" t="s">
        <v>4235</v>
      </c>
      <c r="C3232" s="276" t="s">
        <v>2525</v>
      </c>
    </row>
    <row r="3233" spans="1:3" x14ac:dyDescent="0.2">
      <c r="A3233" s="76" t="s">
        <v>4236</v>
      </c>
      <c r="B3233" s="275" t="s">
        <v>4237</v>
      </c>
      <c r="C3233" s="276" t="s">
        <v>22275</v>
      </c>
    </row>
    <row r="3234" spans="1:3" x14ac:dyDescent="0.2">
      <c r="A3234" s="76" t="s">
        <v>4238</v>
      </c>
      <c r="B3234" s="275" t="s">
        <v>4239</v>
      </c>
      <c r="C3234" s="276" t="s">
        <v>2525</v>
      </c>
    </row>
    <row r="3235" spans="1:3" x14ac:dyDescent="0.2">
      <c r="A3235" s="76" t="s">
        <v>4240</v>
      </c>
      <c r="B3235" s="275" t="s">
        <v>4241</v>
      </c>
      <c r="C3235" s="276" t="s">
        <v>2525</v>
      </c>
    </row>
    <row r="3236" spans="1:3" x14ac:dyDescent="0.2">
      <c r="A3236" s="76" t="s">
        <v>4242</v>
      </c>
      <c r="B3236" s="275" t="s">
        <v>4243</v>
      </c>
      <c r="C3236" s="276" t="s">
        <v>2525</v>
      </c>
    </row>
    <row r="3237" spans="1:3" x14ac:dyDescent="0.2">
      <c r="A3237" s="76" t="s">
        <v>4244</v>
      </c>
      <c r="B3237" s="275" t="s">
        <v>4245</v>
      </c>
      <c r="C3237" s="276" t="s">
        <v>2525</v>
      </c>
    </row>
    <row r="3238" spans="1:3" x14ac:dyDescent="0.2">
      <c r="A3238" s="76" t="s">
        <v>4246</v>
      </c>
      <c r="B3238" s="275" t="s">
        <v>4247</v>
      </c>
      <c r="C3238" s="276" t="s">
        <v>2525</v>
      </c>
    </row>
    <row r="3239" spans="1:3" x14ac:dyDescent="0.2">
      <c r="A3239" s="76" t="s">
        <v>4248</v>
      </c>
      <c r="B3239" s="275" t="s">
        <v>4249</v>
      </c>
      <c r="C3239" s="276" t="s">
        <v>2525</v>
      </c>
    </row>
    <row r="3240" spans="1:3" x14ac:dyDescent="0.2">
      <c r="A3240" s="76" t="s">
        <v>4250</v>
      </c>
      <c r="B3240" s="275" t="s">
        <v>4251</v>
      </c>
      <c r="C3240" s="276" t="s">
        <v>2525</v>
      </c>
    </row>
    <row r="3241" spans="1:3" x14ac:dyDescent="0.2">
      <c r="A3241" s="76" t="s">
        <v>4252</v>
      </c>
      <c r="B3241" s="275" t="s">
        <v>4253</v>
      </c>
      <c r="C3241" s="276" t="s">
        <v>2525</v>
      </c>
    </row>
    <row r="3242" spans="1:3" x14ac:dyDescent="0.2">
      <c r="A3242" s="76" t="s">
        <v>4254</v>
      </c>
      <c r="B3242" s="275" t="s">
        <v>4255</v>
      </c>
      <c r="C3242" s="276" t="s">
        <v>2525</v>
      </c>
    </row>
    <row r="3243" spans="1:3" x14ac:dyDescent="0.2">
      <c r="A3243" s="76" t="s">
        <v>4256</v>
      </c>
      <c r="B3243" s="275" t="s">
        <v>4257</v>
      </c>
      <c r="C3243" s="276" t="s">
        <v>2525</v>
      </c>
    </row>
    <row r="3244" spans="1:3" x14ac:dyDescent="0.2">
      <c r="A3244" s="76" t="s">
        <v>4258</v>
      </c>
      <c r="B3244" s="275" t="s">
        <v>4259</v>
      </c>
      <c r="C3244" s="276" t="s">
        <v>2525</v>
      </c>
    </row>
    <row r="3245" spans="1:3" x14ac:dyDescent="0.2">
      <c r="A3245" s="76" t="s">
        <v>4260</v>
      </c>
      <c r="B3245" s="275" t="s">
        <v>4261</v>
      </c>
      <c r="C3245" s="276" t="s">
        <v>2525</v>
      </c>
    </row>
    <row r="3246" spans="1:3" x14ac:dyDescent="0.2">
      <c r="A3246" s="76" t="s">
        <v>4262</v>
      </c>
      <c r="B3246" s="275" t="s">
        <v>4263</v>
      </c>
      <c r="C3246" s="276" t="s">
        <v>2525</v>
      </c>
    </row>
    <row r="3247" spans="1:3" x14ac:dyDescent="0.2">
      <c r="A3247" s="76" t="s">
        <v>4264</v>
      </c>
      <c r="B3247" s="275" t="s">
        <v>4265</v>
      </c>
      <c r="C3247" s="276" t="s">
        <v>2525</v>
      </c>
    </row>
    <row r="3248" spans="1:3" x14ac:dyDescent="0.2">
      <c r="A3248" s="76" t="s">
        <v>4266</v>
      </c>
      <c r="B3248" s="275" t="s">
        <v>4267</v>
      </c>
      <c r="C3248" s="276" t="s">
        <v>2525</v>
      </c>
    </row>
    <row r="3249" spans="1:3" x14ac:dyDescent="0.2">
      <c r="A3249" s="76" t="s">
        <v>4268</v>
      </c>
      <c r="B3249" s="275" t="s">
        <v>4269</v>
      </c>
      <c r="C3249" s="276" t="s">
        <v>2525</v>
      </c>
    </row>
    <row r="3250" spans="1:3" x14ac:dyDescent="0.2">
      <c r="A3250" s="76" t="s">
        <v>4270</v>
      </c>
      <c r="B3250" s="275" t="s">
        <v>4271</v>
      </c>
      <c r="C3250" s="276" t="s">
        <v>2525</v>
      </c>
    </row>
    <row r="3251" spans="1:3" x14ac:dyDescent="0.2">
      <c r="A3251" s="76" t="s">
        <v>4272</v>
      </c>
      <c r="B3251" s="275" t="s">
        <v>4273</v>
      </c>
      <c r="C3251" s="276" t="s">
        <v>2525</v>
      </c>
    </row>
    <row r="3252" spans="1:3" x14ac:dyDescent="0.2">
      <c r="A3252" s="76" t="s">
        <v>4274</v>
      </c>
      <c r="B3252" s="275" t="s">
        <v>4275</v>
      </c>
      <c r="C3252" s="276" t="s">
        <v>2525</v>
      </c>
    </row>
    <row r="3253" spans="1:3" x14ac:dyDescent="0.2">
      <c r="A3253" s="76" t="s">
        <v>4276</v>
      </c>
      <c r="B3253" s="275" t="s">
        <v>4277</v>
      </c>
      <c r="C3253" s="276" t="s">
        <v>22275</v>
      </c>
    </row>
    <row r="3254" spans="1:3" x14ac:dyDescent="0.2">
      <c r="A3254" s="76" t="s">
        <v>4278</v>
      </c>
      <c r="B3254" s="275" t="s">
        <v>4279</v>
      </c>
      <c r="C3254" s="276" t="s">
        <v>2525</v>
      </c>
    </row>
    <row r="3255" spans="1:3" x14ac:dyDescent="0.2">
      <c r="A3255" s="76" t="s">
        <v>4280</v>
      </c>
      <c r="B3255" s="275" t="s">
        <v>4281</v>
      </c>
      <c r="C3255" s="276" t="s">
        <v>2525</v>
      </c>
    </row>
    <row r="3256" spans="1:3" x14ac:dyDescent="0.2">
      <c r="A3256" s="76" t="s">
        <v>4282</v>
      </c>
      <c r="B3256" s="275" t="s">
        <v>4283</v>
      </c>
      <c r="C3256" s="276" t="s">
        <v>2525</v>
      </c>
    </row>
    <row r="3257" spans="1:3" x14ac:dyDescent="0.2">
      <c r="A3257" s="76" t="s">
        <v>4284</v>
      </c>
      <c r="B3257" s="275" t="s">
        <v>4285</v>
      </c>
      <c r="C3257" s="276" t="s">
        <v>2525</v>
      </c>
    </row>
    <row r="3258" spans="1:3" x14ac:dyDescent="0.2">
      <c r="A3258" s="76" t="s">
        <v>4286</v>
      </c>
      <c r="B3258" s="275" t="s">
        <v>4287</v>
      </c>
      <c r="C3258" s="276" t="s">
        <v>22275</v>
      </c>
    </row>
    <row r="3259" spans="1:3" x14ac:dyDescent="0.2">
      <c r="A3259" s="76" t="s">
        <v>4288</v>
      </c>
      <c r="B3259" s="275" t="s">
        <v>1631</v>
      </c>
      <c r="C3259" s="276" t="s">
        <v>2525</v>
      </c>
    </row>
    <row r="3260" spans="1:3" x14ac:dyDescent="0.2">
      <c r="A3260" s="76" t="s">
        <v>4289</v>
      </c>
      <c r="B3260" s="275" t="s">
        <v>4290</v>
      </c>
      <c r="C3260" s="276" t="s">
        <v>2525</v>
      </c>
    </row>
    <row r="3261" spans="1:3" x14ac:dyDescent="0.2">
      <c r="A3261" s="76" t="s">
        <v>4291</v>
      </c>
      <c r="B3261" s="275" t="s">
        <v>4292</v>
      </c>
      <c r="C3261" s="276" t="s">
        <v>2525</v>
      </c>
    </row>
    <row r="3262" spans="1:3" x14ac:dyDescent="0.2">
      <c r="A3262" s="76" t="s">
        <v>4293</v>
      </c>
      <c r="B3262" s="275" t="s">
        <v>4294</v>
      </c>
      <c r="C3262" s="276" t="s">
        <v>2525</v>
      </c>
    </row>
    <row r="3263" spans="1:3" x14ac:dyDescent="0.2">
      <c r="A3263" s="76" t="s">
        <v>4295</v>
      </c>
      <c r="B3263" s="275" t="s">
        <v>4296</v>
      </c>
      <c r="C3263" s="276" t="s">
        <v>22275</v>
      </c>
    </row>
    <row r="3264" spans="1:3" x14ac:dyDescent="0.2">
      <c r="A3264" s="76" t="s">
        <v>4297</v>
      </c>
      <c r="B3264" s="275" t="s">
        <v>4298</v>
      </c>
      <c r="C3264" s="276" t="s">
        <v>2525</v>
      </c>
    </row>
    <row r="3265" spans="1:3" x14ac:dyDescent="0.2">
      <c r="A3265" s="76" t="s">
        <v>4299</v>
      </c>
      <c r="B3265" s="275" t="s">
        <v>4300</v>
      </c>
      <c r="C3265" s="276" t="s">
        <v>2525</v>
      </c>
    </row>
    <row r="3266" spans="1:3" x14ac:dyDescent="0.2">
      <c r="A3266" s="76" t="s">
        <v>4301</v>
      </c>
      <c r="B3266" s="275" t="s">
        <v>4302</v>
      </c>
      <c r="C3266" s="276" t="s">
        <v>2525</v>
      </c>
    </row>
    <row r="3267" spans="1:3" x14ac:dyDescent="0.2">
      <c r="A3267" s="76" t="s">
        <v>4303</v>
      </c>
      <c r="B3267" s="275" t="s">
        <v>4304</v>
      </c>
      <c r="C3267" s="276" t="s">
        <v>2525</v>
      </c>
    </row>
    <row r="3268" spans="1:3" x14ac:dyDescent="0.2">
      <c r="A3268" s="76" t="s">
        <v>4305</v>
      </c>
      <c r="B3268" s="275" t="s">
        <v>4306</v>
      </c>
      <c r="C3268" s="276" t="s">
        <v>2525</v>
      </c>
    </row>
    <row r="3269" spans="1:3" x14ac:dyDescent="0.2">
      <c r="A3269" s="76" t="s">
        <v>4307</v>
      </c>
      <c r="B3269" s="275" t="s">
        <v>4308</v>
      </c>
      <c r="C3269" s="276" t="s">
        <v>2525</v>
      </c>
    </row>
    <row r="3270" spans="1:3" x14ac:dyDescent="0.2">
      <c r="A3270" s="76" t="s">
        <v>4309</v>
      </c>
      <c r="B3270" s="275" t="s">
        <v>4310</v>
      </c>
      <c r="C3270" s="276" t="s">
        <v>2525</v>
      </c>
    </row>
    <row r="3271" spans="1:3" x14ac:dyDescent="0.2">
      <c r="A3271" s="76" t="s">
        <v>4311</v>
      </c>
      <c r="B3271" s="275" t="s">
        <v>4312</v>
      </c>
      <c r="C3271" s="276" t="s">
        <v>2525</v>
      </c>
    </row>
    <row r="3272" spans="1:3" x14ac:dyDescent="0.2">
      <c r="A3272" s="76" t="s">
        <v>4313</v>
      </c>
      <c r="B3272" s="275" t="s">
        <v>4314</v>
      </c>
      <c r="C3272" s="276" t="s">
        <v>2525</v>
      </c>
    </row>
    <row r="3273" spans="1:3" x14ac:dyDescent="0.2">
      <c r="A3273" s="76" t="s">
        <v>4315</v>
      </c>
      <c r="B3273" s="275" t="s">
        <v>4316</v>
      </c>
      <c r="C3273" s="276" t="s">
        <v>2525</v>
      </c>
    </row>
    <row r="3274" spans="1:3" x14ac:dyDescent="0.2">
      <c r="A3274" s="76" t="s">
        <v>4317</v>
      </c>
      <c r="B3274" s="275" t="s">
        <v>4318</v>
      </c>
      <c r="C3274" s="276" t="s">
        <v>2525</v>
      </c>
    </row>
    <row r="3275" spans="1:3" x14ac:dyDescent="0.2">
      <c r="A3275" s="76" t="s">
        <v>4319</v>
      </c>
      <c r="B3275" s="275" t="s">
        <v>4320</v>
      </c>
      <c r="C3275" s="276" t="s">
        <v>2525</v>
      </c>
    </row>
    <row r="3276" spans="1:3" x14ac:dyDescent="0.2">
      <c r="A3276" s="76" t="s">
        <v>4321</v>
      </c>
      <c r="B3276" s="275" t="s">
        <v>4322</v>
      </c>
      <c r="C3276" s="276" t="s">
        <v>2525</v>
      </c>
    </row>
    <row r="3277" spans="1:3" x14ac:dyDescent="0.2">
      <c r="A3277" s="76" t="s">
        <v>4323</v>
      </c>
      <c r="B3277" s="275" t="s">
        <v>4324</v>
      </c>
      <c r="C3277" s="276" t="s">
        <v>2525</v>
      </c>
    </row>
    <row r="3278" spans="1:3" x14ac:dyDescent="0.2">
      <c r="A3278" s="76" t="s">
        <v>4325</v>
      </c>
      <c r="B3278" s="275" t="s">
        <v>4326</v>
      </c>
      <c r="C3278" s="276" t="s">
        <v>2525</v>
      </c>
    </row>
    <row r="3279" spans="1:3" x14ac:dyDescent="0.2">
      <c r="A3279" s="76" t="s">
        <v>4327</v>
      </c>
      <c r="B3279" s="275" t="s">
        <v>4328</v>
      </c>
      <c r="C3279" s="276" t="s">
        <v>2525</v>
      </c>
    </row>
    <row r="3280" spans="1:3" x14ac:dyDescent="0.2">
      <c r="A3280" s="76" t="s">
        <v>4329</v>
      </c>
      <c r="B3280" s="275" t="s">
        <v>4330</v>
      </c>
      <c r="C3280" s="276" t="s">
        <v>2525</v>
      </c>
    </row>
    <row r="3281" spans="1:3" x14ac:dyDescent="0.2">
      <c r="A3281" s="76" t="s">
        <v>4331</v>
      </c>
      <c r="B3281" s="275" t="s">
        <v>4332</v>
      </c>
      <c r="C3281" s="276" t="s">
        <v>2525</v>
      </c>
    </row>
    <row r="3282" spans="1:3" x14ac:dyDescent="0.2">
      <c r="A3282" s="76" t="s">
        <v>4333</v>
      </c>
      <c r="B3282" s="275" t="s">
        <v>4334</v>
      </c>
      <c r="C3282" s="276" t="s">
        <v>2525</v>
      </c>
    </row>
    <row r="3283" spans="1:3" x14ac:dyDescent="0.2">
      <c r="A3283" s="76" t="s">
        <v>4335</v>
      </c>
      <c r="B3283" s="275" t="s">
        <v>4336</v>
      </c>
      <c r="C3283" s="276" t="s">
        <v>2525</v>
      </c>
    </row>
    <row r="3284" spans="1:3" x14ac:dyDescent="0.2">
      <c r="A3284" s="76" t="s">
        <v>4337</v>
      </c>
      <c r="B3284" s="275" t="s">
        <v>4338</v>
      </c>
      <c r="C3284" s="276" t="s">
        <v>2525</v>
      </c>
    </row>
    <row r="3285" spans="1:3" x14ac:dyDescent="0.2">
      <c r="A3285" s="76" t="s">
        <v>4339</v>
      </c>
      <c r="B3285" s="275" t="s">
        <v>4340</v>
      </c>
      <c r="C3285" s="276" t="s">
        <v>2525</v>
      </c>
    </row>
    <row r="3286" spans="1:3" x14ac:dyDescent="0.2">
      <c r="A3286" s="76" t="s">
        <v>4341</v>
      </c>
      <c r="B3286" s="275" t="s">
        <v>4342</v>
      </c>
      <c r="C3286" s="276" t="s">
        <v>2525</v>
      </c>
    </row>
    <row r="3287" spans="1:3" x14ac:dyDescent="0.2">
      <c r="A3287" s="76" t="s">
        <v>4343</v>
      </c>
      <c r="B3287" s="275" t="s">
        <v>4344</v>
      </c>
      <c r="C3287" s="276" t="s">
        <v>2525</v>
      </c>
    </row>
    <row r="3288" spans="1:3" x14ac:dyDescent="0.2">
      <c r="A3288" s="76" t="s">
        <v>4345</v>
      </c>
      <c r="B3288" s="275" t="s">
        <v>4346</v>
      </c>
      <c r="C3288" s="276" t="s">
        <v>2525</v>
      </c>
    </row>
    <row r="3289" spans="1:3" x14ac:dyDescent="0.2">
      <c r="A3289" s="76" t="s">
        <v>4347</v>
      </c>
      <c r="B3289" s="275" t="s">
        <v>2287</v>
      </c>
      <c r="C3289" s="276" t="s">
        <v>2525</v>
      </c>
    </row>
    <row r="3290" spans="1:3" x14ac:dyDescent="0.2">
      <c r="A3290" s="76" t="s">
        <v>4348</v>
      </c>
      <c r="B3290" s="275" t="s">
        <v>4349</v>
      </c>
      <c r="C3290" s="276" t="s">
        <v>2525</v>
      </c>
    </row>
    <row r="3291" spans="1:3" x14ac:dyDescent="0.2">
      <c r="A3291" s="76" t="s">
        <v>4350</v>
      </c>
      <c r="B3291" s="275" t="s">
        <v>3222</v>
      </c>
      <c r="C3291" s="276" t="s">
        <v>2525</v>
      </c>
    </row>
    <row r="3292" spans="1:3" x14ac:dyDescent="0.2">
      <c r="A3292" s="76" t="s">
        <v>4351</v>
      </c>
      <c r="B3292" s="275" t="s">
        <v>4352</v>
      </c>
      <c r="C3292" s="276" t="s">
        <v>2525</v>
      </c>
    </row>
    <row r="3293" spans="1:3" x14ac:dyDescent="0.2">
      <c r="A3293" s="76" t="s">
        <v>4353</v>
      </c>
      <c r="B3293" s="275" t="s">
        <v>4354</v>
      </c>
      <c r="C3293" s="276" t="s">
        <v>2525</v>
      </c>
    </row>
    <row r="3294" spans="1:3" x14ac:dyDescent="0.2">
      <c r="A3294" s="76" t="s">
        <v>4355</v>
      </c>
      <c r="B3294" s="275" t="s">
        <v>4356</v>
      </c>
      <c r="C3294" s="276" t="s">
        <v>2525</v>
      </c>
    </row>
    <row r="3295" spans="1:3" x14ac:dyDescent="0.2">
      <c r="A3295" s="76" t="s">
        <v>4357</v>
      </c>
      <c r="B3295" s="275" t="s">
        <v>4358</v>
      </c>
      <c r="C3295" s="276" t="s">
        <v>2525</v>
      </c>
    </row>
    <row r="3296" spans="1:3" x14ac:dyDescent="0.2">
      <c r="A3296" s="76" t="s">
        <v>4359</v>
      </c>
      <c r="B3296" s="275" t="s">
        <v>4360</v>
      </c>
      <c r="C3296" s="276" t="s">
        <v>2525</v>
      </c>
    </row>
    <row r="3297" spans="1:3" x14ac:dyDescent="0.2">
      <c r="A3297" s="76" t="s">
        <v>4361</v>
      </c>
      <c r="B3297" s="275" t="s">
        <v>4362</v>
      </c>
      <c r="C3297" s="276" t="s">
        <v>2525</v>
      </c>
    </row>
    <row r="3298" spans="1:3" x14ac:dyDescent="0.2">
      <c r="A3298" s="76" t="s">
        <v>4363</v>
      </c>
      <c r="B3298" s="275" t="s">
        <v>4364</v>
      </c>
      <c r="C3298" s="276" t="s">
        <v>22275</v>
      </c>
    </row>
    <row r="3299" spans="1:3" x14ac:dyDescent="0.2">
      <c r="A3299" s="76" t="s">
        <v>4365</v>
      </c>
      <c r="B3299" s="275" t="s">
        <v>4366</v>
      </c>
      <c r="C3299" s="276" t="s">
        <v>2525</v>
      </c>
    </row>
    <row r="3300" spans="1:3" x14ac:dyDescent="0.2">
      <c r="A3300" s="76" t="s">
        <v>4367</v>
      </c>
      <c r="B3300" s="275" t="s">
        <v>4368</v>
      </c>
      <c r="C3300" s="276" t="s">
        <v>2525</v>
      </c>
    </row>
    <row r="3301" spans="1:3" x14ac:dyDescent="0.2">
      <c r="A3301" s="76" t="s">
        <v>4369</v>
      </c>
      <c r="B3301" s="275" t="s">
        <v>4370</v>
      </c>
      <c r="C3301" s="276" t="s">
        <v>2525</v>
      </c>
    </row>
    <row r="3302" spans="1:3" x14ac:dyDescent="0.2">
      <c r="A3302" s="76" t="s">
        <v>4371</v>
      </c>
      <c r="B3302" s="275" t="s">
        <v>4372</v>
      </c>
      <c r="C3302" s="276" t="s">
        <v>2525</v>
      </c>
    </row>
    <row r="3303" spans="1:3" x14ac:dyDescent="0.2">
      <c r="A3303" s="76" t="s">
        <v>4373</v>
      </c>
      <c r="B3303" s="275" t="s">
        <v>4374</v>
      </c>
      <c r="C3303" s="276" t="s">
        <v>2525</v>
      </c>
    </row>
    <row r="3304" spans="1:3" x14ac:dyDescent="0.2">
      <c r="A3304" s="76" t="s">
        <v>4375</v>
      </c>
      <c r="B3304" s="275" t="s">
        <v>4376</v>
      </c>
      <c r="C3304" s="276" t="s">
        <v>2525</v>
      </c>
    </row>
    <row r="3305" spans="1:3" x14ac:dyDescent="0.2">
      <c r="A3305" s="76" t="s">
        <v>4377</v>
      </c>
      <c r="B3305" s="275" t="s">
        <v>4378</v>
      </c>
      <c r="C3305" s="276" t="s">
        <v>2525</v>
      </c>
    </row>
    <row r="3306" spans="1:3" x14ac:dyDescent="0.2">
      <c r="A3306" s="76" t="s">
        <v>4379</v>
      </c>
      <c r="B3306" s="275" t="s">
        <v>4163</v>
      </c>
      <c r="C3306" s="276" t="s">
        <v>2525</v>
      </c>
    </row>
    <row r="3307" spans="1:3" x14ac:dyDescent="0.2">
      <c r="A3307" s="76" t="s">
        <v>4380</v>
      </c>
      <c r="B3307" s="275" t="s">
        <v>4381</v>
      </c>
      <c r="C3307" s="276" t="s">
        <v>2525</v>
      </c>
    </row>
    <row r="3308" spans="1:3" x14ac:dyDescent="0.2">
      <c r="A3308" s="76" t="s">
        <v>4382</v>
      </c>
      <c r="B3308" s="275" t="s">
        <v>4383</v>
      </c>
      <c r="C3308" s="276" t="s">
        <v>2525</v>
      </c>
    </row>
    <row r="3309" spans="1:3" x14ac:dyDescent="0.2">
      <c r="A3309" s="76" t="s">
        <v>4384</v>
      </c>
      <c r="B3309" s="275" t="s">
        <v>4385</v>
      </c>
      <c r="C3309" s="276" t="s">
        <v>2525</v>
      </c>
    </row>
    <row r="3310" spans="1:3" x14ac:dyDescent="0.2">
      <c r="A3310" s="76" t="s">
        <v>4386</v>
      </c>
      <c r="B3310" s="275" t="s">
        <v>4387</v>
      </c>
      <c r="C3310" s="276" t="s">
        <v>2525</v>
      </c>
    </row>
    <row r="3311" spans="1:3" x14ac:dyDescent="0.2">
      <c r="A3311" s="76" t="s">
        <v>4388</v>
      </c>
      <c r="B3311" s="275" t="s">
        <v>4389</v>
      </c>
      <c r="C3311" s="276" t="s">
        <v>2525</v>
      </c>
    </row>
    <row r="3312" spans="1:3" x14ac:dyDescent="0.2">
      <c r="A3312" s="76" t="s">
        <v>4390</v>
      </c>
      <c r="B3312" s="275" t="s">
        <v>4391</v>
      </c>
      <c r="C3312" s="276" t="s">
        <v>2525</v>
      </c>
    </row>
    <row r="3313" spans="1:3" x14ac:dyDescent="0.2">
      <c r="A3313" s="76" t="s">
        <v>4392</v>
      </c>
      <c r="B3313" s="275" t="s">
        <v>4393</v>
      </c>
      <c r="C3313" s="276" t="s">
        <v>2525</v>
      </c>
    </row>
    <row r="3314" spans="1:3" x14ac:dyDescent="0.2">
      <c r="A3314" s="76" t="s">
        <v>4394</v>
      </c>
      <c r="B3314" s="275" t="s">
        <v>4395</v>
      </c>
      <c r="C3314" s="276" t="s">
        <v>2525</v>
      </c>
    </row>
    <row r="3315" spans="1:3" x14ac:dyDescent="0.2">
      <c r="A3315" s="76" t="s">
        <v>4396</v>
      </c>
      <c r="B3315" s="275" t="s">
        <v>4397</v>
      </c>
      <c r="C3315" s="276" t="s">
        <v>2525</v>
      </c>
    </row>
    <row r="3316" spans="1:3" x14ac:dyDescent="0.2">
      <c r="A3316" s="76" t="s">
        <v>4398</v>
      </c>
      <c r="B3316" s="275" t="s">
        <v>4399</v>
      </c>
      <c r="C3316" s="276" t="s">
        <v>2525</v>
      </c>
    </row>
    <row r="3317" spans="1:3" x14ac:dyDescent="0.2">
      <c r="A3317" s="76" t="s">
        <v>4400</v>
      </c>
      <c r="B3317" s="275" t="s">
        <v>4401</v>
      </c>
      <c r="C3317" s="276" t="s">
        <v>2525</v>
      </c>
    </row>
    <row r="3318" spans="1:3" x14ac:dyDescent="0.2">
      <c r="A3318" s="76" t="s">
        <v>4402</v>
      </c>
      <c r="B3318" s="275" t="s">
        <v>4403</v>
      </c>
      <c r="C3318" s="276" t="s">
        <v>2525</v>
      </c>
    </row>
    <row r="3319" spans="1:3" x14ac:dyDescent="0.2">
      <c r="A3319" s="76" t="s">
        <v>4404</v>
      </c>
      <c r="B3319" s="275" t="s">
        <v>4405</v>
      </c>
      <c r="C3319" s="276" t="s">
        <v>2525</v>
      </c>
    </row>
    <row r="3320" spans="1:3" x14ac:dyDescent="0.2">
      <c r="A3320" s="76" t="s">
        <v>4406</v>
      </c>
      <c r="B3320" s="275" t="s">
        <v>4407</v>
      </c>
      <c r="C3320" s="276" t="s">
        <v>2525</v>
      </c>
    </row>
    <row r="3321" spans="1:3" x14ac:dyDescent="0.2">
      <c r="A3321" s="76" t="s">
        <v>4408</v>
      </c>
      <c r="B3321" s="275" t="s">
        <v>4409</v>
      </c>
      <c r="C3321" s="276" t="s">
        <v>2525</v>
      </c>
    </row>
    <row r="3322" spans="1:3" x14ac:dyDescent="0.2">
      <c r="A3322" s="76" t="s">
        <v>4410</v>
      </c>
      <c r="B3322" s="275" t="s">
        <v>4411</v>
      </c>
      <c r="C3322" s="276" t="s">
        <v>2525</v>
      </c>
    </row>
    <row r="3323" spans="1:3" x14ac:dyDescent="0.2">
      <c r="A3323" s="76" t="s">
        <v>4412</v>
      </c>
      <c r="B3323" s="275" t="s">
        <v>4413</v>
      </c>
      <c r="C3323" s="276" t="s">
        <v>2525</v>
      </c>
    </row>
    <row r="3324" spans="1:3" x14ac:dyDescent="0.2">
      <c r="A3324" s="76" t="s">
        <v>4414</v>
      </c>
      <c r="B3324" s="275" t="s">
        <v>4415</v>
      </c>
      <c r="C3324" s="276" t="s">
        <v>2525</v>
      </c>
    </row>
    <row r="3325" spans="1:3" x14ac:dyDescent="0.2">
      <c r="A3325" s="76" t="s">
        <v>4416</v>
      </c>
      <c r="B3325" s="275" t="s">
        <v>4417</v>
      </c>
      <c r="C3325" s="276" t="s">
        <v>2525</v>
      </c>
    </row>
    <row r="3326" spans="1:3" x14ac:dyDescent="0.2">
      <c r="A3326" s="76" t="s">
        <v>4418</v>
      </c>
      <c r="B3326" s="275" t="s">
        <v>4419</v>
      </c>
      <c r="C3326" s="276" t="s">
        <v>2525</v>
      </c>
    </row>
    <row r="3327" spans="1:3" x14ac:dyDescent="0.2">
      <c r="A3327" s="76" t="s">
        <v>4420</v>
      </c>
      <c r="B3327" s="275" t="s">
        <v>4421</v>
      </c>
      <c r="C3327" s="276" t="s">
        <v>2525</v>
      </c>
    </row>
    <row r="3328" spans="1:3" x14ac:dyDescent="0.2">
      <c r="A3328" s="76" t="s">
        <v>4422</v>
      </c>
      <c r="B3328" s="275" t="s">
        <v>4423</v>
      </c>
      <c r="C3328" s="276" t="s">
        <v>2525</v>
      </c>
    </row>
    <row r="3329" spans="1:3" x14ac:dyDescent="0.2">
      <c r="A3329" s="76" t="s">
        <v>4424</v>
      </c>
      <c r="B3329" s="275" t="s">
        <v>4425</v>
      </c>
      <c r="C3329" s="276" t="s">
        <v>2525</v>
      </c>
    </row>
    <row r="3330" spans="1:3" x14ac:dyDescent="0.2">
      <c r="A3330" s="76" t="s">
        <v>4426</v>
      </c>
      <c r="B3330" s="275" t="s">
        <v>4427</v>
      </c>
      <c r="C3330" s="276" t="s">
        <v>2525</v>
      </c>
    </row>
    <row r="3331" spans="1:3" x14ac:dyDescent="0.2">
      <c r="A3331" s="76" t="s">
        <v>4428</v>
      </c>
      <c r="B3331" s="275" t="s">
        <v>4429</v>
      </c>
      <c r="C3331" s="276" t="s">
        <v>2525</v>
      </c>
    </row>
    <row r="3332" spans="1:3" x14ac:dyDescent="0.2">
      <c r="A3332" s="76" t="s">
        <v>4430</v>
      </c>
      <c r="B3332" s="275" t="s">
        <v>4431</v>
      </c>
      <c r="C3332" s="276" t="s">
        <v>2525</v>
      </c>
    </row>
    <row r="3333" spans="1:3" x14ac:dyDescent="0.2">
      <c r="A3333" s="76" t="s">
        <v>4432</v>
      </c>
      <c r="B3333" s="275" t="s">
        <v>4433</v>
      </c>
      <c r="C3333" s="276" t="s">
        <v>2525</v>
      </c>
    </row>
    <row r="3334" spans="1:3" x14ac:dyDescent="0.2">
      <c r="A3334" s="76" t="s">
        <v>4434</v>
      </c>
      <c r="B3334" s="275" t="s">
        <v>4435</v>
      </c>
      <c r="C3334" s="276" t="s">
        <v>2525</v>
      </c>
    </row>
    <row r="3335" spans="1:3" x14ac:dyDescent="0.2">
      <c r="A3335" s="76" t="s">
        <v>4436</v>
      </c>
      <c r="B3335" s="275" t="s">
        <v>4437</v>
      </c>
      <c r="C3335" s="276" t="s">
        <v>2525</v>
      </c>
    </row>
    <row r="3336" spans="1:3" x14ac:dyDescent="0.2">
      <c r="A3336" s="76" t="s">
        <v>4438</v>
      </c>
      <c r="B3336" s="275" t="s">
        <v>4439</v>
      </c>
      <c r="C3336" s="276" t="s">
        <v>2525</v>
      </c>
    </row>
    <row r="3337" spans="1:3" x14ac:dyDescent="0.2">
      <c r="A3337" s="76" t="s">
        <v>4440</v>
      </c>
      <c r="B3337" s="275" t="s">
        <v>4441</v>
      </c>
      <c r="C3337" s="276" t="s">
        <v>2525</v>
      </c>
    </row>
    <row r="3338" spans="1:3" x14ac:dyDescent="0.2">
      <c r="A3338" s="76" t="s">
        <v>4442</v>
      </c>
      <c r="B3338" s="275" t="s">
        <v>4443</v>
      </c>
      <c r="C3338" s="276" t="s">
        <v>2525</v>
      </c>
    </row>
    <row r="3339" spans="1:3" x14ac:dyDescent="0.2">
      <c r="A3339" s="76" t="s">
        <v>4444</v>
      </c>
      <c r="B3339" s="275" t="s">
        <v>4445</v>
      </c>
      <c r="C3339" s="276" t="s">
        <v>2525</v>
      </c>
    </row>
    <row r="3340" spans="1:3" x14ac:dyDescent="0.2">
      <c r="A3340" s="76" t="s">
        <v>4446</v>
      </c>
      <c r="B3340" s="275" t="s">
        <v>4447</v>
      </c>
      <c r="C3340" s="276" t="s">
        <v>2525</v>
      </c>
    </row>
    <row r="3341" spans="1:3" x14ac:dyDescent="0.2">
      <c r="A3341" s="76" t="s">
        <v>4448</v>
      </c>
      <c r="B3341" s="275" t="s">
        <v>4449</v>
      </c>
      <c r="C3341" s="276" t="s">
        <v>2525</v>
      </c>
    </row>
    <row r="3342" spans="1:3" x14ac:dyDescent="0.2">
      <c r="A3342" s="76" t="s">
        <v>4450</v>
      </c>
      <c r="B3342" s="275" t="s">
        <v>4451</v>
      </c>
      <c r="C3342" s="276" t="s">
        <v>2525</v>
      </c>
    </row>
    <row r="3343" spans="1:3" x14ac:dyDescent="0.2">
      <c r="A3343" s="76" t="s">
        <v>4452</v>
      </c>
      <c r="B3343" s="275" t="s">
        <v>4453</v>
      </c>
      <c r="C3343" s="276" t="s">
        <v>2525</v>
      </c>
    </row>
    <row r="3344" spans="1:3" x14ac:dyDescent="0.2">
      <c r="A3344" s="76" t="s">
        <v>4454</v>
      </c>
      <c r="B3344" s="275" t="s">
        <v>4455</v>
      </c>
      <c r="C3344" s="276" t="s">
        <v>2525</v>
      </c>
    </row>
    <row r="3345" spans="1:3" x14ac:dyDescent="0.2">
      <c r="A3345" s="76" t="s">
        <v>4456</v>
      </c>
      <c r="B3345" s="275" t="s">
        <v>4457</v>
      </c>
      <c r="C3345" s="276" t="s">
        <v>2525</v>
      </c>
    </row>
    <row r="3346" spans="1:3" x14ac:dyDescent="0.2">
      <c r="A3346" s="76" t="s">
        <v>4458</v>
      </c>
      <c r="B3346" s="275" t="s">
        <v>4459</v>
      </c>
      <c r="C3346" s="276" t="s">
        <v>2525</v>
      </c>
    </row>
    <row r="3347" spans="1:3" x14ac:dyDescent="0.2">
      <c r="A3347" s="76" t="s">
        <v>4460</v>
      </c>
      <c r="B3347" s="275" t="s">
        <v>4461</v>
      </c>
      <c r="C3347" s="276" t="s">
        <v>2525</v>
      </c>
    </row>
    <row r="3348" spans="1:3" x14ac:dyDescent="0.2">
      <c r="A3348" s="76" t="s">
        <v>4462</v>
      </c>
      <c r="B3348" s="275" t="s">
        <v>4463</v>
      </c>
      <c r="C3348" s="276" t="s">
        <v>2525</v>
      </c>
    </row>
    <row r="3349" spans="1:3" x14ac:dyDescent="0.2">
      <c r="A3349" s="76" t="s">
        <v>4464</v>
      </c>
      <c r="B3349" s="275" t="s">
        <v>4465</v>
      </c>
      <c r="C3349" s="276" t="s">
        <v>2525</v>
      </c>
    </row>
    <row r="3350" spans="1:3" x14ac:dyDescent="0.2">
      <c r="A3350" s="76" t="s">
        <v>4466</v>
      </c>
      <c r="B3350" s="275" t="s">
        <v>4467</v>
      </c>
      <c r="C3350" s="276" t="s">
        <v>2525</v>
      </c>
    </row>
    <row r="3351" spans="1:3" x14ac:dyDescent="0.2">
      <c r="A3351" s="76" t="s">
        <v>4468</v>
      </c>
      <c r="B3351" s="275" t="s">
        <v>4469</v>
      </c>
      <c r="C3351" s="276" t="s">
        <v>2525</v>
      </c>
    </row>
    <row r="3352" spans="1:3" x14ac:dyDescent="0.2">
      <c r="A3352" s="76" t="s">
        <v>4470</v>
      </c>
      <c r="B3352" s="275" t="s">
        <v>4471</v>
      </c>
      <c r="C3352" s="276" t="s">
        <v>2525</v>
      </c>
    </row>
    <row r="3353" spans="1:3" x14ac:dyDescent="0.2">
      <c r="A3353" s="76" t="s">
        <v>4472</v>
      </c>
      <c r="B3353" s="275" t="s">
        <v>4473</v>
      </c>
      <c r="C3353" s="276" t="s">
        <v>2525</v>
      </c>
    </row>
    <row r="3354" spans="1:3" x14ac:dyDescent="0.2">
      <c r="A3354" s="76" t="s">
        <v>4474</v>
      </c>
      <c r="B3354" s="275" t="s">
        <v>4475</v>
      </c>
      <c r="C3354" s="276" t="s">
        <v>2525</v>
      </c>
    </row>
    <row r="3355" spans="1:3" x14ac:dyDescent="0.2">
      <c r="A3355" s="76" t="s">
        <v>4476</v>
      </c>
      <c r="B3355" s="275" t="s">
        <v>4477</v>
      </c>
      <c r="C3355" s="276" t="s">
        <v>2525</v>
      </c>
    </row>
    <row r="3356" spans="1:3" x14ac:dyDescent="0.2">
      <c r="A3356" s="76" t="s">
        <v>4478</v>
      </c>
      <c r="B3356" s="275" t="s">
        <v>4479</v>
      </c>
      <c r="C3356" s="276" t="s">
        <v>2525</v>
      </c>
    </row>
    <row r="3357" spans="1:3" x14ac:dyDescent="0.2">
      <c r="A3357" s="76" t="s">
        <v>4480</v>
      </c>
      <c r="B3357" s="275" t="s">
        <v>4481</v>
      </c>
      <c r="C3357" s="276" t="s">
        <v>2525</v>
      </c>
    </row>
    <row r="3358" spans="1:3" x14ac:dyDescent="0.2">
      <c r="A3358" s="76" t="s">
        <v>4482</v>
      </c>
      <c r="B3358" s="275" t="s">
        <v>4483</v>
      </c>
      <c r="C3358" s="276" t="s">
        <v>2525</v>
      </c>
    </row>
    <row r="3359" spans="1:3" x14ac:dyDescent="0.2">
      <c r="A3359" s="76" t="s">
        <v>4484</v>
      </c>
      <c r="B3359" s="275" t="s">
        <v>4485</v>
      </c>
      <c r="C3359" s="276" t="s">
        <v>2525</v>
      </c>
    </row>
    <row r="3360" spans="1:3" x14ac:dyDescent="0.2">
      <c r="A3360" s="76" t="s">
        <v>4486</v>
      </c>
      <c r="B3360" s="275" t="s">
        <v>4487</v>
      </c>
      <c r="C3360" s="276" t="s">
        <v>2525</v>
      </c>
    </row>
    <row r="3361" spans="1:3" x14ac:dyDescent="0.2">
      <c r="A3361" s="76" t="s">
        <v>4488</v>
      </c>
      <c r="B3361" s="275" t="s">
        <v>4489</v>
      </c>
      <c r="C3361" s="276" t="s">
        <v>2525</v>
      </c>
    </row>
    <row r="3362" spans="1:3" x14ac:dyDescent="0.2">
      <c r="A3362" s="76" t="s">
        <v>4490</v>
      </c>
      <c r="B3362" s="275" t="s">
        <v>4491</v>
      </c>
      <c r="C3362" s="276" t="s">
        <v>2525</v>
      </c>
    </row>
    <row r="3363" spans="1:3" x14ac:dyDescent="0.2">
      <c r="A3363" s="76" t="s">
        <v>4492</v>
      </c>
      <c r="B3363" s="275" t="s">
        <v>4493</v>
      </c>
      <c r="C3363" s="276" t="s">
        <v>2525</v>
      </c>
    </row>
    <row r="3364" spans="1:3" x14ac:dyDescent="0.2">
      <c r="A3364" s="76" t="s">
        <v>4494</v>
      </c>
      <c r="B3364" s="275" t="s">
        <v>4495</v>
      </c>
      <c r="C3364" s="276" t="s">
        <v>2525</v>
      </c>
    </row>
    <row r="3365" spans="1:3" x14ac:dyDescent="0.2">
      <c r="A3365" s="76" t="s">
        <v>4496</v>
      </c>
      <c r="B3365" s="275" t="s">
        <v>4497</v>
      </c>
      <c r="C3365" s="276" t="s">
        <v>2525</v>
      </c>
    </row>
    <row r="3366" spans="1:3" x14ac:dyDescent="0.2">
      <c r="A3366" s="76" t="s">
        <v>4498</v>
      </c>
      <c r="B3366" s="275" t="s">
        <v>4499</v>
      </c>
      <c r="C3366" s="276" t="s">
        <v>2525</v>
      </c>
    </row>
    <row r="3367" spans="1:3" x14ac:dyDescent="0.2">
      <c r="A3367" s="76" t="s">
        <v>4500</v>
      </c>
      <c r="B3367" s="275" t="s">
        <v>4501</v>
      </c>
      <c r="C3367" s="276" t="s">
        <v>2525</v>
      </c>
    </row>
    <row r="3368" spans="1:3" x14ac:dyDescent="0.2">
      <c r="A3368" s="76" t="s">
        <v>4502</v>
      </c>
      <c r="B3368" s="275" t="s">
        <v>4503</v>
      </c>
      <c r="C3368" s="276" t="s">
        <v>22275</v>
      </c>
    </row>
    <row r="3369" spans="1:3" x14ac:dyDescent="0.2">
      <c r="A3369" s="76" t="s">
        <v>4504</v>
      </c>
      <c r="B3369" s="275" t="s">
        <v>4505</v>
      </c>
      <c r="C3369" s="276" t="s">
        <v>2525</v>
      </c>
    </row>
    <row r="3370" spans="1:3" x14ac:dyDescent="0.2">
      <c r="A3370" s="76" t="s">
        <v>4506</v>
      </c>
      <c r="B3370" s="275" t="s">
        <v>4507</v>
      </c>
      <c r="C3370" s="276" t="s">
        <v>2525</v>
      </c>
    </row>
    <row r="3371" spans="1:3" x14ac:dyDescent="0.2">
      <c r="A3371" s="76" t="s">
        <v>4508</v>
      </c>
      <c r="B3371" s="275" t="s">
        <v>4509</v>
      </c>
      <c r="C3371" s="276" t="s">
        <v>2525</v>
      </c>
    </row>
    <row r="3372" spans="1:3" x14ac:dyDescent="0.2">
      <c r="A3372" s="76" t="s">
        <v>4510</v>
      </c>
      <c r="B3372" s="275" t="s">
        <v>4511</v>
      </c>
      <c r="C3372" s="276" t="s">
        <v>2525</v>
      </c>
    </row>
    <row r="3373" spans="1:3" x14ac:dyDescent="0.2">
      <c r="A3373" s="76" t="s">
        <v>4512</v>
      </c>
      <c r="B3373" s="275" t="s">
        <v>4513</v>
      </c>
      <c r="C3373" s="276" t="s">
        <v>2525</v>
      </c>
    </row>
    <row r="3374" spans="1:3" x14ac:dyDescent="0.2">
      <c r="A3374" s="76" t="s">
        <v>4514</v>
      </c>
      <c r="B3374" s="275" t="s">
        <v>4515</v>
      </c>
      <c r="C3374" s="276" t="s">
        <v>2525</v>
      </c>
    </row>
    <row r="3375" spans="1:3" x14ac:dyDescent="0.2">
      <c r="A3375" s="76" t="s">
        <v>4516</v>
      </c>
      <c r="B3375" s="275" t="s">
        <v>4517</v>
      </c>
      <c r="C3375" s="276" t="s">
        <v>2525</v>
      </c>
    </row>
    <row r="3376" spans="1:3" x14ac:dyDescent="0.2">
      <c r="A3376" s="76" t="s">
        <v>4518</v>
      </c>
      <c r="B3376" s="275" t="s">
        <v>4519</v>
      </c>
      <c r="C3376" s="276" t="s">
        <v>2525</v>
      </c>
    </row>
    <row r="3377" spans="1:3" x14ac:dyDescent="0.2">
      <c r="A3377" s="76" t="s">
        <v>4520</v>
      </c>
      <c r="B3377" s="275" t="s">
        <v>4521</v>
      </c>
      <c r="C3377" s="276" t="s">
        <v>2525</v>
      </c>
    </row>
    <row r="3378" spans="1:3" x14ac:dyDescent="0.2">
      <c r="A3378" s="76" t="s">
        <v>4522</v>
      </c>
      <c r="B3378" s="275" t="s">
        <v>4523</v>
      </c>
      <c r="C3378" s="276" t="s">
        <v>2525</v>
      </c>
    </row>
    <row r="3379" spans="1:3" x14ac:dyDescent="0.2">
      <c r="A3379" s="76" t="s">
        <v>4524</v>
      </c>
      <c r="B3379" s="275" t="s">
        <v>4525</v>
      </c>
      <c r="C3379" s="276" t="s">
        <v>2525</v>
      </c>
    </row>
    <row r="3380" spans="1:3" x14ac:dyDescent="0.2">
      <c r="A3380" s="76" t="s">
        <v>4526</v>
      </c>
      <c r="B3380" s="275" t="s">
        <v>4527</v>
      </c>
      <c r="C3380" s="276" t="s">
        <v>2525</v>
      </c>
    </row>
    <row r="3381" spans="1:3" x14ac:dyDescent="0.2">
      <c r="A3381" s="76" t="s">
        <v>4528</v>
      </c>
      <c r="B3381" s="275" t="s">
        <v>4529</v>
      </c>
      <c r="C3381" s="276" t="s">
        <v>2525</v>
      </c>
    </row>
    <row r="3382" spans="1:3" x14ac:dyDescent="0.2">
      <c r="A3382" s="76" t="s">
        <v>4530</v>
      </c>
      <c r="B3382" s="275" t="s">
        <v>4531</v>
      </c>
      <c r="C3382" s="276" t="s">
        <v>2525</v>
      </c>
    </row>
    <row r="3383" spans="1:3" x14ac:dyDescent="0.2">
      <c r="A3383" s="76" t="s">
        <v>4532</v>
      </c>
      <c r="B3383" s="275" t="s">
        <v>4533</v>
      </c>
      <c r="C3383" s="276" t="s">
        <v>2525</v>
      </c>
    </row>
    <row r="3384" spans="1:3" x14ac:dyDescent="0.2">
      <c r="A3384" s="76" t="s">
        <v>4534</v>
      </c>
      <c r="B3384" s="275" t="s">
        <v>4535</v>
      </c>
      <c r="C3384" s="276" t="s">
        <v>2525</v>
      </c>
    </row>
    <row r="3385" spans="1:3" x14ac:dyDescent="0.2">
      <c r="A3385" s="76" t="s">
        <v>4536</v>
      </c>
      <c r="B3385" s="275" t="s">
        <v>4537</v>
      </c>
      <c r="C3385" s="276" t="s">
        <v>2525</v>
      </c>
    </row>
    <row r="3386" spans="1:3" x14ac:dyDescent="0.2">
      <c r="A3386" s="76" t="s">
        <v>4538</v>
      </c>
      <c r="B3386" s="275" t="s">
        <v>4539</v>
      </c>
      <c r="C3386" s="276" t="s">
        <v>2525</v>
      </c>
    </row>
    <row r="3387" spans="1:3" x14ac:dyDescent="0.2">
      <c r="A3387" s="76" t="s">
        <v>4540</v>
      </c>
      <c r="B3387" s="275" t="s">
        <v>4541</v>
      </c>
      <c r="C3387" s="276" t="s">
        <v>2525</v>
      </c>
    </row>
    <row r="3388" spans="1:3" x14ac:dyDescent="0.2">
      <c r="A3388" s="76" t="s">
        <v>4542</v>
      </c>
      <c r="B3388" s="275" t="s">
        <v>4543</v>
      </c>
      <c r="C3388" s="276" t="s">
        <v>2525</v>
      </c>
    </row>
    <row r="3389" spans="1:3" x14ac:dyDescent="0.2">
      <c r="A3389" s="76" t="s">
        <v>4544</v>
      </c>
      <c r="B3389" s="275" t="s">
        <v>4545</v>
      </c>
      <c r="C3389" s="276" t="s">
        <v>2525</v>
      </c>
    </row>
    <row r="3390" spans="1:3" x14ac:dyDescent="0.2">
      <c r="A3390" s="76" t="s">
        <v>4546</v>
      </c>
      <c r="B3390" s="275" t="s">
        <v>4547</v>
      </c>
      <c r="C3390" s="276" t="s">
        <v>2525</v>
      </c>
    </row>
    <row r="3391" spans="1:3" x14ac:dyDescent="0.2">
      <c r="A3391" s="76" t="s">
        <v>4548</v>
      </c>
      <c r="B3391" s="275" t="s">
        <v>4549</v>
      </c>
      <c r="C3391" s="276" t="s">
        <v>2525</v>
      </c>
    </row>
    <row r="3392" spans="1:3" x14ac:dyDescent="0.2">
      <c r="A3392" s="76" t="s">
        <v>4550</v>
      </c>
      <c r="B3392" s="275" t="s">
        <v>4551</v>
      </c>
      <c r="C3392" s="276" t="s">
        <v>2525</v>
      </c>
    </row>
    <row r="3393" spans="1:3" x14ac:dyDescent="0.2">
      <c r="A3393" s="76" t="s">
        <v>4552</v>
      </c>
      <c r="B3393" s="275" t="s">
        <v>4553</v>
      </c>
      <c r="C3393" s="276" t="s">
        <v>22275</v>
      </c>
    </row>
    <row r="3394" spans="1:3" x14ac:dyDescent="0.2">
      <c r="A3394" s="76" t="s">
        <v>4554</v>
      </c>
      <c r="B3394" s="275" t="s">
        <v>8363</v>
      </c>
      <c r="C3394" s="276" t="s">
        <v>2525</v>
      </c>
    </row>
    <row r="3395" spans="1:3" x14ac:dyDescent="0.2">
      <c r="A3395" s="76" t="s">
        <v>4555</v>
      </c>
      <c r="B3395" s="275" t="s">
        <v>4556</v>
      </c>
      <c r="C3395" s="276" t="s">
        <v>2525</v>
      </c>
    </row>
    <row r="3396" spans="1:3" x14ac:dyDescent="0.2">
      <c r="A3396" s="76" t="s">
        <v>4557</v>
      </c>
      <c r="B3396" s="275" t="s">
        <v>4558</v>
      </c>
      <c r="C3396" s="276" t="s">
        <v>2525</v>
      </c>
    </row>
    <row r="3397" spans="1:3" x14ac:dyDescent="0.2">
      <c r="A3397" s="76" t="s">
        <v>4560</v>
      </c>
      <c r="B3397" s="275" t="s">
        <v>4561</v>
      </c>
      <c r="C3397" s="276" t="s">
        <v>2525</v>
      </c>
    </row>
    <row r="3398" spans="1:3" x14ac:dyDescent="0.2">
      <c r="A3398" s="76" t="s">
        <v>4562</v>
      </c>
      <c r="B3398" s="275" t="s">
        <v>3184</v>
      </c>
      <c r="C3398" s="276" t="s">
        <v>2525</v>
      </c>
    </row>
    <row r="3399" spans="1:3" x14ac:dyDescent="0.2">
      <c r="A3399" s="76" t="s">
        <v>4563</v>
      </c>
      <c r="B3399" s="275" t="s">
        <v>4564</v>
      </c>
      <c r="C3399" s="276" t="s">
        <v>2525</v>
      </c>
    </row>
    <row r="3400" spans="1:3" x14ac:dyDescent="0.2">
      <c r="A3400" s="76" t="s">
        <v>4565</v>
      </c>
      <c r="B3400" s="275" t="s">
        <v>4566</v>
      </c>
      <c r="C3400" s="276" t="s">
        <v>2525</v>
      </c>
    </row>
    <row r="3401" spans="1:3" x14ac:dyDescent="0.2">
      <c r="A3401" s="76" t="s">
        <v>4567</v>
      </c>
      <c r="B3401" s="275" t="s">
        <v>4568</v>
      </c>
      <c r="C3401" s="276" t="s">
        <v>2525</v>
      </c>
    </row>
    <row r="3402" spans="1:3" x14ac:dyDescent="0.2">
      <c r="A3402" s="76" t="s">
        <v>4569</v>
      </c>
      <c r="B3402" s="275" t="s">
        <v>4570</v>
      </c>
      <c r="C3402" s="276" t="s">
        <v>2525</v>
      </c>
    </row>
    <row r="3403" spans="1:3" x14ac:dyDescent="0.2">
      <c r="A3403" s="76" t="s">
        <v>4571</v>
      </c>
      <c r="B3403" s="275" t="s">
        <v>4572</v>
      </c>
      <c r="C3403" s="276" t="s">
        <v>2525</v>
      </c>
    </row>
    <row r="3404" spans="1:3" x14ac:dyDescent="0.2">
      <c r="A3404" s="76" t="s">
        <v>4573</v>
      </c>
      <c r="B3404" s="275" t="s">
        <v>4574</v>
      </c>
      <c r="C3404" s="276" t="s">
        <v>2525</v>
      </c>
    </row>
    <row r="3405" spans="1:3" x14ac:dyDescent="0.2">
      <c r="A3405" s="76" t="s">
        <v>4575</v>
      </c>
      <c r="B3405" s="275" t="s">
        <v>4576</v>
      </c>
      <c r="C3405" s="276" t="s">
        <v>2525</v>
      </c>
    </row>
    <row r="3406" spans="1:3" x14ac:dyDescent="0.2">
      <c r="A3406" s="76" t="s">
        <v>4577</v>
      </c>
      <c r="B3406" s="275" t="s">
        <v>4578</v>
      </c>
      <c r="C3406" s="276" t="s">
        <v>2525</v>
      </c>
    </row>
    <row r="3407" spans="1:3" x14ac:dyDescent="0.2">
      <c r="A3407" s="76" t="s">
        <v>4580</v>
      </c>
      <c r="B3407" s="275" t="s">
        <v>4581</v>
      </c>
      <c r="C3407" s="276" t="s">
        <v>2525</v>
      </c>
    </row>
    <row r="3408" spans="1:3" x14ac:dyDescent="0.2">
      <c r="A3408" s="76" t="s">
        <v>4582</v>
      </c>
      <c r="B3408" s="275" t="s">
        <v>4583</v>
      </c>
      <c r="C3408" s="276" t="s">
        <v>2525</v>
      </c>
    </row>
    <row r="3409" spans="1:3" x14ac:dyDescent="0.2">
      <c r="A3409" s="76" t="s">
        <v>4584</v>
      </c>
      <c r="B3409" s="275" t="s">
        <v>4585</v>
      </c>
      <c r="C3409" s="276" t="s">
        <v>2525</v>
      </c>
    </row>
    <row r="3410" spans="1:3" x14ac:dyDescent="0.2">
      <c r="A3410" s="76" t="s">
        <v>4586</v>
      </c>
      <c r="B3410" s="275" t="s">
        <v>8383</v>
      </c>
      <c r="C3410" s="276" t="s">
        <v>2525</v>
      </c>
    </row>
    <row r="3411" spans="1:3" x14ac:dyDescent="0.2">
      <c r="A3411" s="76" t="s">
        <v>4587</v>
      </c>
      <c r="B3411" s="275" t="s">
        <v>4588</v>
      </c>
      <c r="C3411" s="276" t="s">
        <v>2525</v>
      </c>
    </row>
    <row r="3412" spans="1:3" x14ac:dyDescent="0.2">
      <c r="A3412" s="76" t="s">
        <v>4589</v>
      </c>
      <c r="B3412" s="275" t="s">
        <v>4590</v>
      </c>
      <c r="C3412" s="276" t="s">
        <v>2525</v>
      </c>
    </row>
    <row r="3413" spans="1:3" x14ac:dyDescent="0.2">
      <c r="A3413" s="76" t="s">
        <v>4591</v>
      </c>
      <c r="B3413" s="275" t="s">
        <v>4592</v>
      </c>
      <c r="C3413" s="276" t="s">
        <v>2525</v>
      </c>
    </row>
    <row r="3414" spans="1:3" x14ac:dyDescent="0.2">
      <c r="A3414" s="76" t="s">
        <v>4593</v>
      </c>
      <c r="B3414" s="275" t="s">
        <v>4594</v>
      </c>
      <c r="C3414" s="276" t="s">
        <v>2525</v>
      </c>
    </row>
    <row r="3415" spans="1:3" x14ac:dyDescent="0.2">
      <c r="A3415" s="76" t="s">
        <v>4595</v>
      </c>
      <c r="B3415" s="275" t="s">
        <v>4596</v>
      </c>
      <c r="C3415" s="276" t="s">
        <v>2525</v>
      </c>
    </row>
    <row r="3416" spans="1:3" x14ac:dyDescent="0.2">
      <c r="A3416" s="76" t="s">
        <v>4597</v>
      </c>
      <c r="B3416" s="275" t="s">
        <v>4598</v>
      </c>
      <c r="C3416" s="276" t="s">
        <v>2525</v>
      </c>
    </row>
    <row r="3417" spans="1:3" x14ac:dyDescent="0.2">
      <c r="A3417" s="76" t="s">
        <v>4599</v>
      </c>
      <c r="B3417" s="275" t="s">
        <v>4600</v>
      </c>
      <c r="C3417" s="276" t="s">
        <v>2525</v>
      </c>
    </row>
    <row r="3418" spans="1:3" x14ac:dyDescent="0.2">
      <c r="A3418" s="76" t="s">
        <v>4601</v>
      </c>
      <c r="B3418" s="275" t="s">
        <v>4602</v>
      </c>
      <c r="C3418" s="276" t="s">
        <v>2525</v>
      </c>
    </row>
    <row r="3419" spans="1:3" x14ac:dyDescent="0.2">
      <c r="A3419" s="76" t="s">
        <v>4603</v>
      </c>
      <c r="B3419" s="275" t="s">
        <v>4604</v>
      </c>
      <c r="C3419" s="276" t="s">
        <v>2525</v>
      </c>
    </row>
    <row r="3420" spans="1:3" x14ac:dyDescent="0.2">
      <c r="A3420" s="76" t="s">
        <v>4605</v>
      </c>
      <c r="B3420" s="275" t="s">
        <v>4425</v>
      </c>
      <c r="C3420" s="276" t="s">
        <v>2525</v>
      </c>
    </row>
    <row r="3421" spans="1:3" x14ac:dyDescent="0.2">
      <c r="A3421" s="76" t="s">
        <v>4606</v>
      </c>
      <c r="B3421" s="275" t="s">
        <v>4607</v>
      </c>
      <c r="C3421" s="276" t="s">
        <v>2525</v>
      </c>
    </row>
    <row r="3422" spans="1:3" x14ac:dyDescent="0.2">
      <c r="A3422" s="76" t="s">
        <v>4608</v>
      </c>
      <c r="B3422" s="275" t="s">
        <v>4609</v>
      </c>
      <c r="C3422" s="276" t="s">
        <v>2525</v>
      </c>
    </row>
    <row r="3423" spans="1:3" x14ac:dyDescent="0.2">
      <c r="A3423" s="76" t="s">
        <v>4610</v>
      </c>
      <c r="B3423" s="275" t="s">
        <v>4611</v>
      </c>
      <c r="C3423" s="276" t="s">
        <v>2525</v>
      </c>
    </row>
    <row r="3424" spans="1:3" x14ac:dyDescent="0.2">
      <c r="A3424" s="76" t="s">
        <v>4612</v>
      </c>
      <c r="B3424" s="275" t="s">
        <v>4613</v>
      </c>
      <c r="C3424" s="276" t="s">
        <v>2525</v>
      </c>
    </row>
    <row r="3425" spans="1:3" x14ac:dyDescent="0.2">
      <c r="A3425" s="76" t="s">
        <v>4614</v>
      </c>
      <c r="B3425" s="275" t="s">
        <v>4615</v>
      </c>
      <c r="C3425" s="276" t="s">
        <v>2525</v>
      </c>
    </row>
    <row r="3426" spans="1:3" x14ac:dyDescent="0.2">
      <c r="A3426" s="76" t="s">
        <v>4616</v>
      </c>
      <c r="B3426" s="275" t="s">
        <v>4617</v>
      </c>
      <c r="C3426" s="276" t="s">
        <v>22275</v>
      </c>
    </row>
    <row r="3427" spans="1:3" x14ac:dyDescent="0.2">
      <c r="A3427" s="76" t="s">
        <v>4618</v>
      </c>
      <c r="B3427" s="275" t="s">
        <v>4619</v>
      </c>
      <c r="C3427" s="276" t="s">
        <v>2525</v>
      </c>
    </row>
    <row r="3428" spans="1:3" x14ac:dyDescent="0.2">
      <c r="A3428" s="76" t="s">
        <v>4620</v>
      </c>
      <c r="B3428" s="275" t="s">
        <v>4621</v>
      </c>
      <c r="C3428" s="276" t="s">
        <v>2525</v>
      </c>
    </row>
    <row r="3429" spans="1:3" x14ac:dyDescent="0.2">
      <c r="A3429" s="76" t="s">
        <v>4622</v>
      </c>
      <c r="B3429" s="275" t="s">
        <v>4623</v>
      </c>
      <c r="C3429" s="276" t="s">
        <v>2525</v>
      </c>
    </row>
    <row r="3430" spans="1:3" x14ac:dyDescent="0.2">
      <c r="A3430" s="76" t="s">
        <v>4624</v>
      </c>
      <c r="B3430" s="275" t="s">
        <v>4625</v>
      </c>
      <c r="C3430" s="276" t="s">
        <v>2525</v>
      </c>
    </row>
    <row r="3431" spans="1:3" x14ac:dyDescent="0.2">
      <c r="A3431" s="76" t="s">
        <v>4626</v>
      </c>
      <c r="B3431" s="275" t="s">
        <v>4627</v>
      </c>
      <c r="C3431" s="276" t="s">
        <v>2525</v>
      </c>
    </row>
    <row r="3432" spans="1:3" x14ac:dyDescent="0.2">
      <c r="A3432" s="76" t="s">
        <v>4628</v>
      </c>
      <c r="B3432" s="275" t="s">
        <v>4629</v>
      </c>
      <c r="C3432" s="276" t="s">
        <v>2525</v>
      </c>
    </row>
    <row r="3433" spans="1:3" x14ac:dyDescent="0.2">
      <c r="A3433" s="76" t="s">
        <v>4630</v>
      </c>
      <c r="B3433" s="275" t="s">
        <v>4631</v>
      </c>
      <c r="C3433" s="276" t="s">
        <v>2525</v>
      </c>
    </row>
    <row r="3434" spans="1:3" x14ac:dyDescent="0.2">
      <c r="A3434" s="76" t="s">
        <v>4632</v>
      </c>
      <c r="B3434" s="275" t="s">
        <v>4633</v>
      </c>
      <c r="C3434" s="276" t="s">
        <v>2525</v>
      </c>
    </row>
    <row r="3435" spans="1:3" x14ac:dyDescent="0.2">
      <c r="A3435" s="76" t="s">
        <v>4634</v>
      </c>
      <c r="B3435" s="275" t="s">
        <v>4635</v>
      </c>
      <c r="C3435" s="276" t="s">
        <v>22275</v>
      </c>
    </row>
    <row r="3436" spans="1:3" x14ac:dyDescent="0.2">
      <c r="A3436" s="76" t="s">
        <v>4636</v>
      </c>
      <c r="B3436" s="275" t="s">
        <v>4637</v>
      </c>
      <c r="C3436" s="276" t="s">
        <v>2525</v>
      </c>
    </row>
    <row r="3437" spans="1:3" x14ac:dyDescent="0.2">
      <c r="A3437" s="76" t="s">
        <v>4639</v>
      </c>
      <c r="B3437" s="275" t="s">
        <v>4640</v>
      </c>
      <c r="C3437" s="276" t="s">
        <v>2525</v>
      </c>
    </row>
    <row r="3438" spans="1:3" x14ac:dyDescent="0.2">
      <c r="A3438" s="76" t="s">
        <v>4641</v>
      </c>
      <c r="B3438" s="275" t="s">
        <v>4642</v>
      </c>
      <c r="C3438" s="276" t="s">
        <v>2525</v>
      </c>
    </row>
    <row r="3439" spans="1:3" x14ac:dyDescent="0.2">
      <c r="A3439" s="76" t="s">
        <v>4643</v>
      </c>
      <c r="B3439" s="275" t="s">
        <v>4644</v>
      </c>
      <c r="C3439" s="276" t="s">
        <v>2525</v>
      </c>
    </row>
    <row r="3440" spans="1:3" x14ac:dyDescent="0.2">
      <c r="A3440" s="76" t="s">
        <v>4645</v>
      </c>
      <c r="B3440" s="275" t="s">
        <v>4646</v>
      </c>
      <c r="C3440" s="276" t="s">
        <v>22275</v>
      </c>
    </row>
    <row r="3441" spans="1:3" x14ac:dyDescent="0.2">
      <c r="A3441" s="76" t="s">
        <v>4647</v>
      </c>
      <c r="B3441" s="275" t="s">
        <v>4648</v>
      </c>
      <c r="C3441" s="276" t="s">
        <v>2525</v>
      </c>
    </row>
    <row r="3442" spans="1:3" x14ac:dyDescent="0.2">
      <c r="A3442" s="76" t="s">
        <v>4649</v>
      </c>
      <c r="B3442" s="275" t="s">
        <v>4650</v>
      </c>
      <c r="C3442" s="276" t="s">
        <v>2525</v>
      </c>
    </row>
    <row r="3443" spans="1:3" x14ac:dyDescent="0.2">
      <c r="A3443" s="76" t="s">
        <v>4651</v>
      </c>
      <c r="B3443" s="275" t="s">
        <v>4652</v>
      </c>
      <c r="C3443" s="276" t="s">
        <v>2525</v>
      </c>
    </row>
    <row r="3444" spans="1:3" x14ac:dyDescent="0.2">
      <c r="A3444" s="76" t="s">
        <v>4653</v>
      </c>
      <c r="B3444" s="275" t="s">
        <v>4654</v>
      </c>
      <c r="C3444" s="276" t="s">
        <v>2525</v>
      </c>
    </row>
    <row r="3445" spans="1:3" x14ac:dyDescent="0.2">
      <c r="A3445" s="76" t="s">
        <v>4655</v>
      </c>
      <c r="B3445" s="275" t="s">
        <v>4656</v>
      </c>
      <c r="C3445" s="276" t="s">
        <v>2525</v>
      </c>
    </row>
    <row r="3446" spans="1:3" x14ac:dyDescent="0.2">
      <c r="A3446" s="76" t="s">
        <v>4657</v>
      </c>
      <c r="B3446" s="275" t="s">
        <v>4069</v>
      </c>
      <c r="C3446" s="276" t="s">
        <v>2525</v>
      </c>
    </row>
    <row r="3447" spans="1:3" x14ac:dyDescent="0.2">
      <c r="A3447" s="76" t="s">
        <v>4658</v>
      </c>
      <c r="B3447" s="275" t="s">
        <v>4659</v>
      </c>
      <c r="C3447" s="276" t="s">
        <v>2525</v>
      </c>
    </row>
    <row r="3448" spans="1:3" x14ac:dyDescent="0.2">
      <c r="A3448" s="76" t="s">
        <v>9311</v>
      </c>
      <c r="B3448" s="275" t="s">
        <v>9312</v>
      </c>
      <c r="C3448" s="276" t="s">
        <v>2525</v>
      </c>
    </row>
    <row r="3449" spans="1:3" x14ac:dyDescent="0.2">
      <c r="A3449" s="76" t="s">
        <v>9313</v>
      </c>
      <c r="B3449" s="275" t="s">
        <v>9314</v>
      </c>
      <c r="C3449" s="276" t="s">
        <v>2525</v>
      </c>
    </row>
    <row r="3450" spans="1:3" x14ac:dyDescent="0.2">
      <c r="A3450" s="76" t="s">
        <v>9315</v>
      </c>
      <c r="B3450" s="275" t="s">
        <v>9316</v>
      </c>
      <c r="C3450" s="276" t="s">
        <v>2525</v>
      </c>
    </row>
    <row r="3451" spans="1:3" x14ac:dyDescent="0.2">
      <c r="A3451" s="76" t="s">
        <v>9317</v>
      </c>
      <c r="B3451" s="275" t="s">
        <v>9318</v>
      </c>
      <c r="C3451" s="276" t="s">
        <v>2525</v>
      </c>
    </row>
    <row r="3452" spans="1:3" x14ac:dyDescent="0.2">
      <c r="A3452" s="76" t="s">
        <v>9319</v>
      </c>
      <c r="B3452" s="275" t="s">
        <v>9320</v>
      </c>
      <c r="C3452" s="276" t="s">
        <v>2525</v>
      </c>
    </row>
    <row r="3453" spans="1:3" x14ac:dyDescent="0.2">
      <c r="A3453" s="76" t="s">
        <v>9321</v>
      </c>
      <c r="B3453" s="275" t="s">
        <v>9322</v>
      </c>
      <c r="C3453" s="276" t="s">
        <v>2525</v>
      </c>
    </row>
    <row r="3454" spans="1:3" x14ac:dyDescent="0.2">
      <c r="A3454" s="76" t="s">
        <v>9323</v>
      </c>
      <c r="B3454" s="275" t="s">
        <v>9324</v>
      </c>
      <c r="C3454" s="276" t="s">
        <v>2525</v>
      </c>
    </row>
    <row r="3455" spans="1:3" x14ac:dyDescent="0.2">
      <c r="A3455" s="76" t="s">
        <v>9325</v>
      </c>
      <c r="B3455" s="275" t="s">
        <v>9326</v>
      </c>
      <c r="C3455" s="276" t="s">
        <v>2525</v>
      </c>
    </row>
    <row r="3456" spans="1:3" x14ac:dyDescent="0.2">
      <c r="A3456" s="76" t="s">
        <v>9327</v>
      </c>
      <c r="B3456" s="275" t="s">
        <v>9328</v>
      </c>
      <c r="C3456" s="276" t="s">
        <v>2525</v>
      </c>
    </row>
    <row r="3457" spans="1:3" x14ac:dyDescent="0.2">
      <c r="A3457" s="76" t="s">
        <v>9329</v>
      </c>
      <c r="B3457" s="275" t="s">
        <v>9330</v>
      </c>
      <c r="C3457" s="276" t="s">
        <v>2525</v>
      </c>
    </row>
    <row r="3458" spans="1:3" x14ac:dyDescent="0.2">
      <c r="A3458" s="76" t="s">
        <v>9331</v>
      </c>
      <c r="B3458" s="275" t="s">
        <v>9332</v>
      </c>
      <c r="C3458" s="276" t="s">
        <v>2525</v>
      </c>
    </row>
    <row r="3459" spans="1:3" x14ac:dyDescent="0.2">
      <c r="A3459" s="76" t="s">
        <v>9333</v>
      </c>
      <c r="B3459" s="275" t="s">
        <v>9334</v>
      </c>
      <c r="C3459" s="276" t="s">
        <v>2525</v>
      </c>
    </row>
    <row r="3460" spans="1:3" x14ac:dyDescent="0.2">
      <c r="A3460" s="76" t="s">
        <v>9335</v>
      </c>
      <c r="B3460" s="275" t="s">
        <v>9336</v>
      </c>
      <c r="C3460" s="276" t="s">
        <v>2525</v>
      </c>
    </row>
    <row r="3461" spans="1:3" x14ac:dyDescent="0.2">
      <c r="A3461" s="76" t="s">
        <v>9337</v>
      </c>
      <c r="B3461" s="275" t="s">
        <v>9338</v>
      </c>
      <c r="C3461" s="276" t="s">
        <v>2525</v>
      </c>
    </row>
    <row r="3462" spans="1:3" x14ac:dyDescent="0.2">
      <c r="A3462" s="76" t="s">
        <v>9339</v>
      </c>
      <c r="B3462" s="275" t="s">
        <v>9340</v>
      </c>
      <c r="C3462" s="276" t="s">
        <v>2525</v>
      </c>
    </row>
    <row r="3463" spans="1:3" x14ac:dyDescent="0.2">
      <c r="A3463" s="76" t="s">
        <v>9341</v>
      </c>
      <c r="B3463" s="275" t="s">
        <v>9342</v>
      </c>
      <c r="C3463" s="276" t="s">
        <v>2525</v>
      </c>
    </row>
    <row r="3464" spans="1:3" x14ac:dyDescent="0.2">
      <c r="A3464" s="76" t="s">
        <v>9343</v>
      </c>
      <c r="B3464" s="275" t="s">
        <v>9344</v>
      </c>
      <c r="C3464" s="276" t="s">
        <v>2525</v>
      </c>
    </row>
    <row r="3465" spans="1:3" x14ac:dyDescent="0.2">
      <c r="A3465" s="76" t="s">
        <v>9345</v>
      </c>
      <c r="B3465" s="275" t="s">
        <v>9346</v>
      </c>
      <c r="C3465" s="276" t="s">
        <v>2525</v>
      </c>
    </row>
    <row r="3466" spans="1:3" x14ac:dyDescent="0.2">
      <c r="A3466" s="76" t="s">
        <v>9347</v>
      </c>
      <c r="B3466" s="275" t="s">
        <v>8377</v>
      </c>
      <c r="C3466" s="276" t="s">
        <v>2525</v>
      </c>
    </row>
    <row r="3467" spans="1:3" x14ac:dyDescent="0.2">
      <c r="A3467" s="76" t="s">
        <v>9348</v>
      </c>
      <c r="B3467" s="275" t="s">
        <v>9349</v>
      </c>
      <c r="C3467" s="276" t="s">
        <v>2525</v>
      </c>
    </row>
    <row r="3468" spans="1:3" x14ac:dyDescent="0.2">
      <c r="A3468" s="76" t="s">
        <v>9350</v>
      </c>
      <c r="B3468" s="275" t="s">
        <v>9351</v>
      </c>
      <c r="C3468" s="276" t="s">
        <v>2525</v>
      </c>
    </row>
    <row r="3469" spans="1:3" x14ac:dyDescent="0.2">
      <c r="A3469" s="76" t="s">
        <v>9352</v>
      </c>
      <c r="B3469" s="275" t="s">
        <v>9353</v>
      </c>
      <c r="C3469" s="276" t="s">
        <v>22275</v>
      </c>
    </row>
    <row r="3470" spans="1:3" x14ac:dyDescent="0.2">
      <c r="A3470" s="76" t="s">
        <v>9354</v>
      </c>
      <c r="B3470" s="275" t="s">
        <v>9355</v>
      </c>
      <c r="C3470" s="276" t="s">
        <v>22275</v>
      </c>
    </row>
    <row r="3471" spans="1:3" x14ac:dyDescent="0.2">
      <c r="A3471" s="76" t="s">
        <v>9356</v>
      </c>
      <c r="B3471" s="275" t="s">
        <v>9357</v>
      </c>
      <c r="C3471" s="276" t="s">
        <v>2525</v>
      </c>
    </row>
    <row r="3472" spans="1:3" x14ac:dyDescent="0.2">
      <c r="A3472" s="76" t="s">
        <v>9358</v>
      </c>
      <c r="B3472" s="275" t="s">
        <v>9359</v>
      </c>
      <c r="C3472" s="276" t="s">
        <v>2525</v>
      </c>
    </row>
    <row r="3473" spans="1:3" x14ac:dyDescent="0.2">
      <c r="A3473" s="76" t="s">
        <v>9360</v>
      </c>
      <c r="B3473" s="275" t="s">
        <v>9361</v>
      </c>
      <c r="C3473" s="276" t="s">
        <v>2525</v>
      </c>
    </row>
    <row r="3474" spans="1:3" x14ac:dyDescent="0.2">
      <c r="A3474" s="76" t="s">
        <v>9362</v>
      </c>
      <c r="B3474" s="275" t="s">
        <v>9363</v>
      </c>
      <c r="C3474" s="276" t="s">
        <v>2525</v>
      </c>
    </row>
    <row r="3475" spans="1:3" x14ac:dyDescent="0.2">
      <c r="A3475" s="76" t="s">
        <v>9364</v>
      </c>
      <c r="B3475" s="275" t="s">
        <v>9365</v>
      </c>
      <c r="C3475" s="276" t="s">
        <v>2525</v>
      </c>
    </row>
    <row r="3476" spans="1:3" x14ac:dyDescent="0.2">
      <c r="A3476" s="76" t="s">
        <v>9366</v>
      </c>
      <c r="B3476" s="275" t="s">
        <v>9367</v>
      </c>
      <c r="C3476" s="276" t="s">
        <v>2525</v>
      </c>
    </row>
    <row r="3477" spans="1:3" x14ac:dyDescent="0.2">
      <c r="A3477" s="76" t="s">
        <v>9368</v>
      </c>
      <c r="B3477" s="275" t="s">
        <v>9369</v>
      </c>
      <c r="C3477" s="276" t="s">
        <v>2525</v>
      </c>
    </row>
    <row r="3478" spans="1:3" x14ac:dyDescent="0.2">
      <c r="A3478" s="76" t="s">
        <v>9370</v>
      </c>
      <c r="B3478" s="275" t="s">
        <v>9371</v>
      </c>
      <c r="C3478" s="276" t="s">
        <v>2525</v>
      </c>
    </row>
    <row r="3479" spans="1:3" x14ac:dyDescent="0.2">
      <c r="A3479" s="76" t="s">
        <v>9372</v>
      </c>
      <c r="B3479" s="275" t="s">
        <v>9373</v>
      </c>
      <c r="C3479" s="276" t="s">
        <v>2525</v>
      </c>
    </row>
    <row r="3480" spans="1:3" x14ac:dyDescent="0.2">
      <c r="A3480" s="76" t="s">
        <v>9374</v>
      </c>
      <c r="B3480" s="275" t="s">
        <v>9375</v>
      </c>
      <c r="C3480" s="276" t="s">
        <v>22275</v>
      </c>
    </row>
    <row r="3481" spans="1:3" x14ac:dyDescent="0.2">
      <c r="A3481" s="76" t="s">
        <v>9376</v>
      </c>
      <c r="B3481" s="275" t="s">
        <v>9377</v>
      </c>
      <c r="C3481" s="276" t="s">
        <v>2525</v>
      </c>
    </row>
    <row r="3482" spans="1:3" x14ac:dyDescent="0.2">
      <c r="A3482" s="76" t="s">
        <v>9378</v>
      </c>
      <c r="B3482" s="275" t="s">
        <v>9379</v>
      </c>
      <c r="C3482" s="276" t="s">
        <v>2525</v>
      </c>
    </row>
    <row r="3483" spans="1:3" x14ac:dyDescent="0.2">
      <c r="A3483" s="76" t="s">
        <v>9380</v>
      </c>
      <c r="B3483" s="275" t="s">
        <v>9381</v>
      </c>
      <c r="C3483" s="276" t="s">
        <v>2525</v>
      </c>
    </row>
    <row r="3484" spans="1:3" x14ac:dyDescent="0.2">
      <c r="A3484" s="76" t="s">
        <v>9382</v>
      </c>
      <c r="B3484" s="275" t="s">
        <v>9383</v>
      </c>
      <c r="C3484" s="276" t="s">
        <v>2525</v>
      </c>
    </row>
    <row r="3485" spans="1:3" x14ac:dyDescent="0.2">
      <c r="A3485" s="76" t="s">
        <v>9384</v>
      </c>
      <c r="B3485" s="275" t="s">
        <v>9385</v>
      </c>
      <c r="C3485" s="276" t="s">
        <v>2525</v>
      </c>
    </row>
    <row r="3486" spans="1:3" x14ac:dyDescent="0.2">
      <c r="A3486" s="76" t="s">
        <v>9386</v>
      </c>
      <c r="B3486" s="275" t="s">
        <v>9387</v>
      </c>
      <c r="C3486" s="276" t="s">
        <v>2525</v>
      </c>
    </row>
    <row r="3487" spans="1:3" x14ac:dyDescent="0.2">
      <c r="A3487" s="76" t="s">
        <v>9388</v>
      </c>
      <c r="B3487" s="275" t="s">
        <v>9389</v>
      </c>
      <c r="C3487" s="276" t="s">
        <v>2525</v>
      </c>
    </row>
    <row r="3488" spans="1:3" x14ac:dyDescent="0.2">
      <c r="A3488" s="76" t="s">
        <v>9390</v>
      </c>
      <c r="B3488" s="275" t="s">
        <v>9391</v>
      </c>
      <c r="C3488" s="276" t="s">
        <v>2525</v>
      </c>
    </row>
    <row r="3489" spans="1:3" x14ac:dyDescent="0.2">
      <c r="A3489" s="76" t="s">
        <v>9392</v>
      </c>
      <c r="B3489" s="275" t="s">
        <v>9393</v>
      </c>
      <c r="C3489" s="276" t="s">
        <v>2525</v>
      </c>
    </row>
    <row r="3490" spans="1:3" x14ac:dyDescent="0.2">
      <c r="A3490" s="76" t="s">
        <v>9394</v>
      </c>
      <c r="B3490" s="275" t="s">
        <v>9395</v>
      </c>
      <c r="C3490" s="276" t="s">
        <v>2525</v>
      </c>
    </row>
    <row r="3491" spans="1:3" x14ac:dyDescent="0.2">
      <c r="A3491" s="76" t="s">
        <v>9396</v>
      </c>
      <c r="B3491" s="275" t="s">
        <v>4629</v>
      </c>
      <c r="C3491" s="276" t="s">
        <v>2525</v>
      </c>
    </row>
    <row r="3492" spans="1:3" x14ac:dyDescent="0.2">
      <c r="A3492" s="76" t="s">
        <v>9397</v>
      </c>
      <c r="B3492" s="275" t="s">
        <v>9398</v>
      </c>
      <c r="C3492" s="276" t="s">
        <v>2525</v>
      </c>
    </row>
    <row r="3493" spans="1:3" x14ac:dyDescent="0.2">
      <c r="A3493" s="76" t="s">
        <v>9399</v>
      </c>
      <c r="B3493" s="275" t="s">
        <v>9400</v>
      </c>
      <c r="C3493" s="276" t="s">
        <v>2525</v>
      </c>
    </row>
    <row r="3494" spans="1:3" x14ac:dyDescent="0.2">
      <c r="A3494" s="76" t="s">
        <v>9401</v>
      </c>
      <c r="B3494" s="275" t="s">
        <v>9402</v>
      </c>
      <c r="C3494" s="276" t="s">
        <v>2525</v>
      </c>
    </row>
    <row r="3495" spans="1:3" x14ac:dyDescent="0.2">
      <c r="A3495" s="76" t="s">
        <v>9403</v>
      </c>
      <c r="B3495" s="275" t="s">
        <v>9404</v>
      </c>
      <c r="C3495" s="276" t="s">
        <v>2525</v>
      </c>
    </row>
    <row r="3496" spans="1:3" x14ac:dyDescent="0.2">
      <c r="A3496" s="76" t="s">
        <v>9405</v>
      </c>
      <c r="B3496" s="275" t="s">
        <v>9406</v>
      </c>
      <c r="C3496" s="276" t="s">
        <v>2525</v>
      </c>
    </row>
    <row r="3497" spans="1:3" x14ac:dyDescent="0.2">
      <c r="A3497" s="76" t="s">
        <v>9407</v>
      </c>
      <c r="B3497" s="275" t="s">
        <v>229</v>
      </c>
      <c r="C3497" s="276" t="s">
        <v>22275</v>
      </c>
    </row>
    <row r="3498" spans="1:3" x14ac:dyDescent="0.2">
      <c r="A3498" s="76" t="s">
        <v>9408</v>
      </c>
      <c r="B3498" s="275" t="s">
        <v>9409</v>
      </c>
      <c r="C3498" s="276" t="s">
        <v>2525</v>
      </c>
    </row>
    <row r="3499" spans="1:3" x14ac:dyDescent="0.2">
      <c r="A3499" s="76" t="s">
        <v>9410</v>
      </c>
      <c r="B3499" s="275" t="s">
        <v>9411</v>
      </c>
      <c r="C3499" s="276" t="s">
        <v>2525</v>
      </c>
    </row>
    <row r="3500" spans="1:3" x14ac:dyDescent="0.2">
      <c r="A3500" s="76" t="s">
        <v>9412</v>
      </c>
      <c r="B3500" s="275" t="s">
        <v>9413</v>
      </c>
      <c r="C3500" s="276" t="s">
        <v>2525</v>
      </c>
    </row>
    <row r="3501" spans="1:3" x14ac:dyDescent="0.2">
      <c r="A3501" s="76" t="s">
        <v>9414</v>
      </c>
      <c r="B3501" s="275" t="s">
        <v>9415</v>
      </c>
      <c r="C3501" s="276" t="s">
        <v>2525</v>
      </c>
    </row>
    <row r="3502" spans="1:3" x14ac:dyDescent="0.2">
      <c r="A3502" s="76" t="s">
        <v>9416</v>
      </c>
      <c r="B3502" s="275" t="s">
        <v>9417</v>
      </c>
      <c r="C3502" s="276" t="s">
        <v>2525</v>
      </c>
    </row>
    <row r="3503" spans="1:3" x14ac:dyDescent="0.2">
      <c r="A3503" s="76" t="s">
        <v>9418</v>
      </c>
      <c r="B3503" s="275" t="s">
        <v>9419</v>
      </c>
      <c r="C3503" s="276" t="s">
        <v>2525</v>
      </c>
    </row>
    <row r="3504" spans="1:3" x14ac:dyDescent="0.2">
      <c r="A3504" s="76" t="s">
        <v>9420</v>
      </c>
      <c r="B3504" s="275" t="s">
        <v>9421</v>
      </c>
      <c r="C3504" s="276" t="s">
        <v>2525</v>
      </c>
    </row>
    <row r="3505" spans="1:3" x14ac:dyDescent="0.2">
      <c r="A3505" s="76" t="s">
        <v>9422</v>
      </c>
      <c r="B3505" s="275" t="s">
        <v>9423</v>
      </c>
      <c r="C3505" s="276" t="s">
        <v>2525</v>
      </c>
    </row>
    <row r="3506" spans="1:3" x14ac:dyDescent="0.2">
      <c r="A3506" s="76" t="s">
        <v>9424</v>
      </c>
      <c r="B3506" s="275" t="s">
        <v>9425</v>
      </c>
      <c r="C3506" s="276" t="s">
        <v>2525</v>
      </c>
    </row>
    <row r="3507" spans="1:3" x14ac:dyDescent="0.2">
      <c r="A3507" s="76" t="s">
        <v>9426</v>
      </c>
      <c r="B3507" s="275" t="s">
        <v>9427</v>
      </c>
      <c r="C3507" s="276" t="s">
        <v>2525</v>
      </c>
    </row>
    <row r="3508" spans="1:3" x14ac:dyDescent="0.2">
      <c r="A3508" s="76" t="s">
        <v>9428</v>
      </c>
      <c r="B3508" s="275" t="s">
        <v>9429</v>
      </c>
      <c r="C3508" s="276" t="s">
        <v>22275</v>
      </c>
    </row>
    <row r="3509" spans="1:3" x14ac:dyDescent="0.2">
      <c r="A3509" s="76" t="s">
        <v>9430</v>
      </c>
      <c r="B3509" s="275" t="s">
        <v>9431</v>
      </c>
      <c r="C3509" s="276" t="s">
        <v>2525</v>
      </c>
    </row>
    <row r="3510" spans="1:3" x14ac:dyDescent="0.2">
      <c r="A3510" s="76" t="s">
        <v>9432</v>
      </c>
      <c r="B3510" s="275" t="s">
        <v>9433</v>
      </c>
      <c r="C3510" s="276" t="s">
        <v>2525</v>
      </c>
    </row>
    <row r="3511" spans="1:3" x14ac:dyDescent="0.2">
      <c r="A3511" s="76" t="s">
        <v>9434</v>
      </c>
      <c r="B3511" s="275" t="s">
        <v>9435</v>
      </c>
      <c r="C3511" s="276" t="s">
        <v>2525</v>
      </c>
    </row>
    <row r="3512" spans="1:3" x14ac:dyDescent="0.2">
      <c r="A3512" s="76" t="s">
        <v>9436</v>
      </c>
      <c r="B3512" s="275" t="s">
        <v>9437</v>
      </c>
      <c r="C3512" s="276" t="s">
        <v>2525</v>
      </c>
    </row>
    <row r="3513" spans="1:3" x14ac:dyDescent="0.2">
      <c r="A3513" s="76" t="s">
        <v>9438</v>
      </c>
      <c r="B3513" s="275" t="s">
        <v>9439</v>
      </c>
      <c r="C3513" s="276" t="s">
        <v>22275</v>
      </c>
    </row>
    <row r="3514" spans="1:3" x14ac:dyDescent="0.2">
      <c r="A3514" s="76" t="s">
        <v>9440</v>
      </c>
      <c r="B3514" s="275" t="s">
        <v>9441</v>
      </c>
      <c r="C3514" s="276" t="s">
        <v>2525</v>
      </c>
    </row>
    <row r="3515" spans="1:3" x14ac:dyDescent="0.2">
      <c r="A3515" s="76" t="s">
        <v>9442</v>
      </c>
      <c r="B3515" s="275" t="s">
        <v>9443</v>
      </c>
      <c r="C3515" s="276" t="s">
        <v>2525</v>
      </c>
    </row>
    <row r="3516" spans="1:3" x14ac:dyDescent="0.2">
      <c r="A3516" s="76" t="s">
        <v>9444</v>
      </c>
      <c r="B3516" s="275" t="s">
        <v>9445</v>
      </c>
      <c r="C3516" s="276" t="s">
        <v>2525</v>
      </c>
    </row>
    <row r="3517" spans="1:3" x14ac:dyDescent="0.2">
      <c r="A3517" s="76" t="s">
        <v>9446</v>
      </c>
      <c r="B3517" s="275" t="s">
        <v>9447</v>
      </c>
      <c r="C3517" s="276" t="s">
        <v>2525</v>
      </c>
    </row>
    <row r="3518" spans="1:3" x14ac:dyDescent="0.2">
      <c r="A3518" s="76" t="s">
        <v>9448</v>
      </c>
      <c r="B3518" s="275" t="s">
        <v>9449</v>
      </c>
      <c r="C3518" s="276" t="s">
        <v>22275</v>
      </c>
    </row>
    <row r="3519" spans="1:3" x14ac:dyDescent="0.2">
      <c r="A3519" s="76" t="s">
        <v>9450</v>
      </c>
      <c r="B3519" s="275" t="s">
        <v>9451</v>
      </c>
      <c r="C3519" s="276" t="s">
        <v>2525</v>
      </c>
    </row>
    <row r="3520" spans="1:3" x14ac:dyDescent="0.2">
      <c r="A3520" s="76" t="s">
        <v>9452</v>
      </c>
      <c r="B3520" s="275" t="s">
        <v>9453</v>
      </c>
      <c r="C3520" s="276" t="s">
        <v>22275</v>
      </c>
    </row>
    <row r="3521" spans="1:3" x14ac:dyDescent="0.2">
      <c r="A3521" s="76" t="s">
        <v>9454</v>
      </c>
      <c r="B3521" s="275" t="s">
        <v>9455</v>
      </c>
      <c r="C3521" s="276" t="s">
        <v>2525</v>
      </c>
    </row>
    <row r="3522" spans="1:3" x14ac:dyDescent="0.2">
      <c r="A3522" s="76" t="s">
        <v>9456</v>
      </c>
      <c r="B3522" s="275" t="s">
        <v>9457</v>
      </c>
      <c r="C3522" s="276" t="s">
        <v>2525</v>
      </c>
    </row>
    <row r="3523" spans="1:3" x14ac:dyDescent="0.2">
      <c r="A3523" s="76" t="s">
        <v>9458</v>
      </c>
      <c r="B3523" s="275" t="s">
        <v>9459</v>
      </c>
      <c r="C3523" s="276" t="s">
        <v>2525</v>
      </c>
    </row>
    <row r="3524" spans="1:3" x14ac:dyDescent="0.2">
      <c r="A3524" s="76" t="s">
        <v>9460</v>
      </c>
      <c r="B3524" s="275" t="s">
        <v>9461</v>
      </c>
      <c r="C3524" s="276" t="s">
        <v>22275</v>
      </c>
    </row>
    <row r="3525" spans="1:3" x14ac:dyDescent="0.2">
      <c r="A3525" s="76" t="s">
        <v>9462</v>
      </c>
      <c r="B3525" s="275" t="s">
        <v>9463</v>
      </c>
      <c r="C3525" s="276" t="s">
        <v>2525</v>
      </c>
    </row>
    <row r="3526" spans="1:3" x14ac:dyDescent="0.2">
      <c r="A3526" s="76" t="s">
        <v>9464</v>
      </c>
      <c r="B3526" s="275" t="s">
        <v>9465</v>
      </c>
      <c r="C3526" s="276" t="s">
        <v>2525</v>
      </c>
    </row>
    <row r="3527" spans="1:3" x14ac:dyDescent="0.2">
      <c r="A3527" s="76" t="s">
        <v>9466</v>
      </c>
      <c r="B3527" s="275" t="s">
        <v>4285</v>
      </c>
      <c r="C3527" s="276" t="s">
        <v>2525</v>
      </c>
    </row>
    <row r="3528" spans="1:3" x14ac:dyDescent="0.2">
      <c r="A3528" s="76" t="s">
        <v>9467</v>
      </c>
      <c r="B3528" s="275" t="s">
        <v>9468</v>
      </c>
      <c r="C3528" s="276" t="s">
        <v>22275</v>
      </c>
    </row>
    <row r="3529" spans="1:3" x14ac:dyDescent="0.2">
      <c r="A3529" s="76" t="s">
        <v>9469</v>
      </c>
      <c r="B3529" s="275" t="s">
        <v>9470</v>
      </c>
      <c r="C3529" s="276" t="s">
        <v>2525</v>
      </c>
    </row>
    <row r="3530" spans="1:3" x14ac:dyDescent="0.2">
      <c r="A3530" s="76" t="s">
        <v>9471</v>
      </c>
      <c r="B3530" s="275" t="s">
        <v>3206</v>
      </c>
      <c r="C3530" s="276" t="s">
        <v>2525</v>
      </c>
    </row>
    <row r="3531" spans="1:3" x14ac:dyDescent="0.2">
      <c r="A3531" s="76" t="s">
        <v>9472</v>
      </c>
      <c r="B3531" s="275" t="s">
        <v>9473</v>
      </c>
      <c r="C3531" s="276" t="s">
        <v>2525</v>
      </c>
    </row>
    <row r="3532" spans="1:3" x14ac:dyDescent="0.2">
      <c r="A3532" s="76" t="s">
        <v>9474</v>
      </c>
      <c r="B3532" s="275" t="s">
        <v>9475</v>
      </c>
      <c r="C3532" s="276" t="s">
        <v>2525</v>
      </c>
    </row>
    <row r="3533" spans="1:3" x14ac:dyDescent="0.2">
      <c r="A3533" s="76" t="s">
        <v>9476</v>
      </c>
      <c r="B3533" s="275" t="s">
        <v>9477</v>
      </c>
      <c r="C3533" s="276" t="s">
        <v>2525</v>
      </c>
    </row>
    <row r="3534" spans="1:3" x14ac:dyDescent="0.2">
      <c r="A3534" s="76" t="s">
        <v>9478</v>
      </c>
      <c r="B3534" s="275" t="s">
        <v>9479</v>
      </c>
      <c r="C3534" s="276" t="s">
        <v>2525</v>
      </c>
    </row>
    <row r="3535" spans="1:3" x14ac:dyDescent="0.2">
      <c r="A3535" s="76" t="s">
        <v>9480</v>
      </c>
      <c r="B3535" s="275" t="s">
        <v>9481</v>
      </c>
      <c r="C3535" s="276" t="s">
        <v>2525</v>
      </c>
    </row>
    <row r="3536" spans="1:3" x14ac:dyDescent="0.2">
      <c r="A3536" s="76" t="s">
        <v>9482</v>
      </c>
      <c r="B3536" s="275" t="s">
        <v>9483</v>
      </c>
      <c r="C3536" s="276" t="s">
        <v>22275</v>
      </c>
    </row>
    <row r="3537" spans="1:3" x14ac:dyDescent="0.2">
      <c r="A3537" s="76" t="s">
        <v>9484</v>
      </c>
      <c r="B3537" s="275" t="s">
        <v>9485</v>
      </c>
      <c r="C3537" s="276" t="s">
        <v>2525</v>
      </c>
    </row>
    <row r="3538" spans="1:3" x14ac:dyDescent="0.2">
      <c r="A3538" s="76" t="s">
        <v>9486</v>
      </c>
      <c r="B3538" s="275" t="s">
        <v>9487</v>
      </c>
      <c r="C3538" s="276" t="s">
        <v>2525</v>
      </c>
    </row>
    <row r="3539" spans="1:3" x14ac:dyDescent="0.2">
      <c r="A3539" s="76" t="s">
        <v>9488</v>
      </c>
      <c r="B3539" s="275" t="s">
        <v>9489</v>
      </c>
      <c r="C3539" s="276" t="s">
        <v>2525</v>
      </c>
    </row>
    <row r="3540" spans="1:3" x14ac:dyDescent="0.2">
      <c r="A3540" s="76" t="s">
        <v>9490</v>
      </c>
      <c r="B3540" s="275" t="s">
        <v>9491</v>
      </c>
      <c r="C3540" s="276" t="s">
        <v>2525</v>
      </c>
    </row>
    <row r="3541" spans="1:3" x14ac:dyDescent="0.2">
      <c r="A3541" s="76" t="s">
        <v>9492</v>
      </c>
      <c r="B3541" s="275" t="s">
        <v>9493</v>
      </c>
      <c r="C3541" s="276" t="s">
        <v>2525</v>
      </c>
    </row>
    <row r="3542" spans="1:3" x14ac:dyDescent="0.2">
      <c r="A3542" s="76" t="s">
        <v>9494</v>
      </c>
      <c r="B3542" s="275" t="s">
        <v>9495</v>
      </c>
      <c r="C3542" s="276" t="s">
        <v>2525</v>
      </c>
    </row>
    <row r="3543" spans="1:3" x14ac:dyDescent="0.2">
      <c r="A3543" s="76" t="s">
        <v>9496</v>
      </c>
      <c r="B3543" s="275" t="s">
        <v>9497</v>
      </c>
      <c r="C3543" s="276" t="s">
        <v>2525</v>
      </c>
    </row>
    <row r="3544" spans="1:3" x14ac:dyDescent="0.2">
      <c r="A3544" s="76" t="s">
        <v>9498</v>
      </c>
      <c r="B3544" s="275" t="s">
        <v>9499</v>
      </c>
      <c r="C3544" s="276" t="s">
        <v>2525</v>
      </c>
    </row>
    <row r="3545" spans="1:3" x14ac:dyDescent="0.2">
      <c r="A3545" s="76" t="s">
        <v>9500</v>
      </c>
      <c r="B3545" s="275" t="s">
        <v>9501</v>
      </c>
      <c r="C3545" s="276" t="s">
        <v>2525</v>
      </c>
    </row>
    <row r="3546" spans="1:3" x14ac:dyDescent="0.2">
      <c r="A3546" s="76" t="s">
        <v>9502</v>
      </c>
      <c r="B3546" s="275" t="s">
        <v>9503</v>
      </c>
      <c r="C3546" s="276" t="s">
        <v>2525</v>
      </c>
    </row>
    <row r="3547" spans="1:3" x14ac:dyDescent="0.2">
      <c r="A3547" s="76" t="s">
        <v>9504</v>
      </c>
      <c r="B3547" s="275" t="s">
        <v>9505</v>
      </c>
      <c r="C3547" s="276" t="s">
        <v>2525</v>
      </c>
    </row>
    <row r="3548" spans="1:3" x14ac:dyDescent="0.2">
      <c r="A3548" s="76" t="s">
        <v>9506</v>
      </c>
      <c r="B3548" s="275" t="s">
        <v>9507</v>
      </c>
      <c r="C3548" s="276" t="s">
        <v>2525</v>
      </c>
    </row>
    <row r="3549" spans="1:3" x14ac:dyDescent="0.2">
      <c r="A3549" s="76" t="s">
        <v>9508</v>
      </c>
      <c r="B3549" s="275" t="s">
        <v>9509</v>
      </c>
      <c r="C3549" s="276" t="s">
        <v>2525</v>
      </c>
    </row>
    <row r="3550" spans="1:3" x14ac:dyDescent="0.2">
      <c r="A3550" s="76" t="s">
        <v>9510</v>
      </c>
      <c r="B3550" s="275" t="s">
        <v>9511</v>
      </c>
      <c r="C3550" s="276" t="s">
        <v>2525</v>
      </c>
    </row>
    <row r="3551" spans="1:3" x14ac:dyDescent="0.2">
      <c r="A3551" s="76" t="s">
        <v>9512</v>
      </c>
      <c r="B3551" s="275" t="s">
        <v>9513</v>
      </c>
      <c r="C3551" s="276" t="s">
        <v>2525</v>
      </c>
    </row>
    <row r="3552" spans="1:3" x14ac:dyDescent="0.2">
      <c r="A3552" s="76" t="s">
        <v>9514</v>
      </c>
      <c r="B3552" s="275" t="s">
        <v>9515</v>
      </c>
      <c r="C3552" s="276" t="s">
        <v>2525</v>
      </c>
    </row>
    <row r="3553" spans="1:3" x14ac:dyDescent="0.2">
      <c r="A3553" s="76" t="s">
        <v>9516</v>
      </c>
      <c r="B3553" s="275" t="s">
        <v>9517</v>
      </c>
      <c r="C3553" s="276" t="s">
        <v>22275</v>
      </c>
    </row>
    <row r="3554" spans="1:3" x14ac:dyDescent="0.2">
      <c r="A3554" s="76" t="s">
        <v>9518</v>
      </c>
      <c r="B3554" s="275" t="s">
        <v>9519</v>
      </c>
      <c r="C3554" s="276" t="s">
        <v>2525</v>
      </c>
    </row>
    <row r="3555" spans="1:3" x14ac:dyDescent="0.2">
      <c r="A3555" s="76" t="s">
        <v>9520</v>
      </c>
      <c r="B3555" s="275" t="s">
        <v>9521</v>
      </c>
      <c r="C3555" s="276" t="s">
        <v>2525</v>
      </c>
    </row>
    <row r="3556" spans="1:3" x14ac:dyDescent="0.2">
      <c r="A3556" s="76" t="s">
        <v>9522</v>
      </c>
      <c r="B3556" s="275" t="s">
        <v>9523</v>
      </c>
      <c r="C3556" s="276" t="s">
        <v>2525</v>
      </c>
    </row>
    <row r="3557" spans="1:3" x14ac:dyDescent="0.2">
      <c r="A3557" s="76" t="s">
        <v>9524</v>
      </c>
      <c r="B3557" s="275" t="s">
        <v>9525</v>
      </c>
      <c r="C3557" s="276" t="s">
        <v>22275</v>
      </c>
    </row>
    <row r="3558" spans="1:3" x14ac:dyDescent="0.2">
      <c r="A3558" s="76" t="s">
        <v>9526</v>
      </c>
      <c r="B3558" s="275" t="s">
        <v>9527</v>
      </c>
      <c r="C3558" s="276" t="s">
        <v>2525</v>
      </c>
    </row>
    <row r="3559" spans="1:3" x14ac:dyDescent="0.2">
      <c r="A3559" s="76" t="s">
        <v>9528</v>
      </c>
      <c r="B3559" s="275" t="s">
        <v>9529</v>
      </c>
      <c r="C3559" s="276" t="s">
        <v>2525</v>
      </c>
    </row>
    <row r="3560" spans="1:3" x14ac:dyDescent="0.2">
      <c r="A3560" s="76" t="s">
        <v>9530</v>
      </c>
      <c r="B3560" s="275" t="s">
        <v>9531</v>
      </c>
      <c r="C3560" s="276" t="s">
        <v>2525</v>
      </c>
    </row>
    <row r="3561" spans="1:3" x14ac:dyDescent="0.2">
      <c r="A3561" s="76" t="s">
        <v>9532</v>
      </c>
      <c r="B3561" s="275" t="s">
        <v>9533</v>
      </c>
      <c r="C3561" s="276" t="s">
        <v>2525</v>
      </c>
    </row>
    <row r="3562" spans="1:3" x14ac:dyDescent="0.2">
      <c r="A3562" s="76" t="s">
        <v>9534</v>
      </c>
      <c r="B3562" s="275" t="s">
        <v>9535</v>
      </c>
      <c r="C3562" s="276" t="s">
        <v>2525</v>
      </c>
    </row>
    <row r="3563" spans="1:3" x14ac:dyDescent="0.2">
      <c r="A3563" s="76" t="s">
        <v>9536</v>
      </c>
      <c r="B3563" s="275" t="s">
        <v>9537</v>
      </c>
      <c r="C3563" s="276" t="s">
        <v>2525</v>
      </c>
    </row>
    <row r="3564" spans="1:3" x14ac:dyDescent="0.2">
      <c r="A3564" s="76" t="s">
        <v>9538</v>
      </c>
      <c r="B3564" s="275" t="s">
        <v>9539</v>
      </c>
      <c r="C3564" s="276" t="s">
        <v>2525</v>
      </c>
    </row>
    <row r="3565" spans="1:3" x14ac:dyDescent="0.2">
      <c r="A3565" s="76" t="s">
        <v>9540</v>
      </c>
      <c r="B3565" s="275" t="s">
        <v>9541</v>
      </c>
      <c r="C3565" s="276" t="s">
        <v>2525</v>
      </c>
    </row>
    <row r="3566" spans="1:3" x14ac:dyDescent="0.2">
      <c r="A3566" s="76" t="s">
        <v>9542</v>
      </c>
      <c r="B3566" s="275" t="s">
        <v>9543</v>
      </c>
      <c r="C3566" s="276" t="s">
        <v>2525</v>
      </c>
    </row>
    <row r="3567" spans="1:3" x14ac:dyDescent="0.2">
      <c r="A3567" s="76" t="s">
        <v>9544</v>
      </c>
      <c r="B3567" s="275" t="s">
        <v>9545</v>
      </c>
      <c r="C3567" s="276" t="s">
        <v>2525</v>
      </c>
    </row>
    <row r="3568" spans="1:3" x14ac:dyDescent="0.2">
      <c r="A3568" s="76" t="s">
        <v>9546</v>
      </c>
      <c r="B3568" s="275" t="s">
        <v>9547</v>
      </c>
      <c r="C3568" s="276" t="s">
        <v>2525</v>
      </c>
    </row>
    <row r="3569" spans="1:3" x14ac:dyDescent="0.2">
      <c r="A3569" s="76" t="s">
        <v>9548</v>
      </c>
      <c r="B3569" s="275" t="s">
        <v>9549</v>
      </c>
      <c r="C3569" s="276" t="s">
        <v>2525</v>
      </c>
    </row>
    <row r="3570" spans="1:3" x14ac:dyDescent="0.2">
      <c r="A3570" s="76" t="s">
        <v>9550</v>
      </c>
      <c r="B3570" s="275" t="s">
        <v>9551</v>
      </c>
      <c r="C3570" s="276" t="s">
        <v>2525</v>
      </c>
    </row>
    <row r="3571" spans="1:3" x14ac:dyDescent="0.2">
      <c r="A3571" s="76" t="s">
        <v>9552</v>
      </c>
      <c r="B3571" s="275" t="s">
        <v>9553</v>
      </c>
      <c r="C3571" s="276" t="s">
        <v>2525</v>
      </c>
    </row>
    <row r="3572" spans="1:3" x14ac:dyDescent="0.2">
      <c r="A3572" s="76" t="s">
        <v>9554</v>
      </c>
      <c r="B3572" s="275" t="s">
        <v>9555</v>
      </c>
      <c r="C3572" s="276" t="s">
        <v>2525</v>
      </c>
    </row>
    <row r="3573" spans="1:3" x14ac:dyDescent="0.2">
      <c r="A3573" s="76" t="s">
        <v>9556</v>
      </c>
      <c r="B3573" s="275" t="s">
        <v>9557</v>
      </c>
      <c r="C3573" s="276" t="s">
        <v>2525</v>
      </c>
    </row>
    <row r="3574" spans="1:3" x14ac:dyDescent="0.2">
      <c r="A3574" s="76" t="s">
        <v>9558</v>
      </c>
      <c r="B3574" s="275" t="s">
        <v>9559</v>
      </c>
      <c r="C3574" s="276" t="s">
        <v>2525</v>
      </c>
    </row>
    <row r="3575" spans="1:3" x14ac:dyDescent="0.2">
      <c r="A3575" s="76" t="s">
        <v>9560</v>
      </c>
      <c r="B3575" s="275" t="s">
        <v>9561</v>
      </c>
      <c r="C3575" s="276" t="s">
        <v>2525</v>
      </c>
    </row>
    <row r="3576" spans="1:3" x14ac:dyDescent="0.2">
      <c r="A3576" s="76" t="s">
        <v>9562</v>
      </c>
      <c r="B3576" s="275" t="s">
        <v>9563</v>
      </c>
      <c r="C3576" s="276" t="s">
        <v>2525</v>
      </c>
    </row>
    <row r="3577" spans="1:3" x14ac:dyDescent="0.2">
      <c r="A3577" s="76" t="s">
        <v>9564</v>
      </c>
      <c r="B3577" s="275" t="s">
        <v>9565</v>
      </c>
      <c r="C3577" s="276" t="s">
        <v>2525</v>
      </c>
    </row>
    <row r="3578" spans="1:3" x14ac:dyDescent="0.2">
      <c r="A3578" s="76" t="s">
        <v>9566</v>
      </c>
      <c r="B3578" s="275" t="s">
        <v>9567</v>
      </c>
      <c r="C3578" s="276" t="s">
        <v>2525</v>
      </c>
    </row>
    <row r="3579" spans="1:3" x14ac:dyDescent="0.2">
      <c r="A3579" s="76" t="s">
        <v>9568</v>
      </c>
      <c r="B3579" s="275" t="s">
        <v>9569</v>
      </c>
      <c r="C3579" s="276" t="s">
        <v>22275</v>
      </c>
    </row>
    <row r="3580" spans="1:3" x14ac:dyDescent="0.2">
      <c r="A3580" s="76" t="s">
        <v>9570</v>
      </c>
      <c r="B3580" s="275" t="s">
        <v>9571</v>
      </c>
      <c r="C3580" s="276" t="s">
        <v>2525</v>
      </c>
    </row>
    <row r="3581" spans="1:3" x14ac:dyDescent="0.2">
      <c r="A3581" s="76" t="s">
        <v>9572</v>
      </c>
      <c r="B3581" s="275" t="s">
        <v>9573</v>
      </c>
      <c r="C3581" s="276" t="s">
        <v>2525</v>
      </c>
    </row>
    <row r="3582" spans="1:3" x14ac:dyDescent="0.2">
      <c r="A3582" s="76" t="s">
        <v>9574</v>
      </c>
      <c r="B3582" s="275" t="s">
        <v>9575</v>
      </c>
      <c r="C3582" s="276" t="s">
        <v>2525</v>
      </c>
    </row>
    <row r="3583" spans="1:3" x14ac:dyDescent="0.2">
      <c r="A3583" s="76" t="s">
        <v>9576</v>
      </c>
      <c r="B3583" s="275" t="s">
        <v>9577</v>
      </c>
      <c r="C3583" s="276" t="s">
        <v>2525</v>
      </c>
    </row>
    <row r="3584" spans="1:3" x14ac:dyDescent="0.2">
      <c r="A3584" s="76" t="s">
        <v>9578</v>
      </c>
      <c r="B3584" s="275" t="s">
        <v>9579</v>
      </c>
      <c r="C3584" s="276" t="s">
        <v>2525</v>
      </c>
    </row>
    <row r="3585" spans="1:3" x14ac:dyDescent="0.2">
      <c r="A3585" s="76" t="s">
        <v>9580</v>
      </c>
      <c r="B3585" s="275" t="s">
        <v>9581</v>
      </c>
      <c r="C3585" s="276" t="s">
        <v>2525</v>
      </c>
    </row>
    <row r="3586" spans="1:3" x14ac:dyDescent="0.2">
      <c r="A3586" s="76" t="s">
        <v>9582</v>
      </c>
      <c r="B3586" s="275" t="s">
        <v>9583</v>
      </c>
      <c r="C3586" s="276" t="s">
        <v>2525</v>
      </c>
    </row>
    <row r="3587" spans="1:3" x14ac:dyDescent="0.2">
      <c r="A3587" s="76" t="s">
        <v>9584</v>
      </c>
      <c r="B3587" s="275" t="s">
        <v>9585</v>
      </c>
      <c r="C3587" s="276" t="s">
        <v>2525</v>
      </c>
    </row>
    <row r="3588" spans="1:3" x14ac:dyDescent="0.2">
      <c r="A3588" s="76" t="s">
        <v>9586</v>
      </c>
      <c r="B3588" s="275" t="s">
        <v>9587</v>
      </c>
      <c r="C3588" s="276" t="s">
        <v>2525</v>
      </c>
    </row>
    <row r="3589" spans="1:3" x14ac:dyDescent="0.2">
      <c r="A3589" s="76" t="s">
        <v>9588</v>
      </c>
      <c r="B3589" s="275" t="s">
        <v>9589</v>
      </c>
      <c r="C3589" s="276" t="s">
        <v>2525</v>
      </c>
    </row>
    <row r="3590" spans="1:3" x14ac:dyDescent="0.2">
      <c r="A3590" s="76" t="s">
        <v>9590</v>
      </c>
      <c r="B3590" s="275" t="s">
        <v>9591</v>
      </c>
      <c r="C3590" s="276" t="s">
        <v>2525</v>
      </c>
    </row>
    <row r="3591" spans="1:3" x14ac:dyDescent="0.2">
      <c r="A3591" s="76" t="s">
        <v>9592</v>
      </c>
      <c r="B3591" s="275" t="s">
        <v>9593</v>
      </c>
      <c r="C3591" s="276" t="s">
        <v>2525</v>
      </c>
    </row>
    <row r="3592" spans="1:3" x14ac:dyDescent="0.2">
      <c r="A3592" s="76" t="s">
        <v>9594</v>
      </c>
      <c r="B3592" s="275" t="s">
        <v>4057</v>
      </c>
      <c r="C3592" s="276" t="s">
        <v>2525</v>
      </c>
    </row>
    <row r="3593" spans="1:3" x14ac:dyDescent="0.2">
      <c r="A3593" s="76" t="s">
        <v>9595</v>
      </c>
      <c r="B3593" s="275" t="s">
        <v>9596</v>
      </c>
      <c r="C3593" s="276" t="s">
        <v>2525</v>
      </c>
    </row>
    <row r="3594" spans="1:3" x14ac:dyDescent="0.2">
      <c r="A3594" s="76" t="s">
        <v>9597</v>
      </c>
      <c r="B3594" s="275" t="s">
        <v>9598</v>
      </c>
      <c r="C3594" s="276" t="s">
        <v>2525</v>
      </c>
    </row>
    <row r="3595" spans="1:3" x14ac:dyDescent="0.2">
      <c r="A3595" s="76" t="s">
        <v>9599</v>
      </c>
      <c r="B3595" s="275" t="s">
        <v>9600</v>
      </c>
      <c r="C3595" s="276" t="s">
        <v>2525</v>
      </c>
    </row>
    <row r="3596" spans="1:3" x14ac:dyDescent="0.2">
      <c r="A3596" s="76" t="s">
        <v>9601</v>
      </c>
      <c r="B3596" s="275" t="s">
        <v>9602</v>
      </c>
      <c r="C3596" s="276" t="s">
        <v>2525</v>
      </c>
    </row>
    <row r="3597" spans="1:3" x14ac:dyDescent="0.2">
      <c r="A3597" s="76" t="s">
        <v>9603</v>
      </c>
      <c r="B3597" s="275" t="s">
        <v>9604</v>
      </c>
      <c r="C3597" s="276" t="s">
        <v>2525</v>
      </c>
    </row>
    <row r="3598" spans="1:3" x14ac:dyDescent="0.2">
      <c r="A3598" s="76" t="s">
        <v>9605</v>
      </c>
      <c r="B3598" s="275" t="s">
        <v>9606</v>
      </c>
      <c r="C3598" s="276" t="s">
        <v>2525</v>
      </c>
    </row>
    <row r="3599" spans="1:3" x14ac:dyDescent="0.2">
      <c r="A3599" s="76" t="s">
        <v>9607</v>
      </c>
      <c r="B3599" s="275" t="s">
        <v>2847</v>
      </c>
      <c r="C3599" s="276" t="s">
        <v>2525</v>
      </c>
    </row>
    <row r="3600" spans="1:3" x14ac:dyDescent="0.2">
      <c r="A3600" s="76" t="s">
        <v>9608</v>
      </c>
      <c r="B3600" s="275" t="s">
        <v>9609</v>
      </c>
      <c r="C3600" s="276" t="s">
        <v>2525</v>
      </c>
    </row>
    <row r="3601" spans="1:3" x14ac:dyDescent="0.2">
      <c r="A3601" s="76" t="s">
        <v>9610</v>
      </c>
      <c r="B3601" s="275" t="s">
        <v>9611</v>
      </c>
      <c r="C3601" s="276" t="s">
        <v>2525</v>
      </c>
    </row>
    <row r="3602" spans="1:3" x14ac:dyDescent="0.2">
      <c r="A3602" s="76" t="s">
        <v>9612</v>
      </c>
      <c r="B3602" s="275" t="s">
        <v>9613</v>
      </c>
      <c r="C3602" s="276" t="s">
        <v>2525</v>
      </c>
    </row>
    <row r="3603" spans="1:3" x14ac:dyDescent="0.2">
      <c r="A3603" s="76" t="s">
        <v>9614</v>
      </c>
      <c r="B3603" s="275" t="s">
        <v>9615</v>
      </c>
      <c r="C3603" s="276" t="s">
        <v>2525</v>
      </c>
    </row>
    <row r="3604" spans="1:3" x14ac:dyDescent="0.2">
      <c r="A3604" s="76" t="s">
        <v>9616</v>
      </c>
      <c r="B3604" s="275" t="s">
        <v>9617</v>
      </c>
      <c r="C3604" s="276" t="s">
        <v>2525</v>
      </c>
    </row>
    <row r="3605" spans="1:3" x14ac:dyDescent="0.2">
      <c r="A3605" s="76" t="s">
        <v>9618</v>
      </c>
      <c r="B3605" s="275" t="s">
        <v>9619</v>
      </c>
      <c r="C3605" s="276" t="s">
        <v>2525</v>
      </c>
    </row>
    <row r="3606" spans="1:3" x14ac:dyDescent="0.2">
      <c r="A3606" s="76" t="s">
        <v>9620</v>
      </c>
      <c r="B3606" s="275" t="s">
        <v>9621</v>
      </c>
      <c r="C3606" s="276" t="s">
        <v>2525</v>
      </c>
    </row>
    <row r="3607" spans="1:3" x14ac:dyDescent="0.2">
      <c r="A3607" s="76" t="s">
        <v>9622</v>
      </c>
      <c r="B3607" s="275" t="s">
        <v>9623</v>
      </c>
      <c r="C3607" s="276" t="s">
        <v>2525</v>
      </c>
    </row>
    <row r="3608" spans="1:3" x14ac:dyDescent="0.2">
      <c r="A3608" s="76" t="s">
        <v>9624</v>
      </c>
      <c r="B3608" s="275" t="s">
        <v>9625</v>
      </c>
      <c r="C3608" s="276" t="s">
        <v>2525</v>
      </c>
    </row>
    <row r="3609" spans="1:3" x14ac:dyDescent="0.2">
      <c r="A3609" s="76" t="s">
        <v>9626</v>
      </c>
      <c r="B3609" s="275" t="s">
        <v>9627</v>
      </c>
      <c r="C3609" s="276" t="s">
        <v>2525</v>
      </c>
    </row>
    <row r="3610" spans="1:3" x14ac:dyDescent="0.2">
      <c r="A3610" s="76" t="s">
        <v>9628</v>
      </c>
      <c r="B3610" s="275" t="s">
        <v>9629</v>
      </c>
      <c r="C3610" s="276" t="s">
        <v>2525</v>
      </c>
    </row>
    <row r="3611" spans="1:3" x14ac:dyDescent="0.2">
      <c r="A3611" s="76" t="s">
        <v>9630</v>
      </c>
      <c r="B3611" s="275" t="s">
        <v>9631</v>
      </c>
      <c r="C3611" s="276" t="s">
        <v>2525</v>
      </c>
    </row>
    <row r="3612" spans="1:3" x14ac:dyDescent="0.2">
      <c r="A3612" s="76" t="s">
        <v>9632</v>
      </c>
      <c r="B3612" s="275" t="s">
        <v>9633</v>
      </c>
      <c r="C3612" s="276" t="s">
        <v>2525</v>
      </c>
    </row>
    <row r="3613" spans="1:3" x14ac:dyDescent="0.2">
      <c r="A3613" s="76" t="s">
        <v>9634</v>
      </c>
      <c r="B3613" s="275" t="s">
        <v>9635</v>
      </c>
      <c r="C3613" s="276" t="s">
        <v>2525</v>
      </c>
    </row>
    <row r="3614" spans="1:3" x14ac:dyDescent="0.2">
      <c r="A3614" s="76" t="s">
        <v>9636</v>
      </c>
      <c r="B3614" s="275" t="s">
        <v>9637</v>
      </c>
      <c r="C3614" s="276" t="s">
        <v>22275</v>
      </c>
    </row>
    <row r="3615" spans="1:3" x14ac:dyDescent="0.2">
      <c r="A3615" s="76" t="s">
        <v>9638</v>
      </c>
      <c r="B3615" s="275" t="s">
        <v>3036</v>
      </c>
      <c r="C3615" s="276" t="s">
        <v>2525</v>
      </c>
    </row>
    <row r="3616" spans="1:3" x14ac:dyDescent="0.2">
      <c r="A3616" s="76" t="s">
        <v>9639</v>
      </c>
      <c r="B3616" s="275" t="s">
        <v>9640</v>
      </c>
      <c r="C3616" s="276" t="s">
        <v>2525</v>
      </c>
    </row>
    <row r="3617" spans="1:3" x14ac:dyDescent="0.2">
      <c r="A3617" s="76" t="s">
        <v>9641</v>
      </c>
      <c r="B3617" s="275" t="s">
        <v>9642</v>
      </c>
      <c r="C3617" s="276" t="s">
        <v>2525</v>
      </c>
    </row>
    <row r="3618" spans="1:3" x14ac:dyDescent="0.2">
      <c r="A3618" s="76" t="s">
        <v>9643</v>
      </c>
      <c r="B3618" s="275" t="s">
        <v>9644</v>
      </c>
      <c r="C3618" s="276" t="s">
        <v>2525</v>
      </c>
    </row>
    <row r="3619" spans="1:3" x14ac:dyDescent="0.2">
      <c r="A3619" s="76" t="s">
        <v>9645</v>
      </c>
      <c r="B3619" s="275" t="s">
        <v>9646</v>
      </c>
      <c r="C3619" s="276" t="s">
        <v>2525</v>
      </c>
    </row>
    <row r="3620" spans="1:3" x14ac:dyDescent="0.2">
      <c r="A3620" s="76" t="s">
        <v>9647</v>
      </c>
      <c r="B3620" s="275" t="s">
        <v>9648</v>
      </c>
      <c r="C3620" s="276" t="s">
        <v>2525</v>
      </c>
    </row>
    <row r="3621" spans="1:3" x14ac:dyDescent="0.2">
      <c r="A3621" s="76" t="s">
        <v>9649</v>
      </c>
      <c r="B3621" s="275" t="s">
        <v>9650</v>
      </c>
      <c r="C3621" s="276" t="s">
        <v>2525</v>
      </c>
    </row>
    <row r="3622" spans="1:3" x14ac:dyDescent="0.2">
      <c r="A3622" s="76" t="s">
        <v>9651</v>
      </c>
      <c r="B3622" s="275" t="s">
        <v>9652</v>
      </c>
      <c r="C3622" s="276" t="s">
        <v>2525</v>
      </c>
    </row>
    <row r="3623" spans="1:3" x14ac:dyDescent="0.2">
      <c r="A3623" s="76" t="s">
        <v>9653</v>
      </c>
      <c r="B3623" s="275" t="s">
        <v>8543</v>
      </c>
      <c r="C3623" s="276" t="s">
        <v>2525</v>
      </c>
    </row>
    <row r="3624" spans="1:3" x14ac:dyDescent="0.2">
      <c r="A3624" s="76" t="s">
        <v>9654</v>
      </c>
      <c r="B3624" s="275" t="s">
        <v>9655</v>
      </c>
      <c r="C3624" s="276" t="s">
        <v>2525</v>
      </c>
    </row>
    <row r="3625" spans="1:3" x14ac:dyDescent="0.2">
      <c r="A3625" s="76" t="s">
        <v>9656</v>
      </c>
      <c r="B3625" s="275" t="s">
        <v>9657</v>
      </c>
      <c r="C3625" s="276" t="s">
        <v>2525</v>
      </c>
    </row>
    <row r="3626" spans="1:3" x14ac:dyDescent="0.2">
      <c r="A3626" s="76" t="s">
        <v>9658</v>
      </c>
      <c r="B3626" s="275" t="s">
        <v>9659</v>
      </c>
      <c r="C3626" s="276" t="s">
        <v>2525</v>
      </c>
    </row>
    <row r="3627" spans="1:3" x14ac:dyDescent="0.2">
      <c r="A3627" s="76" t="s">
        <v>9660</v>
      </c>
      <c r="B3627" s="275" t="s">
        <v>9661</v>
      </c>
      <c r="C3627" s="276" t="s">
        <v>2525</v>
      </c>
    </row>
    <row r="3628" spans="1:3" x14ac:dyDescent="0.2">
      <c r="A3628" s="76" t="s">
        <v>9662</v>
      </c>
      <c r="B3628" s="275" t="s">
        <v>9663</v>
      </c>
      <c r="C3628" s="276" t="s">
        <v>2525</v>
      </c>
    </row>
    <row r="3629" spans="1:3" x14ac:dyDescent="0.2">
      <c r="A3629" s="76" t="s">
        <v>9664</v>
      </c>
      <c r="B3629" s="275" t="s">
        <v>9665</v>
      </c>
      <c r="C3629" s="276" t="s">
        <v>2525</v>
      </c>
    </row>
    <row r="3630" spans="1:3" x14ac:dyDescent="0.2">
      <c r="A3630" s="76" t="s">
        <v>9666</v>
      </c>
      <c r="B3630" s="275" t="s">
        <v>9667</v>
      </c>
      <c r="C3630" s="276" t="s">
        <v>2525</v>
      </c>
    </row>
    <row r="3631" spans="1:3" x14ac:dyDescent="0.2">
      <c r="A3631" s="76" t="s">
        <v>9668</v>
      </c>
      <c r="B3631" s="275" t="s">
        <v>9669</v>
      </c>
      <c r="C3631" s="276" t="s">
        <v>2525</v>
      </c>
    </row>
    <row r="3632" spans="1:3" x14ac:dyDescent="0.2">
      <c r="A3632" s="76" t="s">
        <v>9670</v>
      </c>
      <c r="B3632" s="275" t="s">
        <v>9671</v>
      </c>
      <c r="C3632" s="276" t="s">
        <v>2525</v>
      </c>
    </row>
    <row r="3633" spans="1:3" x14ac:dyDescent="0.2">
      <c r="A3633" s="76" t="s">
        <v>9672</v>
      </c>
      <c r="B3633" s="275" t="s">
        <v>9673</v>
      </c>
      <c r="C3633" s="276" t="s">
        <v>2525</v>
      </c>
    </row>
    <row r="3634" spans="1:3" x14ac:dyDescent="0.2">
      <c r="A3634" s="76" t="s">
        <v>9674</v>
      </c>
      <c r="B3634" s="275" t="s">
        <v>9675</v>
      </c>
      <c r="C3634" s="276" t="s">
        <v>2525</v>
      </c>
    </row>
    <row r="3635" spans="1:3" x14ac:dyDescent="0.2">
      <c r="A3635" s="76" t="s">
        <v>9676</v>
      </c>
      <c r="B3635" s="275" t="s">
        <v>9677</v>
      </c>
      <c r="C3635" s="276" t="s">
        <v>22275</v>
      </c>
    </row>
    <row r="3636" spans="1:3" x14ac:dyDescent="0.2">
      <c r="A3636" s="76" t="s">
        <v>9678</v>
      </c>
      <c r="B3636" s="275" t="s">
        <v>9679</v>
      </c>
      <c r="C3636" s="276" t="s">
        <v>2525</v>
      </c>
    </row>
    <row r="3637" spans="1:3" x14ac:dyDescent="0.2">
      <c r="A3637" s="76" t="s">
        <v>9680</v>
      </c>
      <c r="B3637" s="275" t="s">
        <v>9681</v>
      </c>
      <c r="C3637" s="276" t="s">
        <v>22275</v>
      </c>
    </row>
    <row r="3638" spans="1:3" x14ac:dyDescent="0.2">
      <c r="A3638" s="76" t="s">
        <v>9682</v>
      </c>
      <c r="B3638" s="275" t="s">
        <v>9683</v>
      </c>
      <c r="C3638" s="276" t="s">
        <v>2525</v>
      </c>
    </row>
    <row r="3639" spans="1:3" x14ac:dyDescent="0.2">
      <c r="A3639" s="76" t="s">
        <v>9684</v>
      </c>
      <c r="B3639" s="275" t="s">
        <v>9685</v>
      </c>
      <c r="C3639" s="276" t="s">
        <v>2525</v>
      </c>
    </row>
    <row r="3640" spans="1:3" x14ac:dyDescent="0.2">
      <c r="A3640" s="76" t="s">
        <v>9686</v>
      </c>
      <c r="B3640" s="275" t="s">
        <v>9687</v>
      </c>
      <c r="C3640" s="276" t="s">
        <v>2525</v>
      </c>
    </row>
    <row r="3641" spans="1:3" x14ac:dyDescent="0.2">
      <c r="A3641" s="76" t="s">
        <v>9688</v>
      </c>
      <c r="B3641" s="275" t="s">
        <v>9689</v>
      </c>
      <c r="C3641" s="276" t="s">
        <v>2525</v>
      </c>
    </row>
    <row r="3642" spans="1:3" x14ac:dyDescent="0.2">
      <c r="A3642" s="76" t="s">
        <v>9690</v>
      </c>
      <c r="B3642" s="275" t="s">
        <v>9691</v>
      </c>
      <c r="C3642" s="276" t="s">
        <v>2525</v>
      </c>
    </row>
    <row r="3643" spans="1:3" x14ac:dyDescent="0.2">
      <c r="A3643" s="76" t="s">
        <v>9692</v>
      </c>
      <c r="B3643" s="275" t="s">
        <v>9693</v>
      </c>
      <c r="C3643" s="276" t="s">
        <v>2525</v>
      </c>
    </row>
    <row r="3644" spans="1:3" x14ac:dyDescent="0.2">
      <c r="A3644" s="76" t="s">
        <v>9694</v>
      </c>
      <c r="B3644" s="275" t="s">
        <v>9695</v>
      </c>
      <c r="C3644" s="276" t="s">
        <v>2525</v>
      </c>
    </row>
    <row r="3645" spans="1:3" x14ac:dyDescent="0.2">
      <c r="A3645" s="76" t="s">
        <v>9696</v>
      </c>
      <c r="B3645" s="275" t="s">
        <v>3184</v>
      </c>
      <c r="C3645" s="276" t="s">
        <v>2525</v>
      </c>
    </row>
    <row r="3646" spans="1:3" x14ac:dyDescent="0.2">
      <c r="A3646" s="76" t="s">
        <v>9697</v>
      </c>
      <c r="B3646" s="275" t="s">
        <v>9698</v>
      </c>
      <c r="C3646" s="276" t="s">
        <v>2525</v>
      </c>
    </row>
    <row r="3647" spans="1:3" x14ac:dyDescent="0.2">
      <c r="A3647" s="76" t="s">
        <v>9699</v>
      </c>
      <c r="B3647" s="275" t="s">
        <v>9700</v>
      </c>
      <c r="C3647" s="276" t="s">
        <v>2525</v>
      </c>
    </row>
    <row r="3648" spans="1:3" x14ac:dyDescent="0.2">
      <c r="A3648" s="76" t="s">
        <v>9701</v>
      </c>
      <c r="B3648" s="275" t="s">
        <v>9702</v>
      </c>
      <c r="C3648" s="276" t="s">
        <v>2525</v>
      </c>
    </row>
    <row r="3649" spans="1:3" x14ac:dyDescent="0.2">
      <c r="A3649" s="76" t="s">
        <v>9703</v>
      </c>
      <c r="B3649" s="275" t="s">
        <v>9704</v>
      </c>
      <c r="C3649" s="276" t="s">
        <v>2525</v>
      </c>
    </row>
    <row r="3650" spans="1:3" x14ac:dyDescent="0.2">
      <c r="A3650" s="76" t="s">
        <v>9705</v>
      </c>
      <c r="B3650" s="275" t="s">
        <v>9706</v>
      </c>
      <c r="C3650" s="276" t="s">
        <v>2525</v>
      </c>
    </row>
    <row r="3651" spans="1:3" x14ac:dyDescent="0.2">
      <c r="A3651" s="76" t="s">
        <v>9707</v>
      </c>
      <c r="B3651" s="275" t="s">
        <v>9708</v>
      </c>
      <c r="C3651" s="276" t="s">
        <v>2525</v>
      </c>
    </row>
    <row r="3652" spans="1:3" x14ac:dyDescent="0.2">
      <c r="A3652" s="76" t="s">
        <v>9709</v>
      </c>
      <c r="B3652" s="275" t="s">
        <v>9710</v>
      </c>
      <c r="C3652" s="276" t="s">
        <v>2525</v>
      </c>
    </row>
    <row r="3653" spans="1:3" x14ac:dyDescent="0.2">
      <c r="A3653" s="76" t="s">
        <v>9711</v>
      </c>
      <c r="B3653" s="275" t="s">
        <v>9712</v>
      </c>
      <c r="C3653" s="276" t="s">
        <v>2525</v>
      </c>
    </row>
    <row r="3654" spans="1:3" x14ac:dyDescent="0.2">
      <c r="A3654" s="76" t="s">
        <v>9713</v>
      </c>
      <c r="B3654" s="275" t="s">
        <v>9714</v>
      </c>
      <c r="C3654" s="276" t="s">
        <v>2525</v>
      </c>
    </row>
    <row r="3655" spans="1:3" x14ac:dyDescent="0.2">
      <c r="A3655" s="76" t="s">
        <v>9715</v>
      </c>
      <c r="B3655" s="275" t="s">
        <v>9716</v>
      </c>
      <c r="C3655" s="276" t="s">
        <v>2525</v>
      </c>
    </row>
    <row r="3656" spans="1:3" x14ac:dyDescent="0.2">
      <c r="A3656" s="76" t="s">
        <v>9717</v>
      </c>
      <c r="B3656" s="275" t="s">
        <v>9718</v>
      </c>
      <c r="C3656" s="276" t="s">
        <v>2525</v>
      </c>
    </row>
    <row r="3657" spans="1:3" x14ac:dyDescent="0.2">
      <c r="A3657" s="76" t="s">
        <v>9719</v>
      </c>
      <c r="B3657" s="275" t="s">
        <v>9720</v>
      </c>
      <c r="C3657" s="276" t="s">
        <v>2525</v>
      </c>
    </row>
    <row r="3658" spans="1:3" x14ac:dyDescent="0.2">
      <c r="A3658" s="76" t="s">
        <v>9721</v>
      </c>
      <c r="B3658" s="275" t="s">
        <v>9722</v>
      </c>
      <c r="C3658" s="276" t="s">
        <v>2525</v>
      </c>
    </row>
    <row r="3659" spans="1:3" x14ac:dyDescent="0.2">
      <c r="A3659" s="76" t="s">
        <v>9723</v>
      </c>
      <c r="B3659" s="275" t="s">
        <v>9724</v>
      </c>
      <c r="C3659" s="276" t="s">
        <v>2525</v>
      </c>
    </row>
    <row r="3660" spans="1:3" x14ac:dyDescent="0.2">
      <c r="A3660" s="76" t="s">
        <v>9725</v>
      </c>
      <c r="B3660" s="275" t="s">
        <v>9726</v>
      </c>
      <c r="C3660" s="276" t="s">
        <v>2525</v>
      </c>
    </row>
    <row r="3661" spans="1:3" x14ac:dyDescent="0.2">
      <c r="A3661" s="76" t="s">
        <v>9727</v>
      </c>
      <c r="B3661" s="275" t="s">
        <v>9728</v>
      </c>
      <c r="C3661" s="276" t="s">
        <v>2525</v>
      </c>
    </row>
    <row r="3662" spans="1:3" x14ac:dyDescent="0.2">
      <c r="A3662" s="76" t="s">
        <v>9729</v>
      </c>
      <c r="B3662" s="275" t="s">
        <v>9730</v>
      </c>
      <c r="C3662" s="276" t="s">
        <v>2525</v>
      </c>
    </row>
    <row r="3663" spans="1:3" x14ac:dyDescent="0.2">
      <c r="A3663" s="76" t="s">
        <v>9731</v>
      </c>
      <c r="B3663" s="275" t="s">
        <v>9732</v>
      </c>
      <c r="C3663" s="276" t="s">
        <v>2525</v>
      </c>
    </row>
    <row r="3664" spans="1:3" x14ac:dyDescent="0.2">
      <c r="A3664" s="76" t="s">
        <v>9733</v>
      </c>
      <c r="B3664" s="275" t="s">
        <v>9734</v>
      </c>
      <c r="C3664" s="276" t="s">
        <v>2525</v>
      </c>
    </row>
    <row r="3665" spans="1:3" x14ac:dyDescent="0.2">
      <c r="A3665" s="76" t="s">
        <v>9735</v>
      </c>
      <c r="B3665" s="275" t="s">
        <v>9736</v>
      </c>
      <c r="C3665" s="276" t="s">
        <v>2525</v>
      </c>
    </row>
    <row r="3666" spans="1:3" x14ac:dyDescent="0.2">
      <c r="A3666" s="76" t="s">
        <v>9737</v>
      </c>
      <c r="B3666" s="275" t="s">
        <v>9738</v>
      </c>
      <c r="C3666" s="276" t="s">
        <v>2525</v>
      </c>
    </row>
    <row r="3667" spans="1:3" x14ac:dyDescent="0.2">
      <c r="A3667" s="76" t="s">
        <v>9739</v>
      </c>
      <c r="B3667" s="275" t="s">
        <v>9740</v>
      </c>
      <c r="C3667" s="276" t="s">
        <v>2525</v>
      </c>
    </row>
    <row r="3668" spans="1:3" x14ac:dyDescent="0.2">
      <c r="A3668" s="76" t="s">
        <v>9741</v>
      </c>
      <c r="B3668" s="275" t="s">
        <v>9742</v>
      </c>
      <c r="C3668" s="276" t="s">
        <v>2525</v>
      </c>
    </row>
    <row r="3669" spans="1:3" x14ac:dyDescent="0.2">
      <c r="A3669" s="76" t="s">
        <v>9743</v>
      </c>
      <c r="B3669" s="275" t="s">
        <v>9744</v>
      </c>
      <c r="C3669" s="276" t="s">
        <v>2525</v>
      </c>
    </row>
    <row r="3670" spans="1:3" x14ac:dyDescent="0.2">
      <c r="A3670" s="76" t="s">
        <v>9745</v>
      </c>
      <c r="B3670" s="275" t="s">
        <v>9746</v>
      </c>
      <c r="C3670" s="276" t="s">
        <v>2525</v>
      </c>
    </row>
    <row r="3671" spans="1:3" x14ac:dyDescent="0.2">
      <c r="A3671" s="76" t="s">
        <v>9747</v>
      </c>
      <c r="B3671" s="275" t="s">
        <v>9748</v>
      </c>
      <c r="C3671" s="276" t="s">
        <v>2525</v>
      </c>
    </row>
    <row r="3672" spans="1:3" x14ac:dyDescent="0.2">
      <c r="A3672" s="76" t="s">
        <v>9749</v>
      </c>
      <c r="B3672" s="275" t="s">
        <v>9750</v>
      </c>
      <c r="C3672" s="276" t="s">
        <v>2525</v>
      </c>
    </row>
    <row r="3673" spans="1:3" x14ac:dyDescent="0.2">
      <c r="A3673" s="76" t="s">
        <v>9751</v>
      </c>
      <c r="B3673" s="275" t="s">
        <v>9752</v>
      </c>
      <c r="C3673" s="276" t="s">
        <v>22275</v>
      </c>
    </row>
    <row r="3674" spans="1:3" x14ac:dyDescent="0.2">
      <c r="A3674" s="76" t="s">
        <v>9753</v>
      </c>
      <c r="B3674" s="275" t="s">
        <v>9754</v>
      </c>
      <c r="C3674" s="276" t="s">
        <v>2525</v>
      </c>
    </row>
    <row r="3675" spans="1:3" x14ac:dyDescent="0.2">
      <c r="A3675" s="76" t="s">
        <v>9755</v>
      </c>
      <c r="B3675" s="275" t="s">
        <v>9756</v>
      </c>
      <c r="C3675" s="276" t="s">
        <v>2525</v>
      </c>
    </row>
    <row r="3676" spans="1:3" x14ac:dyDescent="0.2">
      <c r="A3676" s="76" t="s">
        <v>9757</v>
      </c>
      <c r="B3676" s="275" t="s">
        <v>9758</v>
      </c>
      <c r="C3676" s="276" t="s">
        <v>2525</v>
      </c>
    </row>
    <row r="3677" spans="1:3" x14ac:dyDescent="0.2">
      <c r="A3677" s="76" t="s">
        <v>9759</v>
      </c>
      <c r="B3677" s="275" t="s">
        <v>9760</v>
      </c>
      <c r="C3677" s="276" t="s">
        <v>2525</v>
      </c>
    </row>
    <row r="3678" spans="1:3" x14ac:dyDescent="0.2">
      <c r="A3678" s="76" t="s">
        <v>9761</v>
      </c>
      <c r="B3678" s="275" t="s">
        <v>9762</v>
      </c>
      <c r="C3678" s="276" t="s">
        <v>2525</v>
      </c>
    </row>
    <row r="3679" spans="1:3" x14ac:dyDescent="0.2">
      <c r="A3679" s="76" t="s">
        <v>9763</v>
      </c>
      <c r="B3679" s="275" t="s">
        <v>9764</v>
      </c>
      <c r="C3679" s="276" t="s">
        <v>2525</v>
      </c>
    </row>
    <row r="3680" spans="1:3" x14ac:dyDescent="0.2">
      <c r="A3680" s="76" t="s">
        <v>9765</v>
      </c>
      <c r="B3680" s="275" t="s">
        <v>9766</v>
      </c>
      <c r="C3680" s="276" t="s">
        <v>2525</v>
      </c>
    </row>
    <row r="3681" spans="1:3" x14ac:dyDescent="0.2">
      <c r="A3681" s="76" t="s">
        <v>9767</v>
      </c>
      <c r="B3681" s="275" t="s">
        <v>9768</v>
      </c>
      <c r="C3681" s="276" t="s">
        <v>2525</v>
      </c>
    </row>
    <row r="3682" spans="1:3" x14ac:dyDescent="0.2">
      <c r="A3682" s="76" t="s">
        <v>9769</v>
      </c>
      <c r="B3682" s="275" t="s">
        <v>9770</v>
      </c>
      <c r="C3682" s="276" t="s">
        <v>2525</v>
      </c>
    </row>
    <row r="3683" spans="1:3" x14ac:dyDescent="0.2">
      <c r="A3683" s="76" t="s">
        <v>9771</v>
      </c>
      <c r="B3683" s="275" t="s">
        <v>9772</v>
      </c>
      <c r="C3683" s="276" t="s">
        <v>2525</v>
      </c>
    </row>
    <row r="3684" spans="1:3" x14ac:dyDescent="0.2">
      <c r="A3684" s="76" t="s">
        <v>9773</v>
      </c>
      <c r="B3684" s="275" t="s">
        <v>9774</v>
      </c>
      <c r="C3684" s="276" t="s">
        <v>22275</v>
      </c>
    </row>
    <row r="3685" spans="1:3" x14ac:dyDescent="0.2">
      <c r="A3685" s="76" t="s">
        <v>9775</v>
      </c>
      <c r="B3685" s="275" t="s">
        <v>9776</v>
      </c>
      <c r="C3685" s="276" t="s">
        <v>2525</v>
      </c>
    </row>
    <row r="3686" spans="1:3" x14ac:dyDescent="0.2">
      <c r="A3686" s="76" t="s">
        <v>9777</v>
      </c>
      <c r="B3686" s="275" t="s">
        <v>9778</v>
      </c>
      <c r="C3686" s="276" t="s">
        <v>2525</v>
      </c>
    </row>
    <row r="3687" spans="1:3" x14ac:dyDescent="0.2">
      <c r="A3687" s="76" t="s">
        <v>9779</v>
      </c>
      <c r="B3687" s="275" t="s">
        <v>9780</v>
      </c>
      <c r="C3687" s="276" t="s">
        <v>2525</v>
      </c>
    </row>
    <row r="3688" spans="1:3" x14ac:dyDescent="0.2">
      <c r="A3688" s="76" t="s">
        <v>9781</v>
      </c>
      <c r="B3688" s="275" t="s">
        <v>9782</v>
      </c>
      <c r="C3688" s="276" t="s">
        <v>2525</v>
      </c>
    </row>
    <row r="3689" spans="1:3" x14ac:dyDescent="0.2">
      <c r="A3689" s="76" t="s">
        <v>9783</v>
      </c>
      <c r="B3689" s="275" t="s">
        <v>4419</v>
      </c>
      <c r="C3689" s="276" t="s">
        <v>2525</v>
      </c>
    </row>
    <row r="3690" spans="1:3" x14ac:dyDescent="0.2">
      <c r="A3690" s="76" t="s">
        <v>9784</v>
      </c>
      <c r="B3690" s="275" t="s">
        <v>3994</v>
      </c>
      <c r="C3690" s="276" t="s">
        <v>2525</v>
      </c>
    </row>
    <row r="3691" spans="1:3" x14ac:dyDescent="0.2">
      <c r="A3691" s="76" t="s">
        <v>9785</v>
      </c>
      <c r="B3691" s="275" t="s">
        <v>9786</v>
      </c>
      <c r="C3691" s="276" t="s">
        <v>22275</v>
      </c>
    </row>
    <row r="3692" spans="1:3" x14ac:dyDescent="0.2">
      <c r="A3692" s="76" t="s">
        <v>9787</v>
      </c>
      <c r="B3692" s="275" t="s">
        <v>9788</v>
      </c>
      <c r="C3692" s="276" t="s">
        <v>2525</v>
      </c>
    </row>
    <row r="3693" spans="1:3" x14ac:dyDescent="0.2">
      <c r="A3693" s="76" t="s">
        <v>9789</v>
      </c>
      <c r="B3693" s="275" t="s">
        <v>9790</v>
      </c>
      <c r="C3693" s="276" t="s">
        <v>2525</v>
      </c>
    </row>
    <row r="3694" spans="1:3" x14ac:dyDescent="0.2">
      <c r="A3694" s="76" t="s">
        <v>9791</v>
      </c>
      <c r="B3694" s="275" t="s">
        <v>9792</v>
      </c>
      <c r="C3694" s="276" t="s">
        <v>2525</v>
      </c>
    </row>
    <row r="3695" spans="1:3" x14ac:dyDescent="0.2">
      <c r="A3695" s="76" t="s">
        <v>9793</v>
      </c>
      <c r="B3695" s="275" t="s">
        <v>9794</v>
      </c>
      <c r="C3695" s="276" t="s">
        <v>2525</v>
      </c>
    </row>
    <row r="3696" spans="1:3" x14ac:dyDescent="0.2">
      <c r="A3696" s="76" t="s">
        <v>9795</v>
      </c>
      <c r="B3696" s="275" t="s">
        <v>9796</v>
      </c>
      <c r="C3696" s="276" t="s">
        <v>2525</v>
      </c>
    </row>
    <row r="3697" spans="1:3" x14ac:dyDescent="0.2">
      <c r="A3697" s="76" t="s">
        <v>9797</v>
      </c>
      <c r="B3697" s="275" t="s">
        <v>9798</v>
      </c>
      <c r="C3697" s="276" t="s">
        <v>2525</v>
      </c>
    </row>
    <row r="3698" spans="1:3" x14ac:dyDescent="0.2">
      <c r="A3698" s="76" t="s">
        <v>9799</v>
      </c>
      <c r="B3698" s="275" t="s">
        <v>22281</v>
      </c>
      <c r="C3698" s="276" t="s">
        <v>22275</v>
      </c>
    </row>
    <row r="3699" spans="1:3" x14ac:dyDescent="0.2">
      <c r="A3699" s="76" t="s">
        <v>9800</v>
      </c>
      <c r="B3699" s="275" t="s">
        <v>9801</v>
      </c>
      <c r="C3699" s="276" t="s">
        <v>2525</v>
      </c>
    </row>
    <row r="3700" spans="1:3" x14ac:dyDescent="0.2">
      <c r="A3700" s="76" t="s">
        <v>9802</v>
      </c>
      <c r="B3700" s="275" t="s">
        <v>9803</v>
      </c>
      <c r="C3700" s="276" t="s">
        <v>2525</v>
      </c>
    </row>
    <row r="3701" spans="1:3" x14ac:dyDescent="0.2">
      <c r="A3701" s="76" t="s">
        <v>9804</v>
      </c>
      <c r="B3701" s="275" t="s">
        <v>9805</v>
      </c>
      <c r="C3701" s="276" t="s">
        <v>2525</v>
      </c>
    </row>
    <row r="3702" spans="1:3" x14ac:dyDescent="0.2">
      <c r="A3702" s="76" t="s">
        <v>9806</v>
      </c>
      <c r="B3702" s="275" t="s">
        <v>9807</v>
      </c>
      <c r="C3702" s="276" t="s">
        <v>2525</v>
      </c>
    </row>
    <row r="3703" spans="1:3" x14ac:dyDescent="0.2">
      <c r="A3703" s="76" t="s">
        <v>9808</v>
      </c>
      <c r="B3703" s="275" t="s">
        <v>9809</v>
      </c>
      <c r="C3703" s="276" t="s">
        <v>2525</v>
      </c>
    </row>
    <row r="3704" spans="1:3" x14ac:dyDescent="0.2">
      <c r="A3704" s="76" t="s">
        <v>9810</v>
      </c>
      <c r="B3704" s="275" t="s">
        <v>9811</v>
      </c>
      <c r="C3704" s="276" t="s">
        <v>2525</v>
      </c>
    </row>
    <row r="3705" spans="1:3" x14ac:dyDescent="0.2">
      <c r="A3705" s="76" t="s">
        <v>9812</v>
      </c>
      <c r="B3705" s="275" t="s">
        <v>9813</v>
      </c>
      <c r="C3705" s="276" t="s">
        <v>2525</v>
      </c>
    </row>
    <row r="3706" spans="1:3" x14ac:dyDescent="0.2">
      <c r="A3706" s="76" t="s">
        <v>5148</v>
      </c>
      <c r="B3706" s="275" t="s">
        <v>5149</v>
      </c>
      <c r="C3706" s="276" t="s">
        <v>2525</v>
      </c>
    </row>
    <row r="3707" spans="1:3" x14ac:dyDescent="0.2">
      <c r="A3707" s="76" t="s">
        <v>5150</v>
      </c>
      <c r="B3707" s="275" t="s">
        <v>5151</v>
      </c>
      <c r="C3707" s="276" t="s">
        <v>2525</v>
      </c>
    </row>
    <row r="3708" spans="1:3" x14ac:dyDescent="0.2">
      <c r="A3708" s="76" t="s">
        <v>5152</v>
      </c>
      <c r="B3708" s="275" t="s">
        <v>9445</v>
      </c>
      <c r="C3708" s="276" t="s">
        <v>2525</v>
      </c>
    </row>
    <row r="3709" spans="1:3" x14ac:dyDescent="0.2">
      <c r="A3709" s="76" t="s">
        <v>5153</v>
      </c>
      <c r="B3709" s="275" t="s">
        <v>5154</v>
      </c>
      <c r="C3709" s="276" t="s">
        <v>2525</v>
      </c>
    </row>
    <row r="3710" spans="1:3" x14ac:dyDescent="0.2">
      <c r="A3710" s="76" t="s">
        <v>5155</v>
      </c>
      <c r="B3710" s="275" t="s">
        <v>5156</v>
      </c>
      <c r="C3710" s="276" t="s">
        <v>2525</v>
      </c>
    </row>
    <row r="3711" spans="1:3" x14ac:dyDescent="0.2">
      <c r="A3711" s="76" t="s">
        <v>5157</v>
      </c>
      <c r="B3711" s="275" t="s">
        <v>5158</v>
      </c>
      <c r="C3711" s="276" t="s">
        <v>2525</v>
      </c>
    </row>
    <row r="3712" spans="1:3" x14ac:dyDescent="0.2">
      <c r="A3712" s="76" t="s">
        <v>5159</v>
      </c>
      <c r="B3712" s="275" t="s">
        <v>5160</v>
      </c>
      <c r="C3712" s="276" t="s">
        <v>2525</v>
      </c>
    </row>
    <row r="3713" spans="1:3" x14ac:dyDescent="0.2">
      <c r="A3713" s="76" t="s">
        <v>5161</v>
      </c>
      <c r="B3713" s="275" t="s">
        <v>5162</v>
      </c>
      <c r="C3713" s="276" t="s">
        <v>2525</v>
      </c>
    </row>
    <row r="3714" spans="1:3" x14ac:dyDescent="0.2">
      <c r="A3714" s="76" t="s">
        <v>5163</v>
      </c>
      <c r="B3714" s="275" t="s">
        <v>5164</v>
      </c>
      <c r="C3714" s="276" t="s">
        <v>2525</v>
      </c>
    </row>
    <row r="3715" spans="1:3" x14ac:dyDescent="0.2">
      <c r="A3715" s="76" t="s">
        <v>5165</v>
      </c>
      <c r="B3715" s="275" t="s">
        <v>5166</v>
      </c>
      <c r="C3715" s="276" t="s">
        <v>2525</v>
      </c>
    </row>
    <row r="3716" spans="1:3" x14ac:dyDescent="0.2">
      <c r="A3716" s="76" t="s">
        <v>5167</v>
      </c>
      <c r="B3716" s="275" t="s">
        <v>5168</v>
      </c>
      <c r="C3716" s="276" t="s">
        <v>2525</v>
      </c>
    </row>
    <row r="3717" spans="1:3" x14ac:dyDescent="0.2">
      <c r="A3717" s="76" t="s">
        <v>5169</v>
      </c>
      <c r="B3717" s="275" t="s">
        <v>5170</v>
      </c>
      <c r="C3717" s="276" t="s">
        <v>2525</v>
      </c>
    </row>
    <row r="3718" spans="1:3" x14ac:dyDescent="0.2">
      <c r="A3718" s="76" t="s">
        <v>5171</v>
      </c>
      <c r="B3718" s="275" t="s">
        <v>5172</v>
      </c>
      <c r="C3718" s="276" t="s">
        <v>2525</v>
      </c>
    </row>
    <row r="3719" spans="1:3" x14ac:dyDescent="0.2">
      <c r="A3719" s="76" t="s">
        <v>5173</v>
      </c>
      <c r="B3719" s="275" t="s">
        <v>5174</v>
      </c>
      <c r="C3719" s="276" t="s">
        <v>2525</v>
      </c>
    </row>
    <row r="3720" spans="1:3" x14ac:dyDescent="0.2">
      <c r="A3720" s="76" t="s">
        <v>5175</v>
      </c>
      <c r="B3720" s="275" t="s">
        <v>5176</v>
      </c>
      <c r="C3720" s="276" t="s">
        <v>2525</v>
      </c>
    </row>
    <row r="3721" spans="1:3" x14ac:dyDescent="0.2">
      <c r="A3721" s="76" t="s">
        <v>5177</v>
      </c>
      <c r="B3721" s="275" t="s">
        <v>5178</v>
      </c>
      <c r="C3721" s="276" t="s">
        <v>22275</v>
      </c>
    </row>
    <row r="3722" spans="1:3" x14ac:dyDescent="0.2">
      <c r="A3722" s="76" t="s">
        <v>5179</v>
      </c>
      <c r="B3722" s="275" t="s">
        <v>4559</v>
      </c>
      <c r="C3722" s="276" t="s">
        <v>2525</v>
      </c>
    </row>
    <row r="3723" spans="1:3" x14ac:dyDescent="0.2">
      <c r="A3723" s="76" t="s">
        <v>5180</v>
      </c>
      <c r="B3723" s="275" t="s">
        <v>4579</v>
      </c>
      <c r="C3723" s="276" t="s">
        <v>2525</v>
      </c>
    </row>
    <row r="3724" spans="1:3" x14ac:dyDescent="0.2">
      <c r="A3724" s="76" t="s">
        <v>5181</v>
      </c>
      <c r="B3724" s="275" t="s">
        <v>4638</v>
      </c>
      <c r="C3724" s="276" t="s">
        <v>2525</v>
      </c>
    </row>
    <row r="3725" spans="1:3" x14ac:dyDescent="0.2">
      <c r="A3725" s="76" t="s">
        <v>5182</v>
      </c>
      <c r="B3725" s="275" t="s">
        <v>5183</v>
      </c>
      <c r="C3725" s="276" t="s">
        <v>2525</v>
      </c>
    </row>
    <row r="3726" spans="1:3" x14ac:dyDescent="0.2">
      <c r="A3726" s="76" t="s">
        <v>5184</v>
      </c>
      <c r="B3726" s="275" t="s">
        <v>5185</v>
      </c>
      <c r="C3726" s="276" t="s">
        <v>2525</v>
      </c>
    </row>
    <row r="3727" spans="1:3" x14ac:dyDescent="0.2">
      <c r="A3727" s="76" t="s">
        <v>5186</v>
      </c>
      <c r="B3727" s="275" t="s">
        <v>5187</v>
      </c>
      <c r="C3727" s="276" t="s">
        <v>2525</v>
      </c>
    </row>
    <row r="3728" spans="1:3" x14ac:dyDescent="0.2">
      <c r="A3728" s="76" t="s">
        <v>5188</v>
      </c>
      <c r="B3728" s="275" t="s">
        <v>5189</v>
      </c>
      <c r="C3728" s="276" t="s">
        <v>2525</v>
      </c>
    </row>
    <row r="3729" spans="1:3" x14ac:dyDescent="0.2">
      <c r="A3729" s="76" t="s">
        <v>5190</v>
      </c>
      <c r="B3729" s="275" t="s">
        <v>5191</v>
      </c>
      <c r="C3729" s="276" t="s">
        <v>2525</v>
      </c>
    </row>
    <row r="3730" spans="1:3" x14ac:dyDescent="0.2">
      <c r="A3730" s="76" t="s">
        <v>5192</v>
      </c>
      <c r="B3730" s="275" t="s">
        <v>5193</v>
      </c>
      <c r="C3730" s="276" t="s">
        <v>22275</v>
      </c>
    </row>
    <row r="3731" spans="1:3" x14ac:dyDescent="0.2">
      <c r="A3731" s="76" t="s">
        <v>5194</v>
      </c>
      <c r="B3731" s="275" t="s">
        <v>5195</v>
      </c>
      <c r="C3731" s="276" t="s">
        <v>2525</v>
      </c>
    </row>
    <row r="3732" spans="1:3" x14ac:dyDescent="0.2">
      <c r="A3732" s="76" t="s">
        <v>5196</v>
      </c>
      <c r="B3732" s="275" t="s">
        <v>8330</v>
      </c>
      <c r="C3732" s="276" t="s">
        <v>2525</v>
      </c>
    </row>
    <row r="3733" spans="1:3" x14ac:dyDescent="0.2">
      <c r="A3733" s="76" t="s">
        <v>5197</v>
      </c>
      <c r="B3733" s="275" t="s">
        <v>5198</v>
      </c>
      <c r="C3733" s="276" t="s">
        <v>2525</v>
      </c>
    </row>
    <row r="3734" spans="1:3" x14ac:dyDescent="0.2">
      <c r="A3734" s="76" t="s">
        <v>5199</v>
      </c>
      <c r="B3734" s="275" t="s">
        <v>5200</v>
      </c>
      <c r="C3734" s="276" t="s">
        <v>2525</v>
      </c>
    </row>
    <row r="3735" spans="1:3" x14ac:dyDescent="0.2">
      <c r="A3735" s="76" t="s">
        <v>5201</v>
      </c>
      <c r="B3735" s="275" t="s">
        <v>5202</v>
      </c>
      <c r="C3735" s="276" t="s">
        <v>2525</v>
      </c>
    </row>
    <row r="3736" spans="1:3" x14ac:dyDescent="0.2">
      <c r="A3736" s="76" t="s">
        <v>5203</v>
      </c>
      <c r="B3736" s="275" t="s">
        <v>5204</v>
      </c>
      <c r="C3736" s="276" t="s">
        <v>2525</v>
      </c>
    </row>
    <row r="3737" spans="1:3" x14ac:dyDescent="0.2">
      <c r="A3737" s="76" t="s">
        <v>5205</v>
      </c>
      <c r="B3737" s="275" t="s">
        <v>5206</v>
      </c>
      <c r="C3737" s="276" t="s">
        <v>2525</v>
      </c>
    </row>
    <row r="3738" spans="1:3" x14ac:dyDescent="0.2">
      <c r="A3738" s="76" t="s">
        <v>5207</v>
      </c>
      <c r="B3738" s="275" t="s">
        <v>5208</v>
      </c>
      <c r="C3738" s="276" t="s">
        <v>2525</v>
      </c>
    </row>
    <row r="3739" spans="1:3" x14ac:dyDescent="0.2">
      <c r="A3739" s="76" t="s">
        <v>5209</v>
      </c>
      <c r="B3739" s="275" t="s">
        <v>5210</v>
      </c>
      <c r="C3739" s="276" t="s">
        <v>2525</v>
      </c>
    </row>
    <row r="3740" spans="1:3" x14ac:dyDescent="0.2">
      <c r="A3740" s="76" t="s">
        <v>5211</v>
      </c>
      <c r="B3740" s="275" t="s">
        <v>5212</v>
      </c>
      <c r="C3740" s="276" t="s">
        <v>2525</v>
      </c>
    </row>
    <row r="3741" spans="1:3" x14ac:dyDescent="0.2">
      <c r="A3741" s="76" t="s">
        <v>5213</v>
      </c>
      <c r="B3741" s="275" t="s">
        <v>9617</v>
      </c>
      <c r="C3741" s="276" t="s">
        <v>2525</v>
      </c>
    </row>
    <row r="3742" spans="1:3" x14ac:dyDescent="0.2">
      <c r="A3742" s="76" t="s">
        <v>5214</v>
      </c>
      <c r="B3742" s="275" t="s">
        <v>5215</v>
      </c>
      <c r="C3742" s="276" t="s">
        <v>2525</v>
      </c>
    </row>
    <row r="3743" spans="1:3" x14ac:dyDescent="0.2">
      <c r="A3743" s="76" t="s">
        <v>5216</v>
      </c>
      <c r="B3743" s="275" t="s">
        <v>5217</v>
      </c>
      <c r="C3743" s="276" t="s">
        <v>2525</v>
      </c>
    </row>
    <row r="3744" spans="1:3" x14ac:dyDescent="0.2">
      <c r="A3744" s="76" t="s">
        <v>5218</v>
      </c>
      <c r="B3744" s="275" t="s">
        <v>5219</v>
      </c>
      <c r="C3744" s="276" t="s">
        <v>2525</v>
      </c>
    </row>
    <row r="3745" spans="1:3" x14ac:dyDescent="0.2">
      <c r="A3745" s="76" t="s">
        <v>5220</v>
      </c>
      <c r="B3745" s="275" t="s">
        <v>5221</v>
      </c>
      <c r="C3745" s="276" t="s">
        <v>2525</v>
      </c>
    </row>
    <row r="3746" spans="1:3" x14ac:dyDescent="0.2">
      <c r="A3746" s="76" t="s">
        <v>5222</v>
      </c>
      <c r="B3746" s="275" t="s">
        <v>5223</v>
      </c>
      <c r="C3746" s="276" t="s">
        <v>2525</v>
      </c>
    </row>
    <row r="3747" spans="1:3" x14ac:dyDescent="0.2">
      <c r="A3747" s="76" t="s">
        <v>5224</v>
      </c>
      <c r="B3747" s="275" t="s">
        <v>5225</v>
      </c>
      <c r="C3747" s="276" t="s">
        <v>2525</v>
      </c>
    </row>
    <row r="3748" spans="1:3" x14ac:dyDescent="0.2">
      <c r="A3748" s="76" t="s">
        <v>5226</v>
      </c>
      <c r="B3748" s="275" t="s">
        <v>5227</v>
      </c>
      <c r="C3748" s="276" t="s">
        <v>2525</v>
      </c>
    </row>
    <row r="3749" spans="1:3" x14ac:dyDescent="0.2">
      <c r="A3749" s="76" t="s">
        <v>5228</v>
      </c>
      <c r="B3749" s="275" t="s">
        <v>5229</v>
      </c>
      <c r="C3749" s="276" t="s">
        <v>2525</v>
      </c>
    </row>
    <row r="3750" spans="1:3" x14ac:dyDescent="0.2">
      <c r="A3750" s="76" t="s">
        <v>5230</v>
      </c>
      <c r="B3750" s="275" t="s">
        <v>5231</v>
      </c>
      <c r="C3750" s="276" t="s">
        <v>22275</v>
      </c>
    </row>
    <row r="3751" spans="1:3" x14ac:dyDescent="0.2">
      <c r="A3751" s="76" t="s">
        <v>5232</v>
      </c>
      <c r="B3751" s="275" t="s">
        <v>5233</v>
      </c>
      <c r="C3751" s="276" t="s">
        <v>2525</v>
      </c>
    </row>
    <row r="3752" spans="1:3" x14ac:dyDescent="0.2">
      <c r="A3752" s="76" t="s">
        <v>5234</v>
      </c>
      <c r="B3752" s="275" t="s">
        <v>5235</v>
      </c>
      <c r="C3752" s="276" t="s">
        <v>2525</v>
      </c>
    </row>
    <row r="3753" spans="1:3" x14ac:dyDescent="0.2">
      <c r="A3753" s="76" t="s">
        <v>5236</v>
      </c>
      <c r="B3753" s="275" t="s">
        <v>5237</v>
      </c>
      <c r="C3753" s="276" t="s">
        <v>2525</v>
      </c>
    </row>
    <row r="3754" spans="1:3" x14ac:dyDescent="0.2">
      <c r="A3754" s="76" t="s">
        <v>5238</v>
      </c>
      <c r="B3754" s="275" t="s">
        <v>5239</v>
      </c>
      <c r="C3754" s="276" t="s">
        <v>2525</v>
      </c>
    </row>
    <row r="3755" spans="1:3" x14ac:dyDescent="0.2">
      <c r="A3755" s="76" t="s">
        <v>5240</v>
      </c>
      <c r="B3755" s="275" t="s">
        <v>5241</v>
      </c>
      <c r="C3755" s="276" t="s">
        <v>2525</v>
      </c>
    </row>
    <row r="3756" spans="1:3" x14ac:dyDescent="0.2">
      <c r="A3756" s="76" t="s">
        <v>5242</v>
      </c>
      <c r="B3756" s="275" t="s">
        <v>5243</v>
      </c>
      <c r="C3756" s="276" t="s">
        <v>2525</v>
      </c>
    </row>
    <row r="3757" spans="1:3" x14ac:dyDescent="0.2">
      <c r="A3757" s="76" t="s">
        <v>5244</v>
      </c>
      <c r="B3757" s="275" t="s">
        <v>5245</v>
      </c>
      <c r="C3757" s="276" t="s">
        <v>2525</v>
      </c>
    </row>
    <row r="3758" spans="1:3" x14ac:dyDescent="0.2">
      <c r="A3758" s="76" t="s">
        <v>5246</v>
      </c>
      <c r="B3758" s="275" t="s">
        <v>5247</v>
      </c>
      <c r="C3758" s="276" t="s">
        <v>2525</v>
      </c>
    </row>
    <row r="3759" spans="1:3" x14ac:dyDescent="0.2">
      <c r="A3759" s="76" t="s">
        <v>5248</v>
      </c>
      <c r="B3759" s="275" t="s">
        <v>5249</v>
      </c>
      <c r="C3759" s="276" t="s">
        <v>2525</v>
      </c>
    </row>
    <row r="3760" spans="1:3" x14ac:dyDescent="0.2">
      <c r="A3760" s="76" t="s">
        <v>5250</v>
      </c>
      <c r="B3760" s="275" t="s">
        <v>5251</v>
      </c>
      <c r="C3760" s="276" t="s">
        <v>2525</v>
      </c>
    </row>
    <row r="3761" spans="1:3" x14ac:dyDescent="0.2">
      <c r="A3761" s="76" t="s">
        <v>5252</v>
      </c>
      <c r="B3761" s="275" t="s">
        <v>5253</v>
      </c>
      <c r="C3761" s="276" t="s">
        <v>2525</v>
      </c>
    </row>
    <row r="3762" spans="1:3" x14ac:dyDescent="0.2">
      <c r="A3762" s="76" t="s">
        <v>5254</v>
      </c>
      <c r="B3762" s="275" t="s">
        <v>5255</v>
      </c>
      <c r="C3762" s="276" t="s">
        <v>2525</v>
      </c>
    </row>
    <row r="3763" spans="1:3" x14ac:dyDescent="0.2">
      <c r="A3763" s="76" t="s">
        <v>5256</v>
      </c>
      <c r="B3763" s="275" t="s">
        <v>5257</v>
      </c>
      <c r="C3763" s="276" t="s">
        <v>2525</v>
      </c>
    </row>
    <row r="3764" spans="1:3" x14ac:dyDescent="0.2">
      <c r="A3764" s="76" t="s">
        <v>5258</v>
      </c>
      <c r="B3764" s="275" t="s">
        <v>5259</v>
      </c>
      <c r="C3764" s="276" t="s">
        <v>2525</v>
      </c>
    </row>
    <row r="3765" spans="1:3" x14ac:dyDescent="0.2">
      <c r="A3765" s="76" t="s">
        <v>5260</v>
      </c>
      <c r="B3765" s="275" t="s">
        <v>5261</v>
      </c>
      <c r="C3765" s="276" t="s">
        <v>2525</v>
      </c>
    </row>
    <row r="3766" spans="1:3" x14ac:dyDescent="0.2">
      <c r="A3766" s="76" t="s">
        <v>5262</v>
      </c>
      <c r="B3766" s="275" t="s">
        <v>5263</v>
      </c>
      <c r="C3766" s="276" t="s">
        <v>2525</v>
      </c>
    </row>
    <row r="3767" spans="1:3" x14ac:dyDescent="0.2">
      <c r="A3767" s="76" t="s">
        <v>5264</v>
      </c>
      <c r="B3767" s="275" t="s">
        <v>5265</v>
      </c>
      <c r="C3767" s="276" t="s">
        <v>2525</v>
      </c>
    </row>
    <row r="3768" spans="1:3" x14ac:dyDescent="0.2">
      <c r="A3768" s="76" t="s">
        <v>5266</v>
      </c>
      <c r="B3768" s="275" t="s">
        <v>5267</v>
      </c>
      <c r="C3768" s="276" t="s">
        <v>2525</v>
      </c>
    </row>
    <row r="3769" spans="1:3" x14ac:dyDescent="0.2">
      <c r="A3769" s="76" t="s">
        <v>5268</v>
      </c>
      <c r="B3769" s="275" t="s">
        <v>5269</v>
      </c>
      <c r="C3769" s="276" t="s">
        <v>2525</v>
      </c>
    </row>
    <row r="3770" spans="1:3" x14ac:dyDescent="0.2">
      <c r="A3770" s="76" t="s">
        <v>5270</v>
      </c>
      <c r="B3770" s="275" t="s">
        <v>5271</v>
      </c>
      <c r="C3770" s="276" t="s">
        <v>2525</v>
      </c>
    </row>
    <row r="3771" spans="1:3" x14ac:dyDescent="0.2">
      <c r="A3771" s="76" t="s">
        <v>5272</v>
      </c>
      <c r="B3771" s="275" t="s">
        <v>5273</v>
      </c>
      <c r="C3771" s="276" t="s">
        <v>2525</v>
      </c>
    </row>
    <row r="3772" spans="1:3" x14ac:dyDescent="0.2">
      <c r="A3772" s="76" t="s">
        <v>5274</v>
      </c>
      <c r="B3772" s="275" t="s">
        <v>5275</v>
      </c>
      <c r="C3772" s="276" t="s">
        <v>2525</v>
      </c>
    </row>
    <row r="3773" spans="1:3" x14ac:dyDescent="0.2">
      <c r="A3773" s="76" t="s">
        <v>5276</v>
      </c>
      <c r="B3773" s="275" t="s">
        <v>5277</v>
      </c>
      <c r="C3773" s="276" t="s">
        <v>2525</v>
      </c>
    </row>
    <row r="3774" spans="1:3" x14ac:dyDescent="0.2">
      <c r="A3774" s="76" t="s">
        <v>5278</v>
      </c>
      <c r="B3774" s="275" t="s">
        <v>5279</v>
      </c>
      <c r="C3774" s="276" t="s">
        <v>2525</v>
      </c>
    </row>
    <row r="3775" spans="1:3" x14ac:dyDescent="0.2">
      <c r="A3775" s="76" t="s">
        <v>5280</v>
      </c>
      <c r="B3775" s="275" t="s">
        <v>5281</v>
      </c>
      <c r="C3775" s="276" t="s">
        <v>2525</v>
      </c>
    </row>
    <row r="3776" spans="1:3" x14ac:dyDescent="0.2">
      <c r="A3776" s="76" t="s">
        <v>5282</v>
      </c>
      <c r="B3776" s="275" t="s">
        <v>5283</v>
      </c>
      <c r="C3776" s="276" t="s">
        <v>2525</v>
      </c>
    </row>
    <row r="3777" spans="1:3" x14ac:dyDescent="0.2">
      <c r="A3777" s="76" t="s">
        <v>5284</v>
      </c>
      <c r="B3777" s="275" t="s">
        <v>5285</v>
      </c>
      <c r="C3777" s="276" t="s">
        <v>2525</v>
      </c>
    </row>
    <row r="3778" spans="1:3" x14ac:dyDescent="0.2">
      <c r="A3778" s="76" t="s">
        <v>5286</v>
      </c>
      <c r="B3778" s="275" t="s">
        <v>5287</v>
      </c>
      <c r="C3778" s="276" t="s">
        <v>2525</v>
      </c>
    </row>
    <row r="3779" spans="1:3" x14ac:dyDescent="0.2">
      <c r="A3779" s="76" t="s">
        <v>5288</v>
      </c>
      <c r="B3779" s="275" t="s">
        <v>5289</v>
      </c>
      <c r="C3779" s="276" t="s">
        <v>2525</v>
      </c>
    </row>
    <row r="3780" spans="1:3" x14ac:dyDescent="0.2">
      <c r="A3780" s="76" t="s">
        <v>5290</v>
      </c>
      <c r="B3780" s="275" t="s">
        <v>5291</v>
      </c>
      <c r="C3780" s="276" t="s">
        <v>2525</v>
      </c>
    </row>
    <row r="3781" spans="1:3" x14ac:dyDescent="0.2">
      <c r="A3781" s="76" t="s">
        <v>5292</v>
      </c>
      <c r="B3781" s="275" t="s">
        <v>5293</v>
      </c>
      <c r="C3781" s="276" t="s">
        <v>2525</v>
      </c>
    </row>
    <row r="3782" spans="1:3" x14ac:dyDescent="0.2">
      <c r="A3782" s="76" t="s">
        <v>5294</v>
      </c>
      <c r="B3782" s="275" t="s">
        <v>5295</v>
      </c>
      <c r="C3782" s="276" t="s">
        <v>2525</v>
      </c>
    </row>
    <row r="3783" spans="1:3" x14ac:dyDescent="0.2">
      <c r="A3783" s="76" t="s">
        <v>5296</v>
      </c>
      <c r="B3783" s="275" t="s">
        <v>5297</v>
      </c>
      <c r="C3783" s="276" t="s">
        <v>2525</v>
      </c>
    </row>
    <row r="3784" spans="1:3" x14ac:dyDescent="0.2">
      <c r="A3784" s="76" t="s">
        <v>5298</v>
      </c>
      <c r="B3784" s="275" t="s">
        <v>5299</v>
      </c>
      <c r="C3784" s="276" t="s">
        <v>2525</v>
      </c>
    </row>
    <row r="3785" spans="1:3" x14ac:dyDescent="0.2">
      <c r="A3785" s="76" t="s">
        <v>5300</v>
      </c>
      <c r="B3785" s="275" t="s">
        <v>5301</v>
      </c>
      <c r="C3785" s="276" t="s">
        <v>2525</v>
      </c>
    </row>
    <row r="3786" spans="1:3" x14ac:dyDescent="0.2">
      <c r="A3786" s="76" t="s">
        <v>5302</v>
      </c>
      <c r="B3786" s="275" t="s">
        <v>5303</v>
      </c>
      <c r="C3786" s="276" t="s">
        <v>2525</v>
      </c>
    </row>
    <row r="3787" spans="1:3" x14ac:dyDescent="0.2">
      <c r="A3787" s="76" t="s">
        <v>5304</v>
      </c>
      <c r="B3787" s="275" t="s">
        <v>5305</v>
      </c>
      <c r="C3787" s="276" t="s">
        <v>22275</v>
      </c>
    </row>
    <row r="3788" spans="1:3" x14ac:dyDescent="0.2">
      <c r="A3788" s="76" t="s">
        <v>5306</v>
      </c>
      <c r="B3788" s="275" t="s">
        <v>5307</v>
      </c>
      <c r="C3788" s="276" t="s">
        <v>22275</v>
      </c>
    </row>
    <row r="3789" spans="1:3" x14ac:dyDescent="0.2">
      <c r="A3789" s="76" t="s">
        <v>5308</v>
      </c>
      <c r="B3789" s="275" t="s">
        <v>5309</v>
      </c>
      <c r="C3789" s="276" t="s">
        <v>2525</v>
      </c>
    </row>
    <row r="3790" spans="1:3" x14ac:dyDescent="0.2">
      <c r="A3790" s="76" t="s">
        <v>5310</v>
      </c>
      <c r="B3790" s="275" t="s">
        <v>5311</v>
      </c>
      <c r="C3790" s="276" t="s">
        <v>2525</v>
      </c>
    </row>
    <row r="3791" spans="1:3" x14ac:dyDescent="0.2">
      <c r="A3791" s="76" t="s">
        <v>5312</v>
      </c>
      <c r="B3791" s="275" t="s">
        <v>5313</v>
      </c>
      <c r="C3791" s="276" t="s">
        <v>2525</v>
      </c>
    </row>
    <row r="3792" spans="1:3" x14ac:dyDescent="0.2">
      <c r="A3792" s="76" t="s">
        <v>5314</v>
      </c>
      <c r="B3792" s="275" t="s">
        <v>5315</v>
      </c>
      <c r="C3792" s="276" t="s">
        <v>2525</v>
      </c>
    </row>
    <row r="3793" spans="1:3" x14ac:dyDescent="0.2">
      <c r="A3793" s="76" t="s">
        <v>5316</v>
      </c>
      <c r="B3793" s="275" t="s">
        <v>5317</v>
      </c>
      <c r="C3793" s="276" t="s">
        <v>2525</v>
      </c>
    </row>
    <row r="3794" spans="1:3" x14ac:dyDescent="0.2">
      <c r="A3794" s="76" t="s">
        <v>5318</v>
      </c>
      <c r="B3794" s="275" t="s">
        <v>5319</v>
      </c>
      <c r="C3794" s="276" t="s">
        <v>22275</v>
      </c>
    </row>
    <row r="3795" spans="1:3" x14ac:dyDescent="0.2">
      <c r="A3795" s="76" t="s">
        <v>5320</v>
      </c>
      <c r="B3795" s="275" t="s">
        <v>5321</v>
      </c>
      <c r="C3795" s="276" t="s">
        <v>2525</v>
      </c>
    </row>
    <row r="3796" spans="1:3" x14ac:dyDescent="0.2">
      <c r="A3796" s="76" t="s">
        <v>5322</v>
      </c>
      <c r="B3796" s="275" t="s">
        <v>5323</v>
      </c>
      <c r="C3796" s="276" t="s">
        <v>2525</v>
      </c>
    </row>
    <row r="3797" spans="1:3" x14ac:dyDescent="0.2">
      <c r="A3797" s="76" t="s">
        <v>5324</v>
      </c>
      <c r="B3797" s="275" t="s">
        <v>5325</v>
      </c>
      <c r="C3797" s="276" t="s">
        <v>2525</v>
      </c>
    </row>
    <row r="3798" spans="1:3" x14ac:dyDescent="0.2">
      <c r="A3798" s="76" t="s">
        <v>5326</v>
      </c>
      <c r="B3798" s="275" t="s">
        <v>5327</v>
      </c>
      <c r="C3798" s="276" t="s">
        <v>2525</v>
      </c>
    </row>
    <row r="3799" spans="1:3" x14ac:dyDescent="0.2">
      <c r="A3799" s="76" t="s">
        <v>5328</v>
      </c>
      <c r="B3799" s="275" t="s">
        <v>5329</v>
      </c>
      <c r="C3799" s="276" t="s">
        <v>2525</v>
      </c>
    </row>
    <row r="3800" spans="1:3" x14ac:dyDescent="0.2">
      <c r="A3800" s="76" t="s">
        <v>5330</v>
      </c>
      <c r="B3800" s="275" t="s">
        <v>5331</v>
      </c>
      <c r="C3800" s="276" t="s">
        <v>2525</v>
      </c>
    </row>
    <row r="3801" spans="1:3" x14ac:dyDescent="0.2">
      <c r="A3801" s="76" t="s">
        <v>5332</v>
      </c>
      <c r="B3801" s="275" t="s">
        <v>5333</v>
      </c>
      <c r="C3801" s="276" t="s">
        <v>2525</v>
      </c>
    </row>
    <row r="3802" spans="1:3" x14ac:dyDescent="0.2">
      <c r="A3802" s="76" t="s">
        <v>5334</v>
      </c>
      <c r="B3802" s="275" t="s">
        <v>5335</v>
      </c>
      <c r="C3802" s="276" t="s">
        <v>2525</v>
      </c>
    </row>
    <row r="3803" spans="1:3" x14ac:dyDescent="0.2">
      <c r="A3803" s="76" t="s">
        <v>5336</v>
      </c>
      <c r="B3803" s="275" t="s">
        <v>5337</v>
      </c>
      <c r="C3803" s="276" t="s">
        <v>2525</v>
      </c>
    </row>
    <row r="3804" spans="1:3" x14ac:dyDescent="0.2">
      <c r="A3804" s="76" t="s">
        <v>5338</v>
      </c>
      <c r="B3804" s="275" t="s">
        <v>5339</v>
      </c>
      <c r="C3804" s="276" t="s">
        <v>2525</v>
      </c>
    </row>
    <row r="3805" spans="1:3" x14ac:dyDescent="0.2">
      <c r="A3805" s="76" t="s">
        <v>5340</v>
      </c>
      <c r="B3805" s="275" t="s">
        <v>5341</v>
      </c>
      <c r="C3805" s="276" t="s">
        <v>2525</v>
      </c>
    </row>
    <row r="3806" spans="1:3" x14ac:dyDescent="0.2">
      <c r="A3806" s="76" t="s">
        <v>5342</v>
      </c>
      <c r="B3806" s="275" t="s">
        <v>5343</v>
      </c>
      <c r="C3806" s="276" t="s">
        <v>2525</v>
      </c>
    </row>
    <row r="3807" spans="1:3" x14ac:dyDescent="0.2">
      <c r="A3807" s="76" t="s">
        <v>5344</v>
      </c>
      <c r="B3807" s="275" t="s">
        <v>5345</v>
      </c>
      <c r="C3807" s="276" t="s">
        <v>2525</v>
      </c>
    </row>
    <row r="3808" spans="1:3" x14ac:dyDescent="0.2">
      <c r="A3808" s="76" t="s">
        <v>5346</v>
      </c>
      <c r="B3808" s="275" t="s">
        <v>5347</v>
      </c>
      <c r="C3808" s="276" t="s">
        <v>2525</v>
      </c>
    </row>
    <row r="3809" spans="1:3" x14ac:dyDescent="0.2">
      <c r="A3809" s="76" t="s">
        <v>5348</v>
      </c>
      <c r="B3809" s="275" t="s">
        <v>5349</v>
      </c>
      <c r="C3809" s="276" t="s">
        <v>22275</v>
      </c>
    </row>
    <row r="3810" spans="1:3" x14ac:dyDescent="0.2">
      <c r="A3810" s="76" t="s">
        <v>5350</v>
      </c>
      <c r="B3810" s="275" t="s">
        <v>5351</v>
      </c>
      <c r="C3810" s="276" t="s">
        <v>22275</v>
      </c>
    </row>
    <row r="3811" spans="1:3" x14ac:dyDescent="0.2">
      <c r="A3811" s="76" t="s">
        <v>5352</v>
      </c>
      <c r="B3811" s="275" t="s">
        <v>5353</v>
      </c>
      <c r="C3811" s="276" t="s">
        <v>2525</v>
      </c>
    </row>
    <row r="3812" spans="1:3" x14ac:dyDescent="0.2">
      <c r="A3812" s="76" t="s">
        <v>5354</v>
      </c>
      <c r="B3812" s="275" t="s">
        <v>5355</v>
      </c>
      <c r="C3812" s="276" t="s">
        <v>2525</v>
      </c>
    </row>
    <row r="3813" spans="1:3" x14ac:dyDescent="0.2">
      <c r="A3813" s="76" t="s">
        <v>5356</v>
      </c>
      <c r="B3813" s="275" t="s">
        <v>5357</v>
      </c>
      <c r="C3813" s="276" t="s">
        <v>2525</v>
      </c>
    </row>
    <row r="3814" spans="1:3" x14ac:dyDescent="0.2">
      <c r="A3814" s="76" t="s">
        <v>5358</v>
      </c>
      <c r="B3814" s="275" t="s">
        <v>5359</v>
      </c>
      <c r="C3814" s="276" t="s">
        <v>2525</v>
      </c>
    </row>
    <row r="3815" spans="1:3" x14ac:dyDescent="0.2">
      <c r="A3815" s="76" t="s">
        <v>5360</v>
      </c>
      <c r="B3815" s="275" t="s">
        <v>5361</v>
      </c>
      <c r="C3815" s="276" t="s">
        <v>2525</v>
      </c>
    </row>
    <row r="3816" spans="1:3" x14ac:dyDescent="0.2">
      <c r="A3816" s="76" t="s">
        <v>5362</v>
      </c>
      <c r="B3816" s="275" t="s">
        <v>5363</v>
      </c>
      <c r="C3816" s="276" t="s">
        <v>2525</v>
      </c>
    </row>
    <row r="3817" spans="1:3" x14ac:dyDescent="0.2">
      <c r="A3817" s="76" t="s">
        <v>5364</v>
      </c>
      <c r="B3817" s="275" t="s">
        <v>5365</v>
      </c>
      <c r="C3817" s="276" t="s">
        <v>2525</v>
      </c>
    </row>
    <row r="3818" spans="1:3" x14ac:dyDescent="0.2">
      <c r="A3818" s="76" t="s">
        <v>5366</v>
      </c>
      <c r="B3818" s="275" t="s">
        <v>5367</v>
      </c>
      <c r="C3818" s="276" t="s">
        <v>2525</v>
      </c>
    </row>
    <row r="3819" spans="1:3" x14ac:dyDescent="0.2">
      <c r="A3819" s="76" t="s">
        <v>5368</v>
      </c>
      <c r="B3819" s="275" t="s">
        <v>5369</v>
      </c>
      <c r="C3819" s="276" t="s">
        <v>2525</v>
      </c>
    </row>
    <row r="3820" spans="1:3" x14ac:dyDescent="0.2">
      <c r="A3820" s="76" t="s">
        <v>5370</v>
      </c>
      <c r="B3820" s="275" t="s">
        <v>5371</v>
      </c>
      <c r="C3820" s="276" t="s">
        <v>2525</v>
      </c>
    </row>
    <row r="3821" spans="1:3" x14ac:dyDescent="0.2">
      <c r="A3821" s="76" t="s">
        <v>5372</v>
      </c>
      <c r="B3821" s="275" t="s">
        <v>5373</v>
      </c>
      <c r="C3821" s="276" t="s">
        <v>2525</v>
      </c>
    </row>
    <row r="3822" spans="1:3" x14ac:dyDescent="0.2">
      <c r="A3822" s="76" t="s">
        <v>5374</v>
      </c>
      <c r="B3822" s="275" t="s">
        <v>5375</v>
      </c>
      <c r="C3822" s="276" t="s">
        <v>2525</v>
      </c>
    </row>
    <row r="3823" spans="1:3" x14ac:dyDescent="0.2">
      <c r="A3823" s="76" t="s">
        <v>5376</v>
      </c>
      <c r="B3823" s="275" t="s">
        <v>5377</v>
      </c>
      <c r="C3823" s="276" t="s">
        <v>2525</v>
      </c>
    </row>
    <row r="3824" spans="1:3" x14ac:dyDescent="0.2">
      <c r="A3824" s="76" t="s">
        <v>5378</v>
      </c>
      <c r="B3824" s="275" t="s">
        <v>5379</v>
      </c>
      <c r="C3824" s="276" t="s">
        <v>2525</v>
      </c>
    </row>
    <row r="3825" spans="1:3" x14ac:dyDescent="0.2">
      <c r="A3825" s="76" t="s">
        <v>5380</v>
      </c>
      <c r="B3825" s="275" t="s">
        <v>5381</v>
      </c>
      <c r="C3825" s="276" t="s">
        <v>2525</v>
      </c>
    </row>
    <row r="3826" spans="1:3" x14ac:dyDescent="0.2">
      <c r="A3826" s="76" t="s">
        <v>5382</v>
      </c>
      <c r="B3826" s="275" t="s">
        <v>5383</v>
      </c>
      <c r="C3826" s="276" t="s">
        <v>2525</v>
      </c>
    </row>
    <row r="3827" spans="1:3" x14ac:dyDescent="0.2">
      <c r="A3827" s="76" t="s">
        <v>5384</v>
      </c>
      <c r="B3827" s="275" t="s">
        <v>5385</v>
      </c>
      <c r="C3827" s="276" t="s">
        <v>2525</v>
      </c>
    </row>
    <row r="3828" spans="1:3" x14ac:dyDescent="0.2">
      <c r="A3828" s="76" t="s">
        <v>5386</v>
      </c>
      <c r="B3828" s="275" t="s">
        <v>5387</v>
      </c>
      <c r="C3828" s="276" t="s">
        <v>2525</v>
      </c>
    </row>
    <row r="3829" spans="1:3" x14ac:dyDescent="0.2">
      <c r="A3829" s="76" t="s">
        <v>5388</v>
      </c>
      <c r="B3829" s="275" t="s">
        <v>5389</v>
      </c>
      <c r="C3829" s="276" t="s">
        <v>2525</v>
      </c>
    </row>
    <row r="3830" spans="1:3" x14ac:dyDescent="0.2">
      <c r="A3830" s="76" t="s">
        <v>5390</v>
      </c>
      <c r="B3830" s="275" t="s">
        <v>5391</v>
      </c>
      <c r="C3830" s="276" t="s">
        <v>2525</v>
      </c>
    </row>
    <row r="3831" spans="1:3" x14ac:dyDescent="0.2">
      <c r="A3831" s="76" t="s">
        <v>5392</v>
      </c>
      <c r="B3831" s="275" t="s">
        <v>5393</v>
      </c>
      <c r="C3831" s="276" t="s">
        <v>2525</v>
      </c>
    </row>
    <row r="3832" spans="1:3" x14ac:dyDescent="0.2">
      <c r="A3832" s="76" t="s">
        <v>5394</v>
      </c>
      <c r="B3832" s="275" t="s">
        <v>5395</v>
      </c>
      <c r="C3832" s="276" t="s">
        <v>2525</v>
      </c>
    </row>
    <row r="3833" spans="1:3" x14ac:dyDescent="0.2">
      <c r="A3833" s="76" t="s">
        <v>5396</v>
      </c>
      <c r="B3833" s="275" t="s">
        <v>5397</v>
      </c>
      <c r="C3833" s="276" t="s">
        <v>2525</v>
      </c>
    </row>
    <row r="3834" spans="1:3" x14ac:dyDescent="0.2">
      <c r="A3834" s="76" t="s">
        <v>5398</v>
      </c>
      <c r="B3834" s="275" t="s">
        <v>5399</v>
      </c>
      <c r="C3834" s="276" t="s">
        <v>2525</v>
      </c>
    </row>
    <row r="3835" spans="1:3" x14ac:dyDescent="0.2">
      <c r="A3835" s="76" t="s">
        <v>5400</v>
      </c>
      <c r="B3835" s="275" t="s">
        <v>5401</v>
      </c>
      <c r="C3835" s="276" t="s">
        <v>2525</v>
      </c>
    </row>
    <row r="3836" spans="1:3" x14ac:dyDescent="0.2">
      <c r="A3836" s="76" t="s">
        <v>5402</v>
      </c>
      <c r="B3836" s="275" t="s">
        <v>3994</v>
      </c>
      <c r="C3836" s="276" t="s">
        <v>2525</v>
      </c>
    </row>
    <row r="3837" spans="1:3" x14ac:dyDescent="0.2">
      <c r="A3837" s="76" t="s">
        <v>5403</v>
      </c>
      <c r="B3837" s="275" t="s">
        <v>5404</v>
      </c>
      <c r="C3837" s="276" t="s">
        <v>2525</v>
      </c>
    </row>
    <row r="3838" spans="1:3" x14ac:dyDescent="0.2">
      <c r="A3838" s="76" t="s">
        <v>5405</v>
      </c>
      <c r="B3838" s="275" t="s">
        <v>5406</v>
      </c>
      <c r="C3838" s="276" t="s">
        <v>22275</v>
      </c>
    </row>
    <row r="3839" spans="1:3" x14ac:dyDescent="0.2">
      <c r="A3839" s="76" t="s">
        <v>5407</v>
      </c>
      <c r="B3839" s="275" t="s">
        <v>5408</v>
      </c>
      <c r="C3839" s="276" t="s">
        <v>2525</v>
      </c>
    </row>
    <row r="3840" spans="1:3" x14ac:dyDescent="0.2">
      <c r="A3840" s="76" t="s">
        <v>5409</v>
      </c>
      <c r="B3840" s="275" t="s">
        <v>5410</v>
      </c>
      <c r="C3840" s="276" t="s">
        <v>2525</v>
      </c>
    </row>
    <row r="3841" spans="1:3" x14ac:dyDescent="0.2">
      <c r="A3841" s="76" t="s">
        <v>5411</v>
      </c>
      <c r="B3841" s="275" t="s">
        <v>5412</v>
      </c>
      <c r="C3841" s="276" t="s">
        <v>2525</v>
      </c>
    </row>
    <row r="3842" spans="1:3" x14ac:dyDescent="0.2">
      <c r="A3842" s="76" t="s">
        <v>5413</v>
      </c>
      <c r="B3842" s="275" t="s">
        <v>9794</v>
      </c>
      <c r="C3842" s="276" t="s">
        <v>2525</v>
      </c>
    </row>
    <row r="3843" spans="1:3" x14ac:dyDescent="0.2">
      <c r="A3843" s="76" t="s">
        <v>5414</v>
      </c>
      <c r="B3843" s="275" t="s">
        <v>5415</v>
      </c>
      <c r="C3843" s="276" t="s">
        <v>2525</v>
      </c>
    </row>
    <row r="3844" spans="1:3" x14ac:dyDescent="0.2">
      <c r="A3844" s="76" t="s">
        <v>5416</v>
      </c>
      <c r="B3844" s="275" t="s">
        <v>5417</v>
      </c>
      <c r="C3844" s="276" t="s">
        <v>2525</v>
      </c>
    </row>
    <row r="3845" spans="1:3" x14ac:dyDescent="0.2">
      <c r="A3845" s="76" t="s">
        <v>5418</v>
      </c>
      <c r="B3845" s="275" t="s">
        <v>5419</v>
      </c>
      <c r="C3845" s="276" t="s">
        <v>2525</v>
      </c>
    </row>
    <row r="3846" spans="1:3" x14ac:dyDescent="0.2">
      <c r="A3846" s="76" t="s">
        <v>5420</v>
      </c>
      <c r="B3846" s="275" t="s">
        <v>5421</v>
      </c>
      <c r="C3846" s="276" t="s">
        <v>2525</v>
      </c>
    </row>
    <row r="3847" spans="1:3" x14ac:dyDescent="0.2">
      <c r="A3847" s="76" t="s">
        <v>5422</v>
      </c>
      <c r="B3847" s="275" t="s">
        <v>5423</v>
      </c>
      <c r="C3847" s="276" t="s">
        <v>2525</v>
      </c>
    </row>
    <row r="3848" spans="1:3" x14ac:dyDescent="0.2">
      <c r="A3848" s="76" t="s">
        <v>5424</v>
      </c>
      <c r="B3848" s="275" t="s">
        <v>4449</v>
      </c>
      <c r="C3848" s="276" t="s">
        <v>2525</v>
      </c>
    </row>
    <row r="3849" spans="1:3" x14ac:dyDescent="0.2">
      <c r="A3849" s="76" t="s">
        <v>5425</v>
      </c>
      <c r="B3849" s="275" t="s">
        <v>5426</v>
      </c>
      <c r="C3849" s="276" t="s">
        <v>2525</v>
      </c>
    </row>
    <row r="3850" spans="1:3" x14ac:dyDescent="0.2">
      <c r="A3850" s="76" t="s">
        <v>5427</v>
      </c>
      <c r="B3850" s="275" t="s">
        <v>5428</v>
      </c>
      <c r="C3850" s="276" t="s">
        <v>2525</v>
      </c>
    </row>
    <row r="3851" spans="1:3" x14ac:dyDescent="0.2">
      <c r="A3851" s="76" t="s">
        <v>5429</v>
      </c>
      <c r="B3851" s="275" t="s">
        <v>5430</v>
      </c>
      <c r="C3851" s="276" t="s">
        <v>2525</v>
      </c>
    </row>
    <row r="3852" spans="1:3" x14ac:dyDescent="0.2">
      <c r="A3852" s="76" t="s">
        <v>5431</v>
      </c>
      <c r="B3852" s="275" t="s">
        <v>5432</v>
      </c>
      <c r="C3852" s="276" t="s">
        <v>2525</v>
      </c>
    </row>
    <row r="3853" spans="1:3" x14ac:dyDescent="0.2">
      <c r="A3853" s="76" t="s">
        <v>5433</v>
      </c>
      <c r="B3853" s="275" t="s">
        <v>5434</v>
      </c>
      <c r="C3853" s="276" t="s">
        <v>2525</v>
      </c>
    </row>
    <row r="3854" spans="1:3" x14ac:dyDescent="0.2">
      <c r="A3854" s="76" t="s">
        <v>5435</v>
      </c>
      <c r="B3854" s="275" t="s">
        <v>5436</v>
      </c>
      <c r="C3854" s="276" t="s">
        <v>2525</v>
      </c>
    </row>
    <row r="3855" spans="1:3" x14ac:dyDescent="0.2">
      <c r="A3855" s="76" t="s">
        <v>5437</v>
      </c>
      <c r="B3855" s="275" t="s">
        <v>5438</v>
      </c>
      <c r="C3855" s="276" t="s">
        <v>2525</v>
      </c>
    </row>
    <row r="3856" spans="1:3" x14ac:dyDescent="0.2">
      <c r="A3856" s="76" t="s">
        <v>5439</v>
      </c>
      <c r="B3856" s="275" t="s">
        <v>5440</v>
      </c>
      <c r="C3856" s="276" t="s">
        <v>2525</v>
      </c>
    </row>
    <row r="3857" spans="1:3" x14ac:dyDescent="0.2">
      <c r="A3857" s="76" t="s">
        <v>5441</v>
      </c>
      <c r="B3857" s="275" t="s">
        <v>5442</v>
      </c>
      <c r="C3857" s="276" t="s">
        <v>2525</v>
      </c>
    </row>
    <row r="3858" spans="1:3" x14ac:dyDescent="0.2">
      <c r="A3858" s="76" t="s">
        <v>5443</v>
      </c>
      <c r="B3858" s="275" t="s">
        <v>5444</v>
      </c>
      <c r="C3858" s="276" t="s">
        <v>2525</v>
      </c>
    </row>
    <row r="3859" spans="1:3" x14ac:dyDescent="0.2">
      <c r="A3859" s="76" t="s">
        <v>5445</v>
      </c>
      <c r="B3859" s="275" t="s">
        <v>5446</v>
      </c>
      <c r="C3859" s="276" t="s">
        <v>22275</v>
      </c>
    </row>
    <row r="3860" spans="1:3" x14ac:dyDescent="0.2">
      <c r="A3860" s="76" t="s">
        <v>5447</v>
      </c>
      <c r="B3860" s="275" t="s">
        <v>5448</v>
      </c>
      <c r="C3860" s="276" t="s">
        <v>2525</v>
      </c>
    </row>
    <row r="3861" spans="1:3" x14ac:dyDescent="0.2">
      <c r="A3861" s="76" t="s">
        <v>5449</v>
      </c>
      <c r="B3861" s="275" t="s">
        <v>5450</v>
      </c>
      <c r="C3861" s="276" t="s">
        <v>2525</v>
      </c>
    </row>
    <row r="3862" spans="1:3" x14ac:dyDescent="0.2">
      <c r="A3862" s="76" t="s">
        <v>5451</v>
      </c>
      <c r="B3862" s="275" t="s">
        <v>5452</v>
      </c>
      <c r="C3862" s="276" t="s">
        <v>2525</v>
      </c>
    </row>
    <row r="3863" spans="1:3" x14ac:dyDescent="0.2">
      <c r="A3863" s="76" t="s">
        <v>5453</v>
      </c>
      <c r="B3863" s="275" t="s">
        <v>5454</v>
      </c>
      <c r="C3863" s="276" t="s">
        <v>2525</v>
      </c>
    </row>
    <row r="3864" spans="1:3" x14ac:dyDescent="0.2">
      <c r="A3864" s="76" t="s">
        <v>5455</v>
      </c>
      <c r="B3864" s="275" t="s">
        <v>5456</v>
      </c>
      <c r="C3864" s="276" t="s">
        <v>2525</v>
      </c>
    </row>
    <row r="3865" spans="1:3" x14ac:dyDescent="0.2">
      <c r="A3865" s="76" t="s">
        <v>5457</v>
      </c>
      <c r="B3865" s="275" t="s">
        <v>5458</v>
      </c>
      <c r="C3865" s="276" t="s">
        <v>2525</v>
      </c>
    </row>
    <row r="3866" spans="1:3" x14ac:dyDescent="0.2">
      <c r="A3866" s="76" t="s">
        <v>5459</v>
      </c>
      <c r="B3866" s="275" t="s">
        <v>5460</v>
      </c>
      <c r="C3866" s="276" t="s">
        <v>2525</v>
      </c>
    </row>
    <row r="3867" spans="1:3" x14ac:dyDescent="0.2">
      <c r="A3867" s="76" t="s">
        <v>5461</v>
      </c>
      <c r="B3867" s="275" t="s">
        <v>4085</v>
      </c>
      <c r="C3867" s="276" t="s">
        <v>2525</v>
      </c>
    </row>
    <row r="3868" spans="1:3" x14ac:dyDescent="0.2">
      <c r="A3868" s="76" t="s">
        <v>5462</v>
      </c>
      <c r="B3868" s="275" t="s">
        <v>5463</v>
      </c>
      <c r="C3868" s="276" t="s">
        <v>2525</v>
      </c>
    </row>
    <row r="3869" spans="1:3" x14ac:dyDescent="0.2">
      <c r="A3869" s="76" t="s">
        <v>5464</v>
      </c>
      <c r="B3869" s="275" t="s">
        <v>5465</v>
      </c>
      <c r="C3869" s="276" t="s">
        <v>2525</v>
      </c>
    </row>
    <row r="3870" spans="1:3" x14ac:dyDescent="0.2">
      <c r="A3870" s="76" t="s">
        <v>5466</v>
      </c>
      <c r="B3870" s="275" t="s">
        <v>5467</v>
      </c>
      <c r="C3870" s="276" t="s">
        <v>2525</v>
      </c>
    </row>
    <row r="3871" spans="1:3" x14ac:dyDescent="0.2">
      <c r="A3871" s="76" t="s">
        <v>5468</v>
      </c>
      <c r="B3871" s="275" t="s">
        <v>5469</v>
      </c>
      <c r="C3871" s="276" t="s">
        <v>2525</v>
      </c>
    </row>
    <row r="3872" spans="1:3" x14ac:dyDescent="0.2">
      <c r="A3872" s="76" t="s">
        <v>5470</v>
      </c>
      <c r="B3872" s="275" t="s">
        <v>5471</v>
      </c>
      <c r="C3872" s="276" t="s">
        <v>2525</v>
      </c>
    </row>
    <row r="3873" spans="1:3" x14ac:dyDescent="0.2">
      <c r="A3873" s="76" t="s">
        <v>5472</v>
      </c>
      <c r="B3873" s="275" t="s">
        <v>5473</v>
      </c>
      <c r="C3873" s="276" t="s">
        <v>2525</v>
      </c>
    </row>
    <row r="3874" spans="1:3" x14ac:dyDescent="0.2">
      <c r="A3874" s="76" t="s">
        <v>5474</v>
      </c>
      <c r="B3874" s="275" t="s">
        <v>5475</v>
      </c>
      <c r="C3874" s="276" t="s">
        <v>2525</v>
      </c>
    </row>
    <row r="3875" spans="1:3" x14ac:dyDescent="0.2">
      <c r="A3875" s="76" t="s">
        <v>5476</v>
      </c>
      <c r="B3875" s="275" t="s">
        <v>5477</v>
      </c>
      <c r="C3875" s="276" t="s">
        <v>2525</v>
      </c>
    </row>
    <row r="3876" spans="1:3" x14ac:dyDescent="0.2">
      <c r="A3876" s="76" t="s">
        <v>5478</v>
      </c>
      <c r="B3876" s="275" t="s">
        <v>5479</v>
      </c>
      <c r="C3876" s="276" t="s">
        <v>2525</v>
      </c>
    </row>
    <row r="3877" spans="1:3" x14ac:dyDescent="0.2">
      <c r="A3877" s="76" t="s">
        <v>5480</v>
      </c>
      <c r="B3877" s="275" t="s">
        <v>5481</v>
      </c>
      <c r="C3877" s="276" t="s">
        <v>2525</v>
      </c>
    </row>
    <row r="3878" spans="1:3" x14ac:dyDescent="0.2">
      <c r="A3878" s="76" t="s">
        <v>5482</v>
      </c>
      <c r="B3878" s="275" t="s">
        <v>5483</v>
      </c>
      <c r="C3878" s="276" t="s">
        <v>2525</v>
      </c>
    </row>
    <row r="3879" spans="1:3" x14ac:dyDescent="0.2">
      <c r="A3879" s="76" t="s">
        <v>5484</v>
      </c>
      <c r="B3879" s="275" t="s">
        <v>5485</v>
      </c>
      <c r="C3879" s="276" t="s">
        <v>2525</v>
      </c>
    </row>
    <row r="3880" spans="1:3" x14ac:dyDescent="0.2">
      <c r="A3880" s="76" t="s">
        <v>5486</v>
      </c>
      <c r="B3880" s="275" t="s">
        <v>5487</v>
      </c>
      <c r="C3880" s="276" t="s">
        <v>2525</v>
      </c>
    </row>
    <row r="3881" spans="1:3" x14ac:dyDescent="0.2">
      <c r="A3881" s="76" t="s">
        <v>5488</v>
      </c>
      <c r="B3881" s="275" t="s">
        <v>5489</v>
      </c>
      <c r="C3881" s="276" t="s">
        <v>2525</v>
      </c>
    </row>
    <row r="3882" spans="1:3" x14ac:dyDescent="0.2">
      <c r="A3882" s="76" t="s">
        <v>5490</v>
      </c>
      <c r="B3882" s="275" t="s">
        <v>5491</v>
      </c>
      <c r="C3882" s="276" t="s">
        <v>2525</v>
      </c>
    </row>
    <row r="3883" spans="1:3" x14ac:dyDescent="0.2">
      <c r="A3883" s="76" t="s">
        <v>5492</v>
      </c>
      <c r="B3883" s="275" t="s">
        <v>5493</v>
      </c>
      <c r="C3883" s="276" t="s">
        <v>2525</v>
      </c>
    </row>
    <row r="3884" spans="1:3" x14ac:dyDescent="0.2">
      <c r="A3884" s="76" t="s">
        <v>5494</v>
      </c>
      <c r="B3884" s="275" t="s">
        <v>5495</v>
      </c>
      <c r="C3884" s="276" t="s">
        <v>2525</v>
      </c>
    </row>
    <row r="3885" spans="1:3" x14ac:dyDescent="0.2">
      <c r="A3885" s="76" t="s">
        <v>5496</v>
      </c>
      <c r="B3885" s="275" t="s">
        <v>5497</v>
      </c>
      <c r="C3885" s="276" t="s">
        <v>2525</v>
      </c>
    </row>
    <row r="3886" spans="1:3" x14ac:dyDescent="0.2">
      <c r="A3886" s="76" t="s">
        <v>5498</v>
      </c>
      <c r="B3886" s="275" t="s">
        <v>5499</v>
      </c>
      <c r="C3886" s="276" t="s">
        <v>2525</v>
      </c>
    </row>
    <row r="3887" spans="1:3" x14ac:dyDescent="0.2">
      <c r="A3887" s="76" t="s">
        <v>5500</v>
      </c>
      <c r="B3887" s="275" t="s">
        <v>5501</v>
      </c>
      <c r="C3887" s="276" t="s">
        <v>2525</v>
      </c>
    </row>
    <row r="3888" spans="1:3" x14ac:dyDescent="0.2">
      <c r="A3888" s="76" t="s">
        <v>5502</v>
      </c>
      <c r="B3888" s="275" t="s">
        <v>5503</v>
      </c>
      <c r="C3888" s="276" t="s">
        <v>22275</v>
      </c>
    </row>
    <row r="3889" spans="1:3" x14ac:dyDescent="0.2">
      <c r="A3889" s="76" t="s">
        <v>5504</v>
      </c>
      <c r="B3889" s="275" t="s">
        <v>5505</v>
      </c>
      <c r="C3889" s="276" t="s">
        <v>2525</v>
      </c>
    </row>
    <row r="3890" spans="1:3" x14ac:dyDescent="0.2">
      <c r="A3890" s="76" t="s">
        <v>5506</v>
      </c>
      <c r="B3890" s="275" t="s">
        <v>4131</v>
      </c>
      <c r="C3890" s="276" t="s">
        <v>2525</v>
      </c>
    </row>
    <row r="3891" spans="1:3" x14ac:dyDescent="0.2">
      <c r="A3891" s="76" t="s">
        <v>5507</v>
      </c>
      <c r="B3891" s="275" t="s">
        <v>5508</v>
      </c>
      <c r="C3891" s="276" t="s">
        <v>2525</v>
      </c>
    </row>
    <row r="3892" spans="1:3" x14ac:dyDescent="0.2">
      <c r="A3892" s="76" t="s">
        <v>5509</v>
      </c>
      <c r="B3892" s="275" t="s">
        <v>5510</v>
      </c>
      <c r="C3892" s="276" t="s">
        <v>2525</v>
      </c>
    </row>
    <row r="3893" spans="1:3" x14ac:dyDescent="0.2">
      <c r="A3893" s="76" t="s">
        <v>5511</v>
      </c>
      <c r="B3893" s="275" t="s">
        <v>5512</v>
      </c>
      <c r="C3893" s="276" t="s">
        <v>2525</v>
      </c>
    </row>
    <row r="3894" spans="1:3" x14ac:dyDescent="0.2">
      <c r="A3894" s="76" t="s">
        <v>5513</v>
      </c>
      <c r="B3894" s="275" t="s">
        <v>5514</v>
      </c>
      <c r="C3894" s="276" t="s">
        <v>2525</v>
      </c>
    </row>
    <row r="3895" spans="1:3" x14ac:dyDescent="0.2">
      <c r="A3895" s="76" t="s">
        <v>5515</v>
      </c>
      <c r="B3895" s="275" t="s">
        <v>5516</v>
      </c>
      <c r="C3895" s="276" t="s">
        <v>2525</v>
      </c>
    </row>
    <row r="3896" spans="1:3" x14ac:dyDescent="0.2">
      <c r="A3896" s="76" t="s">
        <v>5517</v>
      </c>
      <c r="B3896" s="275" t="s">
        <v>5518</v>
      </c>
      <c r="C3896" s="276" t="s">
        <v>2525</v>
      </c>
    </row>
    <row r="3897" spans="1:3" x14ac:dyDescent="0.2">
      <c r="A3897" s="76" t="s">
        <v>5519</v>
      </c>
      <c r="B3897" s="275" t="s">
        <v>5520</v>
      </c>
      <c r="C3897" s="276" t="s">
        <v>2525</v>
      </c>
    </row>
    <row r="3898" spans="1:3" x14ac:dyDescent="0.2">
      <c r="A3898" s="76" t="s">
        <v>5521</v>
      </c>
      <c r="B3898" s="275" t="s">
        <v>5522</v>
      </c>
      <c r="C3898" s="276" t="s">
        <v>2525</v>
      </c>
    </row>
    <row r="3899" spans="1:3" x14ac:dyDescent="0.2">
      <c r="A3899" s="76" t="s">
        <v>5523</v>
      </c>
      <c r="B3899" s="275" t="s">
        <v>5524</v>
      </c>
      <c r="C3899" s="276" t="s">
        <v>2525</v>
      </c>
    </row>
    <row r="3900" spans="1:3" x14ac:dyDescent="0.2">
      <c r="A3900" s="76" t="s">
        <v>5525</v>
      </c>
      <c r="B3900" s="275" t="s">
        <v>5526</v>
      </c>
      <c r="C3900" s="276" t="s">
        <v>2525</v>
      </c>
    </row>
    <row r="3901" spans="1:3" x14ac:dyDescent="0.2">
      <c r="A3901" s="76" t="s">
        <v>5527</v>
      </c>
      <c r="B3901" s="275" t="s">
        <v>5528</v>
      </c>
      <c r="C3901" s="276" t="s">
        <v>2525</v>
      </c>
    </row>
    <row r="3902" spans="1:3" x14ac:dyDescent="0.2">
      <c r="A3902" s="76" t="s">
        <v>5529</v>
      </c>
      <c r="B3902" s="275" t="s">
        <v>5530</v>
      </c>
      <c r="C3902" s="276" t="s">
        <v>22275</v>
      </c>
    </row>
    <row r="3903" spans="1:3" x14ac:dyDescent="0.2">
      <c r="A3903" s="76" t="s">
        <v>5531</v>
      </c>
      <c r="B3903" s="275" t="s">
        <v>5532</v>
      </c>
      <c r="C3903" s="276" t="s">
        <v>2525</v>
      </c>
    </row>
    <row r="3904" spans="1:3" x14ac:dyDescent="0.2">
      <c r="A3904" s="76" t="s">
        <v>5533</v>
      </c>
      <c r="B3904" s="275" t="s">
        <v>5534</v>
      </c>
      <c r="C3904" s="276" t="s">
        <v>2525</v>
      </c>
    </row>
    <row r="3905" spans="1:3" x14ac:dyDescent="0.2">
      <c r="A3905" s="76" t="s">
        <v>5535</v>
      </c>
      <c r="B3905" s="275" t="s">
        <v>8104</v>
      </c>
      <c r="C3905" s="276" t="s">
        <v>2525</v>
      </c>
    </row>
    <row r="3906" spans="1:3" x14ac:dyDescent="0.2">
      <c r="A3906" s="76" t="s">
        <v>5536</v>
      </c>
      <c r="B3906" s="275" t="s">
        <v>5537</v>
      </c>
      <c r="C3906" s="276" t="s">
        <v>2525</v>
      </c>
    </row>
    <row r="3907" spans="1:3" x14ac:dyDescent="0.2">
      <c r="A3907" s="76" t="s">
        <v>5538</v>
      </c>
      <c r="B3907" s="275" t="s">
        <v>5539</v>
      </c>
      <c r="C3907" s="276" t="s">
        <v>2525</v>
      </c>
    </row>
    <row r="3908" spans="1:3" x14ac:dyDescent="0.2">
      <c r="A3908" s="76" t="s">
        <v>5540</v>
      </c>
      <c r="B3908" s="275" t="s">
        <v>5541</v>
      </c>
      <c r="C3908" s="276" t="s">
        <v>2525</v>
      </c>
    </row>
    <row r="3909" spans="1:3" x14ac:dyDescent="0.2">
      <c r="A3909" s="76" t="s">
        <v>5542</v>
      </c>
      <c r="B3909" s="275" t="s">
        <v>5543</v>
      </c>
      <c r="C3909" s="276" t="s">
        <v>2525</v>
      </c>
    </row>
    <row r="3910" spans="1:3" x14ac:dyDescent="0.2">
      <c r="A3910" s="76" t="s">
        <v>5544</v>
      </c>
      <c r="B3910" s="275" t="s">
        <v>5545</v>
      </c>
      <c r="C3910" s="276" t="s">
        <v>2525</v>
      </c>
    </row>
    <row r="3911" spans="1:3" x14ac:dyDescent="0.2">
      <c r="A3911" s="76" t="s">
        <v>5546</v>
      </c>
      <c r="B3911" s="275" t="s">
        <v>5547</v>
      </c>
      <c r="C3911" s="276" t="s">
        <v>2525</v>
      </c>
    </row>
    <row r="3912" spans="1:3" x14ac:dyDescent="0.2">
      <c r="A3912" s="76" t="s">
        <v>5548</v>
      </c>
      <c r="B3912" s="275" t="s">
        <v>5549</v>
      </c>
      <c r="C3912" s="276" t="s">
        <v>2525</v>
      </c>
    </row>
    <row r="3913" spans="1:3" x14ac:dyDescent="0.2">
      <c r="A3913" s="76" t="s">
        <v>5550</v>
      </c>
      <c r="B3913" s="275" t="s">
        <v>5551</v>
      </c>
      <c r="C3913" s="276" t="s">
        <v>2525</v>
      </c>
    </row>
    <row r="3914" spans="1:3" x14ac:dyDescent="0.2">
      <c r="A3914" s="76" t="s">
        <v>5552</v>
      </c>
      <c r="B3914" s="275" t="s">
        <v>5553</v>
      </c>
      <c r="C3914" s="276" t="s">
        <v>2525</v>
      </c>
    </row>
    <row r="3915" spans="1:3" x14ac:dyDescent="0.2">
      <c r="A3915" s="76" t="s">
        <v>5554</v>
      </c>
      <c r="B3915" s="275" t="s">
        <v>5555</v>
      </c>
      <c r="C3915" s="276" t="s">
        <v>2525</v>
      </c>
    </row>
    <row r="3916" spans="1:3" x14ac:dyDescent="0.2">
      <c r="A3916" s="76" t="s">
        <v>5556</v>
      </c>
      <c r="B3916" s="275" t="s">
        <v>5557</v>
      </c>
      <c r="C3916" s="276" t="s">
        <v>22275</v>
      </c>
    </row>
    <row r="3917" spans="1:3" x14ac:dyDescent="0.2">
      <c r="A3917" s="76" t="s">
        <v>5558</v>
      </c>
      <c r="B3917" s="275" t="s">
        <v>5559</v>
      </c>
      <c r="C3917" s="276" t="s">
        <v>2525</v>
      </c>
    </row>
    <row r="3918" spans="1:3" x14ac:dyDescent="0.2">
      <c r="A3918" s="76" t="s">
        <v>5560</v>
      </c>
      <c r="B3918" s="275" t="s">
        <v>5561</v>
      </c>
      <c r="C3918" s="276" t="s">
        <v>2525</v>
      </c>
    </row>
    <row r="3919" spans="1:3" x14ac:dyDescent="0.2">
      <c r="A3919" s="76" t="s">
        <v>5562</v>
      </c>
      <c r="B3919" s="275" t="s">
        <v>5563</v>
      </c>
      <c r="C3919" s="276" t="s">
        <v>2525</v>
      </c>
    </row>
    <row r="3920" spans="1:3" x14ac:dyDescent="0.2">
      <c r="A3920" s="76" t="s">
        <v>5564</v>
      </c>
      <c r="B3920" s="275" t="s">
        <v>5565</v>
      </c>
      <c r="C3920" s="276" t="s">
        <v>22275</v>
      </c>
    </row>
    <row r="3921" spans="1:3" x14ac:dyDescent="0.2">
      <c r="A3921" s="76" t="s">
        <v>5566</v>
      </c>
      <c r="B3921" s="275" t="s">
        <v>5567</v>
      </c>
      <c r="C3921" s="276" t="s">
        <v>2525</v>
      </c>
    </row>
    <row r="3922" spans="1:3" x14ac:dyDescent="0.2">
      <c r="A3922" s="76" t="s">
        <v>5568</v>
      </c>
      <c r="B3922" s="275" t="s">
        <v>5569</v>
      </c>
      <c r="C3922" s="276" t="s">
        <v>2525</v>
      </c>
    </row>
    <row r="3923" spans="1:3" x14ac:dyDescent="0.2">
      <c r="A3923" s="76" t="s">
        <v>5570</v>
      </c>
      <c r="B3923" s="275" t="s">
        <v>5571</v>
      </c>
      <c r="C3923" s="276" t="s">
        <v>2525</v>
      </c>
    </row>
    <row r="3924" spans="1:3" x14ac:dyDescent="0.2">
      <c r="A3924" s="76" t="s">
        <v>5572</v>
      </c>
      <c r="B3924" s="275" t="s">
        <v>5573</v>
      </c>
      <c r="C3924" s="276" t="s">
        <v>2525</v>
      </c>
    </row>
    <row r="3925" spans="1:3" x14ac:dyDescent="0.2">
      <c r="A3925" s="76" t="s">
        <v>5574</v>
      </c>
      <c r="B3925" s="275" t="s">
        <v>5575</v>
      </c>
      <c r="C3925" s="276" t="s">
        <v>2525</v>
      </c>
    </row>
    <row r="3926" spans="1:3" x14ac:dyDescent="0.2">
      <c r="A3926" s="76" t="s">
        <v>5576</v>
      </c>
      <c r="B3926" s="275" t="s">
        <v>5577</v>
      </c>
      <c r="C3926" s="276" t="s">
        <v>2525</v>
      </c>
    </row>
    <row r="3927" spans="1:3" x14ac:dyDescent="0.2">
      <c r="A3927" s="76" t="s">
        <v>5578</v>
      </c>
      <c r="B3927" s="275" t="s">
        <v>5579</v>
      </c>
      <c r="C3927" s="276" t="s">
        <v>2525</v>
      </c>
    </row>
    <row r="3928" spans="1:3" x14ac:dyDescent="0.2">
      <c r="A3928" s="76" t="s">
        <v>5580</v>
      </c>
      <c r="B3928" s="275" t="s">
        <v>5581</v>
      </c>
      <c r="C3928" s="276" t="s">
        <v>2525</v>
      </c>
    </row>
    <row r="3929" spans="1:3" x14ac:dyDescent="0.2">
      <c r="A3929" s="76" t="s">
        <v>5582</v>
      </c>
      <c r="B3929" s="275" t="s">
        <v>5583</v>
      </c>
      <c r="C3929" s="276" t="s">
        <v>2525</v>
      </c>
    </row>
    <row r="3930" spans="1:3" x14ac:dyDescent="0.2">
      <c r="A3930" s="76" t="s">
        <v>5584</v>
      </c>
      <c r="B3930" s="275" t="s">
        <v>5585</v>
      </c>
      <c r="C3930" s="276" t="s">
        <v>2525</v>
      </c>
    </row>
    <row r="3931" spans="1:3" x14ac:dyDescent="0.2">
      <c r="A3931" s="76" t="s">
        <v>5586</v>
      </c>
      <c r="B3931" s="275" t="s">
        <v>5587</v>
      </c>
      <c r="C3931" s="276" t="s">
        <v>2525</v>
      </c>
    </row>
    <row r="3932" spans="1:3" x14ac:dyDescent="0.2">
      <c r="A3932" s="76" t="s">
        <v>5588</v>
      </c>
      <c r="B3932" s="275" t="s">
        <v>5589</v>
      </c>
      <c r="C3932" s="276" t="s">
        <v>2525</v>
      </c>
    </row>
    <row r="3933" spans="1:3" x14ac:dyDescent="0.2">
      <c r="A3933" s="76" t="s">
        <v>5590</v>
      </c>
      <c r="B3933" s="275" t="s">
        <v>5591</v>
      </c>
      <c r="C3933" s="276" t="s">
        <v>22275</v>
      </c>
    </row>
    <row r="3934" spans="1:3" x14ac:dyDescent="0.2">
      <c r="A3934" s="76" t="s">
        <v>5592</v>
      </c>
      <c r="B3934" s="275" t="s">
        <v>5593</v>
      </c>
      <c r="C3934" s="276" t="s">
        <v>2525</v>
      </c>
    </row>
    <row r="3935" spans="1:3" x14ac:dyDescent="0.2">
      <c r="A3935" s="76" t="s">
        <v>5594</v>
      </c>
      <c r="B3935" s="275" t="s">
        <v>5595</v>
      </c>
      <c r="C3935" s="276" t="s">
        <v>2525</v>
      </c>
    </row>
    <row r="3936" spans="1:3" x14ac:dyDescent="0.2">
      <c r="A3936" s="76" t="s">
        <v>5596</v>
      </c>
      <c r="B3936" s="275" t="s">
        <v>5597</v>
      </c>
      <c r="C3936" s="276" t="s">
        <v>2525</v>
      </c>
    </row>
    <row r="3937" spans="1:3" x14ac:dyDescent="0.2">
      <c r="A3937" s="76" t="s">
        <v>5598</v>
      </c>
      <c r="B3937" s="275" t="s">
        <v>5599</v>
      </c>
      <c r="C3937" s="276" t="s">
        <v>2525</v>
      </c>
    </row>
    <row r="3938" spans="1:3" x14ac:dyDescent="0.2">
      <c r="A3938" s="76" t="s">
        <v>5600</v>
      </c>
      <c r="B3938" s="275" t="s">
        <v>5601</v>
      </c>
      <c r="C3938" s="276" t="s">
        <v>2525</v>
      </c>
    </row>
    <row r="3939" spans="1:3" x14ac:dyDescent="0.2">
      <c r="A3939" s="76" t="s">
        <v>5602</v>
      </c>
      <c r="B3939" s="275" t="s">
        <v>5603</v>
      </c>
      <c r="C3939" s="276" t="s">
        <v>2525</v>
      </c>
    </row>
    <row r="3940" spans="1:3" x14ac:dyDescent="0.2">
      <c r="A3940" s="76" t="s">
        <v>5604</v>
      </c>
      <c r="B3940" s="275" t="s">
        <v>5605</v>
      </c>
      <c r="C3940" s="276" t="s">
        <v>2525</v>
      </c>
    </row>
    <row r="3941" spans="1:3" x14ac:dyDescent="0.2">
      <c r="A3941" s="76" t="s">
        <v>5606</v>
      </c>
      <c r="B3941" s="275" t="s">
        <v>5607</v>
      </c>
      <c r="C3941" s="276" t="s">
        <v>2525</v>
      </c>
    </row>
    <row r="3942" spans="1:3" x14ac:dyDescent="0.2">
      <c r="A3942" s="76" t="s">
        <v>5608</v>
      </c>
      <c r="B3942" s="275" t="s">
        <v>5609</v>
      </c>
      <c r="C3942" s="276" t="s">
        <v>22275</v>
      </c>
    </row>
    <row r="3943" spans="1:3" x14ac:dyDescent="0.2">
      <c r="A3943" s="76" t="s">
        <v>5610</v>
      </c>
      <c r="B3943" s="275" t="s">
        <v>5611</v>
      </c>
      <c r="C3943" s="276" t="s">
        <v>2525</v>
      </c>
    </row>
    <row r="3944" spans="1:3" x14ac:dyDescent="0.2">
      <c r="A3944" s="76" t="s">
        <v>5612</v>
      </c>
      <c r="B3944" s="275" t="s">
        <v>5613</v>
      </c>
      <c r="C3944" s="276" t="s">
        <v>2525</v>
      </c>
    </row>
    <row r="3945" spans="1:3" x14ac:dyDescent="0.2">
      <c r="A3945" s="76" t="s">
        <v>5614</v>
      </c>
      <c r="B3945" s="275" t="s">
        <v>5615</v>
      </c>
      <c r="C3945" s="276" t="s">
        <v>2525</v>
      </c>
    </row>
    <row r="3946" spans="1:3" x14ac:dyDescent="0.2">
      <c r="A3946" s="76" t="s">
        <v>5616</v>
      </c>
      <c r="B3946" s="275" t="s">
        <v>5617</v>
      </c>
      <c r="C3946" s="276" t="s">
        <v>2525</v>
      </c>
    </row>
    <row r="3947" spans="1:3" x14ac:dyDescent="0.2">
      <c r="A3947" s="76" t="s">
        <v>5618</v>
      </c>
      <c r="B3947" s="275" t="s">
        <v>5619</v>
      </c>
      <c r="C3947" s="276" t="s">
        <v>2525</v>
      </c>
    </row>
    <row r="3948" spans="1:3" x14ac:dyDescent="0.2">
      <c r="A3948" s="76" t="s">
        <v>5620</v>
      </c>
      <c r="B3948" s="275" t="s">
        <v>5621</v>
      </c>
      <c r="C3948" s="276" t="s">
        <v>2525</v>
      </c>
    </row>
    <row r="3949" spans="1:3" x14ac:dyDescent="0.2">
      <c r="A3949" s="76" t="s">
        <v>5622</v>
      </c>
      <c r="B3949" s="275" t="s">
        <v>5623</v>
      </c>
      <c r="C3949" s="276" t="s">
        <v>2525</v>
      </c>
    </row>
    <row r="3950" spans="1:3" x14ac:dyDescent="0.2">
      <c r="A3950" s="76" t="s">
        <v>5624</v>
      </c>
      <c r="B3950" s="275" t="s">
        <v>5625</v>
      </c>
      <c r="C3950" s="276" t="s">
        <v>2525</v>
      </c>
    </row>
    <row r="3951" spans="1:3" x14ac:dyDescent="0.2">
      <c r="A3951" s="76" t="s">
        <v>5626</v>
      </c>
      <c r="B3951" s="275" t="s">
        <v>5627</v>
      </c>
      <c r="C3951" s="276" t="s">
        <v>2525</v>
      </c>
    </row>
    <row r="3952" spans="1:3" x14ac:dyDescent="0.2">
      <c r="A3952" s="76" t="s">
        <v>5628</v>
      </c>
      <c r="B3952" s="275" t="s">
        <v>5629</v>
      </c>
      <c r="C3952" s="276" t="s">
        <v>2525</v>
      </c>
    </row>
    <row r="3953" spans="1:3" x14ac:dyDescent="0.2">
      <c r="A3953" s="76" t="s">
        <v>5630</v>
      </c>
      <c r="B3953" s="275" t="s">
        <v>5631</v>
      </c>
      <c r="C3953" s="276" t="s">
        <v>2525</v>
      </c>
    </row>
    <row r="3954" spans="1:3" x14ac:dyDescent="0.2">
      <c r="A3954" s="76" t="s">
        <v>5632</v>
      </c>
      <c r="B3954" s="275" t="s">
        <v>5633</v>
      </c>
      <c r="C3954" s="276" t="s">
        <v>2525</v>
      </c>
    </row>
    <row r="3955" spans="1:3" x14ac:dyDescent="0.2">
      <c r="A3955" s="76" t="s">
        <v>5634</v>
      </c>
      <c r="B3955" s="275" t="s">
        <v>5635</v>
      </c>
      <c r="C3955" s="276" t="s">
        <v>2525</v>
      </c>
    </row>
    <row r="3956" spans="1:3" x14ac:dyDescent="0.2">
      <c r="A3956" s="76" t="s">
        <v>5636</v>
      </c>
      <c r="B3956" s="275" t="s">
        <v>5637</v>
      </c>
      <c r="C3956" s="276" t="s">
        <v>2525</v>
      </c>
    </row>
    <row r="3957" spans="1:3" x14ac:dyDescent="0.2">
      <c r="A3957" s="76" t="s">
        <v>5638</v>
      </c>
      <c r="B3957" s="275" t="s">
        <v>5639</v>
      </c>
      <c r="C3957" s="276" t="s">
        <v>2525</v>
      </c>
    </row>
    <row r="3958" spans="1:3" x14ac:dyDescent="0.2">
      <c r="A3958" s="76" t="s">
        <v>5640</v>
      </c>
      <c r="B3958" s="275" t="s">
        <v>5641</v>
      </c>
      <c r="C3958" s="276" t="s">
        <v>2525</v>
      </c>
    </row>
    <row r="3959" spans="1:3" x14ac:dyDescent="0.2">
      <c r="A3959" s="76" t="s">
        <v>5642</v>
      </c>
      <c r="B3959" s="275" t="s">
        <v>9644</v>
      </c>
      <c r="C3959" s="276" t="s">
        <v>2525</v>
      </c>
    </row>
    <row r="3960" spans="1:3" x14ac:dyDescent="0.2">
      <c r="A3960" s="76" t="s">
        <v>5643</v>
      </c>
      <c r="B3960" s="275" t="s">
        <v>5644</v>
      </c>
      <c r="C3960" s="276" t="s">
        <v>2525</v>
      </c>
    </row>
    <row r="3961" spans="1:3" x14ac:dyDescent="0.2">
      <c r="A3961" s="76" t="s">
        <v>5645</v>
      </c>
      <c r="B3961" s="275" t="s">
        <v>5646</v>
      </c>
      <c r="C3961" s="276" t="s">
        <v>2525</v>
      </c>
    </row>
    <row r="3962" spans="1:3" x14ac:dyDescent="0.2">
      <c r="A3962" s="76" t="s">
        <v>5647</v>
      </c>
      <c r="B3962" s="275" t="s">
        <v>5648</v>
      </c>
      <c r="C3962" s="276" t="s">
        <v>2525</v>
      </c>
    </row>
    <row r="3963" spans="1:3" x14ac:dyDescent="0.2">
      <c r="A3963" s="76" t="s">
        <v>5649</v>
      </c>
      <c r="B3963" s="275" t="s">
        <v>10282</v>
      </c>
      <c r="C3963" s="276" t="s">
        <v>2525</v>
      </c>
    </row>
    <row r="3964" spans="1:3" x14ac:dyDescent="0.2">
      <c r="A3964" s="76" t="s">
        <v>10283</v>
      </c>
      <c r="B3964" s="275" t="s">
        <v>10284</v>
      </c>
      <c r="C3964" s="276" t="s">
        <v>22275</v>
      </c>
    </row>
    <row r="3965" spans="1:3" x14ac:dyDescent="0.2">
      <c r="A3965" s="76" t="s">
        <v>10285</v>
      </c>
      <c r="B3965" s="275" t="s">
        <v>10286</v>
      </c>
      <c r="C3965" s="276" t="s">
        <v>2525</v>
      </c>
    </row>
    <row r="3966" spans="1:3" x14ac:dyDescent="0.2">
      <c r="A3966" s="76" t="s">
        <v>10287</v>
      </c>
      <c r="B3966" s="275" t="s">
        <v>10288</v>
      </c>
      <c r="C3966" s="276" t="s">
        <v>2525</v>
      </c>
    </row>
    <row r="3967" spans="1:3" x14ac:dyDescent="0.2">
      <c r="A3967" s="76" t="s">
        <v>10289</v>
      </c>
      <c r="B3967" s="275" t="s">
        <v>10290</v>
      </c>
      <c r="C3967" s="276" t="s">
        <v>2525</v>
      </c>
    </row>
    <row r="3968" spans="1:3" x14ac:dyDescent="0.2">
      <c r="A3968" s="76" t="s">
        <v>10291</v>
      </c>
      <c r="B3968" s="275" t="s">
        <v>10292</v>
      </c>
      <c r="C3968" s="276" t="s">
        <v>2525</v>
      </c>
    </row>
    <row r="3969" spans="1:3" x14ac:dyDescent="0.2">
      <c r="A3969" s="76" t="s">
        <v>10293</v>
      </c>
      <c r="B3969" s="275" t="s">
        <v>10294</v>
      </c>
      <c r="C3969" s="276" t="s">
        <v>2525</v>
      </c>
    </row>
    <row r="3970" spans="1:3" x14ac:dyDescent="0.2">
      <c r="A3970" s="76" t="s">
        <v>10295</v>
      </c>
      <c r="B3970" s="275" t="s">
        <v>10296</v>
      </c>
      <c r="C3970" s="276" t="s">
        <v>2525</v>
      </c>
    </row>
    <row r="3971" spans="1:3" x14ac:dyDescent="0.2">
      <c r="A3971" s="76" t="s">
        <v>10297</v>
      </c>
      <c r="B3971" s="275" t="s">
        <v>10298</v>
      </c>
      <c r="C3971" s="276" t="s">
        <v>2525</v>
      </c>
    </row>
    <row r="3972" spans="1:3" x14ac:dyDescent="0.2">
      <c r="A3972" s="76" t="s">
        <v>10299</v>
      </c>
      <c r="B3972" s="275" t="s">
        <v>10300</v>
      </c>
      <c r="C3972" s="276" t="s">
        <v>2525</v>
      </c>
    </row>
    <row r="3973" spans="1:3" x14ac:dyDescent="0.2">
      <c r="A3973" s="76" t="s">
        <v>10301</v>
      </c>
      <c r="B3973" s="275" t="s">
        <v>10302</v>
      </c>
      <c r="C3973" s="276" t="s">
        <v>2525</v>
      </c>
    </row>
    <row r="3974" spans="1:3" x14ac:dyDescent="0.2">
      <c r="A3974" s="76" t="s">
        <v>10303</v>
      </c>
      <c r="B3974" s="275" t="s">
        <v>10304</v>
      </c>
      <c r="C3974" s="276" t="s">
        <v>2525</v>
      </c>
    </row>
    <row r="3975" spans="1:3" x14ac:dyDescent="0.2">
      <c r="A3975" s="76" t="s">
        <v>10305</v>
      </c>
      <c r="B3975" s="275" t="s">
        <v>10306</v>
      </c>
      <c r="C3975" s="276" t="s">
        <v>2525</v>
      </c>
    </row>
    <row r="3976" spans="1:3" x14ac:dyDescent="0.2">
      <c r="A3976" s="76" t="s">
        <v>10307</v>
      </c>
      <c r="B3976" s="275" t="s">
        <v>10308</v>
      </c>
      <c r="C3976" s="276" t="s">
        <v>2525</v>
      </c>
    </row>
    <row r="3977" spans="1:3" x14ac:dyDescent="0.2">
      <c r="A3977" s="76" t="s">
        <v>10309</v>
      </c>
      <c r="B3977" s="275" t="s">
        <v>10310</v>
      </c>
      <c r="C3977" s="276" t="s">
        <v>2525</v>
      </c>
    </row>
    <row r="3978" spans="1:3" x14ac:dyDescent="0.2">
      <c r="A3978" s="76" t="s">
        <v>10311</v>
      </c>
      <c r="B3978" s="275" t="s">
        <v>10312</v>
      </c>
      <c r="C3978" s="276" t="s">
        <v>2525</v>
      </c>
    </row>
    <row r="3979" spans="1:3" x14ac:dyDescent="0.2">
      <c r="A3979" s="76" t="s">
        <v>10313</v>
      </c>
      <c r="B3979" s="275" t="s">
        <v>10314</v>
      </c>
      <c r="C3979" s="276" t="s">
        <v>2525</v>
      </c>
    </row>
    <row r="3980" spans="1:3" x14ac:dyDescent="0.2">
      <c r="A3980" s="76" t="s">
        <v>10315</v>
      </c>
      <c r="B3980" s="275" t="s">
        <v>10316</v>
      </c>
      <c r="C3980" s="276" t="s">
        <v>2525</v>
      </c>
    </row>
    <row r="3981" spans="1:3" x14ac:dyDescent="0.2">
      <c r="A3981" s="76" t="s">
        <v>10317</v>
      </c>
      <c r="B3981" s="275" t="s">
        <v>10318</v>
      </c>
      <c r="C3981" s="276" t="s">
        <v>2525</v>
      </c>
    </row>
    <row r="3982" spans="1:3" x14ac:dyDescent="0.2">
      <c r="A3982" s="76" t="s">
        <v>10319</v>
      </c>
      <c r="B3982" s="275" t="s">
        <v>10320</v>
      </c>
      <c r="C3982" s="276" t="s">
        <v>2525</v>
      </c>
    </row>
    <row r="3983" spans="1:3" x14ac:dyDescent="0.2">
      <c r="A3983" s="76" t="s">
        <v>10321</v>
      </c>
      <c r="B3983" s="275" t="s">
        <v>10322</v>
      </c>
      <c r="C3983" s="276" t="s">
        <v>2525</v>
      </c>
    </row>
    <row r="3984" spans="1:3" x14ac:dyDescent="0.2">
      <c r="A3984" s="76" t="s">
        <v>10323</v>
      </c>
      <c r="B3984" s="275" t="s">
        <v>10324</v>
      </c>
      <c r="C3984" s="276" t="s">
        <v>2525</v>
      </c>
    </row>
    <row r="3985" spans="1:3" x14ac:dyDescent="0.2">
      <c r="A3985" s="76" t="s">
        <v>10325</v>
      </c>
      <c r="B3985" s="275" t="s">
        <v>10326</v>
      </c>
      <c r="C3985" s="276" t="s">
        <v>2525</v>
      </c>
    </row>
    <row r="3986" spans="1:3" x14ac:dyDescent="0.2">
      <c r="A3986" s="76" t="s">
        <v>10327</v>
      </c>
      <c r="B3986" s="275" t="s">
        <v>10328</v>
      </c>
      <c r="C3986" s="276" t="s">
        <v>2525</v>
      </c>
    </row>
    <row r="3987" spans="1:3" x14ac:dyDescent="0.2">
      <c r="A3987" s="76" t="s">
        <v>10329</v>
      </c>
      <c r="B3987" s="275" t="s">
        <v>10330</v>
      </c>
      <c r="C3987" s="276" t="s">
        <v>2525</v>
      </c>
    </row>
    <row r="3988" spans="1:3" x14ac:dyDescent="0.2">
      <c r="A3988" s="76" t="s">
        <v>10331</v>
      </c>
      <c r="B3988" s="275" t="s">
        <v>10332</v>
      </c>
      <c r="C3988" s="276" t="s">
        <v>2525</v>
      </c>
    </row>
    <row r="3989" spans="1:3" x14ac:dyDescent="0.2">
      <c r="A3989" s="76" t="s">
        <v>10333</v>
      </c>
      <c r="B3989" s="275" t="s">
        <v>10334</v>
      </c>
      <c r="C3989" s="276" t="s">
        <v>2525</v>
      </c>
    </row>
    <row r="3990" spans="1:3" x14ac:dyDescent="0.2">
      <c r="A3990" s="76" t="s">
        <v>10335</v>
      </c>
      <c r="B3990" s="275" t="s">
        <v>10336</v>
      </c>
      <c r="C3990" s="276" t="s">
        <v>2525</v>
      </c>
    </row>
    <row r="3991" spans="1:3" x14ac:dyDescent="0.2">
      <c r="A3991" s="76" t="s">
        <v>10337</v>
      </c>
      <c r="B3991" s="275" t="s">
        <v>10338</v>
      </c>
      <c r="C3991" s="276" t="s">
        <v>2525</v>
      </c>
    </row>
    <row r="3992" spans="1:3" x14ac:dyDescent="0.2">
      <c r="A3992" s="76" t="s">
        <v>10339</v>
      </c>
      <c r="B3992" s="275" t="s">
        <v>4155</v>
      </c>
      <c r="C3992" s="276" t="s">
        <v>2525</v>
      </c>
    </row>
    <row r="3993" spans="1:3" x14ac:dyDescent="0.2">
      <c r="A3993" s="76" t="s">
        <v>10340</v>
      </c>
      <c r="B3993" s="275" t="s">
        <v>2698</v>
      </c>
      <c r="C3993" s="276" t="s">
        <v>2525</v>
      </c>
    </row>
    <row r="3994" spans="1:3" x14ac:dyDescent="0.2">
      <c r="A3994" s="76" t="s">
        <v>10341</v>
      </c>
      <c r="B3994" s="275" t="s">
        <v>10342</v>
      </c>
      <c r="C3994" s="276" t="s">
        <v>2525</v>
      </c>
    </row>
    <row r="3995" spans="1:3" x14ac:dyDescent="0.2">
      <c r="A3995" s="76" t="s">
        <v>10343</v>
      </c>
      <c r="B3995" s="275" t="s">
        <v>10344</v>
      </c>
      <c r="C3995" s="276" t="s">
        <v>2525</v>
      </c>
    </row>
    <row r="3996" spans="1:3" x14ac:dyDescent="0.2">
      <c r="A3996" s="76" t="s">
        <v>10345</v>
      </c>
      <c r="B3996" s="275" t="s">
        <v>10346</v>
      </c>
      <c r="C3996" s="276" t="s">
        <v>2525</v>
      </c>
    </row>
    <row r="3997" spans="1:3" x14ac:dyDescent="0.2">
      <c r="A3997" s="76" t="s">
        <v>10347</v>
      </c>
      <c r="B3997" s="275" t="s">
        <v>10348</v>
      </c>
      <c r="C3997" s="276" t="s">
        <v>2525</v>
      </c>
    </row>
    <row r="3998" spans="1:3" x14ac:dyDescent="0.2">
      <c r="A3998" s="76" t="s">
        <v>10349</v>
      </c>
      <c r="B3998" s="275" t="s">
        <v>10350</v>
      </c>
      <c r="C3998" s="276" t="s">
        <v>2525</v>
      </c>
    </row>
    <row r="3999" spans="1:3" x14ac:dyDescent="0.2">
      <c r="A3999" s="76" t="s">
        <v>10351</v>
      </c>
      <c r="B3999" s="275" t="s">
        <v>10352</v>
      </c>
      <c r="C3999" s="276" t="s">
        <v>2525</v>
      </c>
    </row>
    <row r="4000" spans="1:3" x14ac:dyDescent="0.2">
      <c r="A4000" s="76" t="s">
        <v>10353</v>
      </c>
      <c r="B4000" s="275" t="s">
        <v>10354</v>
      </c>
      <c r="C4000" s="276" t="s">
        <v>2525</v>
      </c>
    </row>
    <row r="4001" spans="1:3" x14ac:dyDescent="0.2">
      <c r="A4001" s="76" t="s">
        <v>10355</v>
      </c>
      <c r="B4001" s="275" t="s">
        <v>10356</v>
      </c>
      <c r="C4001" s="276" t="s">
        <v>2525</v>
      </c>
    </row>
    <row r="4002" spans="1:3" x14ac:dyDescent="0.2">
      <c r="A4002" s="76" t="s">
        <v>10357</v>
      </c>
      <c r="B4002" s="275" t="s">
        <v>10358</v>
      </c>
      <c r="C4002" s="276" t="s">
        <v>2525</v>
      </c>
    </row>
    <row r="4003" spans="1:3" x14ac:dyDescent="0.2">
      <c r="A4003" s="76" t="s">
        <v>10359</v>
      </c>
      <c r="B4003" s="275" t="s">
        <v>10360</v>
      </c>
      <c r="C4003" s="276" t="s">
        <v>2525</v>
      </c>
    </row>
    <row r="4004" spans="1:3" x14ac:dyDescent="0.2">
      <c r="A4004" s="76" t="s">
        <v>10361</v>
      </c>
      <c r="B4004" s="275" t="s">
        <v>10362</v>
      </c>
      <c r="C4004" s="276" t="s">
        <v>2525</v>
      </c>
    </row>
    <row r="4005" spans="1:3" x14ac:dyDescent="0.2">
      <c r="A4005" s="76" t="s">
        <v>10363</v>
      </c>
      <c r="B4005" s="275" t="s">
        <v>10364</v>
      </c>
      <c r="C4005" s="276" t="s">
        <v>2525</v>
      </c>
    </row>
    <row r="4006" spans="1:3" x14ac:dyDescent="0.2">
      <c r="A4006" s="76" t="s">
        <v>10365</v>
      </c>
      <c r="B4006" s="275" t="s">
        <v>7431</v>
      </c>
      <c r="C4006" s="276" t="s">
        <v>2525</v>
      </c>
    </row>
    <row r="4007" spans="1:3" x14ac:dyDescent="0.2">
      <c r="A4007" s="76" t="s">
        <v>10366</v>
      </c>
      <c r="B4007" s="275" t="s">
        <v>22282</v>
      </c>
      <c r="C4007" s="276" t="s">
        <v>2525</v>
      </c>
    </row>
    <row r="4008" spans="1:3" x14ac:dyDescent="0.2">
      <c r="A4008" s="76" t="s">
        <v>10367</v>
      </c>
      <c r="B4008" s="275" t="s">
        <v>10368</v>
      </c>
      <c r="C4008" s="276" t="s">
        <v>2525</v>
      </c>
    </row>
    <row r="4009" spans="1:3" x14ac:dyDescent="0.2">
      <c r="A4009" s="76" t="s">
        <v>10369</v>
      </c>
      <c r="B4009" s="275" t="s">
        <v>10370</v>
      </c>
      <c r="C4009" s="276" t="s">
        <v>2525</v>
      </c>
    </row>
    <row r="4010" spans="1:3" x14ac:dyDescent="0.2">
      <c r="A4010" s="76" t="s">
        <v>10371</v>
      </c>
      <c r="B4010" s="275" t="s">
        <v>10372</v>
      </c>
      <c r="C4010" s="276" t="s">
        <v>2525</v>
      </c>
    </row>
    <row r="4011" spans="1:3" x14ac:dyDescent="0.2">
      <c r="A4011" s="76" t="s">
        <v>10373</v>
      </c>
      <c r="B4011" s="275" t="s">
        <v>10374</v>
      </c>
      <c r="C4011" s="276" t="s">
        <v>2525</v>
      </c>
    </row>
    <row r="4012" spans="1:3" x14ac:dyDescent="0.2">
      <c r="A4012" s="76" t="s">
        <v>10375</v>
      </c>
      <c r="B4012" s="275" t="s">
        <v>10376</v>
      </c>
      <c r="C4012" s="276" t="s">
        <v>2525</v>
      </c>
    </row>
    <row r="4013" spans="1:3" x14ac:dyDescent="0.2">
      <c r="A4013" s="76" t="s">
        <v>10377</v>
      </c>
      <c r="B4013" s="275" t="s">
        <v>10378</v>
      </c>
      <c r="C4013" s="276" t="s">
        <v>2525</v>
      </c>
    </row>
    <row r="4014" spans="1:3" x14ac:dyDescent="0.2">
      <c r="A4014" s="76" t="s">
        <v>10379</v>
      </c>
      <c r="B4014" s="275" t="s">
        <v>10380</v>
      </c>
      <c r="C4014" s="276" t="s">
        <v>2525</v>
      </c>
    </row>
    <row r="4015" spans="1:3" x14ac:dyDescent="0.2">
      <c r="A4015" s="76" t="s">
        <v>10381</v>
      </c>
      <c r="B4015" s="275" t="s">
        <v>10382</v>
      </c>
      <c r="C4015" s="276" t="s">
        <v>2525</v>
      </c>
    </row>
    <row r="4016" spans="1:3" x14ac:dyDescent="0.2">
      <c r="A4016" s="76" t="s">
        <v>10383</v>
      </c>
      <c r="B4016" s="275" t="s">
        <v>10384</v>
      </c>
      <c r="C4016" s="276" t="s">
        <v>2525</v>
      </c>
    </row>
    <row r="4017" spans="1:3" x14ac:dyDescent="0.2">
      <c r="A4017" s="76" t="s">
        <v>10385</v>
      </c>
      <c r="B4017" s="275" t="s">
        <v>10386</v>
      </c>
      <c r="C4017" s="276" t="s">
        <v>2525</v>
      </c>
    </row>
    <row r="4018" spans="1:3" x14ac:dyDescent="0.2">
      <c r="A4018" s="76" t="s">
        <v>10387</v>
      </c>
      <c r="B4018" s="275" t="s">
        <v>10388</v>
      </c>
      <c r="C4018" s="276" t="s">
        <v>2525</v>
      </c>
    </row>
    <row r="4019" spans="1:3" x14ac:dyDescent="0.2">
      <c r="A4019" s="76" t="s">
        <v>10389</v>
      </c>
      <c r="B4019" s="275" t="s">
        <v>10390</v>
      </c>
      <c r="C4019" s="276" t="s">
        <v>2525</v>
      </c>
    </row>
    <row r="4020" spans="1:3" x14ac:dyDescent="0.2">
      <c r="A4020" s="76" t="s">
        <v>10391</v>
      </c>
      <c r="B4020" s="275" t="s">
        <v>10392</v>
      </c>
      <c r="C4020" s="276" t="s">
        <v>2525</v>
      </c>
    </row>
    <row r="4021" spans="1:3" x14ac:dyDescent="0.2">
      <c r="A4021" s="76" t="s">
        <v>10393</v>
      </c>
      <c r="B4021" s="275" t="s">
        <v>10394</v>
      </c>
      <c r="C4021" s="276" t="s">
        <v>22275</v>
      </c>
    </row>
    <row r="4022" spans="1:3" x14ac:dyDescent="0.2">
      <c r="A4022" s="76" t="s">
        <v>10395</v>
      </c>
      <c r="B4022" s="275" t="s">
        <v>9555</v>
      </c>
      <c r="C4022" s="276" t="s">
        <v>2525</v>
      </c>
    </row>
    <row r="4023" spans="1:3" x14ac:dyDescent="0.2">
      <c r="A4023" s="76" t="s">
        <v>10396</v>
      </c>
      <c r="B4023" s="275" t="s">
        <v>10397</v>
      </c>
      <c r="C4023" s="276" t="s">
        <v>2525</v>
      </c>
    </row>
    <row r="4024" spans="1:3" x14ac:dyDescent="0.2">
      <c r="A4024" s="76" t="s">
        <v>10398</v>
      </c>
      <c r="B4024" s="275" t="s">
        <v>10399</v>
      </c>
      <c r="C4024" s="276" t="s">
        <v>2525</v>
      </c>
    </row>
    <row r="4025" spans="1:3" x14ac:dyDescent="0.2">
      <c r="A4025" s="76" t="s">
        <v>10400</v>
      </c>
      <c r="B4025" s="275" t="s">
        <v>10401</v>
      </c>
      <c r="C4025" s="276" t="s">
        <v>2525</v>
      </c>
    </row>
    <row r="4026" spans="1:3" x14ac:dyDescent="0.2">
      <c r="A4026" s="76" t="s">
        <v>10402</v>
      </c>
      <c r="B4026" s="275" t="s">
        <v>10403</v>
      </c>
      <c r="C4026" s="276" t="s">
        <v>2525</v>
      </c>
    </row>
    <row r="4027" spans="1:3" x14ac:dyDescent="0.2">
      <c r="A4027" s="76" t="s">
        <v>10404</v>
      </c>
      <c r="B4027" s="275" t="s">
        <v>10405</v>
      </c>
      <c r="C4027" s="276" t="s">
        <v>2525</v>
      </c>
    </row>
    <row r="4028" spans="1:3" x14ac:dyDescent="0.2">
      <c r="A4028" s="76" t="s">
        <v>10406</v>
      </c>
      <c r="B4028" s="275" t="s">
        <v>10407</v>
      </c>
      <c r="C4028" s="276" t="s">
        <v>2525</v>
      </c>
    </row>
    <row r="4029" spans="1:3" x14ac:dyDescent="0.2">
      <c r="A4029" s="76" t="s">
        <v>10408</v>
      </c>
      <c r="B4029" s="275" t="s">
        <v>10409</v>
      </c>
      <c r="C4029" s="276" t="s">
        <v>2525</v>
      </c>
    </row>
    <row r="4030" spans="1:3" x14ac:dyDescent="0.2">
      <c r="A4030" s="76" t="s">
        <v>10410</v>
      </c>
      <c r="B4030" s="275" t="s">
        <v>10411</v>
      </c>
      <c r="C4030" s="276" t="s">
        <v>2525</v>
      </c>
    </row>
    <row r="4031" spans="1:3" x14ac:dyDescent="0.2">
      <c r="A4031" s="76" t="s">
        <v>10412</v>
      </c>
      <c r="B4031" s="275" t="s">
        <v>10413</v>
      </c>
      <c r="C4031" s="276" t="s">
        <v>2525</v>
      </c>
    </row>
    <row r="4032" spans="1:3" x14ac:dyDescent="0.2">
      <c r="A4032" s="76" t="s">
        <v>10414</v>
      </c>
      <c r="B4032" s="275" t="s">
        <v>10415</v>
      </c>
      <c r="C4032" s="276" t="s">
        <v>2525</v>
      </c>
    </row>
    <row r="4033" spans="1:3" x14ac:dyDescent="0.2">
      <c r="A4033" s="76" t="s">
        <v>10416</v>
      </c>
      <c r="B4033" s="275" t="s">
        <v>10417</v>
      </c>
      <c r="C4033" s="276" t="s">
        <v>2525</v>
      </c>
    </row>
    <row r="4034" spans="1:3" x14ac:dyDescent="0.2">
      <c r="A4034" s="76" t="s">
        <v>10418</v>
      </c>
      <c r="B4034" s="275" t="s">
        <v>10419</v>
      </c>
      <c r="C4034" s="276" t="s">
        <v>2525</v>
      </c>
    </row>
    <row r="4035" spans="1:3" x14ac:dyDescent="0.2">
      <c r="A4035" s="76" t="s">
        <v>10420</v>
      </c>
      <c r="B4035" s="275" t="s">
        <v>10421</v>
      </c>
      <c r="C4035" s="276" t="s">
        <v>2525</v>
      </c>
    </row>
    <row r="4036" spans="1:3" x14ac:dyDescent="0.2">
      <c r="A4036" s="76" t="s">
        <v>10422</v>
      </c>
      <c r="B4036" s="275" t="s">
        <v>10423</v>
      </c>
      <c r="C4036" s="276" t="s">
        <v>2525</v>
      </c>
    </row>
    <row r="4037" spans="1:3" x14ac:dyDescent="0.2">
      <c r="A4037" s="76" t="s">
        <v>10424</v>
      </c>
      <c r="B4037" s="275" t="s">
        <v>10425</v>
      </c>
      <c r="C4037" s="276" t="s">
        <v>2525</v>
      </c>
    </row>
    <row r="4038" spans="1:3" x14ac:dyDescent="0.2">
      <c r="A4038" s="76" t="s">
        <v>10426</v>
      </c>
      <c r="B4038" s="275" t="s">
        <v>10427</v>
      </c>
      <c r="C4038" s="276" t="s">
        <v>2525</v>
      </c>
    </row>
    <row r="4039" spans="1:3" x14ac:dyDescent="0.2">
      <c r="A4039" s="76" t="s">
        <v>10428</v>
      </c>
      <c r="B4039" s="275" t="s">
        <v>10429</v>
      </c>
      <c r="C4039" s="276" t="s">
        <v>2525</v>
      </c>
    </row>
    <row r="4040" spans="1:3" x14ac:dyDescent="0.2">
      <c r="A4040" s="76" t="s">
        <v>10430</v>
      </c>
      <c r="B4040" s="275" t="s">
        <v>10431</v>
      </c>
      <c r="C4040" s="276" t="s">
        <v>2525</v>
      </c>
    </row>
    <row r="4041" spans="1:3" x14ac:dyDescent="0.2">
      <c r="A4041" s="76" t="s">
        <v>10432</v>
      </c>
      <c r="B4041" s="275" t="s">
        <v>10433</v>
      </c>
      <c r="C4041" s="276" t="s">
        <v>2525</v>
      </c>
    </row>
    <row r="4042" spans="1:3" x14ac:dyDescent="0.2">
      <c r="A4042" s="76" t="s">
        <v>10434</v>
      </c>
      <c r="B4042" s="275" t="s">
        <v>10435</v>
      </c>
      <c r="C4042" s="276" t="s">
        <v>2525</v>
      </c>
    </row>
    <row r="4043" spans="1:3" x14ac:dyDescent="0.2">
      <c r="A4043" s="76" t="s">
        <v>10436</v>
      </c>
      <c r="B4043" s="275" t="s">
        <v>10437</v>
      </c>
      <c r="C4043" s="276" t="s">
        <v>22275</v>
      </c>
    </row>
    <row r="4044" spans="1:3" x14ac:dyDescent="0.2">
      <c r="A4044" s="76" t="s">
        <v>10438</v>
      </c>
      <c r="B4044" s="275" t="s">
        <v>10439</v>
      </c>
      <c r="C4044" s="276" t="s">
        <v>2525</v>
      </c>
    </row>
    <row r="4045" spans="1:3" x14ac:dyDescent="0.2">
      <c r="A4045" s="76" t="s">
        <v>10440</v>
      </c>
      <c r="B4045" s="275" t="s">
        <v>10441</v>
      </c>
      <c r="C4045" s="276" t="s">
        <v>2525</v>
      </c>
    </row>
    <row r="4046" spans="1:3" x14ac:dyDescent="0.2">
      <c r="A4046" s="76" t="s">
        <v>10442</v>
      </c>
      <c r="B4046" s="275" t="s">
        <v>10443</v>
      </c>
      <c r="C4046" s="276" t="s">
        <v>2525</v>
      </c>
    </row>
    <row r="4047" spans="1:3" x14ac:dyDescent="0.2">
      <c r="A4047" s="76" t="s">
        <v>10444</v>
      </c>
      <c r="B4047" s="275" t="s">
        <v>10445</v>
      </c>
      <c r="C4047" s="276" t="s">
        <v>2525</v>
      </c>
    </row>
    <row r="4048" spans="1:3" x14ac:dyDescent="0.2">
      <c r="A4048" s="76" t="s">
        <v>10446</v>
      </c>
      <c r="B4048" s="275" t="s">
        <v>10447</v>
      </c>
      <c r="C4048" s="276" t="s">
        <v>2525</v>
      </c>
    </row>
    <row r="4049" spans="1:3" x14ac:dyDescent="0.2">
      <c r="A4049" s="76" t="s">
        <v>10448</v>
      </c>
      <c r="B4049" s="275" t="s">
        <v>10449</v>
      </c>
      <c r="C4049" s="276" t="s">
        <v>2525</v>
      </c>
    </row>
    <row r="4050" spans="1:3" x14ac:dyDescent="0.2">
      <c r="A4050" s="76" t="s">
        <v>10450</v>
      </c>
      <c r="B4050" s="275" t="s">
        <v>10451</v>
      </c>
      <c r="C4050" s="276" t="s">
        <v>2525</v>
      </c>
    </row>
    <row r="4051" spans="1:3" x14ac:dyDescent="0.2">
      <c r="A4051" s="76" t="s">
        <v>10452</v>
      </c>
      <c r="B4051" s="275" t="s">
        <v>10453</v>
      </c>
      <c r="C4051" s="276" t="s">
        <v>2525</v>
      </c>
    </row>
    <row r="4052" spans="1:3" x14ac:dyDescent="0.2">
      <c r="A4052" s="76" t="s">
        <v>10454</v>
      </c>
      <c r="B4052" s="275" t="s">
        <v>10455</v>
      </c>
      <c r="C4052" s="276" t="s">
        <v>2525</v>
      </c>
    </row>
    <row r="4053" spans="1:3" x14ac:dyDescent="0.2">
      <c r="A4053" s="76" t="s">
        <v>10456</v>
      </c>
      <c r="B4053" s="275" t="s">
        <v>10457</v>
      </c>
      <c r="C4053" s="276" t="s">
        <v>2525</v>
      </c>
    </row>
    <row r="4054" spans="1:3" x14ac:dyDescent="0.2">
      <c r="A4054" s="76" t="s">
        <v>10458</v>
      </c>
      <c r="B4054" s="275" t="s">
        <v>10459</v>
      </c>
      <c r="C4054" s="276" t="s">
        <v>22275</v>
      </c>
    </row>
    <row r="4055" spans="1:3" x14ac:dyDescent="0.2">
      <c r="A4055" s="76" t="s">
        <v>10460</v>
      </c>
      <c r="B4055" s="275" t="s">
        <v>10461</v>
      </c>
      <c r="C4055" s="276" t="s">
        <v>2525</v>
      </c>
    </row>
    <row r="4056" spans="1:3" x14ac:dyDescent="0.2">
      <c r="A4056" s="76" t="s">
        <v>10462</v>
      </c>
      <c r="B4056" s="275" t="s">
        <v>10463</v>
      </c>
      <c r="C4056" s="276" t="s">
        <v>2525</v>
      </c>
    </row>
    <row r="4057" spans="1:3" x14ac:dyDescent="0.2">
      <c r="A4057" s="76" t="s">
        <v>10464</v>
      </c>
      <c r="B4057" s="275" t="s">
        <v>10465</v>
      </c>
      <c r="C4057" s="276" t="s">
        <v>2525</v>
      </c>
    </row>
    <row r="4058" spans="1:3" x14ac:dyDescent="0.2">
      <c r="A4058" s="76" t="s">
        <v>10466</v>
      </c>
      <c r="B4058" s="275" t="s">
        <v>10467</v>
      </c>
      <c r="C4058" s="276" t="s">
        <v>2525</v>
      </c>
    </row>
    <row r="4059" spans="1:3" x14ac:dyDescent="0.2">
      <c r="A4059" s="76" t="s">
        <v>10468</v>
      </c>
      <c r="B4059" s="275" t="s">
        <v>10469</v>
      </c>
      <c r="C4059" s="276" t="s">
        <v>2525</v>
      </c>
    </row>
    <row r="4060" spans="1:3" x14ac:dyDescent="0.2">
      <c r="A4060" s="76" t="s">
        <v>10470</v>
      </c>
      <c r="B4060" s="275" t="s">
        <v>10471</v>
      </c>
      <c r="C4060" s="276" t="s">
        <v>2525</v>
      </c>
    </row>
    <row r="4061" spans="1:3" x14ac:dyDescent="0.2">
      <c r="A4061" s="76" t="s">
        <v>10472</v>
      </c>
      <c r="B4061" s="275" t="s">
        <v>10473</v>
      </c>
      <c r="C4061" s="276" t="s">
        <v>22275</v>
      </c>
    </row>
    <row r="4062" spans="1:3" x14ac:dyDescent="0.2">
      <c r="A4062" s="76" t="s">
        <v>10474</v>
      </c>
      <c r="B4062" s="275" t="s">
        <v>10475</v>
      </c>
      <c r="C4062" s="276" t="s">
        <v>2525</v>
      </c>
    </row>
    <row r="4063" spans="1:3" x14ac:dyDescent="0.2">
      <c r="A4063" s="76" t="s">
        <v>10476</v>
      </c>
      <c r="B4063" s="275" t="s">
        <v>10477</v>
      </c>
      <c r="C4063" s="276" t="s">
        <v>2525</v>
      </c>
    </row>
    <row r="4064" spans="1:3" x14ac:dyDescent="0.2">
      <c r="A4064" s="76" t="s">
        <v>10478</v>
      </c>
      <c r="B4064" s="275" t="s">
        <v>10479</v>
      </c>
      <c r="C4064" s="276" t="s">
        <v>2525</v>
      </c>
    </row>
    <row r="4065" spans="1:3" x14ac:dyDescent="0.2">
      <c r="A4065" s="76" t="s">
        <v>10480</v>
      </c>
      <c r="B4065" s="275" t="s">
        <v>10481</v>
      </c>
      <c r="C4065" s="276" t="s">
        <v>2525</v>
      </c>
    </row>
    <row r="4066" spans="1:3" x14ac:dyDescent="0.2">
      <c r="A4066" s="76" t="s">
        <v>10482</v>
      </c>
      <c r="B4066" s="275" t="s">
        <v>10483</v>
      </c>
      <c r="C4066" s="276" t="s">
        <v>2525</v>
      </c>
    </row>
    <row r="4067" spans="1:3" x14ac:dyDescent="0.2">
      <c r="A4067" s="76" t="s">
        <v>10484</v>
      </c>
      <c r="B4067" s="275" t="s">
        <v>9413</v>
      </c>
      <c r="C4067" s="276" t="s">
        <v>2525</v>
      </c>
    </row>
    <row r="4068" spans="1:3" x14ac:dyDescent="0.2">
      <c r="A4068" s="76" t="s">
        <v>10485</v>
      </c>
      <c r="B4068" s="275" t="s">
        <v>10486</v>
      </c>
      <c r="C4068" s="276" t="s">
        <v>2525</v>
      </c>
    </row>
    <row r="4069" spans="1:3" x14ac:dyDescent="0.2">
      <c r="A4069" s="76" t="s">
        <v>10487</v>
      </c>
      <c r="B4069" s="275" t="s">
        <v>10488</v>
      </c>
      <c r="C4069" s="276" t="s">
        <v>2525</v>
      </c>
    </row>
    <row r="4070" spans="1:3" x14ac:dyDescent="0.2">
      <c r="A4070" s="76" t="s">
        <v>10489</v>
      </c>
      <c r="B4070" s="275" t="s">
        <v>10490</v>
      </c>
      <c r="C4070" s="276" t="s">
        <v>2525</v>
      </c>
    </row>
    <row r="4071" spans="1:3" x14ac:dyDescent="0.2">
      <c r="A4071" s="76" t="s">
        <v>10491</v>
      </c>
      <c r="B4071" s="275" t="s">
        <v>10492</v>
      </c>
      <c r="C4071" s="276" t="s">
        <v>2525</v>
      </c>
    </row>
    <row r="4072" spans="1:3" x14ac:dyDescent="0.2">
      <c r="A4072" s="76" t="s">
        <v>10493</v>
      </c>
      <c r="B4072" s="275" t="s">
        <v>10494</v>
      </c>
      <c r="C4072" s="276" t="s">
        <v>2525</v>
      </c>
    </row>
    <row r="4073" spans="1:3" x14ac:dyDescent="0.2">
      <c r="A4073" s="76" t="s">
        <v>10495</v>
      </c>
      <c r="B4073" s="275" t="s">
        <v>10496</v>
      </c>
      <c r="C4073" s="276" t="s">
        <v>2525</v>
      </c>
    </row>
    <row r="4074" spans="1:3" x14ac:dyDescent="0.2">
      <c r="A4074" s="76" t="s">
        <v>10497</v>
      </c>
      <c r="B4074" s="275" t="s">
        <v>10498</v>
      </c>
      <c r="C4074" s="276" t="s">
        <v>2525</v>
      </c>
    </row>
    <row r="4075" spans="1:3" x14ac:dyDescent="0.2">
      <c r="A4075" s="76" t="s">
        <v>10499</v>
      </c>
      <c r="B4075" s="275" t="s">
        <v>10500</v>
      </c>
      <c r="C4075" s="276" t="s">
        <v>2525</v>
      </c>
    </row>
    <row r="4076" spans="1:3" x14ac:dyDescent="0.2">
      <c r="A4076" s="76" t="s">
        <v>10501</v>
      </c>
      <c r="B4076" s="275" t="s">
        <v>10502</v>
      </c>
      <c r="C4076" s="276" t="s">
        <v>2525</v>
      </c>
    </row>
    <row r="4077" spans="1:3" x14ac:dyDescent="0.2">
      <c r="A4077" s="76" t="s">
        <v>10503</v>
      </c>
      <c r="B4077" s="275" t="s">
        <v>10504</v>
      </c>
      <c r="C4077" s="276" t="s">
        <v>2525</v>
      </c>
    </row>
    <row r="4078" spans="1:3" x14ac:dyDescent="0.2">
      <c r="A4078" s="76" t="s">
        <v>10505</v>
      </c>
      <c r="B4078" s="275" t="s">
        <v>10506</v>
      </c>
      <c r="C4078" s="276" t="s">
        <v>2525</v>
      </c>
    </row>
    <row r="4079" spans="1:3" x14ac:dyDescent="0.2">
      <c r="A4079" s="76" t="s">
        <v>10507</v>
      </c>
      <c r="B4079" s="275" t="s">
        <v>10508</v>
      </c>
      <c r="C4079" s="276" t="s">
        <v>2525</v>
      </c>
    </row>
    <row r="4080" spans="1:3" x14ac:dyDescent="0.2">
      <c r="A4080" s="76" t="s">
        <v>10509</v>
      </c>
      <c r="B4080" s="275" t="s">
        <v>10510</v>
      </c>
      <c r="C4080" s="276" t="s">
        <v>2525</v>
      </c>
    </row>
    <row r="4081" spans="1:3" x14ac:dyDescent="0.2">
      <c r="A4081" s="76" t="s">
        <v>10511</v>
      </c>
      <c r="B4081" s="275" t="s">
        <v>10512</v>
      </c>
      <c r="C4081" s="276" t="s">
        <v>2525</v>
      </c>
    </row>
    <row r="4082" spans="1:3" x14ac:dyDescent="0.2">
      <c r="A4082" s="76" t="s">
        <v>10513</v>
      </c>
      <c r="B4082" s="275" t="s">
        <v>10514</v>
      </c>
      <c r="C4082" s="276" t="s">
        <v>2525</v>
      </c>
    </row>
    <row r="4083" spans="1:3" x14ac:dyDescent="0.2">
      <c r="A4083" s="76" t="s">
        <v>10515</v>
      </c>
      <c r="B4083" s="275" t="s">
        <v>10516</v>
      </c>
      <c r="C4083" s="276" t="s">
        <v>2525</v>
      </c>
    </row>
    <row r="4084" spans="1:3" x14ac:dyDescent="0.2">
      <c r="A4084" s="76" t="s">
        <v>10517</v>
      </c>
      <c r="B4084" s="275" t="s">
        <v>10518</v>
      </c>
      <c r="C4084" s="276" t="s">
        <v>2525</v>
      </c>
    </row>
    <row r="4085" spans="1:3" x14ac:dyDescent="0.2">
      <c r="A4085" s="76" t="s">
        <v>10519</v>
      </c>
      <c r="B4085" s="275" t="s">
        <v>10520</v>
      </c>
      <c r="C4085" s="276" t="s">
        <v>2525</v>
      </c>
    </row>
    <row r="4086" spans="1:3" x14ac:dyDescent="0.2">
      <c r="A4086" s="76" t="s">
        <v>10521</v>
      </c>
      <c r="B4086" s="275" t="s">
        <v>10522</v>
      </c>
      <c r="C4086" s="276" t="s">
        <v>2525</v>
      </c>
    </row>
    <row r="4087" spans="1:3" x14ac:dyDescent="0.2">
      <c r="A4087" s="76" t="s">
        <v>10523</v>
      </c>
      <c r="B4087" s="275" t="s">
        <v>10524</v>
      </c>
      <c r="C4087" s="276" t="s">
        <v>2525</v>
      </c>
    </row>
    <row r="4088" spans="1:3" x14ac:dyDescent="0.2">
      <c r="A4088" s="76" t="s">
        <v>10525</v>
      </c>
      <c r="B4088" s="275" t="s">
        <v>10526</v>
      </c>
      <c r="C4088" s="276" t="s">
        <v>2525</v>
      </c>
    </row>
    <row r="4089" spans="1:3" x14ac:dyDescent="0.2">
      <c r="A4089" s="76" t="s">
        <v>10527</v>
      </c>
      <c r="B4089" s="275" t="s">
        <v>10528</v>
      </c>
      <c r="C4089" s="276" t="s">
        <v>2525</v>
      </c>
    </row>
    <row r="4090" spans="1:3" x14ac:dyDescent="0.2">
      <c r="A4090" s="76" t="s">
        <v>10529</v>
      </c>
      <c r="B4090" s="275" t="s">
        <v>10530</v>
      </c>
      <c r="C4090" s="276" t="s">
        <v>2525</v>
      </c>
    </row>
    <row r="4091" spans="1:3" x14ac:dyDescent="0.2">
      <c r="A4091" s="76" t="s">
        <v>10531</v>
      </c>
      <c r="B4091" s="275" t="s">
        <v>10532</v>
      </c>
      <c r="C4091" s="276" t="s">
        <v>2525</v>
      </c>
    </row>
    <row r="4092" spans="1:3" x14ac:dyDescent="0.2">
      <c r="A4092" s="76" t="s">
        <v>10533</v>
      </c>
      <c r="B4092" s="275" t="s">
        <v>10534</v>
      </c>
      <c r="C4092" s="276" t="s">
        <v>2525</v>
      </c>
    </row>
    <row r="4093" spans="1:3" x14ac:dyDescent="0.2">
      <c r="A4093" s="76" t="s">
        <v>10535</v>
      </c>
      <c r="B4093" s="275" t="s">
        <v>10536</v>
      </c>
      <c r="C4093" s="276" t="s">
        <v>2525</v>
      </c>
    </row>
    <row r="4094" spans="1:3" x14ac:dyDescent="0.2">
      <c r="A4094" s="76" t="s">
        <v>10537</v>
      </c>
      <c r="B4094" s="275" t="s">
        <v>10538</v>
      </c>
      <c r="C4094" s="276" t="s">
        <v>2525</v>
      </c>
    </row>
    <row r="4095" spans="1:3" x14ac:dyDescent="0.2">
      <c r="A4095" s="76" t="s">
        <v>10539</v>
      </c>
      <c r="B4095" s="275" t="s">
        <v>10540</v>
      </c>
      <c r="C4095" s="276" t="s">
        <v>2525</v>
      </c>
    </row>
    <row r="4096" spans="1:3" x14ac:dyDescent="0.2">
      <c r="A4096" s="76" t="s">
        <v>10541</v>
      </c>
      <c r="B4096" s="275" t="s">
        <v>10542</v>
      </c>
      <c r="C4096" s="276" t="s">
        <v>2525</v>
      </c>
    </row>
    <row r="4097" spans="1:3" x14ac:dyDescent="0.2">
      <c r="A4097" s="76" t="s">
        <v>10543</v>
      </c>
      <c r="B4097" s="275" t="s">
        <v>10544</v>
      </c>
      <c r="C4097" s="276" t="s">
        <v>2525</v>
      </c>
    </row>
    <row r="4098" spans="1:3" x14ac:dyDescent="0.2">
      <c r="A4098" s="76" t="s">
        <v>10545</v>
      </c>
      <c r="B4098" s="275" t="s">
        <v>10546</v>
      </c>
      <c r="C4098" s="276" t="s">
        <v>2525</v>
      </c>
    </row>
    <row r="4099" spans="1:3" x14ac:dyDescent="0.2">
      <c r="A4099" s="76" t="s">
        <v>10547</v>
      </c>
      <c r="B4099" s="275" t="s">
        <v>10548</v>
      </c>
      <c r="C4099" s="276" t="s">
        <v>2525</v>
      </c>
    </row>
    <row r="4100" spans="1:3" x14ac:dyDescent="0.2">
      <c r="A4100" s="76" t="s">
        <v>10549</v>
      </c>
      <c r="B4100" s="275" t="s">
        <v>10550</v>
      </c>
      <c r="C4100" s="276" t="s">
        <v>2525</v>
      </c>
    </row>
    <row r="4101" spans="1:3" x14ac:dyDescent="0.2">
      <c r="A4101" s="76" t="s">
        <v>10551</v>
      </c>
      <c r="B4101" s="275" t="s">
        <v>10552</v>
      </c>
      <c r="C4101" s="276" t="s">
        <v>2525</v>
      </c>
    </row>
    <row r="4102" spans="1:3" x14ac:dyDescent="0.2">
      <c r="A4102" s="76" t="s">
        <v>10553</v>
      </c>
      <c r="B4102" s="275" t="s">
        <v>10554</v>
      </c>
      <c r="C4102" s="276" t="s">
        <v>2525</v>
      </c>
    </row>
    <row r="4103" spans="1:3" x14ac:dyDescent="0.2">
      <c r="A4103" s="76" t="s">
        <v>10555</v>
      </c>
      <c r="B4103" s="275" t="s">
        <v>10556</v>
      </c>
      <c r="C4103" s="276" t="s">
        <v>2525</v>
      </c>
    </row>
    <row r="4104" spans="1:3" x14ac:dyDescent="0.2">
      <c r="A4104" s="76" t="s">
        <v>10557</v>
      </c>
      <c r="B4104" s="275" t="s">
        <v>10558</v>
      </c>
      <c r="C4104" s="276" t="s">
        <v>2525</v>
      </c>
    </row>
    <row r="4105" spans="1:3" x14ac:dyDescent="0.2">
      <c r="A4105" s="76" t="s">
        <v>10559</v>
      </c>
      <c r="B4105" s="275" t="s">
        <v>10560</v>
      </c>
      <c r="C4105" s="276" t="s">
        <v>2525</v>
      </c>
    </row>
    <row r="4106" spans="1:3" x14ac:dyDescent="0.2">
      <c r="A4106" s="76" t="s">
        <v>10561</v>
      </c>
      <c r="B4106" s="275" t="s">
        <v>10562</v>
      </c>
      <c r="C4106" s="276" t="s">
        <v>2525</v>
      </c>
    </row>
    <row r="4107" spans="1:3" x14ac:dyDescent="0.2">
      <c r="A4107" s="76" t="s">
        <v>10563</v>
      </c>
      <c r="B4107" s="275" t="s">
        <v>10564</v>
      </c>
      <c r="C4107" s="276" t="s">
        <v>2525</v>
      </c>
    </row>
    <row r="4108" spans="1:3" x14ac:dyDescent="0.2">
      <c r="A4108" s="76" t="s">
        <v>10565</v>
      </c>
      <c r="B4108" s="275" t="s">
        <v>10566</v>
      </c>
      <c r="C4108" s="276" t="s">
        <v>2525</v>
      </c>
    </row>
    <row r="4109" spans="1:3" x14ac:dyDescent="0.2">
      <c r="A4109" s="76" t="s">
        <v>10567</v>
      </c>
      <c r="B4109" s="275" t="s">
        <v>10568</v>
      </c>
      <c r="C4109" s="276" t="s">
        <v>2525</v>
      </c>
    </row>
    <row r="4110" spans="1:3" x14ac:dyDescent="0.2">
      <c r="A4110" s="76" t="s">
        <v>10569</v>
      </c>
      <c r="B4110" s="275" t="s">
        <v>10570</v>
      </c>
      <c r="C4110" s="276" t="s">
        <v>2525</v>
      </c>
    </row>
    <row r="4111" spans="1:3" x14ac:dyDescent="0.2">
      <c r="A4111" s="76" t="s">
        <v>10571</v>
      </c>
      <c r="B4111" s="275" t="s">
        <v>10572</v>
      </c>
      <c r="C4111" s="276" t="s">
        <v>2525</v>
      </c>
    </row>
    <row r="4112" spans="1:3" x14ac:dyDescent="0.2">
      <c r="A4112" s="76" t="s">
        <v>10573</v>
      </c>
      <c r="B4112" s="275" t="s">
        <v>10574</v>
      </c>
      <c r="C4112" s="276" t="s">
        <v>2525</v>
      </c>
    </row>
    <row r="4113" spans="1:3" x14ac:dyDescent="0.2">
      <c r="A4113" s="76" t="s">
        <v>10575</v>
      </c>
      <c r="B4113" s="275" t="s">
        <v>10576</v>
      </c>
      <c r="C4113" s="276" t="s">
        <v>2525</v>
      </c>
    </row>
    <row r="4114" spans="1:3" x14ac:dyDescent="0.2">
      <c r="A4114" s="76" t="s">
        <v>10577</v>
      </c>
      <c r="B4114" s="275" t="s">
        <v>10578</v>
      </c>
      <c r="C4114" s="276" t="s">
        <v>2525</v>
      </c>
    </row>
    <row r="4115" spans="1:3" x14ac:dyDescent="0.2">
      <c r="A4115" s="76" t="s">
        <v>10579</v>
      </c>
      <c r="B4115" s="275" t="s">
        <v>10580</v>
      </c>
      <c r="C4115" s="276" t="s">
        <v>22275</v>
      </c>
    </row>
    <row r="4116" spans="1:3" x14ac:dyDescent="0.2">
      <c r="A4116" s="76" t="s">
        <v>10581</v>
      </c>
      <c r="B4116" s="275" t="s">
        <v>10582</v>
      </c>
      <c r="C4116" s="276" t="s">
        <v>2525</v>
      </c>
    </row>
    <row r="4117" spans="1:3" x14ac:dyDescent="0.2">
      <c r="A4117" s="76" t="s">
        <v>10583</v>
      </c>
      <c r="B4117" s="275" t="s">
        <v>10584</v>
      </c>
      <c r="C4117" s="276" t="s">
        <v>2525</v>
      </c>
    </row>
    <row r="4118" spans="1:3" x14ac:dyDescent="0.2">
      <c r="A4118" s="76" t="s">
        <v>10585</v>
      </c>
      <c r="B4118" s="275" t="s">
        <v>10586</v>
      </c>
      <c r="C4118" s="276" t="s">
        <v>2525</v>
      </c>
    </row>
    <row r="4119" spans="1:3" x14ac:dyDescent="0.2">
      <c r="A4119" s="76" t="s">
        <v>10587</v>
      </c>
      <c r="B4119" s="275" t="s">
        <v>10588</v>
      </c>
      <c r="C4119" s="276" t="s">
        <v>2525</v>
      </c>
    </row>
    <row r="4120" spans="1:3" x14ac:dyDescent="0.2">
      <c r="A4120" s="76" t="s">
        <v>10589</v>
      </c>
      <c r="B4120" s="275" t="s">
        <v>10590</v>
      </c>
      <c r="C4120" s="276" t="s">
        <v>2525</v>
      </c>
    </row>
    <row r="4121" spans="1:3" x14ac:dyDescent="0.2">
      <c r="A4121" s="76" t="s">
        <v>10591</v>
      </c>
      <c r="B4121" s="275" t="s">
        <v>10592</v>
      </c>
      <c r="C4121" s="276" t="s">
        <v>2525</v>
      </c>
    </row>
    <row r="4122" spans="1:3" x14ac:dyDescent="0.2">
      <c r="A4122" s="76" t="s">
        <v>10593</v>
      </c>
      <c r="B4122" s="275" t="s">
        <v>10594</v>
      </c>
      <c r="C4122" s="276" t="s">
        <v>2525</v>
      </c>
    </row>
    <row r="4123" spans="1:3" x14ac:dyDescent="0.2">
      <c r="A4123" s="76" t="s">
        <v>10595</v>
      </c>
      <c r="B4123" s="275" t="s">
        <v>10596</v>
      </c>
      <c r="C4123" s="276" t="s">
        <v>2525</v>
      </c>
    </row>
    <row r="4124" spans="1:3" x14ac:dyDescent="0.2">
      <c r="A4124" s="76" t="s">
        <v>10597</v>
      </c>
      <c r="B4124" s="275" t="s">
        <v>10598</v>
      </c>
      <c r="C4124" s="276" t="s">
        <v>2525</v>
      </c>
    </row>
    <row r="4125" spans="1:3" x14ac:dyDescent="0.2">
      <c r="A4125" s="76" t="s">
        <v>10599</v>
      </c>
      <c r="B4125" s="275" t="s">
        <v>7431</v>
      </c>
      <c r="C4125" s="276" t="s">
        <v>2525</v>
      </c>
    </row>
    <row r="4126" spans="1:3" x14ac:dyDescent="0.2">
      <c r="A4126" s="76" t="s">
        <v>10600</v>
      </c>
      <c r="B4126" s="275" t="s">
        <v>10601</v>
      </c>
      <c r="C4126" s="276" t="s">
        <v>2525</v>
      </c>
    </row>
    <row r="4127" spans="1:3" x14ac:dyDescent="0.2">
      <c r="A4127" s="76" t="s">
        <v>10602</v>
      </c>
      <c r="B4127" s="275" t="s">
        <v>10603</v>
      </c>
      <c r="C4127" s="276" t="s">
        <v>2525</v>
      </c>
    </row>
    <row r="4128" spans="1:3" x14ac:dyDescent="0.2">
      <c r="A4128" s="76" t="s">
        <v>10604</v>
      </c>
      <c r="B4128" s="275" t="s">
        <v>10605</v>
      </c>
      <c r="C4128" s="276" t="s">
        <v>2525</v>
      </c>
    </row>
    <row r="4129" spans="1:3" x14ac:dyDescent="0.2">
      <c r="A4129" s="76" t="s">
        <v>10606</v>
      </c>
      <c r="B4129" s="275" t="s">
        <v>10607</v>
      </c>
      <c r="C4129" s="276" t="s">
        <v>2525</v>
      </c>
    </row>
    <row r="4130" spans="1:3" x14ac:dyDescent="0.2">
      <c r="A4130" s="76" t="s">
        <v>10608</v>
      </c>
      <c r="B4130" s="275" t="s">
        <v>10609</v>
      </c>
      <c r="C4130" s="276" t="s">
        <v>2525</v>
      </c>
    </row>
    <row r="4131" spans="1:3" x14ac:dyDescent="0.2">
      <c r="A4131" s="76" t="s">
        <v>10610</v>
      </c>
      <c r="B4131" s="275" t="s">
        <v>10611</v>
      </c>
      <c r="C4131" s="276" t="s">
        <v>2525</v>
      </c>
    </row>
    <row r="4132" spans="1:3" x14ac:dyDescent="0.2">
      <c r="A4132" s="76" t="s">
        <v>10612</v>
      </c>
      <c r="B4132" s="275" t="s">
        <v>10613</v>
      </c>
      <c r="C4132" s="276" t="s">
        <v>2525</v>
      </c>
    </row>
    <row r="4133" spans="1:3" x14ac:dyDescent="0.2">
      <c r="A4133" s="76" t="s">
        <v>10614</v>
      </c>
      <c r="B4133" s="275" t="s">
        <v>10615</v>
      </c>
      <c r="C4133" s="276" t="s">
        <v>2525</v>
      </c>
    </row>
    <row r="4134" spans="1:3" x14ac:dyDescent="0.2">
      <c r="A4134" s="76" t="s">
        <v>10616</v>
      </c>
      <c r="B4134" s="275" t="s">
        <v>10617</v>
      </c>
      <c r="C4134" s="276" t="s">
        <v>2525</v>
      </c>
    </row>
    <row r="4135" spans="1:3" x14ac:dyDescent="0.2">
      <c r="A4135" s="76" t="s">
        <v>10618</v>
      </c>
      <c r="B4135" s="275" t="s">
        <v>10619</v>
      </c>
      <c r="C4135" s="276" t="s">
        <v>2525</v>
      </c>
    </row>
    <row r="4136" spans="1:3" x14ac:dyDescent="0.2">
      <c r="A4136" s="76" t="s">
        <v>10620</v>
      </c>
      <c r="B4136" s="275" t="s">
        <v>10621</v>
      </c>
      <c r="C4136" s="276" t="s">
        <v>2525</v>
      </c>
    </row>
    <row r="4137" spans="1:3" x14ac:dyDescent="0.2">
      <c r="A4137" s="76" t="s">
        <v>10622</v>
      </c>
      <c r="B4137" s="275" t="s">
        <v>10623</v>
      </c>
      <c r="C4137" s="276" t="s">
        <v>2525</v>
      </c>
    </row>
    <row r="4138" spans="1:3" x14ac:dyDescent="0.2">
      <c r="A4138" s="76" t="s">
        <v>10624</v>
      </c>
      <c r="B4138" s="275" t="s">
        <v>10625</v>
      </c>
      <c r="C4138" s="276" t="s">
        <v>2525</v>
      </c>
    </row>
    <row r="4139" spans="1:3" x14ac:dyDescent="0.2">
      <c r="A4139" s="76" t="s">
        <v>10626</v>
      </c>
      <c r="B4139" s="275" t="s">
        <v>10627</v>
      </c>
      <c r="C4139" s="276" t="s">
        <v>2525</v>
      </c>
    </row>
    <row r="4140" spans="1:3" x14ac:dyDescent="0.2">
      <c r="A4140" s="76" t="s">
        <v>10628</v>
      </c>
      <c r="B4140" s="275" t="s">
        <v>3520</v>
      </c>
      <c r="C4140" s="276" t="s">
        <v>2525</v>
      </c>
    </row>
    <row r="4141" spans="1:3" x14ac:dyDescent="0.2">
      <c r="A4141" s="76" t="s">
        <v>10629</v>
      </c>
      <c r="B4141" s="275" t="s">
        <v>8222</v>
      </c>
      <c r="C4141" s="276" t="s">
        <v>2525</v>
      </c>
    </row>
    <row r="4142" spans="1:3" x14ac:dyDescent="0.2">
      <c r="A4142" s="76" t="s">
        <v>10630</v>
      </c>
      <c r="B4142" s="275" t="s">
        <v>1384</v>
      </c>
      <c r="C4142" s="276" t="s">
        <v>2525</v>
      </c>
    </row>
    <row r="4143" spans="1:3" x14ac:dyDescent="0.2">
      <c r="A4143" s="76" t="s">
        <v>10631</v>
      </c>
      <c r="B4143" s="275" t="s">
        <v>10632</v>
      </c>
      <c r="C4143" s="276" t="s">
        <v>2525</v>
      </c>
    </row>
    <row r="4144" spans="1:3" x14ac:dyDescent="0.2">
      <c r="A4144" s="76" t="s">
        <v>10633</v>
      </c>
      <c r="B4144" s="275" t="s">
        <v>10634</v>
      </c>
      <c r="C4144" s="276" t="s">
        <v>2525</v>
      </c>
    </row>
    <row r="4145" spans="1:3" x14ac:dyDescent="0.2">
      <c r="A4145" s="76" t="s">
        <v>10635</v>
      </c>
      <c r="B4145" s="275" t="s">
        <v>10636</v>
      </c>
      <c r="C4145" s="276" t="s">
        <v>2525</v>
      </c>
    </row>
    <row r="4146" spans="1:3" x14ac:dyDescent="0.2">
      <c r="A4146" s="76" t="s">
        <v>10637</v>
      </c>
      <c r="B4146" s="275" t="s">
        <v>10638</v>
      </c>
      <c r="C4146" s="276" t="s">
        <v>22275</v>
      </c>
    </row>
    <row r="4147" spans="1:3" x14ac:dyDescent="0.2">
      <c r="A4147" s="76" t="s">
        <v>10639</v>
      </c>
      <c r="B4147" s="275" t="s">
        <v>10640</v>
      </c>
      <c r="C4147" s="276" t="s">
        <v>2525</v>
      </c>
    </row>
    <row r="4148" spans="1:3" x14ac:dyDescent="0.2">
      <c r="A4148" s="76" t="s">
        <v>10641</v>
      </c>
      <c r="B4148" s="275" t="s">
        <v>10642</v>
      </c>
      <c r="C4148" s="276" t="s">
        <v>2525</v>
      </c>
    </row>
    <row r="4149" spans="1:3" x14ac:dyDescent="0.2">
      <c r="A4149" s="76" t="s">
        <v>10643</v>
      </c>
      <c r="B4149" s="275" t="s">
        <v>10644</v>
      </c>
      <c r="C4149" s="276" t="s">
        <v>2525</v>
      </c>
    </row>
    <row r="4150" spans="1:3" x14ac:dyDescent="0.2">
      <c r="A4150" s="76" t="s">
        <v>10645</v>
      </c>
      <c r="B4150" s="275" t="s">
        <v>10646</v>
      </c>
      <c r="C4150" s="276" t="s">
        <v>2525</v>
      </c>
    </row>
    <row r="4151" spans="1:3" x14ac:dyDescent="0.2">
      <c r="A4151" s="76" t="s">
        <v>10647</v>
      </c>
      <c r="B4151" s="275" t="s">
        <v>10648</v>
      </c>
      <c r="C4151" s="276" t="s">
        <v>2525</v>
      </c>
    </row>
    <row r="4152" spans="1:3" x14ac:dyDescent="0.2">
      <c r="A4152" s="76" t="s">
        <v>10649</v>
      </c>
      <c r="B4152" s="275" t="s">
        <v>10650</v>
      </c>
      <c r="C4152" s="276" t="s">
        <v>22275</v>
      </c>
    </row>
    <row r="4153" spans="1:3" x14ac:dyDescent="0.2">
      <c r="A4153" s="76" t="s">
        <v>10651</v>
      </c>
      <c r="B4153" s="275" t="s">
        <v>10652</v>
      </c>
      <c r="C4153" s="276" t="s">
        <v>2525</v>
      </c>
    </row>
    <row r="4154" spans="1:3" x14ac:dyDescent="0.2">
      <c r="A4154" s="76" t="s">
        <v>10653</v>
      </c>
      <c r="B4154" s="275" t="s">
        <v>10654</v>
      </c>
      <c r="C4154" s="276" t="s">
        <v>2525</v>
      </c>
    </row>
    <row r="4155" spans="1:3" x14ac:dyDescent="0.2">
      <c r="A4155" s="76" t="s">
        <v>10655</v>
      </c>
      <c r="B4155" s="275" t="s">
        <v>10656</v>
      </c>
      <c r="C4155" s="276" t="s">
        <v>2525</v>
      </c>
    </row>
    <row r="4156" spans="1:3" x14ac:dyDescent="0.2">
      <c r="A4156" s="76" t="s">
        <v>10657</v>
      </c>
      <c r="B4156" s="275" t="s">
        <v>10658</v>
      </c>
      <c r="C4156" s="276" t="s">
        <v>2525</v>
      </c>
    </row>
    <row r="4157" spans="1:3" x14ac:dyDescent="0.2">
      <c r="A4157" s="76" t="s">
        <v>10659</v>
      </c>
      <c r="B4157" s="275" t="s">
        <v>10660</v>
      </c>
      <c r="C4157" s="276" t="s">
        <v>2525</v>
      </c>
    </row>
    <row r="4158" spans="1:3" x14ac:dyDescent="0.2">
      <c r="A4158" s="76" t="s">
        <v>10661</v>
      </c>
      <c r="B4158" s="275" t="s">
        <v>10662</v>
      </c>
      <c r="C4158" s="276" t="s">
        <v>2525</v>
      </c>
    </row>
    <row r="4159" spans="1:3" x14ac:dyDescent="0.2">
      <c r="A4159" s="76" t="s">
        <v>10663</v>
      </c>
      <c r="B4159" s="275" t="s">
        <v>10664</v>
      </c>
      <c r="C4159" s="276" t="s">
        <v>2525</v>
      </c>
    </row>
    <row r="4160" spans="1:3" x14ac:dyDescent="0.2">
      <c r="A4160" s="76" t="s">
        <v>10665</v>
      </c>
      <c r="B4160" s="275" t="s">
        <v>10666</v>
      </c>
      <c r="C4160" s="276" t="s">
        <v>2525</v>
      </c>
    </row>
    <row r="4161" spans="1:3" x14ac:dyDescent="0.2">
      <c r="A4161" s="76" t="s">
        <v>10667</v>
      </c>
      <c r="B4161" s="275" t="s">
        <v>10668</v>
      </c>
      <c r="C4161" s="276" t="s">
        <v>2525</v>
      </c>
    </row>
    <row r="4162" spans="1:3" x14ac:dyDescent="0.2">
      <c r="A4162" s="76" t="s">
        <v>10669</v>
      </c>
      <c r="B4162" s="275" t="s">
        <v>10670</v>
      </c>
      <c r="C4162" s="276" t="s">
        <v>2525</v>
      </c>
    </row>
    <row r="4163" spans="1:3" x14ac:dyDescent="0.2">
      <c r="A4163" s="76" t="s">
        <v>10671</v>
      </c>
      <c r="B4163" s="275" t="s">
        <v>2265</v>
      </c>
      <c r="C4163" s="276" t="s">
        <v>2525</v>
      </c>
    </row>
    <row r="4164" spans="1:3" x14ac:dyDescent="0.2">
      <c r="A4164" s="76" t="s">
        <v>10672</v>
      </c>
      <c r="B4164" s="275" t="s">
        <v>10673</v>
      </c>
      <c r="C4164" s="276" t="s">
        <v>2525</v>
      </c>
    </row>
    <row r="4165" spans="1:3" x14ac:dyDescent="0.2">
      <c r="A4165" s="76" t="s">
        <v>10674</v>
      </c>
      <c r="B4165" s="275" t="s">
        <v>10675</v>
      </c>
      <c r="C4165" s="276" t="s">
        <v>2525</v>
      </c>
    </row>
    <row r="4166" spans="1:3" x14ac:dyDescent="0.2">
      <c r="A4166" s="76" t="s">
        <v>10676</v>
      </c>
      <c r="B4166" s="275" t="s">
        <v>10677</v>
      </c>
      <c r="C4166" s="276" t="s">
        <v>2525</v>
      </c>
    </row>
    <row r="4167" spans="1:3" x14ac:dyDescent="0.2">
      <c r="A4167" s="76" t="s">
        <v>10678</v>
      </c>
      <c r="B4167" s="275" t="s">
        <v>10679</v>
      </c>
      <c r="C4167" s="276" t="s">
        <v>2525</v>
      </c>
    </row>
    <row r="4168" spans="1:3" x14ac:dyDescent="0.2">
      <c r="A4168" s="76" t="s">
        <v>10680</v>
      </c>
      <c r="B4168" s="275" t="s">
        <v>10681</v>
      </c>
      <c r="C4168" s="276" t="s">
        <v>2525</v>
      </c>
    </row>
    <row r="4169" spans="1:3" x14ac:dyDescent="0.2">
      <c r="A4169" s="76" t="s">
        <v>10682</v>
      </c>
      <c r="B4169" s="275" t="s">
        <v>8328</v>
      </c>
      <c r="C4169" s="276" t="s">
        <v>2525</v>
      </c>
    </row>
    <row r="4170" spans="1:3" x14ac:dyDescent="0.2">
      <c r="A4170" s="76" t="s">
        <v>10683</v>
      </c>
      <c r="B4170" s="275" t="s">
        <v>10684</v>
      </c>
      <c r="C4170" s="276" t="s">
        <v>2525</v>
      </c>
    </row>
    <row r="4171" spans="1:3" x14ac:dyDescent="0.2">
      <c r="A4171" s="76" t="s">
        <v>10685</v>
      </c>
      <c r="B4171" s="275" t="s">
        <v>10686</v>
      </c>
      <c r="C4171" s="276" t="s">
        <v>2525</v>
      </c>
    </row>
    <row r="4172" spans="1:3" x14ac:dyDescent="0.2">
      <c r="A4172" s="76" t="s">
        <v>10687</v>
      </c>
      <c r="B4172" s="275" t="s">
        <v>10688</v>
      </c>
      <c r="C4172" s="276" t="s">
        <v>2525</v>
      </c>
    </row>
    <row r="4173" spans="1:3" x14ac:dyDescent="0.2">
      <c r="A4173" s="76" t="s">
        <v>10689</v>
      </c>
      <c r="B4173" s="275" t="s">
        <v>10690</v>
      </c>
      <c r="C4173" s="276" t="s">
        <v>2525</v>
      </c>
    </row>
    <row r="4174" spans="1:3" x14ac:dyDescent="0.2">
      <c r="A4174" s="76" t="s">
        <v>10691</v>
      </c>
      <c r="B4174" s="275" t="s">
        <v>10692</v>
      </c>
      <c r="C4174" s="276" t="s">
        <v>2525</v>
      </c>
    </row>
    <row r="4175" spans="1:3" x14ac:dyDescent="0.2">
      <c r="A4175" s="76" t="s">
        <v>10693</v>
      </c>
      <c r="B4175" s="275" t="s">
        <v>10694</v>
      </c>
      <c r="C4175" s="276" t="s">
        <v>2525</v>
      </c>
    </row>
    <row r="4176" spans="1:3" x14ac:dyDescent="0.2">
      <c r="A4176" s="76" t="s">
        <v>10695</v>
      </c>
      <c r="B4176" s="275" t="s">
        <v>10696</v>
      </c>
      <c r="C4176" s="276" t="s">
        <v>2525</v>
      </c>
    </row>
    <row r="4177" spans="1:3" x14ac:dyDescent="0.2">
      <c r="A4177" s="76" t="s">
        <v>10697</v>
      </c>
      <c r="B4177" s="275" t="s">
        <v>10698</v>
      </c>
      <c r="C4177" s="276" t="s">
        <v>2525</v>
      </c>
    </row>
    <row r="4178" spans="1:3" x14ac:dyDescent="0.2">
      <c r="A4178" s="76" t="s">
        <v>10699</v>
      </c>
      <c r="B4178" s="275" t="s">
        <v>10700</v>
      </c>
      <c r="C4178" s="276" t="s">
        <v>2525</v>
      </c>
    </row>
    <row r="4179" spans="1:3" x14ac:dyDescent="0.2">
      <c r="A4179" s="76" t="s">
        <v>10701</v>
      </c>
      <c r="B4179" s="275" t="s">
        <v>10702</v>
      </c>
      <c r="C4179" s="276" t="s">
        <v>22275</v>
      </c>
    </row>
    <row r="4180" spans="1:3" x14ac:dyDescent="0.2">
      <c r="A4180" s="76" t="s">
        <v>10703</v>
      </c>
      <c r="B4180" s="275" t="s">
        <v>10704</v>
      </c>
      <c r="C4180" s="276" t="s">
        <v>2525</v>
      </c>
    </row>
    <row r="4181" spans="1:3" x14ac:dyDescent="0.2">
      <c r="A4181" s="76" t="s">
        <v>10705</v>
      </c>
      <c r="B4181" s="275" t="s">
        <v>10706</v>
      </c>
      <c r="C4181" s="276" t="s">
        <v>2525</v>
      </c>
    </row>
    <row r="4182" spans="1:3" x14ac:dyDescent="0.2">
      <c r="A4182" s="76" t="s">
        <v>10707</v>
      </c>
      <c r="B4182" s="275" t="s">
        <v>10708</v>
      </c>
      <c r="C4182" s="276" t="s">
        <v>2525</v>
      </c>
    </row>
    <row r="4183" spans="1:3" x14ac:dyDescent="0.2">
      <c r="A4183" s="76" t="s">
        <v>10709</v>
      </c>
      <c r="B4183" s="275" t="s">
        <v>10710</v>
      </c>
      <c r="C4183" s="276" t="s">
        <v>2525</v>
      </c>
    </row>
    <row r="4184" spans="1:3" x14ac:dyDescent="0.2">
      <c r="A4184" s="76" t="s">
        <v>10711</v>
      </c>
      <c r="B4184" s="275" t="s">
        <v>5828</v>
      </c>
      <c r="C4184" s="276" t="s">
        <v>2525</v>
      </c>
    </row>
    <row r="4185" spans="1:3" x14ac:dyDescent="0.2">
      <c r="A4185" s="76" t="s">
        <v>10712</v>
      </c>
      <c r="B4185" s="275" t="s">
        <v>10713</v>
      </c>
      <c r="C4185" s="276" t="s">
        <v>2525</v>
      </c>
    </row>
    <row r="4186" spans="1:3" x14ac:dyDescent="0.2">
      <c r="A4186" s="76" t="s">
        <v>10714</v>
      </c>
      <c r="B4186" s="275" t="s">
        <v>10715</v>
      </c>
      <c r="C4186" s="276" t="s">
        <v>2525</v>
      </c>
    </row>
    <row r="4187" spans="1:3" x14ac:dyDescent="0.2">
      <c r="A4187" s="76" t="s">
        <v>10716</v>
      </c>
      <c r="B4187" s="275" t="s">
        <v>10717</v>
      </c>
      <c r="C4187" s="276" t="s">
        <v>2525</v>
      </c>
    </row>
    <row r="4188" spans="1:3" x14ac:dyDescent="0.2">
      <c r="A4188" s="76" t="s">
        <v>10718</v>
      </c>
      <c r="B4188" s="275" t="s">
        <v>10719</v>
      </c>
      <c r="C4188" s="276" t="s">
        <v>2525</v>
      </c>
    </row>
    <row r="4189" spans="1:3" x14ac:dyDescent="0.2">
      <c r="A4189" s="76" t="s">
        <v>10720</v>
      </c>
      <c r="B4189" s="275" t="s">
        <v>10721</v>
      </c>
      <c r="C4189" s="276" t="s">
        <v>2525</v>
      </c>
    </row>
    <row r="4190" spans="1:3" x14ac:dyDescent="0.2">
      <c r="A4190" s="76" t="s">
        <v>10722</v>
      </c>
      <c r="B4190" s="275" t="s">
        <v>10723</v>
      </c>
      <c r="C4190" s="276" t="s">
        <v>2525</v>
      </c>
    </row>
    <row r="4191" spans="1:3" x14ac:dyDescent="0.2">
      <c r="A4191" s="76" t="s">
        <v>10724</v>
      </c>
      <c r="B4191" s="275" t="s">
        <v>10725</v>
      </c>
      <c r="C4191" s="276" t="s">
        <v>2525</v>
      </c>
    </row>
    <row r="4192" spans="1:3" x14ac:dyDescent="0.2">
      <c r="A4192" s="76" t="s">
        <v>10726</v>
      </c>
      <c r="B4192" s="275" t="s">
        <v>10727</v>
      </c>
      <c r="C4192" s="276" t="s">
        <v>2525</v>
      </c>
    </row>
    <row r="4193" spans="1:3" x14ac:dyDescent="0.2">
      <c r="A4193" s="76" t="s">
        <v>10728</v>
      </c>
      <c r="B4193" s="275" t="s">
        <v>10729</v>
      </c>
      <c r="C4193" s="276" t="s">
        <v>2525</v>
      </c>
    </row>
    <row r="4194" spans="1:3" x14ac:dyDescent="0.2">
      <c r="A4194" s="76" t="s">
        <v>10730</v>
      </c>
      <c r="B4194" s="275" t="s">
        <v>10731</v>
      </c>
      <c r="C4194" s="276" t="s">
        <v>2525</v>
      </c>
    </row>
    <row r="4195" spans="1:3" x14ac:dyDescent="0.2">
      <c r="A4195" s="76" t="s">
        <v>10732</v>
      </c>
      <c r="B4195" s="275" t="s">
        <v>10733</v>
      </c>
      <c r="C4195" s="276" t="s">
        <v>2525</v>
      </c>
    </row>
    <row r="4196" spans="1:3" x14ac:dyDescent="0.2">
      <c r="A4196" s="76" t="s">
        <v>10734</v>
      </c>
      <c r="B4196" s="275" t="s">
        <v>10735</v>
      </c>
      <c r="C4196" s="276" t="s">
        <v>2525</v>
      </c>
    </row>
    <row r="4197" spans="1:3" x14ac:dyDescent="0.2">
      <c r="A4197" s="76" t="s">
        <v>10736</v>
      </c>
      <c r="B4197" s="275" t="s">
        <v>10737</v>
      </c>
      <c r="C4197" s="276" t="s">
        <v>2525</v>
      </c>
    </row>
    <row r="4198" spans="1:3" x14ac:dyDescent="0.2">
      <c r="A4198" s="76" t="s">
        <v>10738</v>
      </c>
      <c r="B4198" s="275" t="s">
        <v>10739</v>
      </c>
      <c r="C4198" s="276" t="s">
        <v>2525</v>
      </c>
    </row>
    <row r="4199" spans="1:3" x14ac:dyDescent="0.2">
      <c r="A4199" s="76" t="s">
        <v>10740</v>
      </c>
      <c r="B4199" s="275" t="s">
        <v>10741</v>
      </c>
      <c r="C4199" s="276" t="s">
        <v>2525</v>
      </c>
    </row>
    <row r="4200" spans="1:3" x14ac:dyDescent="0.2">
      <c r="A4200" s="76" t="s">
        <v>10742</v>
      </c>
      <c r="B4200" s="275" t="s">
        <v>10743</v>
      </c>
      <c r="C4200" s="276" t="s">
        <v>2525</v>
      </c>
    </row>
    <row r="4201" spans="1:3" x14ac:dyDescent="0.2">
      <c r="A4201" s="76" t="s">
        <v>10744</v>
      </c>
      <c r="B4201" s="275" t="s">
        <v>10745</v>
      </c>
      <c r="C4201" s="276" t="s">
        <v>2525</v>
      </c>
    </row>
    <row r="4202" spans="1:3" x14ac:dyDescent="0.2">
      <c r="A4202" s="76" t="s">
        <v>10746</v>
      </c>
      <c r="B4202" s="275" t="s">
        <v>10747</v>
      </c>
      <c r="C4202" s="276" t="s">
        <v>2525</v>
      </c>
    </row>
    <row r="4203" spans="1:3" x14ac:dyDescent="0.2">
      <c r="A4203" s="76" t="s">
        <v>10748</v>
      </c>
      <c r="B4203" s="275" t="s">
        <v>10749</v>
      </c>
      <c r="C4203" s="276" t="s">
        <v>2525</v>
      </c>
    </row>
    <row r="4204" spans="1:3" x14ac:dyDescent="0.2">
      <c r="A4204" s="76" t="s">
        <v>10750</v>
      </c>
      <c r="B4204" s="275" t="s">
        <v>10751</v>
      </c>
      <c r="C4204" s="276" t="s">
        <v>2525</v>
      </c>
    </row>
    <row r="4205" spans="1:3" x14ac:dyDescent="0.2">
      <c r="A4205" s="76" t="s">
        <v>10752</v>
      </c>
      <c r="B4205" s="275" t="s">
        <v>10753</v>
      </c>
      <c r="C4205" s="276" t="s">
        <v>2525</v>
      </c>
    </row>
    <row r="4206" spans="1:3" x14ac:dyDescent="0.2">
      <c r="A4206" s="76" t="s">
        <v>10754</v>
      </c>
      <c r="B4206" s="275" t="s">
        <v>7325</v>
      </c>
      <c r="C4206" s="276" t="s">
        <v>2525</v>
      </c>
    </row>
    <row r="4207" spans="1:3" x14ac:dyDescent="0.2">
      <c r="A4207" s="76" t="s">
        <v>10755</v>
      </c>
      <c r="B4207" s="275" t="s">
        <v>10756</v>
      </c>
      <c r="C4207" s="276" t="s">
        <v>2525</v>
      </c>
    </row>
    <row r="4208" spans="1:3" x14ac:dyDescent="0.2">
      <c r="A4208" s="76" t="s">
        <v>10757</v>
      </c>
      <c r="B4208" s="275" t="s">
        <v>10758</v>
      </c>
      <c r="C4208" s="276" t="s">
        <v>2525</v>
      </c>
    </row>
    <row r="4209" spans="1:3" x14ac:dyDescent="0.2">
      <c r="A4209" s="76" t="s">
        <v>10759</v>
      </c>
      <c r="B4209" s="275" t="s">
        <v>10760</v>
      </c>
      <c r="C4209" s="276" t="s">
        <v>2525</v>
      </c>
    </row>
    <row r="4210" spans="1:3" x14ac:dyDescent="0.2">
      <c r="A4210" s="76" t="s">
        <v>10761</v>
      </c>
      <c r="B4210" s="275" t="s">
        <v>10762</v>
      </c>
      <c r="C4210" s="276" t="s">
        <v>2525</v>
      </c>
    </row>
    <row r="4211" spans="1:3" x14ac:dyDescent="0.2">
      <c r="A4211" s="76" t="s">
        <v>10763</v>
      </c>
      <c r="B4211" s="275" t="s">
        <v>10764</v>
      </c>
      <c r="C4211" s="276" t="s">
        <v>2525</v>
      </c>
    </row>
    <row r="4212" spans="1:3" x14ac:dyDescent="0.2">
      <c r="A4212" s="76" t="s">
        <v>10765</v>
      </c>
      <c r="B4212" s="275" t="s">
        <v>10766</v>
      </c>
      <c r="C4212" s="276" t="s">
        <v>2525</v>
      </c>
    </row>
    <row r="4213" spans="1:3" x14ac:dyDescent="0.2">
      <c r="A4213" s="76" t="s">
        <v>10767</v>
      </c>
      <c r="B4213" s="275" t="s">
        <v>10768</v>
      </c>
      <c r="C4213" s="276" t="s">
        <v>2525</v>
      </c>
    </row>
    <row r="4214" spans="1:3" x14ac:dyDescent="0.2">
      <c r="A4214" s="76" t="s">
        <v>10769</v>
      </c>
      <c r="B4214" s="275" t="s">
        <v>10770</v>
      </c>
      <c r="C4214" s="276" t="s">
        <v>2525</v>
      </c>
    </row>
    <row r="4215" spans="1:3" x14ac:dyDescent="0.2">
      <c r="A4215" s="76" t="s">
        <v>10771</v>
      </c>
      <c r="B4215" s="275" t="s">
        <v>356</v>
      </c>
      <c r="C4215" s="276" t="s">
        <v>2525</v>
      </c>
    </row>
    <row r="4216" spans="1:3" x14ac:dyDescent="0.2">
      <c r="A4216" s="76" t="s">
        <v>10772</v>
      </c>
      <c r="B4216" s="275" t="s">
        <v>10773</v>
      </c>
      <c r="C4216" s="276" t="s">
        <v>2525</v>
      </c>
    </row>
    <row r="4217" spans="1:3" x14ac:dyDescent="0.2">
      <c r="A4217" s="76" t="s">
        <v>10774</v>
      </c>
      <c r="B4217" s="275" t="s">
        <v>10775</v>
      </c>
      <c r="C4217" s="276" t="s">
        <v>2525</v>
      </c>
    </row>
    <row r="4218" spans="1:3" x14ac:dyDescent="0.2">
      <c r="A4218" s="76" t="s">
        <v>10776</v>
      </c>
      <c r="B4218" s="275" t="s">
        <v>10777</v>
      </c>
      <c r="C4218" s="276" t="s">
        <v>2525</v>
      </c>
    </row>
    <row r="4219" spans="1:3" x14ac:dyDescent="0.2">
      <c r="A4219" s="76" t="s">
        <v>10778</v>
      </c>
      <c r="B4219" s="275" t="s">
        <v>10779</v>
      </c>
      <c r="C4219" s="276" t="s">
        <v>2525</v>
      </c>
    </row>
    <row r="4220" spans="1:3" x14ac:dyDescent="0.2">
      <c r="A4220" s="76" t="s">
        <v>10780</v>
      </c>
      <c r="B4220" s="275" t="s">
        <v>10781</v>
      </c>
      <c r="C4220" s="276" t="s">
        <v>2525</v>
      </c>
    </row>
    <row r="4221" spans="1:3" x14ac:dyDescent="0.2">
      <c r="A4221" s="76" t="s">
        <v>10782</v>
      </c>
      <c r="B4221" s="275" t="s">
        <v>10783</v>
      </c>
      <c r="C4221" s="276" t="s">
        <v>2525</v>
      </c>
    </row>
    <row r="4222" spans="1:3" x14ac:dyDescent="0.2">
      <c r="A4222" s="76" t="s">
        <v>10784</v>
      </c>
      <c r="B4222" s="275" t="s">
        <v>10785</v>
      </c>
      <c r="C4222" s="276" t="s">
        <v>2525</v>
      </c>
    </row>
    <row r="4223" spans="1:3" x14ac:dyDescent="0.2">
      <c r="A4223" s="76" t="s">
        <v>10786</v>
      </c>
      <c r="B4223" s="275" t="s">
        <v>10787</v>
      </c>
      <c r="C4223" s="276" t="s">
        <v>2525</v>
      </c>
    </row>
    <row r="4224" spans="1:3" x14ac:dyDescent="0.2">
      <c r="A4224" s="76" t="s">
        <v>10788</v>
      </c>
      <c r="B4224" s="275" t="s">
        <v>10789</v>
      </c>
      <c r="C4224" s="276" t="s">
        <v>2525</v>
      </c>
    </row>
    <row r="4225" spans="1:3" x14ac:dyDescent="0.2">
      <c r="A4225" s="76" t="s">
        <v>10790</v>
      </c>
      <c r="B4225" s="275" t="s">
        <v>10791</v>
      </c>
      <c r="C4225" s="276" t="s">
        <v>2525</v>
      </c>
    </row>
    <row r="4226" spans="1:3" x14ac:dyDescent="0.2">
      <c r="A4226" s="76" t="s">
        <v>10792</v>
      </c>
      <c r="B4226" s="275" t="s">
        <v>10793</v>
      </c>
      <c r="C4226" s="276" t="s">
        <v>2525</v>
      </c>
    </row>
    <row r="4227" spans="1:3" x14ac:dyDescent="0.2">
      <c r="A4227" s="76" t="s">
        <v>10794</v>
      </c>
      <c r="B4227" s="275" t="s">
        <v>10795</v>
      </c>
      <c r="C4227" s="276" t="s">
        <v>2525</v>
      </c>
    </row>
    <row r="4228" spans="1:3" x14ac:dyDescent="0.2">
      <c r="A4228" s="76" t="s">
        <v>10796</v>
      </c>
      <c r="B4228" s="275" t="s">
        <v>10797</v>
      </c>
      <c r="C4228" s="276" t="s">
        <v>2525</v>
      </c>
    </row>
    <row r="4229" spans="1:3" x14ac:dyDescent="0.2">
      <c r="A4229" s="76" t="s">
        <v>10798</v>
      </c>
      <c r="B4229" s="275" t="s">
        <v>10799</v>
      </c>
      <c r="C4229" s="276" t="s">
        <v>22275</v>
      </c>
    </row>
    <row r="4230" spans="1:3" x14ac:dyDescent="0.2">
      <c r="A4230" s="76" t="s">
        <v>10800</v>
      </c>
      <c r="B4230" s="275" t="s">
        <v>10801</v>
      </c>
      <c r="C4230" s="276" t="s">
        <v>2525</v>
      </c>
    </row>
    <row r="4231" spans="1:3" x14ac:dyDescent="0.2">
      <c r="A4231" s="76" t="s">
        <v>10802</v>
      </c>
      <c r="B4231" s="275" t="s">
        <v>4559</v>
      </c>
      <c r="C4231" s="276" t="s">
        <v>2525</v>
      </c>
    </row>
    <row r="4232" spans="1:3" x14ac:dyDescent="0.2">
      <c r="A4232" s="76" t="s">
        <v>10803</v>
      </c>
      <c r="B4232" s="275" t="s">
        <v>8375</v>
      </c>
      <c r="C4232" s="276" t="s">
        <v>2525</v>
      </c>
    </row>
    <row r="4233" spans="1:3" x14ac:dyDescent="0.2">
      <c r="A4233" s="76" t="s">
        <v>10804</v>
      </c>
      <c r="B4233" s="275" t="s">
        <v>10805</v>
      </c>
      <c r="C4233" s="276" t="s">
        <v>2525</v>
      </c>
    </row>
    <row r="4234" spans="1:3" x14ac:dyDescent="0.2">
      <c r="A4234" s="76" t="s">
        <v>10806</v>
      </c>
      <c r="B4234" s="275" t="s">
        <v>8583</v>
      </c>
      <c r="C4234" s="276" t="s">
        <v>2525</v>
      </c>
    </row>
    <row r="4235" spans="1:3" x14ac:dyDescent="0.2">
      <c r="A4235" s="76" t="s">
        <v>10807</v>
      </c>
      <c r="B4235" s="275" t="s">
        <v>10808</v>
      </c>
      <c r="C4235" s="276" t="s">
        <v>2525</v>
      </c>
    </row>
    <row r="4236" spans="1:3" x14ac:dyDescent="0.2">
      <c r="A4236" s="76" t="s">
        <v>10809</v>
      </c>
      <c r="B4236" s="275" t="s">
        <v>10810</v>
      </c>
      <c r="C4236" s="276" t="s">
        <v>2525</v>
      </c>
    </row>
    <row r="4237" spans="1:3" x14ac:dyDescent="0.2">
      <c r="A4237" s="76" t="s">
        <v>10811</v>
      </c>
      <c r="B4237" s="275" t="s">
        <v>10812</v>
      </c>
      <c r="C4237" s="276" t="s">
        <v>2525</v>
      </c>
    </row>
    <row r="4238" spans="1:3" x14ac:dyDescent="0.2">
      <c r="A4238" s="76" t="s">
        <v>10813</v>
      </c>
      <c r="B4238" s="275" t="s">
        <v>10814</v>
      </c>
      <c r="C4238" s="276" t="s">
        <v>2525</v>
      </c>
    </row>
    <row r="4239" spans="1:3" x14ac:dyDescent="0.2">
      <c r="A4239" s="76" t="s">
        <v>10815</v>
      </c>
      <c r="B4239" s="275" t="s">
        <v>10816</v>
      </c>
      <c r="C4239" s="276" t="s">
        <v>2525</v>
      </c>
    </row>
    <row r="4240" spans="1:3" x14ac:dyDescent="0.2">
      <c r="A4240" s="76" t="s">
        <v>10817</v>
      </c>
      <c r="B4240" s="275" t="s">
        <v>10818</v>
      </c>
      <c r="C4240" s="276" t="s">
        <v>2525</v>
      </c>
    </row>
    <row r="4241" spans="1:3" x14ac:dyDescent="0.2">
      <c r="A4241" s="76" t="s">
        <v>10819</v>
      </c>
      <c r="B4241" s="275" t="s">
        <v>7288</v>
      </c>
      <c r="C4241" s="276" t="s">
        <v>2525</v>
      </c>
    </row>
    <row r="4242" spans="1:3" x14ac:dyDescent="0.2">
      <c r="A4242" s="76" t="s">
        <v>10820</v>
      </c>
      <c r="B4242" s="275" t="s">
        <v>10821</v>
      </c>
      <c r="C4242" s="276" t="s">
        <v>2525</v>
      </c>
    </row>
    <row r="4243" spans="1:3" x14ac:dyDescent="0.2">
      <c r="A4243" s="76" t="s">
        <v>10822</v>
      </c>
      <c r="B4243" s="275" t="s">
        <v>10823</v>
      </c>
      <c r="C4243" s="276" t="s">
        <v>2525</v>
      </c>
    </row>
    <row r="4244" spans="1:3" x14ac:dyDescent="0.2">
      <c r="A4244" s="76" t="s">
        <v>10824</v>
      </c>
      <c r="B4244" s="275" t="s">
        <v>10825</v>
      </c>
      <c r="C4244" s="276" t="s">
        <v>2525</v>
      </c>
    </row>
    <row r="4245" spans="1:3" x14ac:dyDescent="0.2">
      <c r="A4245" s="76" t="s">
        <v>10826</v>
      </c>
      <c r="B4245" s="275" t="s">
        <v>10827</v>
      </c>
      <c r="C4245" s="276" t="s">
        <v>2525</v>
      </c>
    </row>
    <row r="4246" spans="1:3" x14ac:dyDescent="0.2">
      <c r="A4246" s="76" t="s">
        <v>10828</v>
      </c>
      <c r="B4246" s="275" t="s">
        <v>10829</v>
      </c>
      <c r="C4246" s="276" t="s">
        <v>2525</v>
      </c>
    </row>
    <row r="4247" spans="1:3" x14ac:dyDescent="0.2">
      <c r="A4247" s="76" t="s">
        <v>10830</v>
      </c>
      <c r="B4247" s="275" t="s">
        <v>10831</v>
      </c>
      <c r="C4247" s="276" t="s">
        <v>22275</v>
      </c>
    </row>
    <row r="4248" spans="1:3" x14ac:dyDescent="0.2">
      <c r="A4248" s="76" t="s">
        <v>10832</v>
      </c>
      <c r="B4248" s="275" t="s">
        <v>10833</v>
      </c>
      <c r="C4248" s="276" t="s">
        <v>2525</v>
      </c>
    </row>
    <row r="4249" spans="1:3" x14ac:dyDescent="0.2">
      <c r="A4249" s="76" t="s">
        <v>10834</v>
      </c>
      <c r="B4249" s="275" t="s">
        <v>10835</v>
      </c>
      <c r="C4249" s="276" t="s">
        <v>2525</v>
      </c>
    </row>
    <row r="4250" spans="1:3" x14ac:dyDescent="0.2">
      <c r="A4250" s="76" t="s">
        <v>10836</v>
      </c>
      <c r="B4250" s="275" t="s">
        <v>10837</v>
      </c>
      <c r="C4250" s="276" t="s">
        <v>2525</v>
      </c>
    </row>
    <row r="4251" spans="1:3" x14ac:dyDescent="0.2">
      <c r="A4251" s="76" t="s">
        <v>10838</v>
      </c>
      <c r="B4251" s="275" t="s">
        <v>9746</v>
      </c>
      <c r="C4251" s="276" t="s">
        <v>2525</v>
      </c>
    </row>
    <row r="4252" spans="1:3" x14ac:dyDescent="0.2">
      <c r="A4252" s="76" t="s">
        <v>10839</v>
      </c>
      <c r="B4252" s="275" t="s">
        <v>10840</v>
      </c>
      <c r="C4252" s="276" t="s">
        <v>2525</v>
      </c>
    </row>
    <row r="4253" spans="1:3" x14ac:dyDescent="0.2">
      <c r="A4253" s="76" t="s">
        <v>10841</v>
      </c>
      <c r="B4253" s="275" t="s">
        <v>10842</v>
      </c>
      <c r="C4253" s="276" t="s">
        <v>2525</v>
      </c>
    </row>
    <row r="4254" spans="1:3" x14ac:dyDescent="0.2">
      <c r="A4254" s="76" t="s">
        <v>10843</v>
      </c>
      <c r="B4254" s="275" t="s">
        <v>10844</v>
      </c>
      <c r="C4254" s="276" t="s">
        <v>2525</v>
      </c>
    </row>
    <row r="4255" spans="1:3" x14ac:dyDescent="0.2">
      <c r="A4255" s="76" t="s">
        <v>10845</v>
      </c>
      <c r="B4255" s="275" t="s">
        <v>10846</v>
      </c>
      <c r="C4255" s="276" t="s">
        <v>2525</v>
      </c>
    </row>
    <row r="4256" spans="1:3" x14ac:dyDescent="0.2">
      <c r="A4256" s="76" t="s">
        <v>10847</v>
      </c>
      <c r="B4256" s="275" t="s">
        <v>10848</v>
      </c>
      <c r="C4256" s="276" t="s">
        <v>2525</v>
      </c>
    </row>
    <row r="4257" spans="1:3" x14ac:dyDescent="0.2">
      <c r="A4257" s="76" t="s">
        <v>10849</v>
      </c>
      <c r="B4257" s="275" t="s">
        <v>10850</v>
      </c>
      <c r="C4257" s="276" t="s">
        <v>2525</v>
      </c>
    </row>
    <row r="4258" spans="1:3" x14ac:dyDescent="0.2">
      <c r="A4258" s="76" t="s">
        <v>10851</v>
      </c>
      <c r="B4258" s="275" t="s">
        <v>10852</v>
      </c>
      <c r="C4258" s="276" t="s">
        <v>2525</v>
      </c>
    </row>
    <row r="4259" spans="1:3" x14ac:dyDescent="0.2">
      <c r="A4259" s="76" t="s">
        <v>10853</v>
      </c>
      <c r="B4259" s="275" t="s">
        <v>10854</v>
      </c>
      <c r="C4259" s="276" t="s">
        <v>2525</v>
      </c>
    </row>
    <row r="4260" spans="1:3" x14ac:dyDescent="0.2">
      <c r="A4260" s="76" t="s">
        <v>10855</v>
      </c>
      <c r="B4260" s="275" t="s">
        <v>10856</v>
      </c>
      <c r="C4260" s="276" t="s">
        <v>2525</v>
      </c>
    </row>
    <row r="4261" spans="1:3" x14ac:dyDescent="0.2">
      <c r="A4261" s="76" t="s">
        <v>10857</v>
      </c>
      <c r="B4261" s="275" t="s">
        <v>10858</v>
      </c>
      <c r="C4261" s="276" t="s">
        <v>2525</v>
      </c>
    </row>
    <row r="4262" spans="1:3" x14ac:dyDescent="0.2">
      <c r="A4262" s="76" t="s">
        <v>10859</v>
      </c>
      <c r="B4262" s="275" t="s">
        <v>10860</v>
      </c>
      <c r="C4262" s="276" t="s">
        <v>2525</v>
      </c>
    </row>
    <row r="4263" spans="1:3" x14ac:dyDescent="0.2">
      <c r="A4263" s="76" t="s">
        <v>10861</v>
      </c>
      <c r="B4263" s="275" t="s">
        <v>10862</v>
      </c>
      <c r="C4263" s="276" t="s">
        <v>2525</v>
      </c>
    </row>
    <row r="4264" spans="1:3" x14ac:dyDescent="0.2">
      <c r="A4264" s="76" t="s">
        <v>10863</v>
      </c>
      <c r="B4264" s="275" t="s">
        <v>10864</v>
      </c>
      <c r="C4264" s="276" t="s">
        <v>2525</v>
      </c>
    </row>
    <row r="4265" spans="1:3" x14ac:dyDescent="0.2">
      <c r="A4265" s="76" t="s">
        <v>10865</v>
      </c>
      <c r="B4265" s="275" t="s">
        <v>10866</v>
      </c>
      <c r="C4265" s="276" t="s">
        <v>2525</v>
      </c>
    </row>
    <row r="4266" spans="1:3" x14ac:dyDescent="0.2">
      <c r="A4266" s="76" t="s">
        <v>10867</v>
      </c>
      <c r="B4266" s="275" t="s">
        <v>10868</v>
      </c>
      <c r="C4266" s="276" t="s">
        <v>2525</v>
      </c>
    </row>
    <row r="4267" spans="1:3" x14ac:dyDescent="0.2">
      <c r="A4267" s="76" t="s">
        <v>10869</v>
      </c>
      <c r="B4267" s="275" t="s">
        <v>10870</v>
      </c>
      <c r="C4267" s="276" t="s">
        <v>2525</v>
      </c>
    </row>
    <row r="4268" spans="1:3" x14ac:dyDescent="0.2">
      <c r="A4268" s="76" t="s">
        <v>10871</v>
      </c>
      <c r="B4268" s="275" t="s">
        <v>10872</v>
      </c>
      <c r="C4268" s="276" t="s">
        <v>2525</v>
      </c>
    </row>
    <row r="4269" spans="1:3" x14ac:dyDescent="0.2">
      <c r="A4269" s="76" t="s">
        <v>10873</v>
      </c>
      <c r="B4269" s="275" t="s">
        <v>10874</v>
      </c>
      <c r="C4269" s="276" t="s">
        <v>2525</v>
      </c>
    </row>
    <row r="4270" spans="1:3" x14ac:dyDescent="0.2">
      <c r="A4270" s="76" t="s">
        <v>10875</v>
      </c>
      <c r="B4270" s="275" t="s">
        <v>10876</v>
      </c>
      <c r="C4270" s="276" t="s">
        <v>2525</v>
      </c>
    </row>
    <row r="4271" spans="1:3" x14ac:dyDescent="0.2">
      <c r="A4271" s="76" t="s">
        <v>10877</v>
      </c>
      <c r="B4271" s="275" t="s">
        <v>10878</v>
      </c>
      <c r="C4271" s="276" t="s">
        <v>2525</v>
      </c>
    </row>
    <row r="4272" spans="1:3" x14ac:dyDescent="0.2">
      <c r="A4272" s="76" t="s">
        <v>10879</v>
      </c>
      <c r="B4272" s="275" t="s">
        <v>10880</v>
      </c>
      <c r="C4272" s="276" t="s">
        <v>2525</v>
      </c>
    </row>
    <row r="4273" spans="1:3" x14ac:dyDescent="0.2">
      <c r="A4273" s="76" t="s">
        <v>10881</v>
      </c>
      <c r="B4273" s="275" t="s">
        <v>10882</v>
      </c>
      <c r="C4273" s="276" t="s">
        <v>2525</v>
      </c>
    </row>
    <row r="4274" spans="1:3" x14ac:dyDescent="0.2">
      <c r="A4274" s="76" t="s">
        <v>10883</v>
      </c>
      <c r="B4274" s="275" t="s">
        <v>10884</v>
      </c>
      <c r="C4274" s="276" t="s">
        <v>2525</v>
      </c>
    </row>
    <row r="4275" spans="1:3" x14ac:dyDescent="0.2">
      <c r="A4275" s="76" t="s">
        <v>10885</v>
      </c>
      <c r="B4275" s="275" t="s">
        <v>10886</v>
      </c>
      <c r="C4275" s="276" t="s">
        <v>2525</v>
      </c>
    </row>
    <row r="4276" spans="1:3" x14ac:dyDescent="0.2">
      <c r="A4276" s="76" t="s">
        <v>10887</v>
      </c>
      <c r="B4276" s="275" t="s">
        <v>10888</v>
      </c>
      <c r="C4276" s="276" t="s">
        <v>2525</v>
      </c>
    </row>
    <row r="4277" spans="1:3" x14ac:dyDescent="0.2">
      <c r="A4277" s="76" t="s">
        <v>10889</v>
      </c>
      <c r="B4277" s="275" t="s">
        <v>10890</v>
      </c>
      <c r="C4277" s="276" t="s">
        <v>2525</v>
      </c>
    </row>
    <row r="4278" spans="1:3" x14ac:dyDescent="0.2">
      <c r="A4278" s="76" t="s">
        <v>10891</v>
      </c>
      <c r="B4278" s="275" t="s">
        <v>10892</v>
      </c>
      <c r="C4278" s="276" t="s">
        <v>2525</v>
      </c>
    </row>
    <row r="4279" spans="1:3" x14ac:dyDescent="0.2">
      <c r="A4279" s="76" t="s">
        <v>10893</v>
      </c>
      <c r="B4279" s="275" t="s">
        <v>10894</v>
      </c>
      <c r="C4279" s="276" t="s">
        <v>2525</v>
      </c>
    </row>
    <row r="4280" spans="1:3" x14ac:dyDescent="0.2">
      <c r="A4280" s="76" t="s">
        <v>10895</v>
      </c>
      <c r="B4280" s="275" t="s">
        <v>10896</v>
      </c>
      <c r="C4280" s="276" t="s">
        <v>2525</v>
      </c>
    </row>
    <row r="4281" spans="1:3" x14ac:dyDescent="0.2">
      <c r="A4281" s="76" t="s">
        <v>10897</v>
      </c>
      <c r="B4281" s="275" t="s">
        <v>10898</v>
      </c>
      <c r="C4281" s="276" t="s">
        <v>2525</v>
      </c>
    </row>
    <row r="4282" spans="1:3" x14ac:dyDescent="0.2">
      <c r="A4282" s="76" t="s">
        <v>10899</v>
      </c>
      <c r="B4282" s="275" t="s">
        <v>10900</v>
      </c>
      <c r="C4282" s="276" t="s">
        <v>22275</v>
      </c>
    </row>
    <row r="4283" spans="1:3" x14ac:dyDescent="0.2">
      <c r="A4283" s="76" t="s">
        <v>10901</v>
      </c>
      <c r="B4283" s="275" t="s">
        <v>10902</v>
      </c>
      <c r="C4283" s="276" t="s">
        <v>2525</v>
      </c>
    </row>
    <row r="4284" spans="1:3" x14ac:dyDescent="0.2">
      <c r="A4284" s="76" t="s">
        <v>10903</v>
      </c>
      <c r="B4284" s="275" t="s">
        <v>10904</v>
      </c>
      <c r="C4284" s="276" t="s">
        <v>2525</v>
      </c>
    </row>
    <row r="4285" spans="1:3" x14ac:dyDescent="0.2">
      <c r="A4285" s="76" t="s">
        <v>10905</v>
      </c>
      <c r="B4285" s="275" t="s">
        <v>10906</v>
      </c>
      <c r="C4285" s="276" t="s">
        <v>2525</v>
      </c>
    </row>
    <row r="4286" spans="1:3" x14ac:dyDescent="0.2">
      <c r="A4286" s="76" t="s">
        <v>10907</v>
      </c>
      <c r="B4286" s="275" t="s">
        <v>10908</v>
      </c>
      <c r="C4286" s="276" t="s">
        <v>2525</v>
      </c>
    </row>
    <row r="4287" spans="1:3" x14ac:dyDescent="0.2">
      <c r="A4287" s="76" t="s">
        <v>10909</v>
      </c>
      <c r="B4287" s="275" t="s">
        <v>10910</v>
      </c>
      <c r="C4287" s="276" t="s">
        <v>2525</v>
      </c>
    </row>
    <row r="4288" spans="1:3" x14ac:dyDescent="0.2">
      <c r="A4288" s="76" t="s">
        <v>10911</v>
      </c>
      <c r="B4288" s="275" t="s">
        <v>10912</v>
      </c>
      <c r="C4288" s="276" t="s">
        <v>2525</v>
      </c>
    </row>
    <row r="4289" spans="1:3" x14ac:dyDescent="0.2">
      <c r="A4289" s="76" t="s">
        <v>6287</v>
      </c>
      <c r="B4289" s="275" t="s">
        <v>6288</v>
      </c>
      <c r="C4289" s="276" t="s">
        <v>2525</v>
      </c>
    </row>
    <row r="4290" spans="1:3" x14ac:dyDescent="0.2">
      <c r="A4290" s="76" t="s">
        <v>6289</v>
      </c>
      <c r="B4290" s="275" t="s">
        <v>6290</v>
      </c>
      <c r="C4290" s="276" t="s">
        <v>2525</v>
      </c>
    </row>
    <row r="4291" spans="1:3" x14ac:dyDescent="0.2">
      <c r="A4291" s="76" t="s">
        <v>6291</v>
      </c>
      <c r="B4291" s="275" t="s">
        <v>6292</v>
      </c>
      <c r="C4291" s="276" t="s">
        <v>2525</v>
      </c>
    </row>
    <row r="4292" spans="1:3" x14ac:dyDescent="0.2">
      <c r="A4292" s="76" t="s">
        <v>6293</v>
      </c>
      <c r="B4292" s="275" t="s">
        <v>6294</v>
      </c>
      <c r="C4292" s="276" t="s">
        <v>2525</v>
      </c>
    </row>
    <row r="4293" spans="1:3" x14ac:dyDescent="0.2">
      <c r="A4293" s="76" t="s">
        <v>6295</v>
      </c>
      <c r="B4293" s="275" t="s">
        <v>6296</v>
      </c>
      <c r="C4293" s="276" t="s">
        <v>2525</v>
      </c>
    </row>
    <row r="4294" spans="1:3" x14ac:dyDescent="0.2">
      <c r="A4294" s="76" t="s">
        <v>6297</v>
      </c>
      <c r="B4294" s="275" t="s">
        <v>6298</v>
      </c>
      <c r="C4294" s="276" t="s">
        <v>2525</v>
      </c>
    </row>
    <row r="4295" spans="1:3" x14ac:dyDescent="0.2">
      <c r="A4295" s="76" t="s">
        <v>6299</v>
      </c>
      <c r="B4295" s="275" t="s">
        <v>6300</v>
      </c>
      <c r="C4295" s="276" t="s">
        <v>2525</v>
      </c>
    </row>
    <row r="4296" spans="1:3" x14ac:dyDescent="0.2">
      <c r="A4296" s="76" t="s">
        <v>6301</v>
      </c>
      <c r="B4296" s="275" t="s">
        <v>6302</v>
      </c>
      <c r="C4296" s="276" t="s">
        <v>2525</v>
      </c>
    </row>
    <row r="4297" spans="1:3" x14ac:dyDescent="0.2">
      <c r="A4297" s="76" t="s">
        <v>6303</v>
      </c>
      <c r="B4297" s="275" t="s">
        <v>6304</v>
      </c>
      <c r="C4297" s="276" t="s">
        <v>2525</v>
      </c>
    </row>
    <row r="4298" spans="1:3" x14ac:dyDescent="0.2">
      <c r="A4298" s="76" t="s">
        <v>6305</v>
      </c>
      <c r="B4298" s="275" t="s">
        <v>6306</v>
      </c>
      <c r="C4298" s="276" t="s">
        <v>2525</v>
      </c>
    </row>
    <row r="4299" spans="1:3" x14ac:dyDescent="0.2">
      <c r="A4299" s="76" t="s">
        <v>6307</v>
      </c>
      <c r="B4299" s="275" t="s">
        <v>6308</v>
      </c>
      <c r="C4299" s="276" t="s">
        <v>2525</v>
      </c>
    </row>
    <row r="4300" spans="1:3" x14ac:dyDescent="0.2">
      <c r="A4300" s="76" t="s">
        <v>6309</v>
      </c>
      <c r="B4300" s="275" t="s">
        <v>6310</v>
      </c>
      <c r="C4300" s="276" t="s">
        <v>2525</v>
      </c>
    </row>
    <row r="4301" spans="1:3" x14ac:dyDescent="0.2">
      <c r="A4301" s="76" t="s">
        <v>6311</v>
      </c>
      <c r="B4301" s="275" t="s">
        <v>5623</v>
      </c>
      <c r="C4301" s="276" t="s">
        <v>2525</v>
      </c>
    </row>
    <row r="4302" spans="1:3" x14ac:dyDescent="0.2">
      <c r="A4302" s="76" t="s">
        <v>6312</v>
      </c>
      <c r="B4302" s="275" t="s">
        <v>6313</v>
      </c>
      <c r="C4302" s="276" t="s">
        <v>2525</v>
      </c>
    </row>
    <row r="4303" spans="1:3" x14ac:dyDescent="0.2">
      <c r="A4303" s="76" t="s">
        <v>6314</v>
      </c>
      <c r="B4303" s="275" t="s">
        <v>6315</v>
      </c>
      <c r="C4303" s="276" t="s">
        <v>2525</v>
      </c>
    </row>
    <row r="4304" spans="1:3" x14ac:dyDescent="0.2">
      <c r="A4304" s="76" t="s">
        <v>6316</v>
      </c>
      <c r="B4304" s="275" t="s">
        <v>7417</v>
      </c>
      <c r="C4304" s="276" t="s">
        <v>2525</v>
      </c>
    </row>
    <row r="4305" spans="1:3" x14ac:dyDescent="0.2">
      <c r="A4305" s="76" t="s">
        <v>6317</v>
      </c>
      <c r="B4305" s="275" t="s">
        <v>6318</v>
      </c>
      <c r="C4305" s="276" t="s">
        <v>2525</v>
      </c>
    </row>
    <row r="4306" spans="1:3" x14ac:dyDescent="0.2">
      <c r="A4306" s="76" t="s">
        <v>6319</v>
      </c>
      <c r="B4306" s="275" t="s">
        <v>6320</v>
      </c>
      <c r="C4306" s="276" t="s">
        <v>2525</v>
      </c>
    </row>
    <row r="4307" spans="1:3" x14ac:dyDescent="0.2">
      <c r="A4307" s="76" t="s">
        <v>6321</v>
      </c>
      <c r="B4307" s="275" t="s">
        <v>6322</v>
      </c>
      <c r="C4307" s="276" t="s">
        <v>2525</v>
      </c>
    </row>
    <row r="4308" spans="1:3" x14ac:dyDescent="0.2">
      <c r="A4308" s="76" t="s">
        <v>6323</v>
      </c>
      <c r="B4308" s="275" t="s">
        <v>6324</v>
      </c>
      <c r="C4308" s="276" t="s">
        <v>2525</v>
      </c>
    </row>
    <row r="4309" spans="1:3" x14ac:dyDescent="0.2">
      <c r="A4309" s="76" t="s">
        <v>6325</v>
      </c>
      <c r="B4309" s="275" t="s">
        <v>6326</v>
      </c>
      <c r="C4309" s="276" t="s">
        <v>2525</v>
      </c>
    </row>
    <row r="4310" spans="1:3" x14ac:dyDescent="0.2">
      <c r="A4310" s="76" t="s">
        <v>6327</v>
      </c>
      <c r="B4310" s="275" t="s">
        <v>6328</v>
      </c>
      <c r="C4310" s="276" t="s">
        <v>2525</v>
      </c>
    </row>
    <row r="4311" spans="1:3" x14ac:dyDescent="0.2">
      <c r="A4311" s="76" t="s">
        <v>6329</v>
      </c>
      <c r="B4311" s="275" t="s">
        <v>6330</v>
      </c>
      <c r="C4311" s="276" t="s">
        <v>2525</v>
      </c>
    </row>
    <row r="4312" spans="1:3" x14ac:dyDescent="0.2">
      <c r="A4312" s="76" t="s">
        <v>6331</v>
      </c>
      <c r="B4312" s="275" t="s">
        <v>6332</v>
      </c>
      <c r="C4312" s="276" t="s">
        <v>2525</v>
      </c>
    </row>
    <row r="4313" spans="1:3" x14ac:dyDescent="0.2">
      <c r="A4313" s="76" t="s">
        <v>6333</v>
      </c>
      <c r="B4313" s="275" t="s">
        <v>6334</v>
      </c>
      <c r="C4313" s="276" t="s">
        <v>2525</v>
      </c>
    </row>
    <row r="4314" spans="1:3" x14ac:dyDescent="0.2">
      <c r="A4314" s="76" t="s">
        <v>6335</v>
      </c>
      <c r="B4314" s="275" t="s">
        <v>6336</v>
      </c>
      <c r="C4314" s="276" t="s">
        <v>2525</v>
      </c>
    </row>
    <row r="4315" spans="1:3" x14ac:dyDescent="0.2">
      <c r="A4315" s="76" t="s">
        <v>6337</v>
      </c>
      <c r="B4315" s="275" t="s">
        <v>6338</v>
      </c>
      <c r="C4315" s="276" t="s">
        <v>2525</v>
      </c>
    </row>
    <row r="4316" spans="1:3" x14ac:dyDescent="0.2">
      <c r="A4316" s="76" t="s">
        <v>6339</v>
      </c>
      <c r="B4316" s="275" t="s">
        <v>6340</v>
      </c>
      <c r="C4316" s="276" t="s">
        <v>2525</v>
      </c>
    </row>
    <row r="4317" spans="1:3" x14ac:dyDescent="0.2">
      <c r="A4317" s="76" t="s">
        <v>6341</v>
      </c>
      <c r="B4317" s="275" t="s">
        <v>6342</v>
      </c>
      <c r="C4317" s="276" t="s">
        <v>2525</v>
      </c>
    </row>
    <row r="4318" spans="1:3" x14ac:dyDescent="0.2">
      <c r="A4318" s="76" t="s">
        <v>6343</v>
      </c>
      <c r="B4318" s="275" t="s">
        <v>4255</v>
      </c>
      <c r="C4318" s="276" t="s">
        <v>2525</v>
      </c>
    </row>
    <row r="4319" spans="1:3" x14ac:dyDescent="0.2">
      <c r="A4319" s="76" t="s">
        <v>6344</v>
      </c>
      <c r="B4319" s="275" t="s">
        <v>6345</v>
      </c>
      <c r="C4319" s="276" t="s">
        <v>2525</v>
      </c>
    </row>
    <row r="4320" spans="1:3" x14ac:dyDescent="0.2">
      <c r="A4320" s="76" t="s">
        <v>6346</v>
      </c>
      <c r="B4320" s="275" t="s">
        <v>6347</v>
      </c>
      <c r="C4320" s="276" t="s">
        <v>2525</v>
      </c>
    </row>
    <row r="4321" spans="1:3" x14ac:dyDescent="0.2">
      <c r="A4321" s="76" t="s">
        <v>6348</v>
      </c>
      <c r="B4321" s="275" t="s">
        <v>6349</v>
      </c>
      <c r="C4321" s="276" t="s">
        <v>2525</v>
      </c>
    </row>
    <row r="4322" spans="1:3" x14ac:dyDescent="0.2">
      <c r="A4322" s="76" t="s">
        <v>6350</v>
      </c>
      <c r="B4322" s="275" t="s">
        <v>6351</v>
      </c>
      <c r="C4322" s="276" t="s">
        <v>2525</v>
      </c>
    </row>
    <row r="4323" spans="1:3" x14ac:dyDescent="0.2">
      <c r="A4323" s="76" t="s">
        <v>6352</v>
      </c>
      <c r="B4323" s="275" t="s">
        <v>6353</v>
      </c>
      <c r="C4323" s="276" t="s">
        <v>2525</v>
      </c>
    </row>
    <row r="4324" spans="1:3" x14ac:dyDescent="0.2">
      <c r="A4324" s="76" t="s">
        <v>6354</v>
      </c>
      <c r="B4324" s="275" t="s">
        <v>6355</v>
      </c>
      <c r="C4324" s="276" t="s">
        <v>2525</v>
      </c>
    </row>
    <row r="4325" spans="1:3" x14ac:dyDescent="0.2">
      <c r="A4325" s="76" t="s">
        <v>6356</v>
      </c>
      <c r="B4325" s="275" t="s">
        <v>6357</v>
      </c>
      <c r="C4325" s="276" t="s">
        <v>2525</v>
      </c>
    </row>
    <row r="4326" spans="1:3" x14ac:dyDescent="0.2">
      <c r="A4326" s="76" t="s">
        <v>6358</v>
      </c>
      <c r="B4326" s="275" t="s">
        <v>6359</v>
      </c>
      <c r="C4326" s="276" t="s">
        <v>2525</v>
      </c>
    </row>
    <row r="4327" spans="1:3" x14ac:dyDescent="0.2">
      <c r="A4327" s="76" t="s">
        <v>6360</v>
      </c>
      <c r="B4327" s="275" t="s">
        <v>6361</v>
      </c>
      <c r="C4327" s="276" t="s">
        <v>2525</v>
      </c>
    </row>
    <row r="4328" spans="1:3" x14ac:dyDescent="0.2">
      <c r="A4328" s="76" t="s">
        <v>6362</v>
      </c>
      <c r="B4328" s="275" t="s">
        <v>6363</v>
      </c>
      <c r="C4328" s="276" t="s">
        <v>2525</v>
      </c>
    </row>
    <row r="4329" spans="1:3" x14ac:dyDescent="0.2">
      <c r="A4329" s="76" t="s">
        <v>6364</v>
      </c>
      <c r="B4329" s="275" t="s">
        <v>6365</v>
      </c>
      <c r="C4329" s="276" t="s">
        <v>2525</v>
      </c>
    </row>
    <row r="4330" spans="1:3" x14ac:dyDescent="0.2">
      <c r="A4330" s="76" t="s">
        <v>6366</v>
      </c>
      <c r="B4330" s="275" t="s">
        <v>6367</v>
      </c>
      <c r="C4330" s="276" t="s">
        <v>2525</v>
      </c>
    </row>
    <row r="4331" spans="1:3" x14ac:dyDescent="0.2">
      <c r="A4331" s="76" t="s">
        <v>6368</v>
      </c>
      <c r="B4331" s="275" t="s">
        <v>6369</v>
      </c>
      <c r="C4331" s="276" t="s">
        <v>2525</v>
      </c>
    </row>
    <row r="4332" spans="1:3" x14ac:dyDescent="0.2">
      <c r="A4332" s="76" t="s">
        <v>6370</v>
      </c>
      <c r="B4332" s="275" t="s">
        <v>6371</v>
      </c>
      <c r="C4332" s="276" t="s">
        <v>2525</v>
      </c>
    </row>
    <row r="4333" spans="1:3" x14ac:dyDescent="0.2">
      <c r="A4333" s="76" t="s">
        <v>6372</v>
      </c>
      <c r="B4333" s="275" t="s">
        <v>6373</v>
      </c>
      <c r="C4333" s="276" t="s">
        <v>2525</v>
      </c>
    </row>
    <row r="4334" spans="1:3" x14ac:dyDescent="0.2">
      <c r="A4334" s="76" t="s">
        <v>6374</v>
      </c>
      <c r="B4334" s="275" t="s">
        <v>6375</v>
      </c>
      <c r="C4334" s="276" t="s">
        <v>2525</v>
      </c>
    </row>
    <row r="4335" spans="1:3" x14ac:dyDescent="0.2">
      <c r="A4335" s="76" t="s">
        <v>6376</v>
      </c>
      <c r="B4335" s="275" t="s">
        <v>6377</v>
      </c>
      <c r="C4335" s="276" t="s">
        <v>2525</v>
      </c>
    </row>
    <row r="4336" spans="1:3" x14ac:dyDescent="0.2">
      <c r="A4336" s="76" t="s">
        <v>6378</v>
      </c>
      <c r="B4336" s="275" t="s">
        <v>6379</v>
      </c>
      <c r="C4336" s="276" t="s">
        <v>2525</v>
      </c>
    </row>
    <row r="4337" spans="1:3" x14ac:dyDescent="0.2">
      <c r="A4337" s="76" t="s">
        <v>6380</v>
      </c>
      <c r="B4337" s="275" t="s">
        <v>6381</v>
      </c>
      <c r="C4337" s="276" t="s">
        <v>2525</v>
      </c>
    </row>
    <row r="4338" spans="1:3" x14ac:dyDescent="0.2">
      <c r="A4338" s="76" t="s">
        <v>6382</v>
      </c>
      <c r="B4338" s="275" t="s">
        <v>6383</v>
      </c>
      <c r="C4338" s="276" t="s">
        <v>2525</v>
      </c>
    </row>
    <row r="4339" spans="1:3" x14ac:dyDescent="0.2">
      <c r="A4339" s="76" t="s">
        <v>6384</v>
      </c>
      <c r="B4339" s="275" t="s">
        <v>6385</v>
      </c>
      <c r="C4339" s="276" t="s">
        <v>2525</v>
      </c>
    </row>
    <row r="4340" spans="1:3" x14ac:dyDescent="0.2">
      <c r="A4340" s="76" t="s">
        <v>6386</v>
      </c>
      <c r="B4340" s="275" t="s">
        <v>6387</v>
      </c>
      <c r="C4340" s="276" t="s">
        <v>2525</v>
      </c>
    </row>
    <row r="4341" spans="1:3" x14ac:dyDescent="0.2">
      <c r="A4341" s="76" t="s">
        <v>6388</v>
      </c>
      <c r="B4341" s="275" t="s">
        <v>6389</v>
      </c>
      <c r="C4341" s="276" t="s">
        <v>2525</v>
      </c>
    </row>
    <row r="4342" spans="1:3" x14ac:dyDescent="0.2">
      <c r="A4342" s="76" t="s">
        <v>6390</v>
      </c>
      <c r="B4342" s="275" t="s">
        <v>6391</v>
      </c>
      <c r="C4342" s="276" t="s">
        <v>2525</v>
      </c>
    </row>
    <row r="4343" spans="1:3" x14ac:dyDescent="0.2">
      <c r="A4343" s="76" t="s">
        <v>6392</v>
      </c>
      <c r="B4343" s="275" t="s">
        <v>6393</v>
      </c>
      <c r="C4343" s="276" t="s">
        <v>2525</v>
      </c>
    </row>
    <row r="4344" spans="1:3" x14ac:dyDescent="0.2">
      <c r="A4344" s="76" t="s">
        <v>6394</v>
      </c>
      <c r="B4344" s="275" t="s">
        <v>6395</v>
      </c>
      <c r="C4344" s="276" t="s">
        <v>2525</v>
      </c>
    </row>
    <row r="4345" spans="1:3" x14ac:dyDescent="0.2">
      <c r="A4345" s="76" t="s">
        <v>6396</v>
      </c>
      <c r="B4345" s="275" t="s">
        <v>10580</v>
      </c>
      <c r="C4345" s="276" t="s">
        <v>2525</v>
      </c>
    </row>
    <row r="4346" spans="1:3" x14ac:dyDescent="0.2">
      <c r="A4346" s="76" t="s">
        <v>6397</v>
      </c>
      <c r="B4346" s="275" t="s">
        <v>6398</v>
      </c>
      <c r="C4346" s="276" t="s">
        <v>2525</v>
      </c>
    </row>
    <row r="4347" spans="1:3" x14ac:dyDescent="0.2">
      <c r="A4347" s="76" t="s">
        <v>6399</v>
      </c>
      <c r="B4347" s="275" t="s">
        <v>6400</v>
      </c>
      <c r="C4347" s="276" t="s">
        <v>2525</v>
      </c>
    </row>
    <row r="4348" spans="1:3" x14ac:dyDescent="0.2">
      <c r="A4348" s="76" t="s">
        <v>6401</v>
      </c>
      <c r="B4348" s="275" t="s">
        <v>6402</v>
      </c>
      <c r="C4348" s="276" t="s">
        <v>2525</v>
      </c>
    </row>
    <row r="4349" spans="1:3" x14ac:dyDescent="0.2">
      <c r="A4349" s="76" t="s">
        <v>6403</v>
      </c>
      <c r="B4349" s="275" t="s">
        <v>6404</v>
      </c>
      <c r="C4349" s="276" t="s">
        <v>2525</v>
      </c>
    </row>
    <row r="4350" spans="1:3" x14ac:dyDescent="0.2">
      <c r="A4350" s="76" t="s">
        <v>6405</v>
      </c>
      <c r="B4350" s="275" t="s">
        <v>6406</v>
      </c>
      <c r="C4350" s="276" t="s">
        <v>2525</v>
      </c>
    </row>
    <row r="4351" spans="1:3" x14ac:dyDescent="0.2">
      <c r="A4351" s="76" t="s">
        <v>6407</v>
      </c>
      <c r="B4351" s="275" t="s">
        <v>6408</v>
      </c>
      <c r="C4351" s="276" t="s">
        <v>2525</v>
      </c>
    </row>
    <row r="4352" spans="1:3" x14ac:dyDescent="0.2">
      <c r="A4352" s="76" t="s">
        <v>6409</v>
      </c>
      <c r="B4352" s="275" t="s">
        <v>6410</v>
      </c>
      <c r="C4352" s="276" t="s">
        <v>2525</v>
      </c>
    </row>
    <row r="4353" spans="1:3" x14ac:dyDescent="0.2">
      <c r="A4353" s="76" t="s">
        <v>6411</v>
      </c>
      <c r="B4353" s="275" t="s">
        <v>6412</v>
      </c>
      <c r="C4353" s="276" t="s">
        <v>2525</v>
      </c>
    </row>
    <row r="4354" spans="1:3" x14ac:dyDescent="0.2">
      <c r="A4354" s="76" t="s">
        <v>6413</v>
      </c>
      <c r="B4354" s="275" t="s">
        <v>6414</v>
      </c>
      <c r="C4354" s="276" t="s">
        <v>2525</v>
      </c>
    </row>
    <row r="4355" spans="1:3" x14ac:dyDescent="0.2">
      <c r="A4355" s="76" t="s">
        <v>6415</v>
      </c>
      <c r="B4355" s="275" t="s">
        <v>6416</v>
      </c>
      <c r="C4355" s="276" t="s">
        <v>2525</v>
      </c>
    </row>
    <row r="4356" spans="1:3" x14ac:dyDescent="0.2">
      <c r="A4356" s="76" t="s">
        <v>6417</v>
      </c>
      <c r="B4356" s="275" t="s">
        <v>6418</v>
      </c>
      <c r="C4356" s="276" t="s">
        <v>2525</v>
      </c>
    </row>
    <row r="4357" spans="1:3" x14ac:dyDescent="0.2">
      <c r="A4357" s="76" t="s">
        <v>6419</v>
      </c>
      <c r="B4357" s="275" t="s">
        <v>6420</v>
      </c>
      <c r="C4357" s="276" t="s">
        <v>2525</v>
      </c>
    </row>
    <row r="4358" spans="1:3" x14ac:dyDescent="0.2">
      <c r="A4358" s="76" t="s">
        <v>6421</v>
      </c>
      <c r="B4358" s="275" t="s">
        <v>6422</v>
      </c>
      <c r="C4358" s="276" t="s">
        <v>2525</v>
      </c>
    </row>
    <row r="4359" spans="1:3" x14ac:dyDescent="0.2">
      <c r="A4359" s="76" t="s">
        <v>6423</v>
      </c>
      <c r="B4359" s="275" t="s">
        <v>6424</v>
      </c>
      <c r="C4359" s="276" t="s">
        <v>2525</v>
      </c>
    </row>
    <row r="4360" spans="1:3" x14ac:dyDescent="0.2">
      <c r="A4360" s="76" t="s">
        <v>6425</v>
      </c>
      <c r="B4360" s="275" t="s">
        <v>6426</v>
      </c>
      <c r="C4360" s="276" t="s">
        <v>2525</v>
      </c>
    </row>
    <row r="4361" spans="1:3" x14ac:dyDescent="0.2">
      <c r="A4361" s="76" t="s">
        <v>6427</v>
      </c>
      <c r="B4361" s="275" t="s">
        <v>6428</v>
      </c>
      <c r="C4361" s="276" t="s">
        <v>2525</v>
      </c>
    </row>
    <row r="4362" spans="1:3" x14ac:dyDescent="0.2">
      <c r="A4362" s="76" t="s">
        <v>6429</v>
      </c>
      <c r="B4362" s="275" t="s">
        <v>6430</v>
      </c>
      <c r="C4362" s="276" t="s">
        <v>2525</v>
      </c>
    </row>
    <row r="4363" spans="1:3" x14ac:dyDescent="0.2">
      <c r="A4363" s="76" t="s">
        <v>6431</v>
      </c>
      <c r="B4363" s="275" t="s">
        <v>6432</v>
      </c>
      <c r="C4363" s="276" t="s">
        <v>2525</v>
      </c>
    </row>
    <row r="4364" spans="1:3" x14ac:dyDescent="0.2">
      <c r="A4364" s="76" t="s">
        <v>6433</v>
      </c>
      <c r="B4364" s="275" t="s">
        <v>6434</v>
      </c>
      <c r="C4364" s="276" t="s">
        <v>2525</v>
      </c>
    </row>
    <row r="4365" spans="1:3" x14ac:dyDescent="0.2">
      <c r="A4365" s="76" t="s">
        <v>6435</v>
      </c>
      <c r="B4365" s="275" t="s">
        <v>6436</v>
      </c>
      <c r="C4365" s="276" t="s">
        <v>2525</v>
      </c>
    </row>
    <row r="4366" spans="1:3" x14ac:dyDescent="0.2">
      <c r="A4366" s="76" t="s">
        <v>6437</v>
      </c>
      <c r="B4366" s="275" t="s">
        <v>6438</v>
      </c>
      <c r="C4366" s="276" t="s">
        <v>2525</v>
      </c>
    </row>
    <row r="4367" spans="1:3" x14ac:dyDescent="0.2">
      <c r="A4367" s="76" t="s">
        <v>6439</v>
      </c>
      <c r="B4367" s="275" t="s">
        <v>6440</v>
      </c>
      <c r="C4367" s="276" t="s">
        <v>2525</v>
      </c>
    </row>
    <row r="4368" spans="1:3" x14ac:dyDescent="0.2">
      <c r="A4368" s="76" t="s">
        <v>6441</v>
      </c>
      <c r="B4368" s="275" t="s">
        <v>6442</v>
      </c>
      <c r="C4368" s="276" t="s">
        <v>2525</v>
      </c>
    </row>
    <row r="4369" spans="1:3" x14ac:dyDescent="0.2">
      <c r="A4369" s="76" t="s">
        <v>6443</v>
      </c>
      <c r="B4369" s="275" t="s">
        <v>6444</v>
      </c>
      <c r="C4369" s="276" t="s">
        <v>2525</v>
      </c>
    </row>
    <row r="4370" spans="1:3" x14ac:dyDescent="0.2">
      <c r="A4370" s="76" t="s">
        <v>6445</v>
      </c>
      <c r="B4370" s="275" t="s">
        <v>6446</v>
      </c>
      <c r="C4370" s="276" t="s">
        <v>22275</v>
      </c>
    </row>
    <row r="4371" spans="1:3" x14ac:dyDescent="0.2">
      <c r="A4371" s="76" t="s">
        <v>6447</v>
      </c>
      <c r="B4371" s="275" t="s">
        <v>6448</v>
      </c>
      <c r="C4371" s="276" t="s">
        <v>2525</v>
      </c>
    </row>
    <row r="4372" spans="1:3" x14ac:dyDescent="0.2">
      <c r="A4372" s="76" t="s">
        <v>6449</v>
      </c>
      <c r="B4372" s="275" t="s">
        <v>6450</v>
      </c>
      <c r="C4372" s="276" t="s">
        <v>2525</v>
      </c>
    </row>
    <row r="4373" spans="1:3" x14ac:dyDescent="0.2">
      <c r="A4373" s="76" t="s">
        <v>6451</v>
      </c>
      <c r="B4373" s="275" t="s">
        <v>6452</v>
      </c>
      <c r="C4373" s="276" t="s">
        <v>2525</v>
      </c>
    </row>
    <row r="4374" spans="1:3" x14ac:dyDescent="0.2">
      <c r="A4374" s="76" t="s">
        <v>6453</v>
      </c>
      <c r="B4374" s="275" t="s">
        <v>6454</v>
      </c>
      <c r="C4374" s="276" t="s">
        <v>2525</v>
      </c>
    </row>
    <row r="4375" spans="1:3" x14ac:dyDescent="0.2">
      <c r="A4375" s="76" t="s">
        <v>6455</v>
      </c>
      <c r="B4375" s="275" t="s">
        <v>6456</v>
      </c>
      <c r="C4375" s="276" t="s">
        <v>2525</v>
      </c>
    </row>
    <row r="4376" spans="1:3" x14ac:dyDescent="0.2">
      <c r="A4376" s="76" t="s">
        <v>6457</v>
      </c>
      <c r="B4376" s="275" t="s">
        <v>6458</v>
      </c>
      <c r="C4376" s="276" t="s">
        <v>2525</v>
      </c>
    </row>
    <row r="4377" spans="1:3" x14ac:dyDescent="0.2">
      <c r="A4377" s="76" t="s">
        <v>6459</v>
      </c>
      <c r="B4377" s="275" t="s">
        <v>6460</v>
      </c>
      <c r="C4377" s="276" t="s">
        <v>2525</v>
      </c>
    </row>
    <row r="4378" spans="1:3" x14ac:dyDescent="0.2">
      <c r="A4378" s="76" t="s">
        <v>6461</v>
      </c>
      <c r="B4378" s="275" t="s">
        <v>6462</v>
      </c>
      <c r="C4378" s="276" t="s">
        <v>2525</v>
      </c>
    </row>
    <row r="4379" spans="1:3" x14ac:dyDescent="0.2">
      <c r="A4379" s="76" t="s">
        <v>6463</v>
      </c>
      <c r="B4379" s="275" t="s">
        <v>6464</v>
      </c>
      <c r="C4379" s="276" t="s">
        <v>2525</v>
      </c>
    </row>
    <row r="4380" spans="1:3" x14ac:dyDescent="0.2">
      <c r="A4380" s="76" t="s">
        <v>6465</v>
      </c>
      <c r="B4380" s="275" t="s">
        <v>6466</v>
      </c>
      <c r="C4380" s="276" t="s">
        <v>2525</v>
      </c>
    </row>
    <row r="4381" spans="1:3" x14ac:dyDescent="0.2">
      <c r="A4381" s="76" t="s">
        <v>6467</v>
      </c>
      <c r="B4381" s="275" t="s">
        <v>6468</v>
      </c>
      <c r="C4381" s="276" t="s">
        <v>2525</v>
      </c>
    </row>
    <row r="4382" spans="1:3" x14ac:dyDescent="0.2">
      <c r="A4382" s="76" t="s">
        <v>6469</v>
      </c>
      <c r="B4382" s="275" t="s">
        <v>6470</v>
      </c>
      <c r="C4382" s="276" t="s">
        <v>2525</v>
      </c>
    </row>
    <row r="4383" spans="1:3" x14ac:dyDescent="0.2">
      <c r="A4383" s="76" t="s">
        <v>6471</v>
      </c>
      <c r="B4383" s="275" t="s">
        <v>6472</v>
      </c>
      <c r="C4383" s="276" t="s">
        <v>2525</v>
      </c>
    </row>
    <row r="4384" spans="1:3" x14ac:dyDescent="0.2">
      <c r="A4384" s="76" t="s">
        <v>6473</v>
      </c>
      <c r="B4384" s="275" t="s">
        <v>6474</v>
      </c>
      <c r="C4384" s="276" t="s">
        <v>2525</v>
      </c>
    </row>
    <row r="4385" spans="1:3" x14ac:dyDescent="0.2">
      <c r="A4385" s="76" t="s">
        <v>6475</v>
      </c>
      <c r="B4385" s="275" t="s">
        <v>6476</v>
      </c>
      <c r="C4385" s="276" t="s">
        <v>2525</v>
      </c>
    </row>
    <row r="4386" spans="1:3" x14ac:dyDescent="0.2">
      <c r="A4386" s="76" t="s">
        <v>6477</v>
      </c>
      <c r="B4386" s="275" t="s">
        <v>6478</v>
      </c>
      <c r="C4386" s="276" t="s">
        <v>2525</v>
      </c>
    </row>
    <row r="4387" spans="1:3" x14ac:dyDescent="0.2">
      <c r="A4387" s="76" t="s">
        <v>6479</v>
      </c>
      <c r="B4387" s="275" t="s">
        <v>6480</v>
      </c>
      <c r="C4387" s="276" t="s">
        <v>2525</v>
      </c>
    </row>
    <row r="4388" spans="1:3" x14ac:dyDescent="0.2">
      <c r="A4388" s="76" t="s">
        <v>6481</v>
      </c>
      <c r="B4388" s="275" t="s">
        <v>6482</v>
      </c>
      <c r="C4388" s="276" t="s">
        <v>2525</v>
      </c>
    </row>
    <row r="4389" spans="1:3" x14ac:dyDescent="0.2">
      <c r="A4389" s="76" t="s">
        <v>6483</v>
      </c>
      <c r="B4389" s="275" t="s">
        <v>6484</v>
      </c>
      <c r="C4389" s="276" t="s">
        <v>2525</v>
      </c>
    </row>
    <row r="4390" spans="1:3" x14ac:dyDescent="0.2">
      <c r="A4390" s="76" t="s">
        <v>6485</v>
      </c>
      <c r="B4390" s="275" t="s">
        <v>6486</v>
      </c>
      <c r="C4390" s="276" t="s">
        <v>2525</v>
      </c>
    </row>
    <row r="4391" spans="1:3" x14ac:dyDescent="0.2">
      <c r="A4391" s="76" t="s">
        <v>6487</v>
      </c>
      <c r="B4391" s="275" t="s">
        <v>6488</v>
      </c>
      <c r="C4391" s="276" t="s">
        <v>2525</v>
      </c>
    </row>
    <row r="4392" spans="1:3" x14ac:dyDescent="0.2">
      <c r="A4392" s="76" t="s">
        <v>6489</v>
      </c>
      <c r="B4392" s="275" t="s">
        <v>6490</v>
      </c>
      <c r="C4392" s="276" t="s">
        <v>2525</v>
      </c>
    </row>
    <row r="4393" spans="1:3" x14ac:dyDescent="0.2">
      <c r="A4393" s="76" t="s">
        <v>6491</v>
      </c>
      <c r="B4393" s="275" t="s">
        <v>6492</v>
      </c>
      <c r="C4393" s="276" t="s">
        <v>2525</v>
      </c>
    </row>
    <row r="4394" spans="1:3" x14ac:dyDescent="0.2">
      <c r="A4394" s="76" t="s">
        <v>6493</v>
      </c>
      <c r="B4394" s="275" t="s">
        <v>6494</v>
      </c>
      <c r="C4394" s="276" t="s">
        <v>2525</v>
      </c>
    </row>
    <row r="4395" spans="1:3" x14ac:dyDescent="0.2">
      <c r="A4395" s="76" t="s">
        <v>6495</v>
      </c>
      <c r="B4395" s="275" t="s">
        <v>6496</v>
      </c>
      <c r="C4395" s="276" t="s">
        <v>2525</v>
      </c>
    </row>
    <row r="4396" spans="1:3" x14ac:dyDescent="0.2">
      <c r="A4396" s="76" t="s">
        <v>6497</v>
      </c>
      <c r="B4396" s="275" t="s">
        <v>6498</v>
      </c>
      <c r="C4396" s="276" t="s">
        <v>2525</v>
      </c>
    </row>
    <row r="4397" spans="1:3" x14ac:dyDescent="0.2">
      <c r="A4397" s="76" t="s">
        <v>6499</v>
      </c>
      <c r="B4397" s="275" t="s">
        <v>6500</v>
      </c>
      <c r="C4397" s="276" t="s">
        <v>2525</v>
      </c>
    </row>
    <row r="4398" spans="1:3" x14ac:dyDescent="0.2">
      <c r="A4398" s="76" t="s">
        <v>6501</v>
      </c>
      <c r="B4398" s="275" t="s">
        <v>6502</v>
      </c>
      <c r="C4398" s="276" t="s">
        <v>2525</v>
      </c>
    </row>
    <row r="4399" spans="1:3" x14ac:dyDescent="0.2">
      <c r="A4399" s="76" t="s">
        <v>6503</v>
      </c>
      <c r="B4399" s="275" t="s">
        <v>6504</v>
      </c>
      <c r="C4399" s="276" t="s">
        <v>2525</v>
      </c>
    </row>
    <row r="4400" spans="1:3" x14ac:dyDescent="0.2">
      <c r="A4400" s="76" t="s">
        <v>6505</v>
      </c>
      <c r="B4400" s="275" t="s">
        <v>6506</v>
      </c>
      <c r="C4400" s="276" t="s">
        <v>2525</v>
      </c>
    </row>
    <row r="4401" spans="1:3" x14ac:dyDescent="0.2">
      <c r="A4401" s="76" t="s">
        <v>6507</v>
      </c>
      <c r="B4401" s="275" t="s">
        <v>6508</v>
      </c>
      <c r="C4401" s="276" t="s">
        <v>2525</v>
      </c>
    </row>
    <row r="4402" spans="1:3" x14ac:dyDescent="0.2">
      <c r="A4402" s="76" t="s">
        <v>6509</v>
      </c>
      <c r="B4402" s="275" t="s">
        <v>6510</v>
      </c>
      <c r="C4402" s="276" t="s">
        <v>2525</v>
      </c>
    </row>
    <row r="4403" spans="1:3" x14ac:dyDescent="0.2">
      <c r="A4403" s="76" t="s">
        <v>6511</v>
      </c>
      <c r="B4403" s="275" t="s">
        <v>6512</v>
      </c>
      <c r="C4403" s="276" t="s">
        <v>2525</v>
      </c>
    </row>
    <row r="4404" spans="1:3" x14ac:dyDescent="0.2">
      <c r="A4404" s="76" t="s">
        <v>6513</v>
      </c>
      <c r="B4404" s="275" t="s">
        <v>6514</v>
      </c>
      <c r="C4404" s="276" t="s">
        <v>2525</v>
      </c>
    </row>
    <row r="4405" spans="1:3" x14ac:dyDescent="0.2">
      <c r="A4405" s="76" t="s">
        <v>6515</v>
      </c>
      <c r="B4405" s="275" t="s">
        <v>6516</v>
      </c>
      <c r="C4405" s="276" t="s">
        <v>2525</v>
      </c>
    </row>
    <row r="4406" spans="1:3" x14ac:dyDescent="0.2">
      <c r="A4406" s="76" t="s">
        <v>6517</v>
      </c>
      <c r="B4406" s="275" t="s">
        <v>6518</v>
      </c>
      <c r="C4406" s="276" t="s">
        <v>2525</v>
      </c>
    </row>
    <row r="4407" spans="1:3" x14ac:dyDescent="0.2">
      <c r="A4407" s="76" t="s">
        <v>6519</v>
      </c>
      <c r="B4407" s="275" t="s">
        <v>6520</v>
      </c>
      <c r="C4407" s="276" t="s">
        <v>2525</v>
      </c>
    </row>
    <row r="4408" spans="1:3" x14ac:dyDescent="0.2">
      <c r="A4408" s="76" t="s">
        <v>6521</v>
      </c>
      <c r="B4408" s="275" t="s">
        <v>6522</v>
      </c>
      <c r="C4408" s="276" t="s">
        <v>2525</v>
      </c>
    </row>
    <row r="4409" spans="1:3" x14ac:dyDescent="0.2">
      <c r="A4409" s="76" t="s">
        <v>6523</v>
      </c>
      <c r="B4409" s="275" t="s">
        <v>6524</v>
      </c>
      <c r="C4409" s="276" t="s">
        <v>2525</v>
      </c>
    </row>
    <row r="4410" spans="1:3" x14ac:dyDescent="0.2">
      <c r="A4410" s="76" t="s">
        <v>6525</v>
      </c>
      <c r="B4410" s="275" t="s">
        <v>6526</v>
      </c>
      <c r="C4410" s="276" t="s">
        <v>2525</v>
      </c>
    </row>
    <row r="4411" spans="1:3" x14ac:dyDescent="0.2">
      <c r="A4411" s="76" t="s">
        <v>6527</v>
      </c>
      <c r="B4411" s="275" t="s">
        <v>6528</v>
      </c>
      <c r="C4411" s="276" t="s">
        <v>2525</v>
      </c>
    </row>
    <row r="4412" spans="1:3" x14ac:dyDescent="0.2">
      <c r="A4412" s="76" t="s">
        <v>6529</v>
      </c>
      <c r="B4412" s="275" t="s">
        <v>6530</v>
      </c>
      <c r="C4412" s="276" t="s">
        <v>2525</v>
      </c>
    </row>
    <row r="4413" spans="1:3" x14ac:dyDescent="0.2">
      <c r="A4413" s="76" t="s">
        <v>6531</v>
      </c>
      <c r="B4413" s="275" t="s">
        <v>10510</v>
      </c>
      <c r="C4413" s="276" t="s">
        <v>2525</v>
      </c>
    </row>
    <row r="4414" spans="1:3" x14ac:dyDescent="0.2">
      <c r="A4414" s="76" t="s">
        <v>6532</v>
      </c>
      <c r="B4414" s="275" t="s">
        <v>6533</v>
      </c>
      <c r="C4414" s="276" t="s">
        <v>2525</v>
      </c>
    </row>
    <row r="4415" spans="1:3" x14ac:dyDescent="0.2">
      <c r="A4415" s="76" t="s">
        <v>6534</v>
      </c>
      <c r="B4415" s="275" t="s">
        <v>6535</v>
      </c>
      <c r="C4415" s="276" t="s">
        <v>2525</v>
      </c>
    </row>
    <row r="4416" spans="1:3" x14ac:dyDescent="0.2">
      <c r="A4416" s="76" t="s">
        <v>6536</v>
      </c>
      <c r="B4416" s="275" t="s">
        <v>6537</v>
      </c>
      <c r="C4416" s="276" t="s">
        <v>22275</v>
      </c>
    </row>
    <row r="4417" spans="1:3" x14ac:dyDescent="0.2">
      <c r="A4417" s="76" t="s">
        <v>6538</v>
      </c>
      <c r="B4417" s="275" t="s">
        <v>6539</v>
      </c>
      <c r="C4417" s="276" t="s">
        <v>2525</v>
      </c>
    </row>
    <row r="4418" spans="1:3" x14ac:dyDescent="0.2">
      <c r="A4418" s="76" t="s">
        <v>6540</v>
      </c>
      <c r="B4418" s="275" t="s">
        <v>8346</v>
      </c>
      <c r="C4418" s="276" t="s">
        <v>2525</v>
      </c>
    </row>
    <row r="4419" spans="1:3" x14ac:dyDescent="0.2">
      <c r="A4419" s="76" t="s">
        <v>6541</v>
      </c>
      <c r="B4419" s="275" t="s">
        <v>6542</v>
      </c>
      <c r="C4419" s="276" t="s">
        <v>22275</v>
      </c>
    </row>
    <row r="4420" spans="1:3" x14ac:dyDescent="0.2">
      <c r="A4420" s="76" t="s">
        <v>6543</v>
      </c>
      <c r="B4420" s="275" t="s">
        <v>6544</v>
      </c>
      <c r="C4420" s="276" t="s">
        <v>2525</v>
      </c>
    </row>
    <row r="4421" spans="1:3" x14ac:dyDescent="0.2">
      <c r="A4421" s="76" t="s">
        <v>6545</v>
      </c>
      <c r="B4421" s="275" t="s">
        <v>6546</v>
      </c>
      <c r="C4421" s="276" t="s">
        <v>2525</v>
      </c>
    </row>
    <row r="4422" spans="1:3" x14ac:dyDescent="0.2">
      <c r="A4422" s="76" t="s">
        <v>6547</v>
      </c>
      <c r="B4422" s="275" t="s">
        <v>6548</v>
      </c>
      <c r="C4422" s="276" t="s">
        <v>2525</v>
      </c>
    </row>
    <row r="4423" spans="1:3" x14ac:dyDescent="0.2">
      <c r="A4423" s="76" t="s">
        <v>6549</v>
      </c>
      <c r="B4423" s="275" t="s">
        <v>6550</v>
      </c>
      <c r="C4423" s="276" t="s">
        <v>2525</v>
      </c>
    </row>
    <row r="4424" spans="1:3" x14ac:dyDescent="0.2">
      <c r="A4424" s="76" t="s">
        <v>6551</v>
      </c>
      <c r="B4424" s="275" t="s">
        <v>6552</v>
      </c>
      <c r="C4424" s="276" t="s">
        <v>2525</v>
      </c>
    </row>
    <row r="4425" spans="1:3" x14ac:dyDescent="0.2">
      <c r="A4425" s="76" t="s">
        <v>6553</v>
      </c>
      <c r="B4425" s="275" t="s">
        <v>6554</v>
      </c>
      <c r="C4425" s="276" t="s">
        <v>2525</v>
      </c>
    </row>
    <row r="4426" spans="1:3" x14ac:dyDescent="0.2">
      <c r="A4426" s="76" t="s">
        <v>6555</v>
      </c>
      <c r="B4426" s="275" t="s">
        <v>6556</v>
      </c>
      <c r="C4426" s="276" t="s">
        <v>2525</v>
      </c>
    </row>
    <row r="4427" spans="1:3" x14ac:dyDescent="0.2">
      <c r="A4427" s="76" t="s">
        <v>6557</v>
      </c>
      <c r="B4427" s="275" t="s">
        <v>6558</v>
      </c>
      <c r="C4427" s="276" t="s">
        <v>2525</v>
      </c>
    </row>
    <row r="4428" spans="1:3" x14ac:dyDescent="0.2">
      <c r="A4428" s="76" t="s">
        <v>6559</v>
      </c>
      <c r="B4428" s="275" t="s">
        <v>6560</v>
      </c>
      <c r="C4428" s="276" t="s">
        <v>2525</v>
      </c>
    </row>
    <row r="4429" spans="1:3" x14ac:dyDescent="0.2">
      <c r="A4429" s="76" t="s">
        <v>6561</v>
      </c>
      <c r="B4429" s="275" t="s">
        <v>6562</v>
      </c>
      <c r="C4429" s="276" t="s">
        <v>2525</v>
      </c>
    </row>
    <row r="4430" spans="1:3" x14ac:dyDescent="0.2">
      <c r="A4430" s="76" t="s">
        <v>6563</v>
      </c>
      <c r="B4430" s="275" t="s">
        <v>6564</v>
      </c>
      <c r="C4430" s="276" t="s">
        <v>2525</v>
      </c>
    </row>
    <row r="4431" spans="1:3" x14ac:dyDescent="0.2">
      <c r="A4431" s="76" t="s">
        <v>6565</v>
      </c>
      <c r="B4431" s="275" t="s">
        <v>6566</v>
      </c>
      <c r="C4431" s="276" t="s">
        <v>2525</v>
      </c>
    </row>
    <row r="4432" spans="1:3" x14ac:dyDescent="0.2">
      <c r="A4432" s="76" t="s">
        <v>6567</v>
      </c>
      <c r="B4432" s="275" t="s">
        <v>8589</v>
      </c>
      <c r="C4432" s="276" t="s">
        <v>2525</v>
      </c>
    </row>
    <row r="4433" spans="1:3" x14ac:dyDescent="0.2">
      <c r="A4433" s="76" t="s">
        <v>6568</v>
      </c>
      <c r="B4433" s="275" t="s">
        <v>6569</v>
      </c>
      <c r="C4433" s="276" t="s">
        <v>2525</v>
      </c>
    </row>
    <row r="4434" spans="1:3" x14ac:dyDescent="0.2">
      <c r="A4434" s="76" t="s">
        <v>6570</v>
      </c>
      <c r="B4434" s="275" t="s">
        <v>6571</v>
      </c>
      <c r="C4434" s="276" t="s">
        <v>2525</v>
      </c>
    </row>
    <row r="4435" spans="1:3" x14ac:dyDescent="0.2">
      <c r="A4435" s="76" t="s">
        <v>6572</v>
      </c>
      <c r="B4435" s="275" t="s">
        <v>6573</v>
      </c>
      <c r="C4435" s="276" t="s">
        <v>2525</v>
      </c>
    </row>
    <row r="4436" spans="1:3" x14ac:dyDescent="0.2">
      <c r="A4436" s="76" t="s">
        <v>6574</v>
      </c>
      <c r="B4436" s="275" t="s">
        <v>6575</v>
      </c>
      <c r="C4436" s="276" t="s">
        <v>2525</v>
      </c>
    </row>
    <row r="4437" spans="1:3" x14ac:dyDescent="0.2">
      <c r="A4437" s="76" t="s">
        <v>6576</v>
      </c>
      <c r="B4437" s="275" t="s">
        <v>6577</v>
      </c>
      <c r="C4437" s="276" t="s">
        <v>2525</v>
      </c>
    </row>
    <row r="4438" spans="1:3" x14ac:dyDescent="0.2">
      <c r="A4438" s="76" t="s">
        <v>6578</v>
      </c>
      <c r="B4438" s="275" t="s">
        <v>6579</v>
      </c>
      <c r="C4438" s="276" t="s">
        <v>2525</v>
      </c>
    </row>
    <row r="4439" spans="1:3" x14ac:dyDescent="0.2">
      <c r="A4439" s="76" t="s">
        <v>6580</v>
      </c>
      <c r="B4439" s="275" t="s">
        <v>6581</v>
      </c>
      <c r="C4439" s="276" t="s">
        <v>2525</v>
      </c>
    </row>
    <row r="4440" spans="1:3" x14ac:dyDescent="0.2">
      <c r="A4440" s="76" t="s">
        <v>6582</v>
      </c>
      <c r="B4440" s="275" t="s">
        <v>6583</v>
      </c>
      <c r="C4440" s="276" t="s">
        <v>2525</v>
      </c>
    </row>
    <row r="4441" spans="1:3" x14ac:dyDescent="0.2">
      <c r="A4441" s="76" t="s">
        <v>6584</v>
      </c>
      <c r="B4441" s="275" t="s">
        <v>6585</v>
      </c>
      <c r="C4441" s="276" t="s">
        <v>2525</v>
      </c>
    </row>
    <row r="4442" spans="1:3" x14ac:dyDescent="0.2">
      <c r="A4442" s="76" t="s">
        <v>6586</v>
      </c>
      <c r="B4442" s="275" t="s">
        <v>6587</v>
      </c>
      <c r="C4442" s="276" t="s">
        <v>2525</v>
      </c>
    </row>
    <row r="4443" spans="1:3" x14ac:dyDescent="0.2">
      <c r="A4443" s="76" t="s">
        <v>6588</v>
      </c>
      <c r="B4443" s="275" t="s">
        <v>6589</v>
      </c>
      <c r="C4443" s="276" t="s">
        <v>2525</v>
      </c>
    </row>
    <row r="4444" spans="1:3" x14ac:dyDescent="0.2">
      <c r="A4444" s="76" t="s">
        <v>6590</v>
      </c>
      <c r="B4444" s="275" t="s">
        <v>6591</v>
      </c>
      <c r="C4444" s="276" t="s">
        <v>2525</v>
      </c>
    </row>
    <row r="4445" spans="1:3" x14ac:dyDescent="0.2">
      <c r="A4445" s="76" t="s">
        <v>6592</v>
      </c>
      <c r="B4445" s="275" t="s">
        <v>6593</v>
      </c>
      <c r="C4445" s="276" t="s">
        <v>2525</v>
      </c>
    </row>
    <row r="4446" spans="1:3" x14ac:dyDescent="0.2">
      <c r="A4446" s="76" t="s">
        <v>6594</v>
      </c>
      <c r="B4446" s="275" t="s">
        <v>6595</v>
      </c>
      <c r="C4446" s="276" t="s">
        <v>2525</v>
      </c>
    </row>
    <row r="4447" spans="1:3" x14ac:dyDescent="0.2">
      <c r="A4447" s="76" t="s">
        <v>6596</v>
      </c>
      <c r="B4447" s="275" t="s">
        <v>6597</v>
      </c>
      <c r="C4447" s="276" t="s">
        <v>2525</v>
      </c>
    </row>
    <row r="4448" spans="1:3" x14ac:dyDescent="0.2">
      <c r="A4448" s="76" t="s">
        <v>6598</v>
      </c>
      <c r="B4448" s="275" t="s">
        <v>6599</v>
      </c>
      <c r="C4448" s="276" t="s">
        <v>2525</v>
      </c>
    </row>
    <row r="4449" spans="1:3" x14ac:dyDescent="0.2">
      <c r="A4449" s="76" t="s">
        <v>6600</v>
      </c>
      <c r="B4449" s="275" t="s">
        <v>6601</v>
      </c>
      <c r="C4449" s="276" t="s">
        <v>2525</v>
      </c>
    </row>
    <row r="4450" spans="1:3" x14ac:dyDescent="0.2">
      <c r="A4450" s="76" t="s">
        <v>6602</v>
      </c>
      <c r="B4450" s="275" t="s">
        <v>6603</v>
      </c>
      <c r="C4450" s="276" t="s">
        <v>2525</v>
      </c>
    </row>
    <row r="4451" spans="1:3" x14ac:dyDescent="0.2">
      <c r="A4451" s="76" t="s">
        <v>6604</v>
      </c>
      <c r="B4451" s="275" t="s">
        <v>6605</v>
      </c>
      <c r="C4451" s="276" t="s">
        <v>2525</v>
      </c>
    </row>
    <row r="4452" spans="1:3" x14ac:dyDescent="0.2">
      <c r="A4452" s="76" t="s">
        <v>6606</v>
      </c>
      <c r="B4452" s="275" t="s">
        <v>6607</v>
      </c>
      <c r="C4452" s="276" t="s">
        <v>2525</v>
      </c>
    </row>
    <row r="4453" spans="1:3" x14ac:dyDescent="0.2">
      <c r="A4453" s="76" t="s">
        <v>6608</v>
      </c>
      <c r="B4453" s="275" t="s">
        <v>6609</v>
      </c>
      <c r="C4453" s="276" t="s">
        <v>2525</v>
      </c>
    </row>
    <row r="4454" spans="1:3" x14ac:dyDescent="0.2">
      <c r="A4454" s="76" t="s">
        <v>6610</v>
      </c>
      <c r="B4454" s="275" t="s">
        <v>6611</v>
      </c>
      <c r="C4454" s="276" t="s">
        <v>2525</v>
      </c>
    </row>
    <row r="4455" spans="1:3" x14ac:dyDescent="0.2">
      <c r="A4455" s="76" t="s">
        <v>6612</v>
      </c>
      <c r="B4455" s="275" t="s">
        <v>6613</v>
      </c>
      <c r="C4455" s="276" t="s">
        <v>2525</v>
      </c>
    </row>
    <row r="4456" spans="1:3" x14ac:dyDescent="0.2">
      <c r="A4456" s="76" t="s">
        <v>6614</v>
      </c>
      <c r="B4456" s="275" t="s">
        <v>6615</v>
      </c>
      <c r="C4456" s="276" t="s">
        <v>2525</v>
      </c>
    </row>
    <row r="4457" spans="1:3" x14ac:dyDescent="0.2">
      <c r="A4457" s="76" t="s">
        <v>6616</v>
      </c>
      <c r="B4457" s="275" t="s">
        <v>6617</v>
      </c>
      <c r="C4457" s="276" t="s">
        <v>2525</v>
      </c>
    </row>
    <row r="4458" spans="1:3" x14ac:dyDescent="0.2">
      <c r="A4458" s="76" t="s">
        <v>6618</v>
      </c>
      <c r="B4458" s="275" t="s">
        <v>6619</v>
      </c>
      <c r="C4458" s="276" t="s">
        <v>2525</v>
      </c>
    </row>
    <row r="4459" spans="1:3" x14ac:dyDescent="0.2">
      <c r="A4459" s="76" t="s">
        <v>6620</v>
      </c>
      <c r="B4459" s="275" t="s">
        <v>6621</v>
      </c>
      <c r="C4459" s="276" t="s">
        <v>2525</v>
      </c>
    </row>
    <row r="4460" spans="1:3" x14ac:dyDescent="0.2">
      <c r="A4460" s="76" t="s">
        <v>6622</v>
      </c>
      <c r="B4460" s="275" t="s">
        <v>5428</v>
      </c>
      <c r="C4460" s="276" t="s">
        <v>2525</v>
      </c>
    </row>
    <row r="4461" spans="1:3" x14ac:dyDescent="0.2">
      <c r="A4461" s="76" t="s">
        <v>6623</v>
      </c>
      <c r="B4461" s="275" t="s">
        <v>6624</v>
      </c>
      <c r="C4461" s="276" t="s">
        <v>2525</v>
      </c>
    </row>
    <row r="4462" spans="1:3" x14ac:dyDescent="0.2">
      <c r="A4462" s="76" t="s">
        <v>6625</v>
      </c>
      <c r="B4462" s="275" t="s">
        <v>6626</v>
      </c>
      <c r="C4462" s="276" t="s">
        <v>2525</v>
      </c>
    </row>
    <row r="4463" spans="1:3" x14ac:dyDescent="0.2">
      <c r="A4463" s="76" t="s">
        <v>6627</v>
      </c>
      <c r="B4463" s="275" t="s">
        <v>6628</v>
      </c>
      <c r="C4463" s="276" t="s">
        <v>2525</v>
      </c>
    </row>
    <row r="4464" spans="1:3" x14ac:dyDescent="0.2">
      <c r="A4464" s="76" t="s">
        <v>6629</v>
      </c>
      <c r="B4464" s="275" t="s">
        <v>6630</v>
      </c>
      <c r="C4464" s="276" t="s">
        <v>2525</v>
      </c>
    </row>
    <row r="4465" spans="1:3" x14ac:dyDescent="0.2">
      <c r="A4465" s="76" t="s">
        <v>6631</v>
      </c>
      <c r="B4465" s="275" t="s">
        <v>6632</v>
      </c>
      <c r="C4465" s="276" t="s">
        <v>2525</v>
      </c>
    </row>
    <row r="4466" spans="1:3" x14ac:dyDescent="0.2">
      <c r="A4466" s="76" t="s">
        <v>6633</v>
      </c>
      <c r="B4466" s="275" t="s">
        <v>6634</v>
      </c>
      <c r="C4466" s="276" t="s">
        <v>2525</v>
      </c>
    </row>
    <row r="4467" spans="1:3" x14ac:dyDescent="0.2">
      <c r="A4467" s="76" t="s">
        <v>6635</v>
      </c>
      <c r="B4467" s="275" t="s">
        <v>6636</v>
      </c>
      <c r="C4467" s="276" t="s">
        <v>2525</v>
      </c>
    </row>
    <row r="4468" spans="1:3" x14ac:dyDescent="0.2">
      <c r="A4468" s="76" t="s">
        <v>6637</v>
      </c>
      <c r="B4468" s="275" t="s">
        <v>6638</v>
      </c>
      <c r="C4468" s="276" t="s">
        <v>2525</v>
      </c>
    </row>
    <row r="4469" spans="1:3" x14ac:dyDescent="0.2">
      <c r="A4469" s="76" t="s">
        <v>6639</v>
      </c>
      <c r="B4469" s="275" t="s">
        <v>6640</v>
      </c>
      <c r="C4469" s="276" t="s">
        <v>2525</v>
      </c>
    </row>
    <row r="4470" spans="1:3" x14ac:dyDescent="0.2">
      <c r="A4470" s="76" t="s">
        <v>6641</v>
      </c>
      <c r="B4470" s="275" t="s">
        <v>6642</v>
      </c>
      <c r="C4470" s="276" t="s">
        <v>2525</v>
      </c>
    </row>
    <row r="4471" spans="1:3" x14ac:dyDescent="0.2">
      <c r="A4471" s="76" t="s">
        <v>6643</v>
      </c>
      <c r="B4471" s="275" t="s">
        <v>6644</v>
      </c>
      <c r="C4471" s="276" t="s">
        <v>2525</v>
      </c>
    </row>
    <row r="4472" spans="1:3" x14ac:dyDescent="0.2">
      <c r="A4472" s="76" t="s">
        <v>6645</v>
      </c>
      <c r="B4472" s="275" t="s">
        <v>6646</v>
      </c>
      <c r="C4472" s="276" t="s">
        <v>2525</v>
      </c>
    </row>
    <row r="4473" spans="1:3" x14ac:dyDescent="0.2">
      <c r="A4473" s="76" t="s">
        <v>6647</v>
      </c>
      <c r="B4473" s="275" t="s">
        <v>6648</v>
      </c>
      <c r="C4473" s="276" t="s">
        <v>2525</v>
      </c>
    </row>
    <row r="4474" spans="1:3" x14ac:dyDescent="0.2">
      <c r="A4474" s="76" t="s">
        <v>6649</v>
      </c>
      <c r="B4474" s="275" t="s">
        <v>6650</v>
      </c>
      <c r="C4474" s="276" t="s">
        <v>2525</v>
      </c>
    </row>
    <row r="4475" spans="1:3" x14ac:dyDescent="0.2">
      <c r="A4475" s="76" t="s">
        <v>6651</v>
      </c>
      <c r="B4475" s="275" t="s">
        <v>6652</v>
      </c>
      <c r="C4475" s="276" t="s">
        <v>2525</v>
      </c>
    </row>
    <row r="4476" spans="1:3" x14ac:dyDescent="0.2">
      <c r="A4476" s="76" t="s">
        <v>6653</v>
      </c>
      <c r="B4476" s="275" t="s">
        <v>6654</v>
      </c>
      <c r="C4476" s="276" t="s">
        <v>2525</v>
      </c>
    </row>
    <row r="4477" spans="1:3" x14ac:dyDescent="0.2">
      <c r="A4477" s="76" t="s">
        <v>6655</v>
      </c>
      <c r="B4477" s="275" t="s">
        <v>6656</v>
      </c>
      <c r="C4477" s="276" t="s">
        <v>2525</v>
      </c>
    </row>
    <row r="4478" spans="1:3" x14ac:dyDescent="0.2">
      <c r="A4478" s="76" t="s">
        <v>6657</v>
      </c>
      <c r="B4478" s="275" t="s">
        <v>6658</v>
      </c>
      <c r="C4478" s="276" t="s">
        <v>2525</v>
      </c>
    </row>
    <row r="4479" spans="1:3" x14ac:dyDescent="0.2">
      <c r="A4479" s="76" t="s">
        <v>6659</v>
      </c>
      <c r="B4479" s="275" t="s">
        <v>6660</v>
      </c>
      <c r="C4479" s="276" t="s">
        <v>2525</v>
      </c>
    </row>
    <row r="4480" spans="1:3" x14ac:dyDescent="0.2">
      <c r="A4480" s="76" t="s">
        <v>6661</v>
      </c>
      <c r="B4480" s="275" t="s">
        <v>6662</v>
      </c>
      <c r="C4480" s="276" t="s">
        <v>2525</v>
      </c>
    </row>
    <row r="4481" spans="1:3" x14ac:dyDescent="0.2">
      <c r="A4481" s="76" t="s">
        <v>6663</v>
      </c>
      <c r="B4481" s="275" t="s">
        <v>6664</v>
      </c>
      <c r="C4481" s="276" t="s">
        <v>2525</v>
      </c>
    </row>
    <row r="4482" spans="1:3" x14ac:dyDescent="0.2">
      <c r="A4482" s="76" t="s">
        <v>6665</v>
      </c>
      <c r="B4482" s="275" t="s">
        <v>6666</v>
      </c>
      <c r="C4482" s="276" t="s">
        <v>2525</v>
      </c>
    </row>
    <row r="4483" spans="1:3" x14ac:dyDescent="0.2">
      <c r="A4483" s="76" t="s">
        <v>6667</v>
      </c>
      <c r="B4483" s="275" t="s">
        <v>6668</v>
      </c>
      <c r="C4483" s="276" t="s">
        <v>2525</v>
      </c>
    </row>
    <row r="4484" spans="1:3" x14ac:dyDescent="0.2">
      <c r="A4484" s="76" t="s">
        <v>6669</v>
      </c>
      <c r="B4484" s="275" t="s">
        <v>6670</v>
      </c>
      <c r="C4484" s="276" t="s">
        <v>2525</v>
      </c>
    </row>
    <row r="4485" spans="1:3" x14ac:dyDescent="0.2">
      <c r="A4485" s="76" t="s">
        <v>6671</v>
      </c>
      <c r="B4485" s="275" t="s">
        <v>6672</v>
      </c>
      <c r="C4485" s="276" t="s">
        <v>2525</v>
      </c>
    </row>
    <row r="4486" spans="1:3" x14ac:dyDescent="0.2">
      <c r="A4486" s="76" t="s">
        <v>6673</v>
      </c>
      <c r="B4486" s="275" t="s">
        <v>6674</v>
      </c>
      <c r="C4486" s="276" t="s">
        <v>2525</v>
      </c>
    </row>
    <row r="4487" spans="1:3" x14ac:dyDescent="0.2">
      <c r="A4487" s="76" t="s">
        <v>6675</v>
      </c>
      <c r="B4487" s="275" t="s">
        <v>6676</v>
      </c>
      <c r="C4487" s="276" t="s">
        <v>2525</v>
      </c>
    </row>
    <row r="4488" spans="1:3" x14ac:dyDescent="0.2">
      <c r="A4488" s="76" t="s">
        <v>6677</v>
      </c>
      <c r="B4488" s="275" t="s">
        <v>6678</v>
      </c>
      <c r="C4488" s="276" t="s">
        <v>2525</v>
      </c>
    </row>
    <row r="4489" spans="1:3" x14ac:dyDescent="0.2">
      <c r="A4489" s="76" t="s">
        <v>6679</v>
      </c>
      <c r="B4489" s="275" t="s">
        <v>6680</v>
      </c>
      <c r="C4489" s="276" t="s">
        <v>2525</v>
      </c>
    </row>
    <row r="4490" spans="1:3" x14ac:dyDescent="0.2">
      <c r="A4490" s="76" t="s">
        <v>6681</v>
      </c>
      <c r="B4490" s="275" t="s">
        <v>6682</v>
      </c>
      <c r="C4490" s="276" t="s">
        <v>2525</v>
      </c>
    </row>
    <row r="4491" spans="1:3" x14ac:dyDescent="0.2">
      <c r="A4491" s="76" t="s">
        <v>6683</v>
      </c>
      <c r="B4491" s="275" t="s">
        <v>6684</v>
      </c>
      <c r="C4491" s="276" t="s">
        <v>2525</v>
      </c>
    </row>
    <row r="4492" spans="1:3" x14ac:dyDescent="0.2">
      <c r="A4492" s="76" t="s">
        <v>6685</v>
      </c>
      <c r="B4492" s="275" t="s">
        <v>6686</v>
      </c>
      <c r="C4492" s="276" t="s">
        <v>2525</v>
      </c>
    </row>
    <row r="4493" spans="1:3" x14ac:dyDescent="0.2">
      <c r="A4493" s="76" t="s">
        <v>6687</v>
      </c>
      <c r="B4493" s="275" t="s">
        <v>6688</v>
      </c>
      <c r="C4493" s="276" t="s">
        <v>2525</v>
      </c>
    </row>
    <row r="4494" spans="1:3" x14ac:dyDescent="0.2">
      <c r="A4494" s="76" t="s">
        <v>6689</v>
      </c>
      <c r="B4494" s="275" t="s">
        <v>6690</v>
      </c>
      <c r="C4494" s="276" t="s">
        <v>2525</v>
      </c>
    </row>
    <row r="4495" spans="1:3" x14ac:dyDescent="0.2">
      <c r="A4495" s="76" t="s">
        <v>6691</v>
      </c>
      <c r="B4495" s="275" t="s">
        <v>6692</v>
      </c>
      <c r="C4495" s="276" t="s">
        <v>2525</v>
      </c>
    </row>
    <row r="4496" spans="1:3" x14ac:dyDescent="0.2">
      <c r="A4496" s="76" t="s">
        <v>6693</v>
      </c>
      <c r="B4496" s="275" t="s">
        <v>6694</v>
      </c>
      <c r="C4496" s="276" t="s">
        <v>2525</v>
      </c>
    </row>
    <row r="4497" spans="1:3" x14ac:dyDescent="0.2">
      <c r="A4497" s="76" t="s">
        <v>6695</v>
      </c>
      <c r="B4497" s="275" t="s">
        <v>6696</v>
      </c>
      <c r="C4497" s="276" t="s">
        <v>2525</v>
      </c>
    </row>
    <row r="4498" spans="1:3" x14ac:dyDescent="0.2">
      <c r="A4498" s="76" t="s">
        <v>6697</v>
      </c>
      <c r="B4498" s="275" t="s">
        <v>6698</v>
      </c>
      <c r="C4498" s="276" t="s">
        <v>2525</v>
      </c>
    </row>
    <row r="4499" spans="1:3" x14ac:dyDescent="0.2">
      <c r="A4499" s="76" t="s">
        <v>6699</v>
      </c>
      <c r="B4499" s="275" t="s">
        <v>6700</v>
      </c>
      <c r="C4499" s="276" t="s">
        <v>2525</v>
      </c>
    </row>
    <row r="4500" spans="1:3" x14ac:dyDescent="0.2">
      <c r="A4500" s="76" t="s">
        <v>6701</v>
      </c>
      <c r="B4500" s="275" t="s">
        <v>6702</v>
      </c>
      <c r="C4500" s="276" t="s">
        <v>2525</v>
      </c>
    </row>
    <row r="4501" spans="1:3" x14ac:dyDescent="0.2">
      <c r="A4501" s="76" t="s">
        <v>6703</v>
      </c>
      <c r="B4501" s="275" t="s">
        <v>6704</v>
      </c>
      <c r="C4501" s="276" t="s">
        <v>2525</v>
      </c>
    </row>
    <row r="4502" spans="1:3" x14ac:dyDescent="0.2">
      <c r="A4502" s="76" t="s">
        <v>6705</v>
      </c>
      <c r="B4502" s="275" t="s">
        <v>6706</v>
      </c>
      <c r="C4502" s="276" t="s">
        <v>2525</v>
      </c>
    </row>
    <row r="4503" spans="1:3" x14ac:dyDescent="0.2">
      <c r="A4503" s="76" t="s">
        <v>6707</v>
      </c>
      <c r="B4503" s="275" t="s">
        <v>6708</v>
      </c>
      <c r="C4503" s="276" t="s">
        <v>2525</v>
      </c>
    </row>
    <row r="4504" spans="1:3" x14ac:dyDescent="0.2">
      <c r="A4504" s="76" t="s">
        <v>6709</v>
      </c>
      <c r="B4504" s="275" t="s">
        <v>6710</v>
      </c>
      <c r="C4504" s="276" t="s">
        <v>2525</v>
      </c>
    </row>
    <row r="4505" spans="1:3" x14ac:dyDescent="0.2">
      <c r="A4505" s="76" t="s">
        <v>6711</v>
      </c>
      <c r="B4505" s="275" t="s">
        <v>6712</v>
      </c>
      <c r="C4505" s="276" t="s">
        <v>22275</v>
      </c>
    </row>
    <row r="4506" spans="1:3" x14ac:dyDescent="0.2">
      <c r="A4506" s="76" t="s">
        <v>6713</v>
      </c>
      <c r="B4506" s="275" t="s">
        <v>6714</v>
      </c>
      <c r="C4506" s="276" t="s">
        <v>2525</v>
      </c>
    </row>
    <row r="4507" spans="1:3" x14ac:dyDescent="0.2">
      <c r="A4507" s="76" t="s">
        <v>6715</v>
      </c>
      <c r="B4507" s="275" t="s">
        <v>6716</v>
      </c>
      <c r="C4507" s="276" t="s">
        <v>2525</v>
      </c>
    </row>
    <row r="4508" spans="1:3" x14ac:dyDescent="0.2">
      <c r="A4508" s="76" t="s">
        <v>6717</v>
      </c>
      <c r="B4508" s="275" t="s">
        <v>6718</v>
      </c>
      <c r="C4508" s="276" t="s">
        <v>2525</v>
      </c>
    </row>
    <row r="4509" spans="1:3" x14ac:dyDescent="0.2">
      <c r="A4509" s="76" t="s">
        <v>6719</v>
      </c>
      <c r="B4509" s="275" t="s">
        <v>6720</v>
      </c>
      <c r="C4509" s="276" t="s">
        <v>2525</v>
      </c>
    </row>
    <row r="4510" spans="1:3" x14ac:dyDescent="0.2">
      <c r="A4510" s="76" t="s">
        <v>6721</v>
      </c>
      <c r="B4510" s="275" t="s">
        <v>6722</v>
      </c>
      <c r="C4510" s="276" t="s">
        <v>2525</v>
      </c>
    </row>
    <row r="4511" spans="1:3" x14ac:dyDescent="0.2">
      <c r="A4511" s="76" t="s">
        <v>6723</v>
      </c>
      <c r="B4511" s="275" t="s">
        <v>6724</v>
      </c>
      <c r="C4511" s="276" t="s">
        <v>2525</v>
      </c>
    </row>
    <row r="4512" spans="1:3" x14ac:dyDescent="0.2">
      <c r="A4512" s="76" t="s">
        <v>6725</v>
      </c>
      <c r="B4512" s="275" t="s">
        <v>6726</v>
      </c>
      <c r="C4512" s="276" t="s">
        <v>2525</v>
      </c>
    </row>
    <row r="4513" spans="1:3" x14ac:dyDescent="0.2">
      <c r="A4513" s="76" t="s">
        <v>6727</v>
      </c>
      <c r="B4513" s="275" t="s">
        <v>6728</v>
      </c>
      <c r="C4513" s="276" t="s">
        <v>2525</v>
      </c>
    </row>
    <row r="4514" spans="1:3" x14ac:dyDescent="0.2">
      <c r="A4514" s="76" t="s">
        <v>6729</v>
      </c>
      <c r="B4514" s="275" t="s">
        <v>6730</v>
      </c>
      <c r="C4514" s="276" t="s">
        <v>2525</v>
      </c>
    </row>
    <row r="4515" spans="1:3" x14ac:dyDescent="0.2">
      <c r="A4515" s="76" t="s">
        <v>6731</v>
      </c>
      <c r="B4515" s="275" t="s">
        <v>6732</v>
      </c>
      <c r="C4515" s="276" t="s">
        <v>2525</v>
      </c>
    </row>
    <row r="4516" spans="1:3" x14ac:dyDescent="0.2">
      <c r="A4516" s="76" t="s">
        <v>6733</v>
      </c>
      <c r="B4516" s="275" t="s">
        <v>6734</v>
      </c>
      <c r="C4516" s="276" t="s">
        <v>2525</v>
      </c>
    </row>
    <row r="4517" spans="1:3" x14ac:dyDescent="0.2">
      <c r="A4517" s="76" t="s">
        <v>6735</v>
      </c>
      <c r="B4517" s="275" t="s">
        <v>6736</v>
      </c>
      <c r="C4517" s="276" t="s">
        <v>2525</v>
      </c>
    </row>
    <row r="4518" spans="1:3" x14ac:dyDescent="0.2">
      <c r="A4518" s="76" t="s">
        <v>6737</v>
      </c>
      <c r="B4518" s="275" t="s">
        <v>6738</v>
      </c>
      <c r="C4518" s="276" t="s">
        <v>2525</v>
      </c>
    </row>
    <row r="4519" spans="1:3" x14ac:dyDescent="0.2">
      <c r="A4519" s="76" t="s">
        <v>6739</v>
      </c>
      <c r="B4519" s="275" t="s">
        <v>6740</v>
      </c>
      <c r="C4519" s="276" t="s">
        <v>2525</v>
      </c>
    </row>
    <row r="4520" spans="1:3" x14ac:dyDescent="0.2">
      <c r="A4520" s="76" t="s">
        <v>6741</v>
      </c>
      <c r="B4520" s="275" t="s">
        <v>6742</v>
      </c>
      <c r="C4520" s="276" t="s">
        <v>2525</v>
      </c>
    </row>
    <row r="4521" spans="1:3" x14ac:dyDescent="0.2">
      <c r="A4521" s="76" t="s">
        <v>6743</v>
      </c>
      <c r="B4521" s="275" t="s">
        <v>6744</v>
      </c>
      <c r="C4521" s="276" t="s">
        <v>2525</v>
      </c>
    </row>
    <row r="4522" spans="1:3" x14ac:dyDescent="0.2">
      <c r="A4522" s="76" t="s">
        <v>6745</v>
      </c>
      <c r="B4522" s="275" t="s">
        <v>6746</v>
      </c>
      <c r="C4522" s="276" t="s">
        <v>2525</v>
      </c>
    </row>
    <row r="4523" spans="1:3" x14ac:dyDescent="0.2">
      <c r="A4523" s="76" t="s">
        <v>6747</v>
      </c>
      <c r="B4523" s="275" t="s">
        <v>10528</v>
      </c>
      <c r="C4523" s="276" t="s">
        <v>2525</v>
      </c>
    </row>
    <row r="4524" spans="1:3" x14ac:dyDescent="0.2">
      <c r="A4524" s="76" t="s">
        <v>6748</v>
      </c>
      <c r="B4524" s="275" t="s">
        <v>6749</v>
      </c>
      <c r="C4524" s="276" t="s">
        <v>2525</v>
      </c>
    </row>
    <row r="4525" spans="1:3" x14ac:dyDescent="0.2">
      <c r="A4525" s="76" t="s">
        <v>6750</v>
      </c>
      <c r="B4525" s="275" t="s">
        <v>6751</v>
      </c>
      <c r="C4525" s="276" t="s">
        <v>2525</v>
      </c>
    </row>
    <row r="4526" spans="1:3" x14ac:dyDescent="0.2">
      <c r="A4526" s="76" t="s">
        <v>6752</v>
      </c>
      <c r="B4526" s="275" t="s">
        <v>6753</v>
      </c>
      <c r="C4526" s="276" t="s">
        <v>2525</v>
      </c>
    </row>
    <row r="4527" spans="1:3" x14ac:dyDescent="0.2">
      <c r="A4527" s="76" t="s">
        <v>6754</v>
      </c>
      <c r="B4527" s="275" t="s">
        <v>6755</v>
      </c>
      <c r="C4527" s="276" t="s">
        <v>2525</v>
      </c>
    </row>
    <row r="4528" spans="1:3" x14ac:dyDescent="0.2">
      <c r="A4528" s="76" t="s">
        <v>6756</v>
      </c>
      <c r="B4528" s="275" t="s">
        <v>6757</v>
      </c>
      <c r="C4528" s="276" t="s">
        <v>2525</v>
      </c>
    </row>
    <row r="4529" spans="1:3" x14ac:dyDescent="0.2">
      <c r="A4529" s="76" t="s">
        <v>6758</v>
      </c>
      <c r="B4529" s="275" t="s">
        <v>6759</v>
      </c>
      <c r="C4529" s="276" t="s">
        <v>2525</v>
      </c>
    </row>
    <row r="4530" spans="1:3" x14ac:dyDescent="0.2">
      <c r="A4530" s="76" t="s">
        <v>6760</v>
      </c>
      <c r="B4530" s="275" t="s">
        <v>6761</v>
      </c>
      <c r="C4530" s="276" t="s">
        <v>2525</v>
      </c>
    </row>
    <row r="4531" spans="1:3" x14ac:dyDescent="0.2">
      <c r="A4531" s="76" t="s">
        <v>6762</v>
      </c>
      <c r="B4531" s="275" t="s">
        <v>6763</v>
      </c>
      <c r="C4531" s="276" t="s">
        <v>22275</v>
      </c>
    </row>
    <row r="4532" spans="1:3" x14ac:dyDescent="0.2">
      <c r="A4532" s="76" t="s">
        <v>6764</v>
      </c>
      <c r="B4532" s="275" t="s">
        <v>6765</v>
      </c>
      <c r="C4532" s="276" t="s">
        <v>2525</v>
      </c>
    </row>
    <row r="4533" spans="1:3" x14ac:dyDescent="0.2">
      <c r="A4533" s="76" t="s">
        <v>6766</v>
      </c>
      <c r="B4533" s="275" t="s">
        <v>6767</v>
      </c>
      <c r="C4533" s="276" t="s">
        <v>2525</v>
      </c>
    </row>
    <row r="4534" spans="1:3" x14ac:dyDescent="0.2">
      <c r="A4534" s="76" t="s">
        <v>6768</v>
      </c>
      <c r="B4534" s="275" t="s">
        <v>6769</v>
      </c>
      <c r="C4534" s="276" t="s">
        <v>2525</v>
      </c>
    </row>
    <row r="4535" spans="1:3" x14ac:dyDescent="0.2">
      <c r="A4535" s="76" t="s">
        <v>6770</v>
      </c>
      <c r="B4535" s="275" t="s">
        <v>6771</v>
      </c>
      <c r="C4535" s="276" t="s">
        <v>2525</v>
      </c>
    </row>
    <row r="4536" spans="1:3" x14ac:dyDescent="0.2">
      <c r="A4536" s="76" t="s">
        <v>6772</v>
      </c>
      <c r="B4536" s="275" t="s">
        <v>6773</v>
      </c>
      <c r="C4536" s="276" t="s">
        <v>2525</v>
      </c>
    </row>
    <row r="4537" spans="1:3" x14ac:dyDescent="0.2">
      <c r="A4537" s="76" t="s">
        <v>6774</v>
      </c>
      <c r="B4537" s="275" t="s">
        <v>6775</v>
      </c>
      <c r="C4537" s="276" t="s">
        <v>2525</v>
      </c>
    </row>
    <row r="4538" spans="1:3" x14ac:dyDescent="0.2">
      <c r="A4538" s="76" t="s">
        <v>6776</v>
      </c>
      <c r="B4538" s="275" t="s">
        <v>6777</v>
      </c>
      <c r="C4538" s="276" t="s">
        <v>2525</v>
      </c>
    </row>
    <row r="4539" spans="1:3" x14ac:dyDescent="0.2">
      <c r="A4539" s="76" t="s">
        <v>6778</v>
      </c>
      <c r="B4539" s="275" t="s">
        <v>6779</v>
      </c>
      <c r="C4539" s="276" t="s">
        <v>2525</v>
      </c>
    </row>
    <row r="4540" spans="1:3" x14ac:dyDescent="0.2">
      <c r="A4540" s="76" t="s">
        <v>6780</v>
      </c>
      <c r="B4540" s="275" t="s">
        <v>6781</v>
      </c>
      <c r="C4540" s="276" t="s">
        <v>2525</v>
      </c>
    </row>
    <row r="4541" spans="1:3" x14ac:dyDescent="0.2">
      <c r="A4541" s="76" t="s">
        <v>6782</v>
      </c>
      <c r="B4541" s="275" t="s">
        <v>6783</v>
      </c>
      <c r="C4541" s="276" t="s">
        <v>2525</v>
      </c>
    </row>
    <row r="4542" spans="1:3" x14ac:dyDescent="0.2">
      <c r="A4542" s="76" t="s">
        <v>6784</v>
      </c>
      <c r="B4542" s="275" t="s">
        <v>6785</v>
      </c>
      <c r="C4542" s="276" t="s">
        <v>2525</v>
      </c>
    </row>
    <row r="4543" spans="1:3" x14ac:dyDescent="0.2">
      <c r="A4543" s="76" t="s">
        <v>6786</v>
      </c>
      <c r="B4543" s="275" t="s">
        <v>6787</v>
      </c>
      <c r="C4543" s="276" t="s">
        <v>2525</v>
      </c>
    </row>
    <row r="4544" spans="1:3" x14ac:dyDescent="0.2">
      <c r="A4544" s="76" t="s">
        <v>6788</v>
      </c>
      <c r="B4544" s="275" t="s">
        <v>6789</v>
      </c>
      <c r="C4544" s="276" t="s">
        <v>2525</v>
      </c>
    </row>
    <row r="4545" spans="1:3" x14ac:dyDescent="0.2">
      <c r="A4545" s="76" t="s">
        <v>6790</v>
      </c>
      <c r="B4545" s="275" t="s">
        <v>6791</v>
      </c>
      <c r="C4545" s="276" t="s">
        <v>2525</v>
      </c>
    </row>
    <row r="4546" spans="1:3" x14ac:dyDescent="0.2">
      <c r="A4546" s="76" t="s">
        <v>6792</v>
      </c>
      <c r="B4546" s="275" t="s">
        <v>6793</v>
      </c>
      <c r="C4546" s="276" t="s">
        <v>22275</v>
      </c>
    </row>
    <row r="4547" spans="1:3" x14ac:dyDescent="0.2">
      <c r="A4547" s="76" t="s">
        <v>6794</v>
      </c>
      <c r="B4547" s="275" t="s">
        <v>6795</v>
      </c>
      <c r="C4547" s="276" t="s">
        <v>2525</v>
      </c>
    </row>
    <row r="4548" spans="1:3" x14ac:dyDescent="0.2">
      <c r="A4548" s="76" t="s">
        <v>6796</v>
      </c>
      <c r="B4548" s="275" t="s">
        <v>6797</v>
      </c>
      <c r="C4548" s="276" t="s">
        <v>2525</v>
      </c>
    </row>
    <row r="4549" spans="1:3" x14ac:dyDescent="0.2">
      <c r="A4549" s="76" t="s">
        <v>6798</v>
      </c>
      <c r="B4549" s="275" t="s">
        <v>6799</v>
      </c>
      <c r="C4549" s="276" t="s">
        <v>2525</v>
      </c>
    </row>
    <row r="4550" spans="1:3" x14ac:dyDescent="0.2">
      <c r="A4550" s="76" t="s">
        <v>6800</v>
      </c>
      <c r="B4550" s="275" t="s">
        <v>6801</v>
      </c>
      <c r="C4550" s="276" t="s">
        <v>2525</v>
      </c>
    </row>
    <row r="4551" spans="1:3" x14ac:dyDescent="0.2">
      <c r="A4551" s="76" t="s">
        <v>6802</v>
      </c>
      <c r="B4551" s="275" t="s">
        <v>6803</v>
      </c>
      <c r="C4551" s="276" t="s">
        <v>2525</v>
      </c>
    </row>
    <row r="4552" spans="1:3" x14ac:dyDescent="0.2">
      <c r="A4552" s="76" t="s">
        <v>6804</v>
      </c>
      <c r="B4552" s="275" t="s">
        <v>6805</v>
      </c>
      <c r="C4552" s="276" t="s">
        <v>2525</v>
      </c>
    </row>
    <row r="4553" spans="1:3" x14ac:dyDescent="0.2">
      <c r="A4553" s="76" t="s">
        <v>6806</v>
      </c>
      <c r="B4553" s="275" t="s">
        <v>6807</v>
      </c>
      <c r="C4553" s="276" t="s">
        <v>2525</v>
      </c>
    </row>
    <row r="4554" spans="1:3" x14ac:dyDescent="0.2">
      <c r="A4554" s="76" t="s">
        <v>6808</v>
      </c>
      <c r="B4554" s="275" t="s">
        <v>6809</v>
      </c>
      <c r="C4554" s="276" t="s">
        <v>2525</v>
      </c>
    </row>
    <row r="4555" spans="1:3" x14ac:dyDescent="0.2">
      <c r="A4555" s="76" t="s">
        <v>6810</v>
      </c>
      <c r="B4555" s="275" t="s">
        <v>6811</v>
      </c>
      <c r="C4555" s="276" t="s">
        <v>2525</v>
      </c>
    </row>
    <row r="4556" spans="1:3" x14ac:dyDescent="0.2">
      <c r="A4556" s="76" t="s">
        <v>6812</v>
      </c>
      <c r="B4556" s="275" t="s">
        <v>6676</v>
      </c>
      <c r="C4556" s="276" t="s">
        <v>2525</v>
      </c>
    </row>
    <row r="4557" spans="1:3" x14ac:dyDescent="0.2">
      <c r="A4557" s="76" t="s">
        <v>6813</v>
      </c>
      <c r="B4557" s="275" t="s">
        <v>6814</v>
      </c>
      <c r="C4557" s="276" t="s">
        <v>2525</v>
      </c>
    </row>
    <row r="4558" spans="1:3" x14ac:dyDescent="0.2">
      <c r="A4558" s="76" t="s">
        <v>6815</v>
      </c>
      <c r="B4558" s="275" t="s">
        <v>6816</v>
      </c>
      <c r="C4558" s="276" t="s">
        <v>2525</v>
      </c>
    </row>
    <row r="4559" spans="1:3" x14ac:dyDescent="0.2">
      <c r="A4559" s="76" t="s">
        <v>6817</v>
      </c>
      <c r="B4559" s="275" t="s">
        <v>6818</v>
      </c>
      <c r="C4559" s="276" t="s">
        <v>2525</v>
      </c>
    </row>
    <row r="4560" spans="1:3" x14ac:dyDescent="0.2">
      <c r="A4560" s="76" t="s">
        <v>6819</v>
      </c>
      <c r="B4560" s="275" t="s">
        <v>6820</v>
      </c>
      <c r="C4560" s="276" t="s">
        <v>2525</v>
      </c>
    </row>
    <row r="4561" spans="1:3" x14ac:dyDescent="0.2">
      <c r="A4561" s="76" t="s">
        <v>6821</v>
      </c>
      <c r="B4561" s="275" t="s">
        <v>6822</v>
      </c>
      <c r="C4561" s="276" t="s">
        <v>2525</v>
      </c>
    </row>
    <row r="4562" spans="1:3" x14ac:dyDescent="0.2">
      <c r="A4562" s="76" t="s">
        <v>6823</v>
      </c>
      <c r="B4562" s="275" t="s">
        <v>6824</v>
      </c>
      <c r="C4562" s="276" t="s">
        <v>2525</v>
      </c>
    </row>
    <row r="4563" spans="1:3" x14ac:dyDescent="0.2">
      <c r="A4563" s="76" t="s">
        <v>6825</v>
      </c>
      <c r="B4563" s="275" t="s">
        <v>6826</v>
      </c>
      <c r="C4563" s="276" t="s">
        <v>2525</v>
      </c>
    </row>
    <row r="4564" spans="1:3" x14ac:dyDescent="0.2">
      <c r="A4564" s="76" t="s">
        <v>6827</v>
      </c>
      <c r="B4564" s="275" t="s">
        <v>6828</v>
      </c>
      <c r="C4564" s="276" t="s">
        <v>2525</v>
      </c>
    </row>
    <row r="4565" spans="1:3" x14ac:dyDescent="0.2">
      <c r="A4565" s="76" t="s">
        <v>6829</v>
      </c>
      <c r="B4565" s="275" t="s">
        <v>6830</v>
      </c>
      <c r="C4565" s="276" t="s">
        <v>2525</v>
      </c>
    </row>
    <row r="4566" spans="1:3" x14ac:dyDescent="0.2">
      <c r="A4566" s="76" t="s">
        <v>6831</v>
      </c>
      <c r="B4566" s="275" t="s">
        <v>6832</v>
      </c>
      <c r="C4566" s="276" t="s">
        <v>2525</v>
      </c>
    </row>
    <row r="4567" spans="1:3" x14ac:dyDescent="0.2">
      <c r="A4567" s="76" t="s">
        <v>6833</v>
      </c>
      <c r="B4567" s="275" t="s">
        <v>6834</v>
      </c>
      <c r="C4567" s="276" t="s">
        <v>2525</v>
      </c>
    </row>
    <row r="4568" spans="1:3" x14ac:dyDescent="0.2">
      <c r="A4568" s="76" t="s">
        <v>6835</v>
      </c>
      <c r="B4568" s="275" t="s">
        <v>6836</v>
      </c>
      <c r="C4568" s="276" t="s">
        <v>2525</v>
      </c>
    </row>
    <row r="4569" spans="1:3" x14ac:dyDescent="0.2">
      <c r="A4569" s="76" t="s">
        <v>6837</v>
      </c>
      <c r="B4569" s="275" t="s">
        <v>6838</v>
      </c>
      <c r="C4569" s="276" t="s">
        <v>2525</v>
      </c>
    </row>
    <row r="4570" spans="1:3" x14ac:dyDescent="0.2">
      <c r="A4570" s="76" t="s">
        <v>6839</v>
      </c>
      <c r="B4570" s="275" t="s">
        <v>6840</v>
      </c>
      <c r="C4570" s="276" t="s">
        <v>2525</v>
      </c>
    </row>
    <row r="4571" spans="1:3" x14ac:dyDescent="0.2">
      <c r="A4571" s="76" t="s">
        <v>6841</v>
      </c>
      <c r="B4571" s="275" t="s">
        <v>6842</v>
      </c>
      <c r="C4571" s="276" t="s">
        <v>2525</v>
      </c>
    </row>
    <row r="4572" spans="1:3" x14ac:dyDescent="0.2">
      <c r="A4572" s="76" t="s">
        <v>6843</v>
      </c>
      <c r="B4572" s="275" t="s">
        <v>6844</v>
      </c>
      <c r="C4572" s="276" t="s">
        <v>2525</v>
      </c>
    </row>
    <row r="4573" spans="1:3" x14ac:dyDescent="0.2">
      <c r="A4573" s="76" t="s">
        <v>6845</v>
      </c>
      <c r="B4573" s="275" t="s">
        <v>6846</v>
      </c>
      <c r="C4573" s="276" t="s">
        <v>2525</v>
      </c>
    </row>
    <row r="4574" spans="1:3" x14ac:dyDescent="0.2">
      <c r="A4574" s="76" t="s">
        <v>6847</v>
      </c>
      <c r="B4574" s="275" t="s">
        <v>6848</v>
      </c>
      <c r="C4574" s="276" t="s">
        <v>2525</v>
      </c>
    </row>
    <row r="4575" spans="1:3" x14ac:dyDescent="0.2">
      <c r="A4575" s="76" t="s">
        <v>6849</v>
      </c>
      <c r="B4575" s="275" t="s">
        <v>6850</v>
      </c>
      <c r="C4575" s="276" t="s">
        <v>2525</v>
      </c>
    </row>
    <row r="4576" spans="1:3" x14ac:dyDescent="0.2">
      <c r="A4576" s="76" t="s">
        <v>6851</v>
      </c>
      <c r="B4576" s="275" t="s">
        <v>6852</v>
      </c>
      <c r="C4576" s="276" t="s">
        <v>2525</v>
      </c>
    </row>
    <row r="4577" spans="1:3" x14ac:dyDescent="0.2">
      <c r="A4577" s="76" t="s">
        <v>6853</v>
      </c>
      <c r="B4577" s="275" t="s">
        <v>6854</v>
      </c>
      <c r="C4577" s="276" t="s">
        <v>2525</v>
      </c>
    </row>
    <row r="4578" spans="1:3" x14ac:dyDescent="0.2">
      <c r="A4578" s="76" t="s">
        <v>6855</v>
      </c>
      <c r="B4578" s="275" t="s">
        <v>6856</v>
      </c>
      <c r="C4578" s="276" t="s">
        <v>2525</v>
      </c>
    </row>
    <row r="4579" spans="1:3" x14ac:dyDescent="0.2">
      <c r="A4579" s="76" t="s">
        <v>6857</v>
      </c>
      <c r="B4579" s="275" t="s">
        <v>6858</v>
      </c>
      <c r="C4579" s="276" t="s">
        <v>2525</v>
      </c>
    </row>
    <row r="4580" spans="1:3" x14ac:dyDescent="0.2">
      <c r="A4580" s="76" t="s">
        <v>6859</v>
      </c>
      <c r="B4580" s="275" t="s">
        <v>6860</v>
      </c>
      <c r="C4580" s="276" t="s">
        <v>22275</v>
      </c>
    </row>
    <row r="4581" spans="1:3" x14ac:dyDescent="0.2">
      <c r="A4581" s="76" t="s">
        <v>6861</v>
      </c>
      <c r="B4581" s="275" t="s">
        <v>6862</v>
      </c>
      <c r="C4581" s="276" t="s">
        <v>2525</v>
      </c>
    </row>
    <row r="4582" spans="1:3" x14ac:dyDescent="0.2">
      <c r="A4582" s="76" t="s">
        <v>6863</v>
      </c>
      <c r="B4582" s="275" t="s">
        <v>6864</v>
      </c>
      <c r="C4582" s="276" t="s">
        <v>2525</v>
      </c>
    </row>
    <row r="4583" spans="1:3" x14ac:dyDescent="0.2">
      <c r="A4583" s="76" t="s">
        <v>6865</v>
      </c>
      <c r="B4583" s="275" t="s">
        <v>6866</v>
      </c>
      <c r="C4583" s="276" t="s">
        <v>2525</v>
      </c>
    </row>
    <row r="4584" spans="1:3" x14ac:dyDescent="0.2">
      <c r="A4584" s="76" t="s">
        <v>6867</v>
      </c>
      <c r="B4584" s="275" t="s">
        <v>6868</v>
      </c>
      <c r="C4584" s="276" t="s">
        <v>2525</v>
      </c>
    </row>
    <row r="4585" spans="1:3" x14ac:dyDescent="0.2">
      <c r="A4585" s="76" t="s">
        <v>6869</v>
      </c>
      <c r="B4585" s="275" t="s">
        <v>6870</v>
      </c>
      <c r="C4585" s="276" t="s">
        <v>2525</v>
      </c>
    </row>
    <row r="4586" spans="1:3" x14ac:dyDescent="0.2">
      <c r="A4586" s="76" t="s">
        <v>6871</v>
      </c>
      <c r="B4586" s="275" t="s">
        <v>6872</v>
      </c>
      <c r="C4586" s="276" t="s">
        <v>22275</v>
      </c>
    </row>
    <row r="4587" spans="1:3" x14ac:dyDescent="0.2">
      <c r="A4587" s="76" t="s">
        <v>6873</v>
      </c>
      <c r="B4587" s="275" t="s">
        <v>6874</v>
      </c>
      <c r="C4587" s="276" t="s">
        <v>2525</v>
      </c>
    </row>
    <row r="4588" spans="1:3" x14ac:dyDescent="0.2">
      <c r="A4588" s="76" t="s">
        <v>6875</v>
      </c>
      <c r="B4588" s="275" t="s">
        <v>6876</v>
      </c>
      <c r="C4588" s="276" t="s">
        <v>2525</v>
      </c>
    </row>
    <row r="4589" spans="1:3" x14ac:dyDescent="0.2">
      <c r="A4589" s="76" t="s">
        <v>6877</v>
      </c>
      <c r="B4589" s="275" t="s">
        <v>6878</v>
      </c>
      <c r="C4589" s="276" t="s">
        <v>2525</v>
      </c>
    </row>
    <row r="4590" spans="1:3" x14ac:dyDescent="0.2">
      <c r="A4590" s="76" t="s">
        <v>6879</v>
      </c>
      <c r="B4590" s="275" t="s">
        <v>6880</v>
      </c>
      <c r="C4590" s="276" t="s">
        <v>2525</v>
      </c>
    </row>
    <row r="4591" spans="1:3" x14ac:dyDescent="0.2">
      <c r="A4591" s="76" t="s">
        <v>6881</v>
      </c>
      <c r="B4591" s="275" t="s">
        <v>6882</v>
      </c>
      <c r="C4591" s="276" t="s">
        <v>2525</v>
      </c>
    </row>
    <row r="4592" spans="1:3" x14ac:dyDescent="0.2">
      <c r="A4592" s="76" t="s">
        <v>6883</v>
      </c>
      <c r="B4592" s="275" t="s">
        <v>6884</v>
      </c>
      <c r="C4592" s="276" t="s">
        <v>2525</v>
      </c>
    </row>
    <row r="4593" spans="1:3" x14ac:dyDescent="0.2">
      <c r="A4593" s="76" t="s">
        <v>6885</v>
      </c>
      <c r="B4593" s="275" t="s">
        <v>6886</v>
      </c>
      <c r="C4593" s="276" t="s">
        <v>2525</v>
      </c>
    </row>
    <row r="4594" spans="1:3" x14ac:dyDescent="0.2">
      <c r="A4594" s="76" t="s">
        <v>6887</v>
      </c>
      <c r="B4594" s="275" t="s">
        <v>6888</v>
      </c>
      <c r="C4594" s="276" t="s">
        <v>2525</v>
      </c>
    </row>
    <row r="4595" spans="1:3" x14ac:dyDescent="0.2">
      <c r="A4595" s="76" t="s">
        <v>6889</v>
      </c>
      <c r="B4595" s="275" t="s">
        <v>6890</v>
      </c>
      <c r="C4595" s="276" t="s">
        <v>2525</v>
      </c>
    </row>
    <row r="4596" spans="1:3" x14ac:dyDescent="0.2">
      <c r="A4596" s="76" t="s">
        <v>6891</v>
      </c>
      <c r="B4596" s="275" t="s">
        <v>6892</v>
      </c>
      <c r="C4596" s="276" t="s">
        <v>2525</v>
      </c>
    </row>
    <row r="4597" spans="1:3" x14ac:dyDescent="0.2">
      <c r="A4597" s="76" t="s">
        <v>6893</v>
      </c>
      <c r="B4597" s="275" t="s">
        <v>6894</v>
      </c>
      <c r="C4597" s="276" t="s">
        <v>2525</v>
      </c>
    </row>
    <row r="4598" spans="1:3" x14ac:dyDescent="0.2">
      <c r="A4598" s="76" t="s">
        <v>6895</v>
      </c>
      <c r="B4598" s="275" t="s">
        <v>6896</v>
      </c>
      <c r="C4598" s="276" t="s">
        <v>2525</v>
      </c>
    </row>
    <row r="4599" spans="1:3" x14ac:dyDescent="0.2">
      <c r="A4599" s="76" t="s">
        <v>6897</v>
      </c>
      <c r="B4599" s="275" t="s">
        <v>6898</v>
      </c>
      <c r="C4599" s="276" t="s">
        <v>2525</v>
      </c>
    </row>
    <row r="4600" spans="1:3" x14ac:dyDescent="0.2">
      <c r="A4600" s="76" t="s">
        <v>6899</v>
      </c>
      <c r="B4600" s="275" t="s">
        <v>6482</v>
      </c>
      <c r="C4600" s="276" t="s">
        <v>2525</v>
      </c>
    </row>
    <row r="4601" spans="1:3" x14ac:dyDescent="0.2">
      <c r="A4601" s="76" t="s">
        <v>6900</v>
      </c>
      <c r="B4601" s="275" t="s">
        <v>6901</v>
      </c>
      <c r="C4601" s="276" t="s">
        <v>2525</v>
      </c>
    </row>
    <row r="4602" spans="1:3" x14ac:dyDescent="0.2">
      <c r="A4602" s="76" t="s">
        <v>6902</v>
      </c>
      <c r="B4602" s="275" t="s">
        <v>6903</v>
      </c>
      <c r="C4602" s="276" t="s">
        <v>2525</v>
      </c>
    </row>
    <row r="4603" spans="1:3" x14ac:dyDescent="0.2">
      <c r="A4603" s="76" t="s">
        <v>6904</v>
      </c>
      <c r="B4603" s="275" t="s">
        <v>6905</v>
      </c>
      <c r="C4603" s="276" t="s">
        <v>2525</v>
      </c>
    </row>
    <row r="4604" spans="1:3" x14ac:dyDescent="0.2">
      <c r="A4604" s="76" t="s">
        <v>6906</v>
      </c>
      <c r="B4604" s="275" t="s">
        <v>6907</v>
      </c>
      <c r="C4604" s="276" t="s">
        <v>2525</v>
      </c>
    </row>
    <row r="4605" spans="1:3" x14ac:dyDescent="0.2">
      <c r="A4605" s="76" t="s">
        <v>6908</v>
      </c>
      <c r="B4605" s="275" t="s">
        <v>6909</v>
      </c>
      <c r="C4605" s="276" t="s">
        <v>2525</v>
      </c>
    </row>
    <row r="4606" spans="1:3" x14ac:dyDescent="0.2">
      <c r="A4606" s="76" t="s">
        <v>6910</v>
      </c>
      <c r="B4606" s="275" t="s">
        <v>6911</v>
      </c>
      <c r="C4606" s="276" t="s">
        <v>2525</v>
      </c>
    </row>
    <row r="4607" spans="1:3" x14ac:dyDescent="0.2">
      <c r="A4607" s="76" t="s">
        <v>6912</v>
      </c>
      <c r="B4607" s="275" t="s">
        <v>6913</v>
      </c>
      <c r="C4607" s="276" t="s">
        <v>2525</v>
      </c>
    </row>
    <row r="4608" spans="1:3" x14ac:dyDescent="0.2">
      <c r="A4608" s="76" t="s">
        <v>6914</v>
      </c>
      <c r="B4608" s="275" t="s">
        <v>6915</v>
      </c>
      <c r="C4608" s="276" t="s">
        <v>2525</v>
      </c>
    </row>
    <row r="4609" spans="1:3" x14ac:dyDescent="0.2">
      <c r="A4609" s="76" t="s">
        <v>6916</v>
      </c>
      <c r="B4609" s="275" t="s">
        <v>6917</v>
      </c>
      <c r="C4609" s="276" t="s">
        <v>2525</v>
      </c>
    </row>
    <row r="4610" spans="1:3" x14ac:dyDescent="0.2">
      <c r="A4610" s="76" t="s">
        <v>6918</v>
      </c>
      <c r="B4610" s="275" t="s">
        <v>6919</v>
      </c>
      <c r="C4610" s="276" t="s">
        <v>22275</v>
      </c>
    </row>
    <row r="4611" spans="1:3" x14ac:dyDescent="0.2">
      <c r="A4611" s="76" t="s">
        <v>6920</v>
      </c>
      <c r="B4611" s="275" t="s">
        <v>6921</v>
      </c>
      <c r="C4611" s="276" t="s">
        <v>22275</v>
      </c>
    </row>
    <row r="4612" spans="1:3" x14ac:dyDescent="0.2">
      <c r="A4612" s="76" t="s">
        <v>6922</v>
      </c>
      <c r="B4612" s="275" t="s">
        <v>6923</v>
      </c>
      <c r="C4612" s="276" t="s">
        <v>22275</v>
      </c>
    </row>
    <row r="4613" spans="1:3" x14ac:dyDescent="0.2">
      <c r="A4613" s="76" t="s">
        <v>6924</v>
      </c>
      <c r="B4613" s="275" t="s">
        <v>6925</v>
      </c>
      <c r="C4613" s="276" t="s">
        <v>22275</v>
      </c>
    </row>
    <row r="4614" spans="1:3" x14ac:dyDescent="0.2">
      <c r="A4614" s="76" t="s">
        <v>6926</v>
      </c>
      <c r="B4614" s="275" t="s">
        <v>6927</v>
      </c>
      <c r="C4614" s="276" t="s">
        <v>22275</v>
      </c>
    </row>
    <row r="4615" spans="1:3" x14ac:dyDescent="0.2">
      <c r="A4615" s="76" t="s">
        <v>6928</v>
      </c>
      <c r="B4615" s="275" t="s">
        <v>6929</v>
      </c>
      <c r="C4615" s="276" t="s">
        <v>22275</v>
      </c>
    </row>
    <row r="4616" spans="1:3" x14ac:dyDescent="0.2">
      <c r="A4616" s="76" t="s">
        <v>6930</v>
      </c>
      <c r="B4616" s="275" t="s">
        <v>6931</v>
      </c>
      <c r="C4616" s="276" t="s">
        <v>22275</v>
      </c>
    </row>
    <row r="4617" spans="1:3" x14ac:dyDescent="0.2">
      <c r="A4617" s="76" t="s">
        <v>6932</v>
      </c>
      <c r="B4617" s="275" t="s">
        <v>6933</v>
      </c>
      <c r="C4617" s="276" t="s">
        <v>22275</v>
      </c>
    </row>
    <row r="4618" spans="1:3" x14ac:dyDescent="0.2">
      <c r="A4618" s="76" t="s">
        <v>6934</v>
      </c>
      <c r="B4618" s="275" t="s">
        <v>6935</v>
      </c>
      <c r="C4618" s="276" t="s">
        <v>22275</v>
      </c>
    </row>
    <row r="4619" spans="1:3" x14ac:dyDescent="0.2">
      <c r="A4619" s="76" t="s">
        <v>6936</v>
      </c>
      <c r="B4619" s="275" t="s">
        <v>6937</v>
      </c>
      <c r="C4619" s="276" t="s">
        <v>22275</v>
      </c>
    </row>
    <row r="4620" spans="1:3" x14ac:dyDescent="0.2">
      <c r="A4620" s="76" t="s">
        <v>6938</v>
      </c>
      <c r="B4620" s="275" t="s">
        <v>6939</v>
      </c>
      <c r="C4620" s="276" t="s">
        <v>2525</v>
      </c>
    </row>
    <row r="4621" spans="1:3" x14ac:dyDescent="0.2">
      <c r="A4621" s="76" t="s">
        <v>6940</v>
      </c>
      <c r="B4621" s="275" t="s">
        <v>6941</v>
      </c>
      <c r="C4621" s="276" t="s">
        <v>2525</v>
      </c>
    </row>
    <row r="4622" spans="1:3" x14ac:dyDescent="0.2">
      <c r="A4622" s="76" t="s">
        <v>6942</v>
      </c>
      <c r="B4622" s="275" t="s">
        <v>6943</v>
      </c>
      <c r="C4622" s="276" t="s">
        <v>22275</v>
      </c>
    </row>
    <row r="4623" spans="1:3" x14ac:dyDescent="0.2">
      <c r="A4623" s="76" t="s">
        <v>6944</v>
      </c>
      <c r="B4623" s="275" t="s">
        <v>6945</v>
      </c>
      <c r="C4623" s="276" t="s">
        <v>2525</v>
      </c>
    </row>
    <row r="4624" spans="1:3" x14ac:dyDescent="0.2">
      <c r="A4624" s="76" t="s">
        <v>6946</v>
      </c>
      <c r="B4624" s="275" t="s">
        <v>6947</v>
      </c>
      <c r="C4624" s="276" t="s">
        <v>2525</v>
      </c>
    </row>
    <row r="4625" spans="1:3" x14ac:dyDescent="0.2">
      <c r="A4625" s="76" t="s">
        <v>6948</v>
      </c>
      <c r="B4625" s="275" t="s">
        <v>6949</v>
      </c>
      <c r="C4625" s="276" t="s">
        <v>2525</v>
      </c>
    </row>
    <row r="4626" spans="1:3" x14ac:dyDescent="0.2">
      <c r="A4626" s="76" t="s">
        <v>6950</v>
      </c>
      <c r="B4626" s="275" t="s">
        <v>6951</v>
      </c>
      <c r="C4626" s="276" t="s">
        <v>2525</v>
      </c>
    </row>
    <row r="4627" spans="1:3" x14ac:dyDescent="0.2">
      <c r="A4627" s="76" t="s">
        <v>6952</v>
      </c>
      <c r="B4627" s="275" t="s">
        <v>6953</v>
      </c>
      <c r="C4627" s="276" t="s">
        <v>2525</v>
      </c>
    </row>
    <row r="4628" spans="1:3" x14ac:dyDescent="0.2">
      <c r="A4628" s="76" t="s">
        <v>6954</v>
      </c>
      <c r="B4628" s="275" t="s">
        <v>6955</v>
      </c>
      <c r="C4628" s="276" t="s">
        <v>2525</v>
      </c>
    </row>
    <row r="4629" spans="1:3" x14ac:dyDescent="0.2">
      <c r="A4629" s="76" t="s">
        <v>6956</v>
      </c>
      <c r="B4629" s="275" t="s">
        <v>6957</v>
      </c>
      <c r="C4629" s="276" t="s">
        <v>2525</v>
      </c>
    </row>
    <row r="4630" spans="1:3" x14ac:dyDescent="0.2">
      <c r="A4630" s="76" t="s">
        <v>6958</v>
      </c>
      <c r="B4630" s="275" t="s">
        <v>6959</v>
      </c>
      <c r="C4630" s="276" t="s">
        <v>2525</v>
      </c>
    </row>
    <row r="4631" spans="1:3" x14ac:dyDescent="0.2">
      <c r="A4631" s="76" t="s">
        <v>6960</v>
      </c>
      <c r="B4631" s="275" t="s">
        <v>2419</v>
      </c>
      <c r="C4631" s="276" t="s">
        <v>2525</v>
      </c>
    </row>
    <row r="4632" spans="1:3" x14ac:dyDescent="0.2">
      <c r="A4632" s="76" t="s">
        <v>6961</v>
      </c>
      <c r="B4632" s="275" t="s">
        <v>6962</v>
      </c>
      <c r="C4632" s="276" t="s">
        <v>2525</v>
      </c>
    </row>
    <row r="4633" spans="1:3" x14ac:dyDescent="0.2">
      <c r="A4633" s="76" t="s">
        <v>6963</v>
      </c>
      <c r="B4633" s="275" t="s">
        <v>6964</v>
      </c>
      <c r="C4633" s="276" t="s">
        <v>2525</v>
      </c>
    </row>
    <row r="4634" spans="1:3" x14ac:dyDescent="0.2">
      <c r="A4634" s="76" t="s">
        <v>6965</v>
      </c>
      <c r="B4634" s="275" t="s">
        <v>6966</v>
      </c>
      <c r="C4634" s="276" t="s">
        <v>2525</v>
      </c>
    </row>
    <row r="4635" spans="1:3" x14ac:dyDescent="0.2">
      <c r="A4635" s="76" t="s">
        <v>6967</v>
      </c>
      <c r="B4635" s="275" t="s">
        <v>6968</v>
      </c>
      <c r="C4635" s="276" t="s">
        <v>2525</v>
      </c>
    </row>
    <row r="4636" spans="1:3" x14ac:dyDescent="0.2">
      <c r="A4636" s="76" t="s">
        <v>6969</v>
      </c>
      <c r="B4636" s="275" t="s">
        <v>6970</v>
      </c>
      <c r="C4636" s="276" t="s">
        <v>2525</v>
      </c>
    </row>
    <row r="4637" spans="1:3" x14ac:dyDescent="0.2">
      <c r="A4637" s="76" t="s">
        <v>6971</v>
      </c>
      <c r="B4637" s="275" t="s">
        <v>6972</v>
      </c>
      <c r="C4637" s="276" t="s">
        <v>2525</v>
      </c>
    </row>
    <row r="4638" spans="1:3" x14ac:dyDescent="0.2">
      <c r="A4638" s="76" t="s">
        <v>6973</v>
      </c>
      <c r="B4638" s="275" t="s">
        <v>6974</v>
      </c>
      <c r="C4638" s="276" t="s">
        <v>2525</v>
      </c>
    </row>
    <row r="4639" spans="1:3" x14ac:dyDescent="0.2">
      <c r="A4639" s="76" t="s">
        <v>6975</v>
      </c>
      <c r="B4639" s="275" t="s">
        <v>6976</v>
      </c>
      <c r="C4639" s="276" t="s">
        <v>2525</v>
      </c>
    </row>
    <row r="4640" spans="1:3" x14ac:dyDescent="0.2">
      <c r="A4640" s="76" t="s">
        <v>6977</v>
      </c>
      <c r="B4640" s="275" t="s">
        <v>6978</v>
      </c>
      <c r="C4640" s="276" t="s">
        <v>2525</v>
      </c>
    </row>
    <row r="4641" spans="1:3" x14ac:dyDescent="0.2">
      <c r="A4641" s="76" t="s">
        <v>6979</v>
      </c>
      <c r="B4641" s="275" t="s">
        <v>6980</v>
      </c>
      <c r="C4641" s="276" t="s">
        <v>2525</v>
      </c>
    </row>
    <row r="4642" spans="1:3" x14ac:dyDescent="0.2">
      <c r="A4642" s="76" t="s">
        <v>6981</v>
      </c>
      <c r="B4642" s="275" t="s">
        <v>6982</v>
      </c>
      <c r="C4642" s="276" t="s">
        <v>2525</v>
      </c>
    </row>
    <row r="4643" spans="1:3" x14ac:dyDescent="0.2">
      <c r="A4643" s="76" t="s">
        <v>6983</v>
      </c>
      <c r="B4643" s="275" t="s">
        <v>6984</v>
      </c>
      <c r="C4643" s="276" t="s">
        <v>2525</v>
      </c>
    </row>
    <row r="4644" spans="1:3" x14ac:dyDescent="0.2">
      <c r="A4644" s="76" t="s">
        <v>6985</v>
      </c>
      <c r="B4644" s="275" t="s">
        <v>6986</v>
      </c>
      <c r="C4644" s="276" t="s">
        <v>2525</v>
      </c>
    </row>
    <row r="4645" spans="1:3" x14ac:dyDescent="0.2">
      <c r="A4645" s="76" t="s">
        <v>6987</v>
      </c>
      <c r="B4645" s="275" t="s">
        <v>6988</v>
      </c>
      <c r="C4645" s="276" t="s">
        <v>2525</v>
      </c>
    </row>
    <row r="4646" spans="1:3" x14ac:dyDescent="0.2">
      <c r="A4646" s="76" t="s">
        <v>6989</v>
      </c>
      <c r="B4646" s="275" t="s">
        <v>6990</v>
      </c>
      <c r="C4646" s="276" t="s">
        <v>2525</v>
      </c>
    </row>
    <row r="4647" spans="1:3" x14ac:dyDescent="0.2">
      <c r="A4647" s="76" t="s">
        <v>6991</v>
      </c>
      <c r="B4647" s="275" t="s">
        <v>6992</v>
      </c>
      <c r="C4647" s="276" t="s">
        <v>2525</v>
      </c>
    </row>
    <row r="4648" spans="1:3" x14ac:dyDescent="0.2">
      <c r="A4648" s="76" t="s">
        <v>6993</v>
      </c>
      <c r="B4648" s="275" t="s">
        <v>6994</v>
      </c>
      <c r="C4648" s="276" t="s">
        <v>2525</v>
      </c>
    </row>
    <row r="4649" spans="1:3" x14ac:dyDescent="0.2">
      <c r="A4649" s="76" t="s">
        <v>6995</v>
      </c>
      <c r="B4649" s="275" t="s">
        <v>6996</v>
      </c>
      <c r="C4649" s="276" t="s">
        <v>2525</v>
      </c>
    </row>
    <row r="4650" spans="1:3" x14ac:dyDescent="0.2">
      <c r="A4650" s="76" t="s">
        <v>6997</v>
      </c>
      <c r="B4650" s="275" t="s">
        <v>6998</v>
      </c>
      <c r="C4650" s="276" t="s">
        <v>2525</v>
      </c>
    </row>
    <row r="4651" spans="1:3" x14ac:dyDescent="0.2">
      <c r="A4651" s="76" t="s">
        <v>6999</v>
      </c>
      <c r="B4651" s="275" t="s">
        <v>7000</v>
      </c>
      <c r="C4651" s="276" t="s">
        <v>2525</v>
      </c>
    </row>
    <row r="4652" spans="1:3" x14ac:dyDescent="0.2">
      <c r="A4652" s="76" t="s">
        <v>7001</v>
      </c>
      <c r="B4652" s="275" t="s">
        <v>7002</v>
      </c>
      <c r="C4652" s="276" t="s">
        <v>2525</v>
      </c>
    </row>
    <row r="4653" spans="1:3" x14ac:dyDescent="0.2">
      <c r="A4653" s="76" t="s">
        <v>7003</v>
      </c>
      <c r="B4653" s="275" t="s">
        <v>7004</v>
      </c>
      <c r="C4653" s="276" t="s">
        <v>2525</v>
      </c>
    </row>
    <row r="4654" spans="1:3" x14ac:dyDescent="0.2">
      <c r="A4654" s="76" t="s">
        <v>7005</v>
      </c>
      <c r="B4654" s="275" t="s">
        <v>7006</v>
      </c>
      <c r="C4654" s="276" t="s">
        <v>2525</v>
      </c>
    </row>
    <row r="4655" spans="1:3" x14ac:dyDescent="0.2">
      <c r="A4655" s="76" t="s">
        <v>7007</v>
      </c>
      <c r="B4655" s="275" t="s">
        <v>7008</v>
      </c>
      <c r="C4655" s="276" t="s">
        <v>2525</v>
      </c>
    </row>
    <row r="4656" spans="1:3" x14ac:dyDescent="0.2">
      <c r="A4656" s="76" t="s">
        <v>7009</v>
      </c>
      <c r="B4656" s="275" t="s">
        <v>7010</v>
      </c>
      <c r="C4656" s="276" t="s">
        <v>2525</v>
      </c>
    </row>
    <row r="4657" spans="1:3" x14ac:dyDescent="0.2">
      <c r="A4657" s="76" t="s">
        <v>7011</v>
      </c>
      <c r="B4657" s="275" t="s">
        <v>7012</v>
      </c>
      <c r="C4657" s="276" t="s">
        <v>2525</v>
      </c>
    </row>
    <row r="4658" spans="1:3" x14ac:dyDescent="0.2">
      <c r="A4658" s="76" t="s">
        <v>7013</v>
      </c>
      <c r="B4658" s="275" t="s">
        <v>7014</v>
      </c>
      <c r="C4658" s="276" t="s">
        <v>2525</v>
      </c>
    </row>
    <row r="4659" spans="1:3" x14ac:dyDescent="0.2">
      <c r="A4659" s="76" t="s">
        <v>7015</v>
      </c>
      <c r="B4659" s="275" t="s">
        <v>7016</v>
      </c>
      <c r="C4659" s="276" t="s">
        <v>2525</v>
      </c>
    </row>
    <row r="4660" spans="1:3" x14ac:dyDescent="0.2">
      <c r="A4660" s="76" t="s">
        <v>7017</v>
      </c>
      <c r="B4660" s="275" t="s">
        <v>7018</v>
      </c>
      <c r="C4660" s="276" t="s">
        <v>2525</v>
      </c>
    </row>
    <row r="4661" spans="1:3" x14ac:dyDescent="0.2">
      <c r="A4661" s="76" t="s">
        <v>7019</v>
      </c>
      <c r="B4661" s="275" t="s">
        <v>11612</v>
      </c>
      <c r="C4661" s="276" t="s">
        <v>2525</v>
      </c>
    </row>
    <row r="4662" spans="1:3" x14ac:dyDescent="0.2">
      <c r="A4662" s="76" t="s">
        <v>11613</v>
      </c>
      <c r="B4662" s="275" t="s">
        <v>11614</v>
      </c>
      <c r="C4662" s="276" t="s">
        <v>2525</v>
      </c>
    </row>
    <row r="4663" spans="1:3" x14ac:dyDescent="0.2">
      <c r="A4663" s="76" t="s">
        <v>11615</v>
      </c>
      <c r="B4663" s="275" t="s">
        <v>11616</v>
      </c>
      <c r="C4663" s="276" t="s">
        <v>2525</v>
      </c>
    </row>
    <row r="4664" spans="1:3" x14ac:dyDescent="0.2">
      <c r="A4664" s="76" t="s">
        <v>11617</v>
      </c>
      <c r="B4664" s="275" t="s">
        <v>11618</v>
      </c>
      <c r="C4664" s="276" t="s">
        <v>2525</v>
      </c>
    </row>
    <row r="4665" spans="1:3" x14ac:dyDescent="0.2">
      <c r="A4665" s="76" t="s">
        <v>11619</v>
      </c>
      <c r="B4665" s="275" t="s">
        <v>11620</v>
      </c>
      <c r="C4665" s="276" t="s">
        <v>2525</v>
      </c>
    </row>
    <row r="4666" spans="1:3" x14ac:dyDescent="0.2">
      <c r="A4666" s="76" t="s">
        <v>11621</v>
      </c>
      <c r="B4666" s="275" t="s">
        <v>11622</v>
      </c>
      <c r="C4666" s="276" t="s">
        <v>2525</v>
      </c>
    </row>
    <row r="4667" spans="1:3" x14ac:dyDescent="0.2">
      <c r="A4667" s="76" t="s">
        <v>11623</v>
      </c>
      <c r="B4667" s="275" t="s">
        <v>11624</v>
      </c>
      <c r="C4667" s="276" t="s">
        <v>2525</v>
      </c>
    </row>
    <row r="4668" spans="1:3" x14ac:dyDescent="0.2">
      <c r="A4668" s="76" t="s">
        <v>11625</v>
      </c>
      <c r="B4668" s="275" t="s">
        <v>11626</v>
      </c>
      <c r="C4668" s="276" t="s">
        <v>2525</v>
      </c>
    </row>
    <row r="4669" spans="1:3" x14ac:dyDescent="0.2">
      <c r="A4669" s="76" t="s">
        <v>11627</v>
      </c>
      <c r="B4669" s="275" t="s">
        <v>11628</v>
      </c>
      <c r="C4669" s="276" t="s">
        <v>2525</v>
      </c>
    </row>
    <row r="4670" spans="1:3" x14ac:dyDescent="0.2">
      <c r="A4670" s="76" t="s">
        <v>11629</v>
      </c>
      <c r="B4670" s="275" t="s">
        <v>11630</v>
      </c>
      <c r="C4670" s="276" t="s">
        <v>2525</v>
      </c>
    </row>
    <row r="4671" spans="1:3" x14ac:dyDescent="0.2">
      <c r="A4671" s="76" t="s">
        <v>11631</v>
      </c>
      <c r="B4671" s="275" t="s">
        <v>11632</v>
      </c>
      <c r="C4671" s="276" t="s">
        <v>22275</v>
      </c>
    </row>
    <row r="4672" spans="1:3" x14ac:dyDescent="0.2">
      <c r="A4672" s="76" t="s">
        <v>11633</v>
      </c>
      <c r="B4672" s="275" t="s">
        <v>11634</v>
      </c>
      <c r="C4672" s="276" t="s">
        <v>2525</v>
      </c>
    </row>
    <row r="4673" spans="1:3" x14ac:dyDescent="0.2">
      <c r="A4673" s="76" t="s">
        <v>11635</v>
      </c>
      <c r="B4673" s="275" t="s">
        <v>11636</v>
      </c>
      <c r="C4673" s="276" t="s">
        <v>2525</v>
      </c>
    </row>
    <row r="4674" spans="1:3" x14ac:dyDescent="0.2">
      <c r="A4674" s="76" t="s">
        <v>11637</v>
      </c>
      <c r="B4674" s="275" t="s">
        <v>11638</v>
      </c>
      <c r="C4674" s="276" t="s">
        <v>2525</v>
      </c>
    </row>
    <row r="4675" spans="1:3" x14ac:dyDescent="0.2">
      <c r="A4675" s="76" t="s">
        <v>11639</v>
      </c>
      <c r="B4675" s="275" t="s">
        <v>11640</v>
      </c>
      <c r="C4675" s="276" t="s">
        <v>2525</v>
      </c>
    </row>
    <row r="4676" spans="1:3" x14ac:dyDescent="0.2">
      <c r="A4676" s="76" t="s">
        <v>11641</v>
      </c>
      <c r="B4676" s="275" t="s">
        <v>11642</v>
      </c>
      <c r="C4676" s="276" t="s">
        <v>2525</v>
      </c>
    </row>
    <row r="4677" spans="1:3" x14ac:dyDescent="0.2">
      <c r="A4677" s="76" t="s">
        <v>11643</v>
      </c>
      <c r="B4677" s="275" t="s">
        <v>11644</v>
      </c>
      <c r="C4677" s="276" t="s">
        <v>2525</v>
      </c>
    </row>
    <row r="4678" spans="1:3" x14ac:dyDescent="0.2">
      <c r="A4678" s="76" t="s">
        <v>11645</v>
      </c>
      <c r="B4678" s="275" t="s">
        <v>11646</v>
      </c>
      <c r="C4678" s="276" t="s">
        <v>2525</v>
      </c>
    </row>
    <row r="4679" spans="1:3" x14ac:dyDescent="0.2">
      <c r="A4679" s="76" t="s">
        <v>11647</v>
      </c>
      <c r="B4679" s="275" t="s">
        <v>11648</v>
      </c>
      <c r="C4679" s="276" t="s">
        <v>2525</v>
      </c>
    </row>
    <row r="4680" spans="1:3" x14ac:dyDescent="0.2">
      <c r="A4680" s="76" t="s">
        <v>11649</v>
      </c>
      <c r="B4680" s="275" t="s">
        <v>11650</v>
      </c>
      <c r="C4680" s="276" t="s">
        <v>2525</v>
      </c>
    </row>
    <row r="4681" spans="1:3" x14ac:dyDescent="0.2">
      <c r="A4681" s="76" t="s">
        <v>11651</v>
      </c>
      <c r="B4681" s="275" t="s">
        <v>11652</v>
      </c>
      <c r="C4681" s="276" t="s">
        <v>2525</v>
      </c>
    </row>
    <row r="4682" spans="1:3" x14ac:dyDescent="0.2">
      <c r="A4682" s="76" t="s">
        <v>11653</v>
      </c>
      <c r="B4682" s="275" t="s">
        <v>11654</v>
      </c>
      <c r="C4682" s="276" t="s">
        <v>2525</v>
      </c>
    </row>
    <row r="4683" spans="1:3" x14ac:dyDescent="0.2">
      <c r="A4683" s="76" t="s">
        <v>11655</v>
      </c>
      <c r="B4683" s="275" t="s">
        <v>11656</v>
      </c>
      <c r="C4683" s="276" t="s">
        <v>2525</v>
      </c>
    </row>
    <row r="4684" spans="1:3" x14ac:dyDescent="0.2">
      <c r="A4684" s="76" t="s">
        <v>11657</v>
      </c>
      <c r="B4684" s="275" t="s">
        <v>11658</v>
      </c>
      <c r="C4684" s="276" t="s">
        <v>2525</v>
      </c>
    </row>
    <row r="4685" spans="1:3" x14ac:dyDescent="0.2">
      <c r="A4685" s="76" t="s">
        <v>11659</v>
      </c>
      <c r="B4685" s="275" t="s">
        <v>11660</v>
      </c>
      <c r="C4685" s="276" t="s">
        <v>2525</v>
      </c>
    </row>
    <row r="4686" spans="1:3" x14ac:dyDescent="0.2">
      <c r="A4686" s="76" t="s">
        <v>11661</v>
      </c>
      <c r="B4686" s="275" t="s">
        <v>11662</v>
      </c>
      <c r="C4686" s="276" t="s">
        <v>2525</v>
      </c>
    </row>
    <row r="4687" spans="1:3" x14ac:dyDescent="0.2">
      <c r="A4687" s="76" t="s">
        <v>11663</v>
      </c>
      <c r="B4687" s="275" t="s">
        <v>11664</v>
      </c>
      <c r="C4687" s="276" t="s">
        <v>22275</v>
      </c>
    </row>
    <row r="4688" spans="1:3" x14ac:dyDescent="0.2">
      <c r="A4688" s="76" t="s">
        <v>11665</v>
      </c>
      <c r="B4688" s="275" t="s">
        <v>11666</v>
      </c>
      <c r="C4688" s="276" t="s">
        <v>2525</v>
      </c>
    </row>
    <row r="4689" spans="1:3" x14ac:dyDescent="0.2">
      <c r="A4689" s="76" t="s">
        <v>11667</v>
      </c>
      <c r="B4689" s="275" t="s">
        <v>11668</v>
      </c>
      <c r="C4689" s="276" t="s">
        <v>2525</v>
      </c>
    </row>
    <row r="4690" spans="1:3" x14ac:dyDescent="0.2">
      <c r="A4690" s="76" t="s">
        <v>11669</v>
      </c>
      <c r="B4690" s="275" t="s">
        <v>11670</v>
      </c>
      <c r="C4690" s="276" t="s">
        <v>22275</v>
      </c>
    </row>
    <row r="4691" spans="1:3" x14ac:dyDescent="0.2">
      <c r="A4691" s="76" t="s">
        <v>11671</v>
      </c>
      <c r="B4691" s="275" t="s">
        <v>11672</v>
      </c>
      <c r="C4691" s="276" t="s">
        <v>2525</v>
      </c>
    </row>
    <row r="4692" spans="1:3" x14ac:dyDescent="0.2">
      <c r="A4692" s="76" t="s">
        <v>11673</v>
      </c>
      <c r="B4692" s="275" t="s">
        <v>11674</v>
      </c>
      <c r="C4692" s="276" t="s">
        <v>2525</v>
      </c>
    </row>
    <row r="4693" spans="1:3" x14ac:dyDescent="0.2">
      <c r="A4693" s="76" t="s">
        <v>11675</v>
      </c>
      <c r="B4693" s="275" t="s">
        <v>11676</v>
      </c>
      <c r="C4693" s="276" t="s">
        <v>2525</v>
      </c>
    </row>
    <row r="4694" spans="1:3" x14ac:dyDescent="0.2">
      <c r="A4694" s="76" t="s">
        <v>11677</v>
      </c>
      <c r="B4694" s="275" t="s">
        <v>11678</v>
      </c>
      <c r="C4694" s="276" t="s">
        <v>2525</v>
      </c>
    </row>
    <row r="4695" spans="1:3" x14ac:dyDescent="0.2">
      <c r="A4695" s="76" t="s">
        <v>11679</v>
      </c>
      <c r="B4695" s="275" t="s">
        <v>11680</v>
      </c>
      <c r="C4695" s="276" t="s">
        <v>2525</v>
      </c>
    </row>
    <row r="4696" spans="1:3" x14ac:dyDescent="0.2">
      <c r="A4696" s="76" t="s">
        <v>11681</v>
      </c>
      <c r="B4696" s="275" t="s">
        <v>11682</v>
      </c>
      <c r="C4696" s="276" t="s">
        <v>2525</v>
      </c>
    </row>
    <row r="4697" spans="1:3" x14ac:dyDescent="0.2">
      <c r="A4697" s="76" t="s">
        <v>11683</v>
      </c>
      <c r="B4697" s="275" t="s">
        <v>11684</v>
      </c>
      <c r="C4697" s="276" t="s">
        <v>22275</v>
      </c>
    </row>
    <row r="4698" spans="1:3" x14ac:dyDescent="0.2">
      <c r="A4698" s="76" t="s">
        <v>11685</v>
      </c>
      <c r="B4698" s="275" t="s">
        <v>11686</v>
      </c>
      <c r="C4698" s="276" t="s">
        <v>2525</v>
      </c>
    </row>
    <row r="4699" spans="1:3" x14ac:dyDescent="0.2">
      <c r="A4699" s="76" t="s">
        <v>11687</v>
      </c>
      <c r="B4699" s="275" t="s">
        <v>11688</v>
      </c>
      <c r="C4699" s="276" t="s">
        <v>2525</v>
      </c>
    </row>
    <row r="4700" spans="1:3" x14ac:dyDescent="0.2">
      <c r="A4700" s="76" t="s">
        <v>11689</v>
      </c>
      <c r="B4700" s="275" t="s">
        <v>11690</v>
      </c>
      <c r="C4700" s="276" t="s">
        <v>2525</v>
      </c>
    </row>
    <row r="4701" spans="1:3" x14ac:dyDescent="0.2">
      <c r="A4701" s="76" t="s">
        <v>11691</v>
      </c>
      <c r="B4701" s="275" t="s">
        <v>11692</v>
      </c>
      <c r="C4701" s="276" t="s">
        <v>2525</v>
      </c>
    </row>
    <row r="4702" spans="1:3" x14ac:dyDescent="0.2">
      <c r="A4702" s="76" t="s">
        <v>11693</v>
      </c>
      <c r="B4702" s="275" t="s">
        <v>11694</v>
      </c>
      <c r="C4702" s="276" t="s">
        <v>2525</v>
      </c>
    </row>
    <row r="4703" spans="1:3" x14ac:dyDescent="0.2">
      <c r="A4703" s="76" t="s">
        <v>11695</v>
      </c>
      <c r="B4703" s="275" t="s">
        <v>11696</v>
      </c>
      <c r="C4703" s="276" t="s">
        <v>2525</v>
      </c>
    </row>
    <row r="4704" spans="1:3" x14ac:dyDescent="0.2">
      <c r="A4704" s="76" t="s">
        <v>11697</v>
      </c>
      <c r="B4704" s="275" t="s">
        <v>11698</v>
      </c>
      <c r="C4704" s="276" t="s">
        <v>2525</v>
      </c>
    </row>
    <row r="4705" spans="1:3" x14ac:dyDescent="0.2">
      <c r="A4705" s="76" t="s">
        <v>11699</v>
      </c>
      <c r="B4705" s="275" t="s">
        <v>11700</v>
      </c>
      <c r="C4705" s="276" t="s">
        <v>2525</v>
      </c>
    </row>
    <row r="4706" spans="1:3" x14ac:dyDescent="0.2">
      <c r="A4706" s="76" t="s">
        <v>11701</v>
      </c>
      <c r="B4706" s="275" t="s">
        <v>11702</v>
      </c>
      <c r="C4706" s="276" t="s">
        <v>22275</v>
      </c>
    </row>
    <row r="4707" spans="1:3" x14ac:dyDescent="0.2">
      <c r="A4707" s="76" t="s">
        <v>11703</v>
      </c>
      <c r="B4707" s="275" t="s">
        <v>11704</v>
      </c>
      <c r="C4707" s="276" t="s">
        <v>2525</v>
      </c>
    </row>
    <row r="4708" spans="1:3" x14ac:dyDescent="0.2">
      <c r="A4708" s="76" t="s">
        <v>11705</v>
      </c>
      <c r="B4708" s="275" t="s">
        <v>11706</v>
      </c>
      <c r="C4708" s="276" t="s">
        <v>2525</v>
      </c>
    </row>
    <row r="4709" spans="1:3" x14ac:dyDescent="0.2">
      <c r="A4709" s="76" t="s">
        <v>11707</v>
      </c>
      <c r="B4709" s="275" t="s">
        <v>11708</v>
      </c>
      <c r="C4709" s="276" t="s">
        <v>2525</v>
      </c>
    </row>
    <row r="4710" spans="1:3" x14ac:dyDescent="0.2">
      <c r="A4710" s="76" t="s">
        <v>11709</v>
      </c>
      <c r="B4710" s="275" t="s">
        <v>11710</v>
      </c>
      <c r="C4710" s="276" t="s">
        <v>2525</v>
      </c>
    </row>
    <row r="4711" spans="1:3" x14ac:dyDescent="0.2">
      <c r="A4711" s="76" t="s">
        <v>11711</v>
      </c>
      <c r="B4711" s="275" t="s">
        <v>11712</v>
      </c>
      <c r="C4711" s="276" t="s">
        <v>22275</v>
      </c>
    </row>
    <row r="4712" spans="1:3" x14ac:dyDescent="0.2">
      <c r="A4712" s="76" t="s">
        <v>11713</v>
      </c>
      <c r="B4712" s="275" t="s">
        <v>11714</v>
      </c>
      <c r="C4712" s="276" t="s">
        <v>2525</v>
      </c>
    </row>
    <row r="4713" spans="1:3" x14ac:dyDescent="0.2">
      <c r="A4713" s="76" t="s">
        <v>11715</v>
      </c>
      <c r="B4713" s="275" t="s">
        <v>11716</v>
      </c>
      <c r="C4713" s="276" t="s">
        <v>2525</v>
      </c>
    </row>
    <row r="4714" spans="1:3" x14ac:dyDescent="0.2">
      <c r="A4714" s="76" t="s">
        <v>11717</v>
      </c>
      <c r="B4714" s="275" t="s">
        <v>11718</v>
      </c>
      <c r="C4714" s="276" t="s">
        <v>2525</v>
      </c>
    </row>
    <row r="4715" spans="1:3" x14ac:dyDescent="0.2">
      <c r="A4715" s="76" t="s">
        <v>11719</v>
      </c>
      <c r="B4715" s="275" t="s">
        <v>11720</v>
      </c>
      <c r="C4715" s="276" t="s">
        <v>2525</v>
      </c>
    </row>
    <row r="4716" spans="1:3" x14ac:dyDescent="0.2">
      <c r="A4716" s="76" t="s">
        <v>11721</v>
      </c>
      <c r="B4716" s="275" t="s">
        <v>11722</v>
      </c>
      <c r="C4716" s="276" t="s">
        <v>2525</v>
      </c>
    </row>
    <row r="4717" spans="1:3" x14ac:dyDescent="0.2">
      <c r="A4717" s="76" t="s">
        <v>11723</v>
      </c>
      <c r="B4717" s="275" t="s">
        <v>11724</v>
      </c>
      <c r="C4717" s="276" t="s">
        <v>2525</v>
      </c>
    </row>
    <row r="4718" spans="1:3" x14ac:dyDescent="0.2">
      <c r="A4718" s="76" t="s">
        <v>11725</v>
      </c>
      <c r="B4718" s="275" t="s">
        <v>11726</v>
      </c>
      <c r="C4718" s="276" t="s">
        <v>2525</v>
      </c>
    </row>
    <row r="4719" spans="1:3" x14ac:dyDescent="0.2">
      <c r="A4719" s="76" t="s">
        <v>11727</v>
      </c>
      <c r="B4719" s="275" t="s">
        <v>11728</v>
      </c>
      <c r="C4719" s="276" t="s">
        <v>22275</v>
      </c>
    </row>
    <row r="4720" spans="1:3" x14ac:dyDescent="0.2">
      <c r="A4720" s="76" t="s">
        <v>11729</v>
      </c>
      <c r="B4720" s="275" t="s">
        <v>11730</v>
      </c>
      <c r="C4720" s="276" t="s">
        <v>2525</v>
      </c>
    </row>
    <row r="4721" spans="1:3" x14ac:dyDescent="0.2">
      <c r="A4721" s="76" t="s">
        <v>11731</v>
      </c>
      <c r="B4721" s="275" t="s">
        <v>11732</v>
      </c>
      <c r="C4721" s="276" t="s">
        <v>2525</v>
      </c>
    </row>
    <row r="4722" spans="1:3" x14ac:dyDescent="0.2">
      <c r="A4722" s="76" t="s">
        <v>11733</v>
      </c>
      <c r="B4722" s="275" t="s">
        <v>2429</v>
      </c>
      <c r="C4722" s="276" t="s">
        <v>2525</v>
      </c>
    </row>
    <row r="4723" spans="1:3" x14ac:dyDescent="0.2">
      <c r="A4723" s="76" t="s">
        <v>11734</v>
      </c>
      <c r="B4723" s="275" t="s">
        <v>11735</v>
      </c>
      <c r="C4723" s="276" t="s">
        <v>2525</v>
      </c>
    </row>
    <row r="4724" spans="1:3" x14ac:dyDescent="0.2">
      <c r="A4724" s="76" t="s">
        <v>11736</v>
      </c>
      <c r="B4724" s="275" t="s">
        <v>11737</v>
      </c>
      <c r="C4724" s="276" t="s">
        <v>2525</v>
      </c>
    </row>
    <row r="4725" spans="1:3" x14ac:dyDescent="0.2">
      <c r="A4725" s="76" t="s">
        <v>11738</v>
      </c>
      <c r="B4725" s="275" t="s">
        <v>11739</v>
      </c>
      <c r="C4725" s="276" t="s">
        <v>2525</v>
      </c>
    </row>
    <row r="4726" spans="1:3" x14ac:dyDescent="0.2">
      <c r="A4726" s="76" t="s">
        <v>11740</v>
      </c>
      <c r="B4726" s="275" t="s">
        <v>11741</v>
      </c>
      <c r="C4726" s="276" t="s">
        <v>2525</v>
      </c>
    </row>
    <row r="4727" spans="1:3" x14ac:dyDescent="0.2">
      <c r="A4727" s="76" t="s">
        <v>11742</v>
      </c>
      <c r="B4727" s="275" t="s">
        <v>11743</v>
      </c>
      <c r="C4727" s="276" t="s">
        <v>2525</v>
      </c>
    </row>
    <row r="4728" spans="1:3" x14ac:dyDescent="0.2">
      <c r="A4728" s="76" t="s">
        <v>11744</v>
      </c>
      <c r="B4728" s="275" t="s">
        <v>11745</v>
      </c>
      <c r="C4728" s="276" t="s">
        <v>2525</v>
      </c>
    </row>
    <row r="4729" spans="1:3" x14ac:dyDescent="0.2">
      <c r="A4729" s="76" t="s">
        <v>11746</v>
      </c>
      <c r="B4729" s="275" t="s">
        <v>11747</v>
      </c>
      <c r="C4729" s="276" t="s">
        <v>2525</v>
      </c>
    </row>
    <row r="4730" spans="1:3" x14ac:dyDescent="0.2">
      <c r="A4730" s="76" t="s">
        <v>11748</v>
      </c>
      <c r="B4730" s="275" t="s">
        <v>11749</v>
      </c>
      <c r="C4730" s="276" t="s">
        <v>2525</v>
      </c>
    </row>
    <row r="4731" spans="1:3" x14ac:dyDescent="0.2">
      <c r="A4731" s="76" t="s">
        <v>11750</v>
      </c>
      <c r="B4731" s="275" t="s">
        <v>4239</v>
      </c>
      <c r="C4731" s="276" t="s">
        <v>2525</v>
      </c>
    </row>
    <row r="4732" spans="1:3" x14ac:dyDescent="0.2">
      <c r="A4732" s="76" t="s">
        <v>11751</v>
      </c>
      <c r="B4732" s="275" t="s">
        <v>11752</v>
      </c>
      <c r="C4732" s="276" t="s">
        <v>22275</v>
      </c>
    </row>
    <row r="4733" spans="1:3" x14ac:dyDescent="0.2">
      <c r="A4733" s="76" t="s">
        <v>11753</v>
      </c>
      <c r="B4733" s="275" t="s">
        <v>11754</v>
      </c>
      <c r="C4733" s="276" t="s">
        <v>2525</v>
      </c>
    </row>
    <row r="4734" spans="1:3" x14ac:dyDescent="0.2">
      <c r="A4734" s="76" t="s">
        <v>11755</v>
      </c>
      <c r="B4734" s="275" t="s">
        <v>11756</v>
      </c>
      <c r="C4734" s="276" t="s">
        <v>2525</v>
      </c>
    </row>
    <row r="4735" spans="1:3" x14ac:dyDescent="0.2">
      <c r="A4735" s="76" t="s">
        <v>11757</v>
      </c>
      <c r="B4735" s="275" t="s">
        <v>11758</v>
      </c>
      <c r="C4735" s="276" t="s">
        <v>2525</v>
      </c>
    </row>
    <row r="4736" spans="1:3" x14ac:dyDescent="0.2">
      <c r="A4736" s="76" t="s">
        <v>11759</v>
      </c>
      <c r="B4736" s="275" t="s">
        <v>11760</v>
      </c>
      <c r="C4736" s="276" t="s">
        <v>2525</v>
      </c>
    </row>
    <row r="4737" spans="1:3" x14ac:dyDescent="0.2">
      <c r="A4737" s="76" t="s">
        <v>11761</v>
      </c>
      <c r="B4737" s="275" t="s">
        <v>11762</v>
      </c>
      <c r="C4737" s="276" t="s">
        <v>2525</v>
      </c>
    </row>
    <row r="4738" spans="1:3" x14ac:dyDescent="0.2">
      <c r="A4738" s="76" t="s">
        <v>11763</v>
      </c>
      <c r="B4738" s="275" t="s">
        <v>11764</v>
      </c>
      <c r="C4738" s="276" t="s">
        <v>2525</v>
      </c>
    </row>
    <row r="4739" spans="1:3" x14ac:dyDescent="0.2">
      <c r="A4739" s="76" t="s">
        <v>11765</v>
      </c>
      <c r="B4739" s="275" t="s">
        <v>11766</v>
      </c>
      <c r="C4739" s="276" t="s">
        <v>2525</v>
      </c>
    </row>
    <row r="4740" spans="1:3" x14ac:dyDescent="0.2">
      <c r="A4740" s="76" t="s">
        <v>11767</v>
      </c>
      <c r="B4740" s="275" t="s">
        <v>11768</v>
      </c>
      <c r="C4740" s="276" t="s">
        <v>2525</v>
      </c>
    </row>
    <row r="4741" spans="1:3" x14ac:dyDescent="0.2">
      <c r="A4741" s="76" t="s">
        <v>11769</v>
      </c>
      <c r="B4741" s="275" t="s">
        <v>11770</v>
      </c>
      <c r="C4741" s="276" t="s">
        <v>2525</v>
      </c>
    </row>
    <row r="4742" spans="1:3" x14ac:dyDescent="0.2">
      <c r="A4742" s="76" t="s">
        <v>11771</v>
      </c>
      <c r="B4742" s="275" t="s">
        <v>11772</v>
      </c>
      <c r="C4742" s="276" t="s">
        <v>2525</v>
      </c>
    </row>
    <row r="4743" spans="1:3" x14ac:dyDescent="0.2">
      <c r="A4743" s="76" t="s">
        <v>11773</v>
      </c>
      <c r="B4743" s="275" t="s">
        <v>11774</v>
      </c>
      <c r="C4743" s="276" t="s">
        <v>2525</v>
      </c>
    </row>
    <row r="4744" spans="1:3" x14ac:dyDescent="0.2">
      <c r="A4744" s="76" t="s">
        <v>11775</v>
      </c>
      <c r="B4744" s="275" t="s">
        <v>11776</v>
      </c>
      <c r="C4744" s="276" t="s">
        <v>2525</v>
      </c>
    </row>
    <row r="4745" spans="1:3" x14ac:dyDescent="0.2">
      <c r="A4745" s="76" t="s">
        <v>11777</v>
      </c>
      <c r="B4745" s="275" t="s">
        <v>11778</v>
      </c>
      <c r="C4745" s="276" t="s">
        <v>2525</v>
      </c>
    </row>
    <row r="4746" spans="1:3" x14ac:dyDescent="0.2">
      <c r="A4746" s="76" t="s">
        <v>11779</v>
      </c>
      <c r="B4746" s="275" t="s">
        <v>11780</v>
      </c>
      <c r="C4746" s="276" t="s">
        <v>2525</v>
      </c>
    </row>
    <row r="4747" spans="1:3" x14ac:dyDescent="0.2">
      <c r="A4747" s="76" t="s">
        <v>11781</v>
      </c>
      <c r="B4747" s="275" t="s">
        <v>11782</v>
      </c>
      <c r="C4747" s="276" t="s">
        <v>2525</v>
      </c>
    </row>
    <row r="4748" spans="1:3" x14ac:dyDescent="0.2">
      <c r="A4748" s="76" t="s">
        <v>11783</v>
      </c>
      <c r="B4748" s="275" t="s">
        <v>11784</v>
      </c>
      <c r="C4748" s="276" t="s">
        <v>2525</v>
      </c>
    </row>
    <row r="4749" spans="1:3" x14ac:dyDescent="0.2">
      <c r="A4749" s="76" t="s">
        <v>11785</v>
      </c>
      <c r="B4749" s="275" t="s">
        <v>11786</v>
      </c>
      <c r="C4749" s="276" t="s">
        <v>2525</v>
      </c>
    </row>
    <row r="4750" spans="1:3" x14ac:dyDescent="0.2">
      <c r="A4750" s="76" t="s">
        <v>11787</v>
      </c>
      <c r="B4750" s="275" t="s">
        <v>11788</v>
      </c>
      <c r="C4750" s="276" t="s">
        <v>2525</v>
      </c>
    </row>
    <row r="4751" spans="1:3" x14ac:dyDescent="0.2">
      <c r="A4751" s="76" t="s">
        <v>11789</v>
      </c>
      <c r="B4751" s="275" t="s">
        <v>11790</v>
      </c>
      <c r="C4751" s="276" t="s">
        <v>2525</v>
      </c>
    </row>
    <row r="4752" spans="1:3" x14ac:dyDescent="0.2">
      <c r="A4752" s="76" t="s">
        <v>11791</v>
      </c>
      <c r="B4752" s="275" t="s">
        <v>11792</v>
      </c>
      <c r="C4752" s="276" t="s">
        <v>2525</v>
      </c>
    </row>
    <row r="4753" spans="1:3" x14ac:dyDescent="0.2">
      <c r="A4753" s="76" t="s">
        <v>11793</v>
      </c>
      <c r="B4753" s="275" t="s">
        <v>11794</v>
      </c>
      <c r="C4753" s="276" t="s">
        <v>22275</v>
      </c>
    </row>
    <row r="4754" spans="1:3" x14ac:dyDescent="0.2">
      <c r="A4754" s="76" t="s">
        <v>11795</v>
      </c>
      <c r="B4754" s="275" t="s">
        <v>11796</v>
      </c>
      <c r="C4754" s="276" t="s">
        <v>2525</v>
      </c>
    </row>
    <row r="4755" spans="1:3" x14ac:dyDescent="0.2">
      <c r="A4755" s="76" t="s">
        <v>11797</v>
      </c>
      <c r="B4755" s="275" t="s">
        <v>11798</v>
      </c>
      <c r="C4755" s="276" t="s">
        <v>2525</v>
      </c>
    </row>
    <row r="4756" spans="1:3" x14ac:dyDescent="0.2">
      <c r="A4756" s="76" t="s">
        <v>11799</v>
      </c>
      <c r="B4756" s="275" t="s">
        <v>11800</v>
      </c>
      <c r="C4756" s="276" t="s">
        <v>2525</v>
      </c>
    </row>
    <row r="4757" spans="1:3" x14ac:dyDescent="0.2">
      <c r="A4757" s="76" t="s">
        <v>11801</v>
      </c>
      <c r="B4757" s="275" t="s">
        <v>11802</v>
      </c>
      <c r="C4757" s="276" t="s">
        <v>2525</v>
      </c>
    </row>
    <row r="4758" spans="1:3" x14ac:dyDescent="0.2">
      <c r="A4758" s="76" t="s">
        <v>11803</v>
      </c>
      <c r="B4758" s="275" t="s">
        <v>11804</v>
      </c>
      <c r="C4758" s="276" t="s">
        <v>2525</v>
      </c>
    </row>
    <row r="4759" spans="1:3" x14ac:dyDescent="0.2">
      <c r="A4759" s="76" t="s">
        <v>11805</v>
      </c>
      <c r="B4759" s="275" t="s">
        <v>11806</v>
      </c>
      <c r="C4759" s="276" t="s">
        <v>2525</v>
      </c>
    </row>
    <row r="4760" spans="1:3" x14ac:dyDescent="0.2">
      <c r="A4760" s="76" t="s">
        <v>11807</v>
      </c>
      <c r="B4760" s="275" t="s">
        <v>11808</v>
      </c>
      <c r="C4760" s="276" t="s">
        <v>2525</v>
      </c>
    </row>
    <row r="4761" spans="1:3" x14ac:dyDescent="0.2">
      <c r="A4761" s="76" t="s">
        <v>11809</v>
      </c>
      <c r="B4761" s="275" t="s">
        <v>11810</v>
      </c>
      <c r="C4761" s="276" t="s">
        <v>2525</v>
      </c>
    </row>
    <row r="4762" spans="1:3" x14ac:dyDescent="0.2">
      <c r="A4762" s="76" t="s">
        <v>11811</v>
      </c>
      <c r="B4762" s="275" t="s">
        <v>11812</v>
      </c>
      <c r="C4762" s="276" t="s">
        <v>2525</v>
      </c>
    </row>
    <row r="4763" spans="1:3" x14ac:dyDescent="0.2">
      <c r="A4763" s="76" t="s">
        <v>11813</v>
      </c>
      <c r="B4763" s="275" t="s">
        <v>11814</v>
      </c>
      <c r="C4763" s="276" t="s">
        <v>2525</v>
      </c>
    </row>
    <row r="4764" spans="1:3" x14ac:dyDescent="0.2">
      <c r="A4764" s="76" t="s">
        <v>11815</v>
      </c>
      <c r="B4764" s="275" t="s">
        <v>11816</v>
      </c>
      <c r="C4764" s="276" t="s">
        <v>2525</v>
      </c>
    </row>
    <row r="4765" spans="1:3" x14ac:dyDescent="0.2">
      <c r="A4765" s="76" t="s">
        <v>11817</v>
      </c>
      <c r="B4765" s="275" t="s">
        <v>11818</v>
      </c>
      <c r="C4765" s="276" t="s">
        <v>2525</v>
      </c>
    </row>
    <row r="4766" spans="1:3" x14ac:dyDescent="0.2">
      <c r="A4766" s="76" t="s">
        <v>11819</v>
      </c>
      <c r="B4766" s="275" t="s">
        <v>11820</v>
      </c>
      <c r="C4766" s="276" t="s">
        <v>2525</v>
      </c>
    </row>
    <row r="4767" spans="1:3" x14ac:dyDescent="0.2">
      <c r="A4767" s="76" t="s">
        <v>11821</v>
      </c>
      <c r="B4767" s="275" t="s">
        <v>11822</v>
      </c>
      <c r="C4767" s="276" t="s">
        <v>2525</v>
      </c>
    </row>
    <row r="4768" spans="1:3" x14ac:dyDescent="0.2">
      <c r="A4768" s="76" t="s">
        <v>11823</v>
      </c>
      <c r="B4768" s="275" t="s">
        <v>11824</v>
      </c>
      <c r="C4768" s="276" t="s">
        <v>2525</v>
      </c>
    </row>
    <row r="4769" spans="1:3" x14ac:dyDescent="0.2">
      <c r="A4769" s="76" t="s">
        <v>11825</v>
      </c>
      <c r="B4769" s="275" t="s">
        <v>11826</v>
      </c>
      <c r="C4769" s="276" t="s">
        <v>2525</v>
      </c>
    </row>
    <row r="4770" spans="1:3" x14ac:dyDescent="0.2">
      <c r="A4770" s="76" t="s">
        <v>11827</v>
      </c>
      <c r="B4770" s="275" t="s">
        <v>11828</v>
      </c>
      <c r="C4770" s="276" t="s">
        <v>2525</v>
      </c>
    </row>
    <row r="4771" spans="1:3" x14ac:dyDescent="0.2">
      <c r="A4771" s="76" t="s">
        <v>11829</v>
      </c>
      <c r="B4771" s="275" t="s">
        <v>11830</v>
      </c>
      <c r="C4771" s="276" t="s">
        <v>2525</v>
      </c>
    </row>
    <row r="4772" spans="1:3" x14ac:dyDescent="0.2">
      <c r="A4772" s="76" t="s">
        <v>11831</v>
      </c>
      <c r="B4772" s="275" t="s">
        <v>11832</v>
      </c>
      <c r="C4772" s="276" t="s">
        <v>22275</v>
      </c>
    </row>
    <row r="4773" spans="1:3" x14ac:dyDescent="0.2">
      <c r="A4773" s="76" t="s">
        <v>11833</v>
      </c>
      <c r="B4773" s="275" t="s">
        <v>11834</v>
      </c>
      <c r="C4773" s="276" t="s">
        <v>2525</v>
      </c>
    </row>
    <row r="4774" spans="1:3" x14ac:dyDescent="0.2">
      <c r="A4774" s="76" t="s">
        <v>11835</v>
      </c>
      <c r="B4774" s="275" t="s">
        <v>11836</v>
      </c>
      <c r="C4774" s="276" t="s">
        <v>2525</v>
      </c>
    </row>
    <row r="4775" spans="1:3" x14ac:dyDescent="0.2">
      <c r="A4775" s="76" t="s">
        <v>11837</v>
      </c>
      <c r="B4775" s="275" t="s">
        <v>11838</v>
      </c>
      <c r="C4775" s="276" t="s">
        <v>2525</v>
      </c>
    </row>
    <row r="4776" spans="1:3" x14ac:dyDescent="0.2">
      <c r="A4776" s="76" t="s">
        <v>11839</v>
      </c>
      <c r="B4776" s="275" t="s">
        <v>11840</v>
      </c>
      <c r="C4776" s="276" t="s">
        <v>2525</v>
      </c>
    </row>
    <row r="4777" spans="1:3" x14ac:dyDescent="0.2">
      <c r="A4777" s="76" t="s">
        <v>11841</v>
      </c>
      <c r="B4777" s="275" t="s">
        <v>11842</v>
      </c>
      <c r="C4777" s="276" t="s">
        <v>2525</v>
      </c>
    </row>
    <row r="4778" spans="1:3" x14ac:dyDescent="0.2">
      <c r="A4778" s="76" t="s">
        <v>11843</v>
      </c>
      <c r="B4778" s="275" t="s">
        <v>11844</v>
      </c>
      <c r="C4778" s="276" t="s">
        <v>2525</v>
      </c>
    </row>
    <row r="4779" spans="1:3" x14ac:dyDescent="0.2">
      <c r="A4779" s="76" t="s">
        <v>11845</v>
      </c>
      <c r="B4779" s="275" t="s">
        <v>11846</v>
      </c>
      <c r="C4779" s="276" t="s">
        <v>2525</v>
      </c>
    </row>
    <row r="4780" spans="1:3" x14ac:dyDescent="0.2">
      <c r="A4780" s="76" t="s">
        <v>11847</v>
      </c>
      <c r="B4780" s="275" t="s">
        <v>11848</v>
      </c>
      <c r="C4780" s="276" t="s">
        <v>2525</v>
      </c>
    </row>
    <row r="4781" spans="1:3" x14ac:dyDescent="0.2">
      <c r="A4781" s="76" t="s">
        <v>11849</v>
      </c>
      <c r="B4781" s="275" t="s">
        <v>11850</v>
      </c>
      <c r="C4781" s="276" t="s">
        <v>2525</v>
      </c>
    </row>
    <row r="4782" spans="1:3" x14ac:dyDescent="0.2">
      <c r="A4782" s="76" t="s">
        <v>11851</v>
      </c>
      <c r="B4782" s="275" t="s">
        <v>11852</v>
      </c>
      <c r="C4782" s="276" t="s">
        <v>2525</v>
      </c>
    </row>
    <row r="4783" spans="1:3" x14ac:dyDescent="0.2">
      <c r="A4783" s="76" t="s">
        <v>11853</v>
      </c>
      <c r="B4783" s="275" t="s">
        <v>11854</v>
      </c>
      <c r="C4783" s="276" t="s">
        <v>2525</v>
      </c>
    </row>
    <row r="4784" spans="1:3" x14ac:dyDescent="0.2">
      <c r="A4784" s="76" t="s">
        <v>11855</v>
      </c>
      <c r="B4784" s="275" t="s">
        <v>11856</v>
      </c>
      <c r="C4784" s="276" t="s">
        <v>2525</v>
      </c>
    </row>
    <row r="4785" spans="1:3" x14ac:dyDescent="0.2">
      <c r="A4785" s="76" t="s">
        <v>11857</v>
      </c>
      <c r="B4785" s="275" t="s">
        <v>11858</v>
      </c>
      <c r="C4785" s="276" t="s">
        <v>22275</v>
      </c>
    </row>
    <row r="4786" spans="1:3" x14ac:dyDescent="0.2">
      <c r="A4786" s="76" t="s">
        <v>11859</v>
      </c>
      <c r="B4786" s="275" t="s">
        <v>1698</v>
      </c>
      <c r="C4786" s="276" t="s">
        <v>2525</v>
      </c>
    </row>
    <row r="4787" spans="1:3" x14ac:dyDescent="0.2">
      <c r="A4787" s="76" t="s">
        <v>11860</v>
      </c>
      <c r="B4787" s="275" t="s">
        <v>11861</v>
      </c>
      <c r="C4787" s="276" t="s">
        <v>2525</v>
      </c>
    </row>
    <row r="4788" spans="1:3" x14ac:dyDescent="0.2">
      <c r="A4788" s="76" t="s">
        <v>11862</v>
      </c>
      <c r="B4788" s="275" t="s">
        <v>11863</v>
      </c>
      <c r="C4788" s="276" t="s">
        <v>2525</v>
      </c>
    </row>
    <row r="4789" spans="1:3" x14ac:dyDescent="0.2">
      <c r="A4789" s="76" t="s">
        <v>11864</v>
      </c>
      <c r="B4789" s="275" t="s">
        <v>11865</v>
      </c>
      <c r="C4789" s="276" t="s">
        <v>2525</v>
      </c>
    </row>
    <row r="4790" spans="1:3" x14ac:dyDescent="0.2">
      <c r="A4790" s="76" t="s">
        <v>11866</v>
      </c>
      <c r="B4790" s="275" t="s">
        <v>11867</v>
      </c>
      <c r="C4790" s="276" t="s">
        <v>2525</v>
      </c>
    </row>
    <row r="4791" spans="1:3" x14ac:dyDescent="0.2">
      <c r="A4791" s="76" t="s">
        <v>11868</v>
      </c>
      <c r="B4791" s="275" t="s">
        <v>11869</v>
      </c>
      <c r="C4791" s="276" t="s">
        <v>2525</v>
      </c>
    </row>
    <row r="4792" spans="1:3" x14ac:dyDescent="0.2">
      <c r="A4792" s="76" t="s">
        <v>11870</v>
      </c>
      <c r="B4792" s="275" t="s">
        <v>11871</v>
      </c>
      <c r="C4792" s="276" t="s">
        <v>2525</v>
      </c>
    </row>
    <row r="4793" spans="1:3" x14ac:dyDescent="0.2">
      <c r="A4793" s="76" t="s">
        <v>11872</v>
      </c>
      <c r="B4793" s="275" t="s">
        <v>11873</v>
      </c>
      <c r="C4793" s="276" t="s">
        <v>2525</v>
      </c>
    </row>
    <row r="4794" spans="1:3" x14ac:dyDescent="0.2">
      <c r="A4794" s="76" t="s">
        <v>11874</v>
      </c>
      <c r="B4794" s="275" t="s">
        <v>11875</v>
      </c>
      <c r="C4794" s="276" t="s">
        <v>2525</v>
      </c>
    </row>
    <row r="4795" spans="1:3" x14ac:dyDescent="0.2">
      <c r="A4795" s="76" t="s">
        <v>11876</v>
      </c>
      <c r="B4795" s="275" t="s">
        <v>11877</v>
      </c>
      <c r="C4795" s="276" t="s">
        <v>2525</v>
      </c>
    </row>
    <row r="4796" spans="1:3" x14ac:dyDescent="0.2">
      <c r="A4796" s="76" t="s">
        <v>11878</v>
      </c>
      <c r="B4796" s="275" t="s">
        <v>11879</v>
      </c>
      <c r="C4796" s="276" t="s">
        <v>2525</v>
      </c>
    </row>
    <row r="4797" spans="1:3" x14ac:dyDescent="0.2">
      <c r="A4797" s="76" t="s">
        <v>11880</v>
      </c>
      <c r="B4797" s="275" t="s">
        <v>9794</v>
      </c>
      <c r="C4797" s="276" t="s">
        <v>2525</v>
      </c>
    </row>
    <row r="4798" spans="1:3" x14ac:dyDescent="0.2">
      <c r="A4798" s="76" t="s">
        <v>11881</v>
      </c>
      <c r="B4798" s="275" t="s">
        <v>11882</v>
      </c>
      <c r="C4798" s="276" t="s">
        <v>2525</v>
      </c>
    </row>
    <row r="4799" spans="1:3" x14ac:dyDescent="0.2">
      <c r="A4799" s="76" t="s">
        <v>11883</v>
      </c>
      <c r="B4799" s="275" t="s">
        <v>11884</v>
      </c>
      <c r="C4799" s="276" t="s">
        <v>2525</v>
      </c>
    </row>
    <row r="4800" spans="1:3" x14ac:dyDescent="0.2">
      <c r="A4800" s="76" t="s">
        <v>11885</v>
      </c>
      <c r="B4800" s="275" t="s">
        <v>11886</v>
      </c>
      <c r="C4800" s="276" t="s">
        <v>2525</v>
      </c>
    </row>
    <row r="4801" spans="1:3" x14ac:dyDescent="0.2">
      <c r="A4801" s="76" t="s">
        <v>11887</v>
      </c>
      <c r="B4801" s="275" t="s">
        <v>11888</v>
      </c>
      <c r="C4801" s="276" t="s">
        <v>2525</v>
      </c>
    </row>
    <row r="4802" spans="1:3" x14ac:dyDescent="0.2">
      <c r="A4802" s="76" t="s">
        <v>11889</v>
      </c>
      <c r="B4802" s="275" t="s">
        <v>11890</v>
      </c>
      <c r="C4802" s="276" t="s">
        <v>2525</v>
      </c>
    </row>
    <row r="4803" spans="1:3" x14ac:dyDescent="0.2">
      <c r="A4803" s="76" t="s">
        <v>11891</v>
      </c>
      <c r="B4803" s="275" t="s">
        <v>11892</v>
      </c>
      <c r="C4803" s="276" t="s">
        <v>2525</v>
      </c>
    </row>
    <row r="4804" spans="1:3" x14ac:dyDescent="0.2">
      <c r="A4804" s="76" t="s">
        <v>11893</v>
      </c>
      <c r="B4804" s="275" t="s">
        <v>11894</v>
      </c>
      <c r="C4804" s="276" t="s">
        <v>2525</v>
      </c>
    </row>
    <row r="4805" spans="1:3" x14ac:dyDescent="0.2">
      <c r="A4805" s="76" t="s">
        <v>11895</v>
      </c>
      <c r="B4805" s="275" t="s">
        <v>11896</v>
      </c>
      <c r="C4805" s="276" t="s">
        <v>2525</v>
      </c>
    </row>
    <row r="4806" spans="1:3" x14ac:dyDescent="0.2">
      <c r="A4806" s="76" t="s">
        <v>11897</v>
      </c>
      <c r="B4806" s="275" t="s">
        <v>11898</v>
      </c>
      <c r="C4806" s="276" t="s">
        <v>2525</v>
      </c>
    </row>
    <row r="4807" spans="1:3" x14ac:dyDescent="0.2">
      <c r="A4807" s="76" t="s">
        <v>11899</v>
      </c>
      <c r="B4807" s="275" t="s">
        <v>11900</v>
      </c>
      <c r="C4807" s="276" t="s">
        <v>2525</v>
      </c>
    </row>
    <row r="4808" spans="1:3" x14ac:dyDescent="0.2">
      <c r="A4808" s="76" t="s">
        <v>11901</v>
      </c>
      <c r="B4808" s="275" t="s">
        <v>11902</v>
      </c>
      <c r="C4808" s="276" t="s">
        <v>2525</v>
      </c>
    </row>
    <row r="4809" spans="1:3" x14ac:dyDescent="0.2">
      <c r="A4809" s="76" t="s">
        <v>11903</v>
      </c>
      <c r="B4809" s="275" t="s">
        <v>11904</v>
      </c>
      <c r="C4809" s="276" t="s">
        <v>2525</v>
      </c>
    </row>
    <row r="4810" spans="1:3" x14ac:dyDescent="0.2">
      <c r="A4810" s="76" t="s">
        <v>11905</v>
      </c>
      <c r="B4810" s="275" t="s">
        <v>11906</v>
      </c>
      <c r="C4810" s="276" t="s">
        <v>2525</v>
      </c>
    </row>
    <row r="4811" spans="1:3" x14ac:dyDescent="0.2">
      <c r="A4811" s="76" t="s">
        <v>11907</v>
      </c>
      <c r="B4811" s="275" t="s">
        <v>11908</v>
      </c>
      <c r="C4811" s="276" t="s">
        <v>2525</v>
      </c>
    </row>
    <row r="4812" spans="1:3" x14ac:dyDescent="0.2">
      <c r="A4812" s="76" t="s">
        <v>11909</v>
      </c>
      <c r="B4812" s="275" t="s">
        <v>11910</v>
      </c>
      <c r="C4812" s="276" t="s">
        <v>2525</v>
      </c>
    </row>
    <row r="4813" spans="1:3" x14ac:dyDescent="0.2">
      <c r="A4813" s="76" t="s">
        <v>11911</v>
      </c>
      <c r="B4813" s="275" t="s">
        <v>11912</v>
      </c>
      <c r="C4813" s="276" t="s">
        <v>2525</v>
      </c>
    </row>
    <row r="4814" spans="1:3" x14ac:dyDescent="0.2">
      <c r="A4814" s="76" t="s">
        <v>11913</v>
      </c>
      <c r="B4814" s="275" t="s">
        <v>11914</v>
      </c>
      <c r="C4814" s="276" t="s">
        <v>2525</v>
      </c>
    </row>
    <row r="4815" spans="1:3" x14ac:dyDescent="0.2">
      <c r="A4815" s="76" t="s">
        <v>11915</v>
      </c>
      <c r="B4815" s="275" t="s">
        <v>11916</v>
      </c>
      <c r="C4815" s="276" t="s">
        <v>2525</v>
      </c>
    </row>
    <row r="4816" spans="1:3" x14ac:dyDescent="0.2">
      <c r="A4816" s="76" t="s">
        <v>11917</v>
      </c>
      <c r="B4816" s="275" t="s">
        <v>11918</v>
      </c>
      <c r="C4816" s="276" t="s">
        <v>22275</v>
      </c>
    </row>
    <row r="4817" spans="1:3" x14ac:dyDescent="0.2">
      <c r="A4817" s="76" t="s">
        <v>11919</v>
      </c>
      <c r="B4817" s="275" t="s">
        <v>11920</v>
      </c>
      <c r="C4817" s="276" t="s">
        <v>2525</v>
      </c>
    </row>
    <row r="4818" spans="1:3" x14ac:dyDescent="0.2">
      <c r="A4818" s="76" t="s">
        <v>11921</v>
      </c>
      <c r="B4818" s="275" t="s">
        <v>11922</v>
      </c>
      <c r="C4818" s="276" t="s">
        <v>2525</v>
      </c>
    </row>
    <row r="4819" spans="1:3" x14ac:dyDescent="0.2">
      <c r="A4819" s="76" t="s">
        <v>11923</v>
      </c>
      <c r="B4819" s="275" t="s">
        <v>11924</v>
      </c>
      <c r="C4819" s="276" t="s">
        <v>2525</v>
      </c>
    </row>
    <row r="4820" spans="1:3" x14ac:dyDescent="0.2">
      <c r="A4820" s="76" t="s">
        <v>11925</v>
      </c>
      <c r="B4820" s="275" t="s">
        <v>11926</v>
      </c>
      <c r="C4820" s="276" t="s">
        <v>2525</v>
      </c>
    </row>
    <row r="4821" spans="1:3" x14ac:dyDescent="0.2">
      <c r="A4821" s="76" t="s">
        <v>11927</v>
      </c>
      <c r="B4821" s="275" t="s">
        <v>11928</v>
      </c>
      <c r="C4821" s="276" t="s">
        <v>2525</v>
      </c>
    </row>
    <row r="4822" spans="1:3" x14ac:dyDescent="0.2">
      <c r="A4822" s="76" t="s">
        <v>11929</v>
      </c>
      <c r="B4822" s="275" t="s">
        <v>11930</v>
      </c>
      <c r="C4822" s="276" t="s">
        <v>2525</v>
      </c>
    </row>
    <row r="4823" spans="1:3" x14ac:dyDescent="0.2">
      <c r="A4823" s="76" t="s">
        <v>11931</v>
      </c>
      <c r="B4823" s="275" t="s">
        <v>11932</v>
      </c>
      <c r="C4823" s="276" t="s">
        <v>22275</v>
      </c>
    </row>
    <row r="4824" spans="1:3" x14ac:dyDescent="0.2">
      <c r="A4824" s="76" t="s">
        <v>11933</v>
      </c>
      <c r="B4824" s="275" t="s">
        <v>11934</v>
      </c>
      <c r="C4824" s="276" t="s">
        <v>22275</v>
      </c>
    </row>
    <row r="4825" spans="1:3" x14ac:dyDescent="0.2">
      <c r="A4825" s="76" t="s">
        <v>11935</v>
      </c>
      <c r="B4825" s="275" t="s">
        <v>11936</v>
      </c>
      <c r="C4825" s="276" t="s">
        <v>2525</v>
      </c>
    </row>
    <row r="4826" spans="1:3" x14ac:dyDescent="0.2">
      <c r="A4826" s="76" t="s">
        <v>11937</v>
      </c>
      <c r="B4826" s="275" t="s">
        <v>11938</v>
      </c>
      <c r="C4826" s="276" t="s">
        <v>2525</v>
      </c>
    </row>
    <row r="4827" spans="1:3" x14ac:dyDescent="0.2">
      <c r="A4827" s="76" t="s">
        <v>11939</v>
      </c>
      <c r="B4827" s="275" t="s">
        <v>11940</v>
      </c>
      <c r="C4827" s="276" t="s">
        <v>2525</v>
      </c>
    </row>
    <row r="4828" spans="1:3" x14ac:dyDescent="0.2">
      <c r="A4828" s="76" t="s">
        <v>11941</v>
      </c>
      <c r="B4828" s="275" t="s">
        <v>11942</v>
      </c>
      <c r="C4828" s="276" t="s">
        <v>22275</v>
      </c>
    </row>
    <row r="4829" spans="1:3" x14ac:dyDescent="0.2">
      <c r="A4829" s="76" t="s">
        <v>11943</v>
      </c>
      <c r="B4829" s="275" t="s">
        <v>11944</v>
      </c>
      <c r="C4829" s="276" t="s">
        <v>2525</v>
      </c>
    </row>
    <row r="4830" spans="1:3" x14ac:dyDescent="0.2">
      <c r="A4830" s="76" t="s">
        <v>11945</v>
      </c>
      <c r="B4830" s="275" t="s">
        <v>11946</v>
      </c>
      <c r="C4830" s="276" t="s">
        <v>2525</v>
      </c>
    </row>
    <row r="4831" spans="1:3" x14ac:dyDescent="0.2">
      <c r="A4831" s="76" t="s">
        <v>11947</v>
      </c>
      <c r="B4831" s="275" t="s">
        <v>11948</v>
      </c>
      <c r="C4831" s="276" t="s">
        <v>2525</v>
      </c>
    </row>
    <row r="4832" spans="1:3" x14ac:dyDescent="0.2">
      <c r="A4832" s="76" t="s">
        <v>11949</v>
      </c>
      <c r="B4832" s="275" t="s">
        <v>11950</v>
      </c>
      <c r="C4832" s="276" t="s">
        <v>2525</v>
      </c>
    </row>
    <row r="4833" spans="1:3" x14ac:dyDescent="0.2">
      <c r="A4833" s="76" t="s">
        <v>11951</v>
      </c>
      <c r="B4833" s="275" t="s">
        <v>11952</v>
      </c>
      <c r="C4833" s="276" t="s">
        <v>2525</v>
      </c>
    </row>
    <row r="4834" spans="1:3" x14ac:dyDescent="0.2">
      <c r="A4834" s="76" t="s">
        <v>11953</v>
      </c>
      <c r="B4834" s="275" t="s">
        <v>11954</v>
      </c>
      <c r="C4834" s="276" t="s">
        <v>2525</v>
      </c>
    </row>
    <row r="4835" spans="1:3" x14ac:dyDescent="0.2">
      <c r="A4835" s="76" t="s">
        <v>11955</v>
      </c>
      <c r="B4835" s="275" t="s">
        <v>11956</v>
      </c>
      <c r="C4835" s="276" t="s">
        <v>2525</v>
      </c>
    </row>
    <row r="4836" spans="1:3" x14ac:dyDescent="0.2">
      <c r="A4836" s="76" t="s">
        <v>11957</v>
      </c>
      <c r="B4836" s="275" t="s">
        <v>11958</v>
      </c>
      <c r="C4836" s="276" t="s">
        <v>2525</v>
      </c>
    </row>
    <row r="4837" spans="1:3" x14ac:dyDescent="0.2">
      <c r="A4837" s="76" t="s">
        <v>11959</v>
      </c>
      <c r="B4837" s="275" t="s">
        <v>11960</v>
      </c>
      <c r="C4837" s="276" t="s">
        <v>2525</v>
      </c>
    </row>
    <row r="4838" spans="1:3" x14ac:dyDescent="0.2">
      <c r="A4838" s="76" t="s">
        <v>11961</v>
      </c>
      <c r="B4838" s="275" t="s">
        <v>11962</v>
      </c>
      <c r="C4838" s="276" t="s">
        <v>2525</v>
      </c>
    </row>
    <row r="4839" spans="1:3" x14ac:dyDescent="0.2">
      <c r="A4839" s="76" t="s">
        <v>11963</v>
      </c>
      <c r="B4839" s="275" t="s">
        <v>11964</v>
      </c>
      <c r="C4839" s="276" t="s">
        <v>2525</v>
      </c>
    </row>
    <row r="4840" spans="1:3" x14ac:dyDescent="0.2">
      <c r="A4840" s="76" t="s">
        <v>11965</v>
      </c>
      <c r="B4840" s="275" t="s">
        <v>11966</v>
      </c>
      <c r="C4840" s="276" t="s">
        <v>2525</v>
      </c>
    </row>
    <row r="4841" spans="1:3" x14ac:dyDescent="0.2">
      <c r="A4841" s="76" t="s">
        <v>11967</v>
      </c>
      <c r="B4841" s="275" t="s">
        <v>11968</v>
      </c>
      <c r="C4841" s="276" t="s">
        <v>2525</v>
      </c>
    </row>
    <row r="4842" spans="1:3" x14ac:dyDescent="0.2">
      <c r="A4842" s="76" t="s">
        <v>11969</v>
      </c>
      <c r="B4842" s="275" t="s">
        <v>11970</v>
      </c>
      <c r="C4842" s="276" t="s">
        <v>2525</v>
      </c>
    </row>
    <row r="4843" spans="1:3" x14ac:dyDescent="0.2">
      <c r="A4843" s="76" t="s">
        <v>11971</v>
      </c>
      <c r="B4843" s="275" t="s">
        <v>11972</v>
      </c>
      <c r="C4843" s="276" t="s">
        <v>2525</v>
      </c>
    </row>
    <row r="4844" spans="1:3" x14ac:dyDescent="0.2">
      <c r="A4844" s="76" t="s">
        <v>11973</v>
      </c>
      <c r="B4844" s="275" t="s">
        <v>11974</v>
      </c>
      <c r="C4844" s="276" t="s">
        <v>2525</v>
      </c>
    </row>
    <row r="4845" spans="1:3" x14ac:dyDescent="0.2">
      <c r="A4845" s="76" t="s">
        <v>11975</v>
      </c>
      <c r="B4845" s="275" t="s">
        <v>11976</v>
      </c>
      <c r="C4845" s="276" t="s">
        <v>2525</v>
      </c>
    </row>
    <row r="4846" spans="1:3" x14ac:dyDescent="0.2">
      <c r="A4846" s="76" t="s">
        <v>11977</v>
      </c>
      <c r="B4846" s="275" t="s">
        <v>5438</v>
      </c>
      <c r="C4846" s="276" t="s">
        <v>2525</v>
      </c>
    </row>
    <row r="4847" spans="1:3" x14ac:dyDescent="0.2">
      <c r="A4847" s="76" t="s">
        <v>11978</v>
      </c>
      <c r="B4847" s="275" t="s">
        <v>11979</v>
      </c>
      <c r="C4847" s="276" t="s">
        <v>2525</v>
      </c>
    </row>
    <row r="4848" spans="1:3" x14ac:dyDescent="0.2">
      <c r="A4848" s="76" t="s">
        <v>11980</v>
      </c>
      <c r="B4848" s="275" t="s">
        <v>11981</v>
      </c>
      <c r="C4848" s="276" t="s">
        <v>22275</v>
      </c>
    </row>
    <row r="4849" spans="1:3" x14ac:dyDescent="0.2">
      <c r="A4849" s="76" t="s">
        <v>11982</v>
      </c>
      <c r="B4849" s="275" t="s">
        <v>11983</v>
      </c>
      <c r="C4849" s="276" t="s">
        <v>2525</v>
      </c>
    </row>
    <row r="4850" spans="1:3" x14ac:dyDescent="0.2">
      <c r="A4850" s="76" t="s">
        <v>11984</v>
      </c>
      <c r="B4850" s="275" t="s">
        <v>11985</v>
      </c>
      <c r="C4850" s="276" t="s">
        <v>2525</v>
      </c>
    </row>
    <row r="4851" spans="1:3" x14ac:dyDescent="0.2">
      <c r="A4851" s="76" t="s">
        <v>11986</v>
      </c>
      <c r="B4851" s="275" t="s">
        <v>11987</v>
      </c>
      <c r="C4851" s="276" t="s">
        <v>2525</v>
      </c>
    </row>
    <row r="4852" spans="1:3" x14ac:dyDescent="0.2">
      <c r="A4852" s="76" t="s">
        <v>11988</v>
      </c>
      <c r="B4852" s="275" t="s">
        <v>11989</v>
      </c>
      <c r="C4852" s="276" t="s">
        <v>2525</v>
      </c>
    </row>
    <row r="4853" spans="1:3" x14ac:dyDescent="0.2">
      <c r="A4853" s="76" t="s">
        <v>11990</v>
      </c>
      <c r="B4853" s="275" t="s">
        <v>11991</v>
      </c>
      <c r="C4853" s="276" t="s">
        <v>2525</v>
      </c>
    </row>
    <row r="4854" spans="1:3" x14ac:dyDescent="0.2">
      <c r="A4854" s="76" t="s">
        <v>11992</v>
      </c>
      <c r="B4854" s="275" t="s">
        <v>4326</v>
      </c>
      <c r="C4854" s="276" t="s">
        <v>2525</v>
      </c>
    </row>
    <row r="4855" spans="1:3" x14ac:dyDescent="0.2">
      <c r="A4855" s="76" t="s">
        <v>11993</v>
      </c>
      <c r="B4855" s="275" t="s">
        <v>11994</v>
      </c>
      <c r="C4855" s="276" t="s">
        <v>2525</v>
      </c>
    </row>
    <row r="4856" spans="1:3" x14ac:dyDescent="0.2">
      <c r="A4856" s="76" t="s">
        <v>11995</v>
      </c>
      <c r="B4856" s="275" t="s">
        <v>11996</v>
      </c>
      <c r="C4856" s="276" t="s">
        <v>2525</v>
      </c>
    </row>
    <row r="4857" spans="1:3" x14ac:dyDescent="0.2">
      <c r="A4857" s="76" t="s">
        <v>11997</v>
      </c>
      <c r="B4857" s="275" t="s">
        <v>11998</v>
      </c>
      <c r="C4857" s="276" t="s">
        <v>2525</v>
      </c>
    </row>
    <row r="4858" spans="1:3" x14ac:dyDescent="0.2">
      <c r="A4858" s="76" t="s">
        <v>11999</v>
      </c>
      <c r="B4858" s="275" t="s">
        <v>12000</v>
      </c>
      <c r="C4858" s="276" t="s">
        <v>2525</v>
      </c>
    </row>
    <row r="4859" spans="1:3" x14ac:dyDescent="0.2">
      <c r="A4859" s="76" t="s">
        <v>12001</v>
      </c>
      <c r="B4859" s="275" t="s">
        <v>12002</v>
      </c>
      <c r="C4859" s="276" t="s">
        <v>2525</v>
      </c>
    </row>
    <row r="4860" spans="1:3" x14ac:dyDescent="0.2">
      <c r="A4860" s="76" t="s">
        <v>12003</v>
      </c>
      <c r="B4860" s="275" t="s">
        <v>22283</v>
      </c>
      <c r="C4860" s="276" t="s">
        <v>2525</v>
      </c>
    </row>
    <row r="4861" spans="1:3" x14ac:dyDescent="0.2">
      <c r="A4861" s="76" t="s">
        <v>12004</v>
      </c>
      <c r="B4861" s="275" t="s">
        <v>12005</v>
      </c>
      <c r="C4861" s="276" t="s">
        <v>2525</v>
      </c>
    </row>
    <row r="4862" spans="1:3" x14ac:dyDescent="0.2">
      <c r="A4862" s="76" t="s">
        <v>12006</v>
      </c>
      <c r="B4862" s="275" t="s">
        <v>12007</v>
      </c>
      <c r="C4862" s="276" t="s">
        <v>2525</v>
      </c>
    </row>
    <row r="4863" spans="1:3" x14ac:dyDescent="0.2">
      <c r="A4863" s="76" t="s">
        <v>12008</v>
      </c>
      <c r="B4863" s="275" t="s">
        <v>12009</v>
      </c>
      <c r="C4863" s="276" t="s">
        <v>2525</v>
      </c>
    </row>
    <row r="4864" spans="1:3" x14ac:dyDescent="0.2">
      <c r="A4864" s="76" t="s">
        <v>12010</v>
      </c>
      <c r="B4864" s="275" t="s">
        <v>12011</v>
      </c>
      <c r="C4864" s="276" t="s">
        <v>2525</v>
      </c>
    </row>
    <row r="4865" spans="1:3" x14ac:dyDescent="0.2">
      <c r="A4865" s="76" t="s">
        <v>12012</v>
      </c>
      <c r="B4865" s="275" t="s">
        <v>12013</v>
      </c>
      <c r="C4865" s="276" t="s">
        <v>2525</v>
      </c>
    </row>
    <row r="4866" spans="1:3" x14ac:dyDescent="0.2">
      <c r="A4866" s="76" t="s">
        <v>12014</v>
      </c>
      <c r="B4866" s="275" t="s">
        <v>12015</v>
      </c>
      <c r="C4866" s="276" t="s">
        <v>2525</v>
      </c>
    </row>
    <row r="4867" spans="1:3" x14ac:dyDescent="0.2">
      <c r="A4867" s="76" t="s">
        <v>12016</v>
      </c>
      <c r="B4867" s="275" t="s">
        <v>12017</v>
      </c>
      <c r="C4867" s="276" t="s">
        <v>2525</v>
      </c>
    </row>
    <row r="4868" spans="1:3" x14ac:dyDescent="0.2">
      <c r="A4868" s="76" t="s">
        <v>12018</v>
      </c>
      <c r="B4868" s="275" t="s">
        <v>12019</v>
      </c>
      <c r="C4868" s="276" t="s">
        <v>22275</v>
      </c>
    </row>
    <row r="4869" spans="1:3" x14ac:dyDescent="0.2">
      <c r="A4869" s="76" t="s">
        <v>12020</v>
      </c>
      <c r="B4869" s="275" t="s">
        <v>2698</v>
      </c>
      <c r="C4869" s="276" t="s">
        <v>2525</v>
      </c>
    </row>
    <row r="4870" spans="1:3" x14ac:dyDescent="0.2">
      <c r="A4870" s="76" t="s">
        <v>12021</v>
      </c>
      <c r="B4870" s="275" t="s">
        <v>12022</v>
      </c>
      <c r="C4870" s="276" t="s">
        <v>2525</v>
      </c>
    </row>
    <row r="4871" spans="1:3" x14ac:dyDescent="0.2">
      <c r="A4871" s="76" t="s">
        <v>12023</v>
      </c>
      <c r="B4871" s="275" t="s">
        <v>12024</v>
      </c>
      <c r="C4871" s="276" t="s">
        <v>2525</v>
      </c>
    </row>
    <row r="4872" spans="1:3" x14ac:dyDescent="0.2">
      <c r="A4872" s="76" t="s">
        <v>12025</v>
      </c>
      <c r="B4872" s="275" t="s">
        <v>12026</v>
      </c>
      <c r="C4872" s="276" t="s">
        <v>2525</v>
      </c>
    </row>
    <row r="4873" spans="1:3" x14ac:dyDescent="0.2">
      <c r="A4873" s="76" t="s">
        <v>12027</v>
      </c>
      <c r="B4873" s="275" t="s">
        <v>12028</v>
      </c>
      <c r="C4873" s="276" t="s">
        <v>2525</v>
      </c>
    </row>
    <row r="4874" spans="1:3" x14ac:dyDescent="0.2">
      <c r="A4874" s="76" t="s">
        <v>12029</v>
      </c>
      <c r="B4874" s="275" t="s">
        <v>12030</v>
      </c>
      <c r="C4874" s="276" t="s">
        <v>2525</v>
      </c>
    </row>
    <row r="4875" spans="1:3" x14ac:dyDescent="0.2">
      <c r="A4875" s="76" t="s">
        <v>12031</v>
      </c>
      <c r="B4875" s="275" t="s">
        <v>12032</v>
      </c>
      <c r="C4875" s="276" t="s">
        <v>2525</v>
      </c>
    </row>
    <row r="4876" spans="1:3" x14ac:dyDescent="0.2">
      <c r="A4876" s="76" t="s">
        <v>12033</v>
      </c>
      <c r="B4876" s="275" t="s">
        <v>12034</v>
      </c>
      <c r="C4876" s="276" t="s">
        <v>2525</v>
      </c>
    </row>
    <row r="4877" spans="1:3" x14ac:dyDescent="0.2">
      <c r="A4877" s="76" t="s">
        <v>12035</v>
      </c>
      <c r="B4877" s="275" t="s">
        <v>12036</v>
      </c>
      <c r="C4877" s="276" t="s">
        <v>2525</v>
      </c>
    </row>
    <row r="4878" spans="1:3" x14ac:dyDescent="0.2">
      <c r="A4878" s="76" t="s">
        <v>12037</v>
      </c>
      <c r="B4878" s="275" t="s">
        <v>12038</v>
      </c>
      <c r="C4878" s="276" t="s">
        <v>2525</v>
      </c>
    </row>
    <row r="4879" spans="1:3" x14ac:dyDescent="0.2">
      <c r="A4879" s="76" t="s">
        <v>12039</v>
      </c>
      <c r="B4879" s="275" t="s">
        <v>12040</v>
      </c>
      <c r="C4879" s="276" t="s">
        <v>2525</v>
      </c>
    </row>
    <row r="4880" spans="1:3" x14ac:dyDescent="0.2">
      <c r="A4880" s="76" t="s">
        <v>12041</v>
      </c>
      <c r="B4880" s="275" t="s">
        <v>12042</v>
      </c>
      <c r="C4880" s="276" t="s">
        <v>22275</v>
      </c>
    </row>
    <row r="4881" spans="1:3" x14ac:dyDescent="0.2">
      <c r="A4881" s="76" t="s">
        <v>12043</v>
      </c>
      <c r="B4881" s="275" t="s">
        <v>12044</v>
      </c>
      <c r="C4881" s="276" t="s">
        <v>2525</v>
      </c>
    </row>
    <row r="4882" spans="1:3" x14ac:dyDescent="0.2">
      <c r="A4882" s="76" t="s">
        <v>12045</v>
      </c>
      <c r="B4882" s="275" t="s">
        <v>12046</v>
      </c>
      <c r="C4882" s="276" t="s">
        <v>22275</v>
      </c>
    </row>
    <row r="4883" spans="1:3" x14ac:dyDescent="0.2">
      <c r="A4883" s="76" t="s">
        <v>12047</v>
      </c>
      <c r="B4883" s="275" t="s">
        <v>2986</v>
      </c>
      <c r="C4883" s="276" t="s">
        <v>2525</v>
      </c>
    </row>
    <row r="4884" spans="1:3" x14ac:dyDescent="0.2">
      <c r="A4884" s="76" t="s">
        <v>12048</v>
      </c>
      <c r="B4884" s="275" t="s">
        <v>12049</v>
      </c>
      <c r="C4884" s="276" t="s">
        <v>2525</v>
      </c>
    </row>
    <row r="4885" spans="1:3" x14ac:dyDescent="0.2">
      <c r="A4885" s="76" t="s">
        <v>12050</v>
      </c>
      <c r="B4885" s="275" t="s">
        <v>12051</v>
      </c>
      <c r="C4885" s="276" t="s">
        <v>2525</v>
      </c>
    </row>
    <row r="4886" spans="1:3" x14ac:dyDescent="0.2">
      <c r="A4886" s="76" t="s">
        <v>12052</v>
      </c>
      <c r="B4886" s="275" t="s">
        <v>12053</v>
      </c>
      <c r="C4886" s="276" t="s">
        <v>2525</v>
      </c>
    </row>
    <row r="4887" spans="1:3" x14ac:dyDescent="0.2">
      <c r="A4887" s="76" t="s">
        <v>12054</v>
      </c>
      <c r="B4887" s="275" t="s">
        <v>12055</v>
      </c>
      <c r="C4887" s="276" t="s">
        <v>2525</v>
      </c>
    </row>
    <row r="4888" spans="1:3" x14ac:dyDescent="0.2">
      <c r="A4888" s="76" t="s">
        <v>12056</v>
      </c>
      <c r="B4888" s="275" t="s">
        <v>12057</v>
      </c>
      <c r="C4888" s="276" t="s">
        <v>2525</v>
      </c>
    </row>
    <row r="4889" spans="1:3" x14ac:dyDescent="0.2">
      <c r="A4889" s="76" t="s">
        <v>12058</v>
      </c>
      <c r="B4889" s="275" t="s">
        <v>12059</v>
      </c>
      <c r="C4889" s="276" t="s">
        <v>2525</v>
      </c>
    </row>
    <row r="4890" spans="1:3" x14ac:dyDescent="0.2">
      <c r="A4890" s="76" t="s">
        <v>12060</v>
      </c>
      <c r="B4890" s="275" t="s">
        <v>12061</v>
      </c>
      <c r="C4890" s="276" t="s">
        <v>2525</v>
      </c>
    </row>
    <row r="4891" spans="1:3" x14ac:dyDescent="0.2">
      <c r="A4891" s="76" t="s">
        <v>12062</v>
      </c>
      <c r="B4891" s="275" t="s">
        <v>12063</v>
      </c>
      <c r="C4891" s="276" t="s">
        <v>2525</v>
      </c>
    </row>
    <row r="4892" spans="1:3" x14ac:dyDescent="0.2">
      <c r="A4892" s="76" t="s">
        <v>12064</v>
      </c>
      <c r="B4892" s="275" t="s">
        <v>12065</v>
      </c>
      <c r="C4892" s="276" t="s">
        <v>2525</v>
      </c>
    </row>
    <row r="4893" spans="1:3" x14ac:dyDescent="0.2">
      <c r="A4893" s="76" t="s">
        <v>12066</v>
      </c>
      <c r="B4893" s="275" t="s">
        <v>12067</v>
      </c>
      <c r="C4893" s="276" t="s">
        <v>2525</v>
      </c>
    </row>
    <row r="4894" spans="1:3" x14ac:dyDescent="0.2">
      <c r="A4894" s="76" t="s">
        <v>12068</v>
      </c>
      <c r="B4894" s="275" t="s">
        <v>12069</v>
      </c>
      <c r="C4894" s="276" t="s">
        <v>2525</v>
      </c>
    </row>
    <row r="4895" spans="1:3" x14ac:dyDescent="0.2">
      <c r="A4895" s="76" t="s">
        <v>12070</v>
      </c>
      <c r="B4895" s="275" t="s">
        <v>12071</v>
      </c>
      <c r="C4895" s="276" t="s">
        <v>2525</v>
      </c>
    </row>
    <row r="4896" spans="1:3" x14ac:dyDescent="0.2">
      <c r="A4896" s="76" t="s">
        <v>12072</v>
      </c>
      <c r="B4896" s="275" t="s">
        <v>12073</v>
      </c>
      <c r="C4896" s="276" t="s">
        <v>2525</v>
      </c>
    </row>
    <row r="4897" spans="1:3" x14ac:dyDescent="0.2">
      <c r="A4897" s="76" t="s">
        <v>12074</v>
      </c>
      <c r="B4897" s="275" t="s">
        <v>12075</v>
      </c>
      <c r="C4897" s="276" t="s">
        <v>2525</v>
      </c>
    </row>
    <row r="4898" spans="1:3" x14ac:dyDescent="0.2">
      <c r="A4898" s="76" t="s">
        <v>12076</v>
      </c>
      <c r="B4898" s="275" t="s">
        <v>12077</v>
      </c>
      <c r="C4898" s="276" t="s">
        <v>2525</v>
      </c>
    </row>
    <row r="4899" spans="1:3" x14ac:dyDescent="0.2">
      <c r="A4899" s="76" t="s">
        <v>12078</v>
      </c>
      <c r="B4899" s="275" t="s">
        <v>7526</v>
      </c>
      <c r="C4899" s="276" t="s">
        <v>2525</v>
      </c>
    </row>
    <row r="4900" spans="1:3" x14ac:dyDescent="0.2">
      <c r="A4900" s="76" t="s">
        <v>7527</v>
      </c>
      <c r="B4900" s="275" t="s">
        <v>7528</v>
      </c>
      <c r="C4900" s="276" t="s">
        <v>2525</v>
      </c>
    </row>
    <row r="4901" spans="1:3" x14ac:dyDescent="0.2">
      <c r="A4901" s="76" t="s">
        <v>7529</v>
      </c>
      <c r="B4901" s="275" t="s">
        <v>7530</v>
      </c>
      <c r="C4901" s="276" t="s">
        <v>2525</v>
      </c>
    </row>
    <row r="4902" spans="1:3" x14ac:dyDescent="0.2">
      <c r="A4902" s="76" t="s">
        <v>7531</v>
      </c>
      <c r="B4902" s="275" t="s">
        <v>7532</v>
      </c>
      <c r="C4902" s="276" t="s">
        <v>2525</v>
      </c>
    </row>
    <row r="4903" spans="1:3" x14ac:dyDescent="0.2">
      <c r="A4903" s="76" t="s">
        <v>7533</v>
      </c>
      <c r="B4903" s="275" t="s">
        <v>7534</v>
      </c>
      <c r="C4903" s="276" t="s">
        <v>2525</v>
      </c>
    </row>
    <row r="4904" spans="1:3" x14ac:dyDescent="0.2">
      <c r="A4904" s="76" t="s">
        <v>7535</v>
      </c>
      <c r="B4904" s="275" t="s">
        <v>7536</v>
      </c>
      <c r="C4904" s="276" t="s">
        <v>2525</v>
      </c>
    </row>
    <row r="4905" spans="1:3" x14ac:dyDescent="0.2">
      <c r="A4905" s="76" t="s">
        <v>7537</v>
      </c>
      <c r="B4905" s="275" t="s">
        <v>7538</v>
      </c>
      <c r="C4905" s="276" t="s">
        <v>2525</v>
      </c>
    </row>
    <row r="4906" spans="1:3" x14ac:dyDescent="0.2">
      <c r="A4906" s="76" t="s">
        <v>7539</v>
      </c>
      <c r="B4906" s="275" t="s">
        <v>7540</v>
      </c>
      <c r="C4906" s="276" t="s">
        <v>2525</v>
      </c>
    </row>
    <row r="4907" spans="1:3" x14ac:dyDescent="0.2">
      <c r="A4907" s="76" t="s">
        <v>7541</v>
      </c>
      <c r="B4907" s="275" t="s">
        <v>7542</v>
      </c>
      <c r="C4907" s="276" t="s">
        <v>2525</v>
      </c>
    </row>
    <row r="4908" spans="1:3" x14ac:dyDescent="0.2">
      <c r="A4908" s="76" t="s">
        <v>7543</v>
      </c>
      <c r="B4908" s="275" t="s">
        <v>7544</v>
      </c>
      <c r="C4908" s="276" t="s">
        <v>2525</v>
      </c>
    </row>
    <row r="4909" spans="1:3" x14ac:dyDescent="0.2">
      <c r="A4909" s="76" t="s">
        <v>7545</v>
      </c>
      <c r="B4909" s="275" t="s">
        <v>7546</v>
      </c>
      <c r="C4909" s="276" t="s">
        <v>2525</v>
      </c>
    </row>
    <row r="4910" spans="1:3" x14ac:dyDescent="0.2">
      <c r="A4910" s="76" t="s">
        <v>7547</v>
      </c>
      <c r="B4910" s="275" t="s">
        <v>7548</v>
      </c>
      <c r="C4910" s="276" t="s">
        <v>2525</v>
      </c>
    </row>
    <row r="4911" spans="1:3" x14ac:dyDescent="0.2">
      <c r="A4911" s="76" t="s">
        <v>7549</v>
      </c>
      <c r="B4911" s="275" t="s">
        <v>7550</v>
      </c>
      <c r="C4911" s="276" t="s">
        <v>2525</v>
      </c>
    </row>
    <row r="4912" spans="1:3" x14ac:dyDescent="0.2">
      <c r="A4912" s="76" t="s">
        <v>7551</v>
      </c>
      <c r="B4912" s="275" t="s">
        <v>7552</v>
      </c>
      <c r="C4912" s="276" t="s">
        <v>2525</v>
      </c>
    </row>
    <row r="4913" spans="1:3" x14ac:dyDescent="0.2">
      <c r="A4913" s="76" t="s">
        <v>7553</v>
      </c>
      <c r="B4913" s="275" t="s">
        <v>7554</v>
      </c>
      <c r="C4913" s="276" t="s">
        <v>2525</v>
      </c>
    </row>
    <row r="4914" spans="1:3" x14ac:dyDescent="0.2">
      <c r="A4914" s="76" t="s">
        <v>7555</v>
      </c>
      <c r="B4914" s="275" t="s">
        <v>7556</v>
      </c>
      <c r="C4914" s="276" t="s">
        <v>2525</v>
      </c>
    </row>
    <row r="4915" spans="1:3" x14ac:dyDescent="0.2">
      <c r="A4915" s="76" t="s">
        <v>7557</v>
      </c>
      <c r="B4915" s="275" t="s">
        <v>7558</v>
      </c>
      <c r="C4915" s="276" t="s">
        <v>2525</v>
      </c>
    </row>
    <row r="4916" spans="1:3" x14ac:dyDescent="0.2">
      <c r="A4916" s="76" t="s">
        <v>7559</v>
      </c>
      <c r="B4916" s="275" t="s">
        <v>7560</v>
      </c>
      <c r="C4916" s="276" t="s">
        <v>2525</v>
      </c>
    </row>
    <row r="4917" spans="1:3" x14ac:dyDescent="0.2">
      <c r="A4917" s="76" t="s">
        <v>7561</v>
      </c>
      <c r="B4917" s="275" t="s">
        <v>7562</v>
      </c>
      <c r="C4917" s="276" t="s">
        <v>2525</v>
      </c>
    </row>
    <row r="4918" spans="1:3" x14ac:dyDescent="0.2">
      <c r="A4918" s="76" t="s">
        <v>7563</v>
      </c>
      <c r="B4918" s="275" t="s">
        <v>7564</v>
      </c>
      <c r="C4918" s="276" t="s">
        <v>2525</v>
      </c>
    </row>
    <row r="4919" spans="1:3" x14ac:dyDescent="0.2">
      <c r="A4919" s="76" t="s">
        <v>7565</v>
      </c>
      <c r="B4919" s="275" t="s">
        <v>7566</v>
      </c>
      <c r="C4919" s="276" t="s">
        <v>2525</v>
      </c>
    </row>
    <row r="4920" spans="1:3" x14ac:dyDescent="0.2">
      <c r="A4920" s="76" t="s">
        <v>7567</v>
      </c>
      <c r="B4920" s="275" t="s">
        <v>7568</v>
      </c>
      <c r="C4920" s="276" t="s">
        <v>2525</v>
      </c>
    </row>
    <row r="4921" spans="1:3" x14ac:dyDescent="0.2">
      <c r="A4921" s="76" t="s">
        <v>7569</v>
      </c>
      <c r="B4921" s="275" t="s">
        <v>7570</v>
      </c>
      <c r="C4921" s="276" t="s">
        <v>2525</v>
      </c>
    </row>
    <row r="4922" spans="1:3" x14ac:dyDescent="0.2">
      <c r="A4922" s="76" t="s">
        <v>7571</v>
      </c>
      <c r="B4922" s="275" t="s">
        <v>7572</v>
      </c>
      <c r="C4922" s="276" t="s">
        <v>2525</v>
      </c>
    </row>
    <row r="4923" spans="1:3" x14ac:dyDescent="0.2">
      <c r="A4923" s="76" t="s">
        <v>7573</v>
      </c>
      <c r="B4923" s="275" t="s">
        <v>7574</v>
      </c>
      <c r="C4923" s="276" t="s">
        <v>2525</v>
      </c>
    </row>
    <row r="4924" spans="1:3" x14ac:dyDescent="0.2">
      <c r="A4924" s="76" t="s">
        <v>7575</v>
      </c>
      <c r="B4924" s="275" t="s">
        <v>7576</v>
      </c>
      <c r="C4924" s="276" t="s">
        <v>2525</v>
      </c>
    </row>
    <row r="4925" spans="1:3" x14ac:dyDescent="0.2">
      <c r="A4925" s="76" t="s">
        <v>7577</v>
      </c>
      <c r="B4925" s="275" t="s">
        <v>7578</v>
      </c>
      <c r="C4925" s="276" t="s">
        <v>2525</v>
      </c>
    </row>
    <row r="4926" spans="1:3" x14ac:dyDescent="0.2">
      <c r="A4926" s="76" t="s">
        <v>7579</v>
      </c>
      <c r="B4926" s="275" t="s">
        <v>7580</v>
      </c>
      <c r="C4926" s="276" t="s">
        <v>2525</v>
      </c>
    </row>
    <row r="4927" spans="1:3" x14ac:dyDescent="0.2">
      <c r="A4927" s="76" t="s">
        <v>7581</v>
      </c>
      <c r="B4927" s="275" t="s">
        <v>7582</v>
      </c>
      <c r="C4927" s="276" t="s">
        <v>2525</v>
      </c>
    </row>
    <row r="4928" spans="1:3" x14ac:dyDescent="0.2">
      <c r="A4928" s="76" t="s">
        <v>7583</v>
      </c>
      <c r="B4928" s="275" t="s">
        <v>7584</v>
      </c>
      <c r="C4928" s="276" t="s">
        <v>2525</v>
      </c>
    </row>
    <row r="4929" spans="1:3" x14ac:dyDescent="0.2">
      <c r="A4929" s="76" t="s">
        <v>7585</v>
      </c>
      <c r="B4929" s="275" t="s">
        <v>7586</v>
      </c>
      <c r="C4929" s="276" t="s">
        <v>2525</v>
      </c>
    </row>
    <row r="4930" spans="1:3" x14ac:dyDescent="0.2">
      <c r="A4930" s="76" t="s">
        <v>7587</v>
      </c>
      <c r="B4930" s="275" t="s">
        <v>7588</v>
      </c>
      <c r="C4930" s="276" t="s">
        <v>2525</v>
      </c>
    </row>
    <row r="4931" spans="1:3" x14ac:dyDescent="0.2">
      <c r="A4931" s="76" t="s">
        <v>7589</v>
      </c>
      <c r="B4931" s="275" t="s">
        <v>7590</v>
      </c>
      <c r="C4931" s="276" t="s">
        <v>2525</v>
      </c>
    </row>
    <row r="4932" spans="1:3" x14ac:dyDescent="0.2">
      <c r="A4932" s="76" t="s">
        <v>7591</v>
      </c>
      <c r="B4932" s="275" t="s">
        <v>7592</v>
      </c>
      <c r="C4932" s="276" t="s">
        <v>2525</v>
      </c>
    </row>
    <row r="4933" spans="1:3" x14ac:dyDescent="0.2">
      <c r="A4933" s="76" t="s">
        <v>7593</v>
      </c>
      <c r="B4933" s="275" t="s">
        <v>7594</v>
      </c>
      <c r="C4933" s="276" t="s">
        <v>2525</v>
      </c>
    </row>
    <row r="4934" spans="1:3" x14ac:dyDescent="0.2">
      <c r="A4934" s="76" t="s">
        <v>7595</v>
      </c>
      <c r="B4934" s="275" t="s">
        <v>7596</v>
      </c>
      <c r="C4934" s="276" t="s">
        <v>2525</v>
      </c>
    </row>
    <row r="4935" spans="1:3" x14ac:dyDescent="0.2">
      <c r="A4935" s="76" t="s">
        <v>7597</v>
      </c>
      <c r="B4935" s="275" t="s">
        <v>7598</v>
      </c>
      <c r="C4935" s="276" t="s">
        <v>2525</v>
      </c>
    </row>
    <row r="4936" spans="1:3" x14ac:dyDescent="0.2">
      <c r="A4936" s="76" t="s">
        <v>7599</v>
      </c>
      <c r="B4936" s="275" t="s">
        <v>7600</v>
      </c>
      <c r="C4936" s="276" t="s">
        <v>2525</v>
      </c>
    </row>
    <row r="4937" spans="1:3" x14ac:dyDescent="0.2">
      <c r="A4937" s="76" t="s">
        <v>7601</v>
      </c>
      <c r="B4937" s="275" t="s">
        <v>7602</v>
      </c>
      <c r="C4937" s="276" t="s">
        <v>2525</v>
      </c>
    </row>
    <row r="4938" spans="1:3" x14ac:dyDescent="0.2">
      <c r="A4938" s="76" t="s">
        <v>7603</v>
      </c>
      <c r="B4938" s="275" t="s">
        <v>10314</v>
      </c>
      <c r="C4938" s="276" t="s">
        <v>2525</v>
      </c>
    </row>
    <row r="4939" spans="1:3" x14ac:dyDescent="0.2">
      <c r="A4939" s="76" t="s">
        <v>7604</v>
      </c>
      <c r="B4939" s="275" t="s">
        <v>7605</v>
      </c>
      <c r="C4939" s="276" t="s">
        <v>2525</v>
      </c>
    </row>
    <row r="4940" spans="1:3" x14ac:dyDescent="0.2">
      <c r="A4940" s="76" t="s">
        <v>7606</v>
      </c>
      <c r="B4940" s="275" t="s">
        <v>7607</v>
      </c>
      <c r="C4940" s="276" t="s">
        <v>2525</v>
      </c>
    </row>
    <row r="4941" spans="1:3" x14ac:dyDescent="0.2">
      <c r="A4941" s="76" t="s">
        <v>7608</v>
      </c>
      <c r="B4941" s="275" t="s">
        <v>7609</v>
      </c>
      <c r="C4941" s="276" t="s">
        <v>2525</v>
      </c>
    </row>
    <row r="4942" spans="1:3" x14ac:dyDescent="0.2">
      <c r="A4942" s="76" t="s">
        <v>7610</v>
      </c>
      <c r="B4942" s="275" t="s">
        <v>7611</v>
      </c>
      <c r="C4942" s="276" t="s">
        <v>2525</v>
      </c>
    </row>
    <row r="4943" spans="1:3" x14ac:dyDescent="0.2">
      <c r="A4943" s="76" t="s">
        <v>7612</v>
      </c>
      <c r="B4943" s="275" t="s">
        <v>587</v>
      </c>
      <c r="C4943" s="276" t="s">
        <v>2525</v>
      </c>
    </row>
    <row r="4944" spans="1:3" x14ac:dyDescent="0.2">
      <c r="A4944" s="76" t="s">
        <v>7613</v>
      </c>
      <c r="B4944" s="275" t="s">
        <v>7614</v>
      </c>
      <c r="C4944" s="276" t="s">
        <v>2525</v>
      </c>
    </row>
    <row r="4945" spans="1:3" x14ac:dyDescent="0.2">
      <c r="A4945" s="76" t="s">
        <v>7615</v>
      </c>
      <c r="B4945" s="275" t="s">
        <v>7616</v>
      </c>
      <c r="C4945" s="276" t="s">
        <v>2525</v>
      </c>
    </row>
    <row r="4946" spans="1:3" x14ac:dyDescent="0.2">
      <c r="A4946" s="76" t="s">
        <v>7617</v>
      </c>
      <c r="B4946" s="275" t="s">
        <v>7618</v>
      </c>
      <c r="C4946" s="276" t="s">
        <v>2525</v>
      </c>
    </row>
    <row r="4947" spans="1:3" x14ac:dyDescent="0.2">
      <c r="A4947" s="76" t="s">
        <v>7619</v>
      </c>
      <c r="B4947" s="275" t="s">
        <v>7620</v>
      </c>
      <c r="C4947" s="276" t="s">
        <v>2525</v>
      </c>
    </row>
    <row r="4948" spans="1:3" x14ac:dyDescent="0.2">
      <c r="A4948" s="76" t="s">
        <v>7621</v>
      </c>
      <c r="B4948" s="275" t="s">
        <v>7622</v>
      </c>
      <c r="C4948" s="276" t="s">
        <v>2525</v>
      </c>
    </row>
    <row r="4949" spans="1:3" x14ac:dyDescent="0.2">
      <c r="A4949" s="76" t="s">
        <v>7623</v>
      </c>
      <c r="B4949" s="275" t="s">
        <v>7624</v>
      </c>
      <c r="C4949" s="276" t="s">
        <v>22275</v>
      </c>
    </row>
    <row r="4950" spans="1:3" x14ac:dyDescent="0.2">
      <c r="A4950" s="76" t="s">
        <v>7625</v>
      </c>
      <c r="B4950" s="275" t="s">
        <v>7626</v>
      </c>
      <c r="C4950" s="276" t="s">
        <v>2525</v>
      </c>
    </row>
    <row r="4951" spans="1:3" x14ac:dyDescent="0.2">
      <c r="A4951" s="76" t="s">
        <v>7627</v>
      </c>
      <c r="B4951" s="275" t="s">
        <v>4465</v>
      </c>
      <c r="C4951" s="276" t="s">
        <v>2525</v>
      </c>
    </row>
    <row r="4952" spans="1:3" x14ac:dyDescent="0.2">
      <c r="A4952" s="76" t="s">
        <v>7628</v>
      </c>
      <c r="B4952" s="275" t="s">
        <v>7629</v>
      </c>
      <c r="C4952" s="276" t="s">
        <v>22275</v>
      </c>
    </row>
    <row r="4953" spans="1:3" x14ac:dyDescent="0.2">
      <c r="A4953" s="76" t="s">
        <v>7630</v>
      </c>
      <c r="B4953" s="275" t="s">
        <v>7631</v>
      </c>
      <c r="C4953" s="276" t="s">
        <v>2525</v>
      </c>
    </row>
    <row r="4954" spans="1:3" x14ac:dyDescent="0.2">
      <c r="A4954" s="76" t="s">
        <v>7632</v>
      </c>
      <c r="B4954" s="275" t="s">
        <v>7633</v>
      </c>
      <c r="C4954" s="276" t="s">
        <v>2525</v>
      </c>
    </row>
    <row r="4955" spans="1:3" x14ac:dyDescent="0.2">
      <c r="A4955" s="76" t="s">
        <v>7634</v>
      </c>
      <c r="B4955" s="275" t="s">
        <v>7635</v>
      </c>
      <c r="C4955" s="276" t="s">
        <v>2525</v>
      </c>
    </row>
    <row r="4956" spans="1:3" x14ac:dyDescent="0.2">
      <c r="A4956" s="76" t="s">
        <v>7636</v>
      </c>
      <c r="B4956" s="275" t="s">
        <v>7637</v>
      </c>
      <c r="C4956" s="276" t="s">
        <v>2525</v>
      </c>
    </row>
    <row r="4957" spans="1:3" x14ac:dyDescent="0.2">
      <c r="A4957" s="76" t="s">
        <v>7638</v>
      </c>
      <c r="B4957" s="275" t="s">
        <v>7639</v>
      </c>
      <c r="C4957" s="276" t="s">
        <v>2525</v>
      </c>
    </row>
    <row r="4958" spans="1:3" x14ac:dyDescent="0.2">
      <c r="A4958" s="76" t="s">
        <v>7640</v>
      </c>
      <c r="B4958" s="275" t="s">
        <v>7641</v>
      </c>
      <c r="C4958" s="276" t="s">
        <v>2525</v>
      </c>
    </row>
    <row r="4959" spans="1:3" x14ac:dyDescent="0.2">
      <c r="A4959" s="76" t="s">
        <v>7642</v>
      </c>
      <c r="B4959" s="275" t="s">
        <v>7643</v>
      </c>
      <c r="C4959" s="276" t="s">
        <v>2525</v>
      </c>
    </row>
    <row r="4960" spans="1:3" x14ac:dyDescent="0.2">
      <c r="A4960" s="76" t="s">
        <v>7644</v>
      </c>
      <c r="B4960" s="275" t="s">
        <v>7645</v>
      </c>
      <c r="C4960" s="276" t="s">
        <v>2525</v>
      </c>
    </row>
    <row r="4961" spans="1:3" x14ac:dyDescent="0.2">
      <c r="A4961" s="76" t="s">
        <v>7646</v>
      </c>
      <c r="B4961" s="275" t="s">
        <v>7647</v>
      </c>
      <c r="C4961" s="276" t="s">
        <v>2525</v>
      </c>
    </row>
    <row r="4962" spans="1:3" x14ac:dyDescent="0.2">
      <c r="A4962" s="76" t="s">
        <v>7648</v>
      </c>
      <c r="B4962" s="275" t="s">
        <v>7649</v>
      </c>
      <c r="C4962" s="276" t="s">
        <v>2525</v>
      </c>
    </row>
    <row r="4963" spans="1:3" x14ac:dyDescent="0.2">
      <c r="A4963" s="76" t="s">
        <v>7650</v>
      </c>
      <c r="B4963" s="275" t="s">
        <v>7651</v>
      </c>
      <c r="C4963" s="276" t="s">
        <v>2525</v>
      </c>
    </row>
    <row r="4964" spans="1:3" x14ac:dyDescent="0.2">
      <c r="A4964" s="76" t="s">
        <v>7652</v>
      </c>
      <c r="B4964" s="275" t="s">
        <v>7653</v>
      </c>
      <c r="C4964" s="276" t="s">
        <v>2525</v>
      </c>
    </row>
    <row r="4965" spans="1:3" x14ac:dyDescent="0.2">
      <c r="A4965" s="76" t="s">
        <v>7654</v>
      </c>
      <c r="B4965" s="275" t="s">
        <v>7655</v>
      </c>
      <c r="C4965" s="276" t="s">
        <v>2525</v>
      </c>
    </row>
    <row r="4966" spans="1:3" x14ac:dyDescent="0.2">
      <c r="A4966" s="76" t="s">
        <v>7656</v>
      </c>
      <c r="B4966" s="275" t="s">
        <v>7657</v>
      </c>
      <c r="C4966" s="276" t="s">
        <v>2525</v>
      </c>
    </row>
    <row r="4967" spans="1:3" x14ac:dyDescent="0.2">
      <c r="A4967" s="76" t="s">
        <v>7658</v>
      </c>
      <c r="B4967" s="275" t="s">
        <v>7659</v>
      </c>
      <c r="C4967" s="276" t="s">
        <v>2525</v>
      </c>
    </row>
    <row r="4968" spans="1:3" x14ac:dyDescent="0.2">
      <c r="A4968" s="76" t="s">
        <v>7660</v>
      </c>
      <c r="B4968" s="275" t="s">
        <v>7661</v>
      </c>
      <c r="C4968" s="276" t="s">
        <v>2525</v>
      </c>
    </row>
    <row r="4969" spans="1:3" x14ac:dyDescent="0.2">
      <c r="A4969" s="76" t="s">
        <v>7662</v>
      </c>
      <c r="B4969" s="275" t="s">
        <v>7663</v>
      </c>
      <c r="C4969" s="276" t="s">
        <v>2525</v>
      </c>
    </row>
    <row r="4970" spans="1:3" x14ac:dyDescent="0.2">
      <c r="A4970" s="76" t="s">
        <v>7664</v>
      </c>
      <c r="B4970" s="275" t="s">
        <v>7665</v>
      </c>
      <c r="C4970" s="276" t="s">
        <v>2525</v>
      </c>
    </row>
    <row r="4971" spans="1:3" x14ac:dyDescent="0.2">
      <c r="A4971" s="76" t="s">
        <v>7666</v>
      </c>
      <c r="B4971" s="275" t="s">
        <v>7667</v>
      </c>
      <c r="C4971" s="276" t="s">
        <v>2525</v>
      </c>
    </row>
    <row r="4972" spans="1:3" x14ac:dyDescent="0.2">
      <c r="A4972" s="76" t="s">
        <v>7668</v>
      </c>
      <c r="B4972" s="275" t="s">
        <v>7669</v>
      </c>
      <c r="C4972" s="276" t="s">
        <v>2525</v>
      </c>
    </row>
    <row r="4973" spans="1:3" x14ac:dyDescent="0.2">
      <c r="A4973" s="76" t="s">
        <v>7670</v>
      </c>
      <c r="B4973" s="275" t="s">
        <v>7671</v>
      </c>
      <c r="C4973" s="276" t="s">
        <v>2525</v>
      </c>
    </row>
    <row r="4974" spans="1:3" x14ac:dyDescent="0.2">
      <c r="A4974" s="76" t="s">
        <v>7672</v>
      </c>
      <c r="B4974" s="275" t="s">
        <v>7673</v>
      </c>
      <c r="C4974" s="276" t="s">
        <v>2525</v>
      </c>
    </row>
    <row r="4975" spans="1:3" x14ac:dyDescent="0.2">
      <c r="A4975" s="76" t="s">
        <v>7674</v>
      </c>
      <c r="B4975" s="275" t="s">
        <v>7675</v>
      </c>
      <c r="C4975" s="276" t="s">
        <v>2525</v>
      </c>
    </row>
    <row r="4976" spans="1:3" x14ac:dyDescent="0.2">
      <c r="A4976" s="76" t="s">
        <v>7676</v>
      </c>
      <c r="B4976" s="275" t="s">
        <v>7677</v>
      </c>
      <c r="C4976" s="276" t="s">
        <v>2525</v>
      </c>
    </row>
    <row r="4977" spans="1:3" x14ac:dyDescent="0.2">
      <c r="A4977" s="76" t="s">
        <v>7678</v>
      </c>
      <c r="B4977" s="275" t="s">
        <v>7679</v>
      </c>
      <c r="C4977" s="276" t="s">
        <v>2525</v>
      </c>
    </row>
    <row r="4978" spans="1:3" x14ac:dyDescent="0.2">
      <c r="A4978" s="76" t="s">
        <v>7680</v>
      </c>
      <c r="B4978" s="275" t="s">
        <v>7681</v>
      </c>
      <c r="C4978" s="276" t="s">
        <v>2525</v>
      </c>
    </row>
    <row r="4979" spans="1:3" x14ac:dyDescent="0.2">
      <c r="A4979" s="76" t="s">
        <v>7682</v>
      </c>
      <c r="B4979" s="275" t="s">
        <v>7683</v>
      </c>
      <c r="C4979" s="276" t="s">
        <v>2525</v>
      </c>
    </row>
    <row r="4980" spans="1:3" x14ac:dyDescent="0.2">
      <c r="A4980" s="76" t="s">
        <v>7684</v>
      </c>
      <c r="B4980" s="275" t="s">
        <v>7685</v>
      </c>
      <c r="C4980" s="276" t="s">
        <v>2525</v>
      </c>
    </row>
    <row r="4981" spans="1:3" x14ac:dyDescent="0.2">
      <c r="A4981" s="76" t="s">
        <v>7686</v>
      </c>
      <c r="B4981" s="275" t="s">
        <v>7687</v>
      </c>
      <c r="C4981" s="276" t="s">
        <v>2525</v>
      </c>
    </row>
    <row r="4982" spans="1:3" x14ac:dyDescent="0.2">
      <c r="A4982" s="76" t="s">
        <v>7688</v>
      </c>
      <c r="B4982" s="275" t="s">
        <v>7689</v>
      </c>
      <c r="C4982" s="276" t="s">
        <v>2525</v>
      </c>
    </row>
    <row r="4983" spans="1:3" x14ac:dyDescent="0.2">
      <c r="A4983" s="76" t="s">
        <v>7690</v>
      </c>
      <c r="B4983" s="275" t="s">
        <v>7691</v>
      </c>
      <c r="C4983" s="276" t="s">
        <v>2525</v>
      </c>
    </row>
    <row r="4984" spans="1:3" x14ac:dyDescent="0.2">
      <c r="A4984" s="76" t="s">
        <v>7692</v>
      </c>
      <c r="B4984" s="275" t="s">
        <v>7693</v>
      </c>
      <c r="C4984" s="276" t="s">
        <v>2525</v>
      </c>
    </row>
    <row r="4985" spans="1:3" x14ac:dyDescent="0.2">
      <c r="A4985" s="76" t="s">
        <v>7694</v>
      </c>
      <c r="B4985" s="275" t="s">
        <v>7695</v>
      </c>
      <c r="C4985" s="276" t="s">
        <v>2525</v>
      </c>
    </row>
    <row r="4986" spans="1:3" x14ac:dyDescent="0.2">
      <c r="A4986" s="76" t="s">
        <v>7696</v>
      </c>
      <c r="B4986" s="275" t="s">
        <v>7697</v>
      </c>
      <c r="C4986" s="276" t="s">
        <v>2525</v>
      </c>
    </row>
    <row r="4987" spans="1:3" x14ac:dyDescent="0.2">
      <c r="A4987" s="76" t="s">
        <v>7698</v>
      </c>
      <c r="B4987" s="275" t="s">
        <v>7699</v>
      </c>
      <c r="C4987" s="276" t="s">
        <v>2525</v>
      </c>
    </row>
    <row r="4988" spans="1:3" x14ac:dyDescent="0.2">
      <c r="A4988" s="76" t="s">
        <v>7700</v>
      </c>
      <c r="B4988" s="275" t="s">
        <v>7701</v>
      </c>
      <c r="C4988" s="276" t="s">
        <v>2525</v>
      </c>
    </row>
    <row r="4989" spans="1:3" x14ac:dyDescent="0.2">
      <c r="A4989" s="76" t="s">
        <v>7702</v>
      </c>
      <c r="B4989" s="275" t="s">
        <v>7703</v>
      </c>
      <c r="C4989" s="276" t="s">
        <v>2525</v>
      </c>
    </row>
    <row r="4990" spans="1:3" x14ac:dyDescent="0.2">
      <c r="A4990" s="76" t="s">
        <v>7704</v>
      </c>
      <c r="B4990" s="275" t="s">
        <v>7705</v>
      </c>
      <c r="C4990" s="276" t="s">
        <v>2525</v>
      </c>
    </row>
    <row r="4991" spans="1:3" x14ac:dyDescent="0.2">
      <c r="A4991" s="76" t="s">
        <v>7706</v>
      </c>
      <c r="B4991" s="275" t="s">
        <v>7707</v>
      </c>
      <c r="C4991" s="276" t="s">
        <v>2525</v>
      </c>
    </row>
    <row r="4992" spans="1:3" x14ac:dyDescent="0.2">
      <c r="A4992" s="76" t="s">
        <v>7708</v>
      </c>
      <c r="B4992" s="275" t="s">
        <v>7709</v>
      </c>
      <c r="C4992" s="276" t="s">
        <v>2525</v>
      </c>
    </row>
    <row r="4993" spans="1:3" x14ac:dyDescent="0.2">
      <c r="A4993" s="76" t="s">
        <v>7710</v>
      </c>
      <c r="B4993" s="275" t="s">
        <v>7711</v>
      </c>
      <c r="C4993" s="276" t="s">
        <v>22275</v>
      </c>
    </row>
    <row r="4994" spans="1:3" x14ac:dyDescent="0.2">
      <c r="A4994" s="76" t="s">
        <v>7712</v>
      </c>
      <c r="B4994" s="275" t="s">
        <v>7713</v>
      </c>
      <c r="C4994" s="276" t="s">
        <v>2525</v>
      </c>
    </row>
    <row r="4995" spans="1:3" x14ac:dyDescent="0.2">
      <c r="A4995" s="76" t="s">
        <v>7714</v>
      </c>
      <c r="B4995" s="275" t="s">
        <v>7715</v>
      </c>
      <c r="C4995" s="276" t="s">
        <v>2525</v>
      </c>
    </row>
    <row r="4996" spans="1:3" x14ac:dyDescent="0.2">
      <c r="A4996" s="76" t="s">
        <v>7716</v>
      </c>
      <c r="B4996" s="275" t="s">
        <v>22284</v>
      </c>
      <c r="C4996" s="276" t="s">
        <v>2525</v>
      </c>
    </row>
    <row r="4997" spans="1:3" x14ac:dyDescent="0.2">
      <c r="A4997" s="76" t="s">
        <v>7717</v>
      </c>
      <c r="B4997" s="275" t="s">
        <v>7718</v>
      </c>
      <c r="C4997" s="276" t="s">
        <v>2525</v>
      </c>
    </row>
    <row r="4998" spans="1:3" x14ac:dyDescent="0.2">
      <c r="A4998" s="76" t="s">
        <v>7719</v>
      </c>
      <c r="B4998" s="275" t="s">
        <v>7720</v>
      </c>
      <c r="C4998" s="276" t="s">
        <v>2525</v>
      </c>
    </row>
    <row r="4999" spans="1:3" x14ac:dyDescent="0.2">
      <c r="A4999" s="76" t="s">
        <v>7721</v>
      </c>
      <c r="B4999" s="275" t="s">
        <v>7722</v>
      </c>
      <c r="C4999" s="276" t="s">
        <v>22275</v>
      </c>
    </row>
    <row r="5000" spans="1:3" x14ac:dyDescent="0.2">
      <c r="A5000" s="76" t="s">
        <v>7723</v>
      </c>
      <c r="B5000" s="275" t="s">
        <v>7724</v>
      </c>
      <c r="C5000" s="276" t="s">
        <v>2525</v>
      </c>
    </row>
    <row r="5001" spans="1:3" x14ac:dyDescent="0.2">
      <c r="A5001" s="76" t="s">
        <v>7725</v>
      </c>
      <c r="B5001" s="275" t="s">
        <v>7726</v>
      </c>
      <c r="C5001" s="276" t="s">
        <v>2525</v>
      </c>
    </row>
    <row r="5002" spans="1:3" x14ac:dyDescent="0.2">
      <c r="A5002" s="76" t="s">
        <v>7727</v>
      </c>
      <c r="B5002" s="275" t="s">
        <v>7728</v>
      </c>
      <c r="C5002" s="276" t="s">
        <v>2525</v>
      </c>
    </row>
    <row r="5003" spans="1:3" x14ac:dyDescent="0.2">
      <c r="A5003" s="76" t="s">
        <v>7729</v>
      </c>
      <c r="B5003" s="275" t="s">
        <v>7730</v>
      </c>
      <c r="C5003" s="276" t="s">
        <v>2525</v>
      </c>
    </row>
    <row r="5004" spans="1:3" x14ac:dyDescent="0.2">
      <c r="A5004" s="76" t="s">
        <v>7731</v>
      </c>
      <c r="B5004" s="275" t="s">
        <v>7732</v>
      </c>
      <c r="C5004" s="276" t="s">
        <v>2525</v>
      </c>
    </row>
    <row r="5005" spans="1:3" x14ac:dyDescent="0.2">
      <c r="A5005" s="76" t="s">
        <v>7733</v>
      </c>
      <c r="B5005" s="275" t="s">
        <v>7734</v>
      </c>
      <c r="C5005" s="276" t="s">
        <v>2525</v>
      </c>
    </row>
    <row r="5006" spans="1:3" x14ac:dyDescent="0.2">
      <c r="A5006" s="76" t="s">
        <v>7735</v>
      </c>
      <c r="B5006" s="275" t="s">
        <v>7736</v>
      </c>
      <c r="C5006" s="276" t="s">
        <v>2525</v>
      </c>
    </row>
    <row r="5007" spans="1:3" x14ac:dyDescent="0.2">
      <c r="A5007" s="76" t="s">
        <v>7737</v>
      </c>
      <c r="B5007" s="275" t="s">
        <v>2419</v>
      </c>
      <c r="C5007" s="276" t="s">
        <v>2525</v>
      </c>
    </row>
    <row r="5008" spans="1:3" x14ac:dyDescent="0.2">
      <c r="A5008" s="76" t="s">
        <v>7738</v>
      </c>
      <c r="B5008" s="275" t="s">
        <v>7739</v>
      </c>
      <c r="C5008" s="276" t="s">
        <v>2525</v>
      </c>
    </row>
    <row r="5009" spans="1:3" x14ac:dyDescent="0.2">
      <c r="A5009" s="76" t="s">
        <v>7740</v>
      </c>
      <c r="B5009" s="275" t="s">
        <v>9481</v>
      </c>
      <c r="C5009" s="276" t="s">
        <v>2525</v>
      </c>
    </row>
    <row r="5010" spans="1:3" x14ac:dyDescent="0.2">
      <c r="A5010" s="76" t="s">
        <v>7741</v>
      </c>
      <c r="B5010" s="275" t="s">
        <v>7742</v>
      </c>
      <c r="C5010" s="276" t="s">
        <v>2525</v>
      </c>
    </row>
    <row r="5011" spans="1:3" x14ac:dyDescent="0.2">
      <c r="A5011" s="76" t="s">
        <v>7743</v>
      </c>
      <c r="B5011" s="275" t="s">
        <v>7744</v>
      </c>
      <c r="C5011" s="276" t="s">
        <v>2525</v>
      </c>
    </row>
    <row r="5012" spans="1:3" x14ac:dyDescent="0.2">
      <c r="A5012" s="76" t="s">
        <v>7745</v>
      </c>
      <c r="B5012" s="275" t="s">
        <v>7746</v>
      </c>
      <c r="C5012" s="276" t="s">
        <v>22275</v>
      </c>
    </row>
    <row r="5013" spans="1:3" x14ac:dyDescent="0.2">
      <c r="A5013" s="76" t="s">
        <v>7747</v>
      </c>
      <c r="B5013" s="275" t="s">
        <v>7748</v>
      </c>
      <c r="C5013" s="276" t="s">
        <v>2525</v>
      </c>
    </row>
    <row r="5014" spans="1:3" x14ac:dyDescent="0.2">
      <c r="A5014" s="76" t="s">
        <v>7749</v>
      </c>
      <c r="B5014" s="275" t="s">
        <v>5253</v>
      </c>
      <c r="C5014" s="276" t="s">
        <v>2525</v>
      </c>
    </row>
    <row r="5015" spans="1:3" x14ac:dyDescent="0.2">
      <c r="A5015" s="76" t="s">
        <v>7750</v>
      </c>
      <c r="B5015" s="275" t="s">
        <v>7751</v>
      </c>
      <c r="C5015" s="276" t="s">
        <v>2525</v>
      </c>
    </row>
    <row r="5016" spans="1:3" x14ac:dyDescent="0.2">
      <c r="A5016" s="76" t="s">
        <v>7752</v>
      </c>
      <c r="B5016" s="275" t="s">
        <v>7753</v>
      </c>
      <c r="C5016" s="276" t="s">
        <v>2525</v>
      </c>
    </row>
    <row r="5017" spans="1:3" x14ac:dyDescent="0.2">
      <c r="A5017" s="76" t="s">
        <v>7754</v>
      </c>
      <c r="B5017" s="275" t="s">
        <v>7755</v>
      </c>
      <c r="C5017" s="276" t="s">
        <v>2525</v>
      </c>
    </row>
    <row r="5018" spans="1:3" x14ac:dyDescent="0.2">
      <c r="A5018" s="76" t="s">
        <v>7756</v>
      </c>
      <c r="B5018" s="275" t="s">
        <v>7757</v>
      </c>
      <c r="C5018" s="276" t="s">
        <v>2525</v>
      </c>
    </row>
    <row r="5019" spans="1:3" x14ac:dyDescent="0.2">
      <c r="A5019" s="76" t="s">
        <v>7758</v>
      </c>
      <c r="B5019" s="275" t="s">
        <v>7759</v>
      </c>
      <c r="C5019" s="276" t="s">
        <v>2525</v>
      </c>
    </row>
    <row r="5020" spans="1:3" x14ac:dyDescent="0.2">
      <c r="A5020" s="76" t="s">
        <v>7760</v>
      </c>
      <c r="B5020" s="275" t="s">
        <v>7761</v>
      </c>
      <c r="C5020" s="276" t="s">
        <v>2525</v>
      </c>
    </row>
    <row r="5021" spans="1:3" x14ac:dyDescent="0.2">
      <c r="A5021" s="76" t="s">
        <v>7762</v>
      </c>
      <c r="B5021" s="275" t="s">
        <v>7763</v>
      </c>
      <c r="C5021" s="276" t="s">
        <v>2525</v>
      </c>
    </row>
    <row r="5022" spans="1:3" x14ac:dyDescent="0.2">
      <c r="A5022" s="76" t="s">
        <v>7764</v>
      </c>
      <c r="B5022" s="275" t="s">
        <v>7765</v>
      </c>
      <c r="C5022" s="276" t="s">
        <v>2525</v>
      </c>
    </row>
    <row r="5023" spans="1:3" x14ac:dyDescent="0.2">
      <c r="A5023" s="76" t="s">
        <v>7766</v>
      </c>
      <c r="B5023" s="275" t="s">
        <v>7767</v>
      </c>
      <c r="C5023" s="276" t="s">
        <v>2525</v>
      </c>
    </row>
    <row r="5024" spans="1:3" x14ac:dyDescent="0.2">
      <c r="A5024" s="76" t="s">
        <v>7768</v>
      </c>
      <c r="B5024" s="275" t="s">
        <v>7769</v>
      </c>
      <c r="C5024" s="276" t="s">
        <v>2525</v>
      </c>
    </row>
    <row r="5025" spans="1:3" x14ac:dyDescent="0.2">
      <c r="A5025" s="76" t="s">
        <v>7770</v>
      </c>
      <c r="B5025" s="275" t="s">
        <v>7771</v>
      </c>
      <c r="C5025" s="276" t="s">
        <v>2525</v>
      </c>
    </row>
    <row r="5026" spans="1:3" x14ac:dyDescent="0.2">
      <c r="A5026" s="76" t="s">
        <v>7772</v>
      </c>
      <c r="B5026" s="275" t="s">
        <v>7773</v>
      </c>
      <c r="C5026" s="276" t="s">
        <v>2525</v>
      </c>
    </row>
    <row r="5027" spans="1:3" x14ac:dyDescent="0.2">
      <c r="A5027" s="76" t="s">
        <v>7774</v>
      </c>
      <c r="B5027" s="275" t="s">
        <v>7775</v>
      </c>
      <c r="C5027" s="276" t="s">
        <v>2525</v>
      </c>
    </row>
    <row r="5028" spans="1:3" x14ac:dyDescent="0.2">
      <c r="A5028" s="76" t="s">
        <v>7776</v>
      </c>
      <c r="B5028" s="275" t="s">
        <v>22285</v>
      </c>
      <c r="C5028" s="276" t="s">
        <v>2525</v>
      </c>
    </row>
    <row r="5029" spans="1:3" x14ac:dyDescent="0.2">
      <c r="A5029" s="76" t="s">
        <v>7777</v>
      </c>
      <c r="B5029" s="275" t="s">
        <v>7778</v>
      </c>
      <c r="C5029" s="276" t="s">
        <v>2525</v>
      </c>
    </row>
    <row r="5030" spans="1:3" x14ac:dyDescent="0.2">
      <c r="A5030" s="76" t="s">
        <v>7779</v>
      </c>
      <c r="B5030" s="275" t="s">
        <v>7780</v>
      </c>
      <c r="C5030" s="276" t="s">
        <v>2525</v>
      </c>
    </row>
    <row r="5031" spans="1:3" x14ac:dyDescent="0.2">
      <c r="A5031" s="76" t="s">
        <v>7781</v>
      </c>
      <c r="B5031" s="275" t="s">
        <v>7782</v>
      </c>
      <c r="C5031" s="276" t="s">
        <v>2525</v>
      </c>
    </row>
    <row r="5032" spans="1:3" x14ac:dyDescent="0.2">
      <c r="A5032" s="76" t="s">
        <v>7783</v>
      </c>
      <c r="B5032" s="275" t="s">
        <v>7784</v>
      </c>
      <c r="C5032" s="276" t="s">
        <v>2525</v>
      </c>
    </row>
    <row r="5033" spans="1:3" x14ac:dyDescent="0.2">
      <c r="A5033" s="76" t="s">
        <v>7785</v>
      </c>
      <c r="B5033" s="275" t="s">
        <v>7786</v>
      </c>
      <c r="C5033" s="276" t="s">
        <v>2525</v>
      </c>
    </row>
    <row r="5034" spans="1:3" x14ac:dyDescent="0.2">
      <c r="A5034" s="76" t="s">
        <v>7787</v>
      </c>
      <c r="B5034" s="275" t="s">
        <v>7788</v>
      </c>
      <c r="C5034" s="276" t="s">
        <v>2525</v>
      </c>
    </row>
    <row r="5035" spans="1:3" x14ac:dyDescent="0.2">
      <c r="A5035" s="76" t="s">
        <v>7789</v>
      </c>
      <c r="B5035" s="275" t="s">
        <v>7790</v>
      </c>
      <c r="C5035" s="276" t="s">
        <v>2525</v>
      </c>
    </row>
    <row r="5036" spans="1:3" x14ac:dyDescent="0.2">
      <c r="A5036" s="76" t="s">
        <v>7791</v>
      </c>
      <c r="B5036" s="275" t="s">
        <v>7792</v>
      </c>
      <c r="C5036" s="276" t="s">
        <v>2525</v>
      </c>
    </row>
    <row r="5037" spans="1:3" x14ac:dyDescent="0.2">
      <c r="A5037" s="76" t="s">
        <v>7793</v>
      </c>
      <c r="B5037" s="275" t="s">
        <v>7794</v>
      </c>
      <c r="C5037" s="276" t="s">
        <v>2525</v>
      </c>
    </row>
    <row r="5038" spans="1:3" x14ac:dyDescent="0.2">
      <c r="A5038" s="76" t="s">
        <v>7795</v>
      </c>
      <c r="B5038" s="275" t="s">
        <v>7796</v>
      </c>
      <c r="C5038" s="276" t="s">
        <v>2525</v>
      </c>
    </row>
    <row r="5039" spans="1:3" x14ac:dyDescent="0.2">
      <c r="A5039" s="76" t="s">
        <v>7797</v>
      </c>
      <c r="B5039" s="275" t="s">
        <v>7798</v>
      </c>
      <c r="C5039" s="276" t="s">
        <v>2525</v>
      </c>
    </row>
    <row r="5040" spans="1:3" x14ac:dyDescent="0.2">
      <c r="A5040" s="76" t="s">
        <v>7799</v>
      </c>
      <c r="B5040" s="275" t="s">
        <v>7800</v>
      </c>
      <c r="C5040" s="276" t="s">
        <v>2525</v>
      </c>
    </row>
    <row r="5041" spans="1:3" x14ac:dyDescent="0.2">
      <c r="A5041" s="76" t="s">
        <v>7801</v>
      </c>
      <c r="B5041" s="275" t="s">
        <v>7802</v>
      </c>
      <c r="C5041" s="276" t="s">
        <v>2525</v>
      </c>
    </row>
    <row r="5042" spans="1:3" x14ac:dyDescent="0.2">
      <c r="A5042" s="76" t="s">
        <v>7803</v>
      </c>
      <c r="B5042" s="275" t="s">
        <v>7804</v>
      </c>
      <c r="C5042" s="276" t="s">
        <v>2525</v>
      </c>
    </row>
    <row r="5043" spans="1:3" x14ac:dyDescent="0.2">
      <c r="A5043" s="76" t="s">
        <v>7805</v>
      </c>
      <c r="B5043" s="275" t="s">
        <v>7806</v>
      </c>
      <c r="C5043" s="276" t="s">
        <v>2525</v>
      </c>
    </row>
    <row r="5044" spans="1:3" x14ac:dyDescent="0.2">
      <c r="A5044" s="76" t="s">
        <v>7807</v>
      </c>
      <c r="B5044" s="275" t="s">
        <v>7808</v>
      </c>
      <c r="C5044" s="276" t="s">
        <v>2525</v>
      </c>
    </row>
    <row r="5045" spans="1:3" x14ac:dyDescent="0.2">
      <c r="A5045" s="76" t="s">
        <v>7809</v>
      </c>
      <c r="B5045" s="275" t="s">
        <v>7810</v>
      </c>
      <c r="C5045" s="276" t="s">
        <v>2525</v>
      </c>
    </row>
    <row r="5046" spans="1:3" x14ac:dyDescent="0.2">
      <c r="A5046" s="76" t="s">
        <v>7811</v>
      </c>
      <c r="B5046" s="275" t="s">
        <v>2140</v>
      </c>
      <c r="C5046" s="276" t="s">
        <v>2525</v>
      </c>
    </row>
    <row r="5047" spans="1:3" x14ac:dyDescent="0.2">
      <c r="A5047" s="76" t="s">
        <v>7812</v>
      </c>
      <c r="B5047" s="275" t="s">
        <v>7813</v>
      </c>
      <c r="C5047" s="276" t="s">
        <v>2525</v>
      </c>
    </row>
    <row r="5048" spans="1:3" x14ac:dyDescent="0.2">
      <c r="A5048" s="76" t="s">
        <v>7814</v>
      </c>
      <c r="B5048" s="275" t="s">
        <v>7815</v>
      </c>
      <c r="C5048" s="276" t="s">
        <v>2525</v>
      </c>
    </row>
    <row r="5049" spans="1:3" x14ac:dyDescent="0.2">
      <c r="A5049" s="76" t="s">
        <v>7816</v>
      </c>
      <c r="B5049" s="275" t="s">
        <v>7817</v>
      </c>
      <c r="C5049" s="276" t="s">
        <v>2525</v>
      </c>
    </row>
    <row r="5050" spans="1:3" x14ac:dyDescent="0.2">
      <c r="A5050" s="76" t="s">
        <v>7818</v>
      </c>
      <c r="B5050" s="275" t="s">
        <v>7819</v>
      </c>
      <c r="C5050" s="276" t="s">
        <v>2525</v>
      </c>
    </row>
    <row r="5051" spans="1:3" x14ac:dyDescent="0.2">
      <c r="A5051" s="76" t="s">
        <v>7820</v>
      </c>
      <c r="B5051" s="275" t="s">
        <v>7821</v>
      </c>
      <c r="C5051" s="276" t="s">
        <v>2525</v>
      </c>
    </row>
    <row r="5052" spans="1:3" x14ac:dyDescent="0.2">
      <c r="A5052" s="76" t="s">
        <v>7822</v>
      </c>
      <c r="B5052" s="275" t="s">
        <v>7823</v>
      </c>
      <c r="C5052" s="276" t="s">
        <v>2525</v>
      </c>
    </row>
    <row r="5053" spans="1:3" x14ac:dyDescent="0.2">
      <c r="A5053" s="76" t="s">
        <v>7824</v>
      </c>
      <c r="B5053" s="275" t="s">
        <v>7825</v>
      </c>
      <c r="C5053" s="276" t="s">
        <v>2525</v>
      </c>
    </row>
    <row r="5054" spans="1:3" x14ac:dyDescent="0.2">
      <c r="A5054" s="76" t="s">
        <v>7826</v>
      </c>
      <c r="B5054" s="275" t="s">
        <v>7827</v>
      </c>
      <c r="C5054" s="276" t="s">
        <v>2525</v>
      </c>
    </row>
    <row r="5055" spans="1:3" x14ac:dyDescent="0.2">
      <c r="A5055" s="76" t="s">
        <v>7828</v>
      </c>
      <c r="B5055" s="275" t="s">
        <v>4419</v>
      </c>
      <c r="C5055" s="276" t="s">
        <v>2525</v>
      </c>
    </row>
    <row r="5056" spans="1:3" x14ac:dyDescent="0.2">
      <c r="A5056" s="76" t="s">
        <v>7829</v>
      </c>
      <c r="B5056" s="275" t="s">
        <v>7830</v>
      </c>
      <c r="C5056" s="276" t="s">
        <v>2525</v>
      </c>
    </row>
    <row r="5057" spans="1:3" x14ac:dyDescent="0.2">
      <c r="A5057" s="76" t="s">
        <v>7831</v>
      </c>
      <c r="B5057" s="275" t="s">
        <v>7832</v>
      </c>
      <c r="C5057" s="276" t="s">
        <v>2525</v>
      </c>
    </row>
    <row r="5058" spans="1:3" x14ac:dyDescent="0.2">
      <c r="A5058" s="76" t="s">
        <v>7833</v>
      </c>
      <c r="B5058" s="275" t="s">
        <v>7834</v>
      </c>
      <c r="C5058" s="276" t="s">
        <v>2525</v>
      </c>
    </row>
    <row r="5059" spans="1:3" x14ac:dyDescent="0.2">
      <c r="A5059" s="76" t="s">
        <v>7835</v>
      </c>
      <c r="B5059" s="275" t="s">
        <v>7836</v>
      </c>
      <c r="C5059" s="276" t="s">
        <v>2525</v>
      </c>
    </row>
    <row r="5060" spans="1:3" x14ac:dyDescent="0.2">
      <c r="A5060" s="76" t="s">
        <v>7837</v>
      </c>
      <c r="B5060" s="275" t="s">
        <v>7838</v>
      </c>
      <c r="C5060" s="276" t="s">
        <v>2525</v>
      </c>
    </row>
    <row r="5061" spans="1:3" x14ac:dyDescent="0.2">
      <c r="A5061" s="76" t="s">
        <v>7839</v>
      </c>
      <c r="B5061" s="275" t="s">
        <v>7840</v>
      </c>
      <c r="C5061" s="276" t="s">
        <v>2525</v>
      </c>
    </row>
    <row r="5062" spans="1:3" x14ac:dyDescent="0.2">
      <c r="A5062" s="76" t="s">
        <v>7841</v>
      </c>
      <c r="B5062" s="275" t="s">
        <v>637</v>
      </c>
      <c r="C5062" s="276" t="s">
        <v>2525</v>
      </c>
    </row>
    <row r="5063" spans="1:3" x14ac:dyDescent="0.2">
      <c r="A5063" s="76" t="s">
        <v>7842</v>
      </c>
      <c r="B5063" s="275" t="s">
        <v>7843</v>
      </c>
      <c r="C5063" s="276" t="s">
        <v>2525</v>
      </c>
    </row>
    <row r="5064" spans="1:3" x14ac:dyDescent="0.2">
      <c r="A5064" s="76" t="s">
        <v>7844</v>
      </c>
      <c r="B5064" s="275" t="s">
        <v>7845</v>
      </c>
      <c r="C5064" s="276" t="s">
        <v>2525</v>
      </c>
    </row>
    <row r="5065" spans="1:3" x14ac:dyDescent="0.2">
      <c r="A5065" s="76" t="s">
        <v>7846</v>
      </c>
      <c r="B5065" s="275" t="s">
        <v>7847</v>
      </c>
      <c r="C5065" s="276" t="s">
        <v>2525</v>
      </c>
    </row>
    <row r="5066" spans="1:3" x14ac:dyDescent="0.2">
      <c r="A5066" s="76" t="s">
        <v>7848</v>
      </c>
      <c r="B5066" s="275" t="s">
        <v>7849</v>
      </c>
      <c r="C5066" s="276" t="s">
        <v>2525</v>
      </c>
    </row>
    <row r="5067" spans="1:3" x14ac:dyDescent="0.2">
      <c r="A5067" s="76" t="s">
        <v>7850</v>
      </c>
      <c r="B5067" s="275" t="s">
        <v>7851</v>
      </c>
      <c r="C5067" s="276" t="s">
        <v>2525</v>
      </c>
    </row>
    <row r="5068" spans="1:3" x14ac:dyDescent="0.2">
      <c r="A5068" s="76" t="s">
        <v>7852</v>
      </c>
      <c r="B5068" s="275" t="s">
        <v>7853</v>
      </c>
      <c r="C5068" s="276" t="s">
        <v>2525</v>
      </c>
    </row>
    <row r="5069" spans="1:3" x14ac:dyDescent="0.2">
      <c r="A5069" s="76" t="s">
        <v>7854</v>
      </c>
      <c r="B5069" s="275" t="s">
        <v>7855</v>
      </c>
      <c r="C5069" s="276" t="s">
        <v>2525</v>
      </c>
    </row>
    <row r="5070" spans="1:3" x14ac:dyDescent="0.2">
      <c r="A5070" s="76" t="s">
        <v>7856</v>
      </c>
      <c r="B5070" s="275" t="s">
        <v>7857</v>
      </c>
      <c r="C5070" s="276" t="s">
        <v>2525</v>
      </c>
    </row>
    <row r="5071" spans="1:3" x14ac:dyDescent="0.2">
      <c r="A5071" s="76" t="s">
        <v>7858</v>
      </c>
      <c r="B5071" s="275" t="s">
        <v>7859</v>
      </c>
      <c r="C5071" s="276" t="s">
        <v>22275</v>
      </c>
    </row>
    <row r="5072" spans="1:3" x14ac:dyDescent="0.2">
      <c r="A5072" s="76" t="s">
        <v>7860</v>
      </c>
      <c r="B5072" s="275" t="s">
        <v>7861</v>
      </c>
      <c r="C5072" s="276" t="s">
        <v>2525</v>
      </c>
    </row>
    <row r="5073" spans="1:3" x14ac:dyDescent="0.2">
      <c r="A5073" s="76" t="s">
        <v>7862</v>
      </c>
      <c r="B5073" s="275" t="s">
        <v>7863</v>
      </c>
      <c r="C5073" s="276" t="s">
        <v>2525</v>
      </c>
    </row>
    <row r="5074" spans="1:3" x14ac:dyDescent="0.2">
      <c r="A5074" s="76" t="s">
        <v>7864</v>
      </c>
      <c r="B5074" s="275" t="s">
        <v>7865</v>
      </c>
      <c r="C5074" s="276" t="s">
        <v>2525</v>
      </c>
    </row>
    <row r="5075" spans="1:3" x14ac:dyDescent="0.2">
      <c r="A5075" s="76" t="s">
        <v>7866</v>
      </c>
      <c r="B5075" s="275" t="s">
        <v>7867</v>
      </c>
      <c r="C5075" s="276" t="s">
        <v>2525</v>
      </c>
    </row>
    <row r="5076" spans="1:3" x14ac:dyDescent="0.2">
      <c r="A5076" s="76" t="s">
        <v>7868</v>
      </c>
      <c r="B5076" s="275" t="s">
        <v>7869</v>
      </c>
      <c r="C5076" s="276" t="s">
        <v>2525</v>
      </c>
    </row>
    <row r="5077" spans="1:3" x14ac:dyDescent="0.2">
      <c r="A5077" s="76" t="s">
        <v>7870</v>
      </c>
      <c r="B5077" s="275" t="s">
        <v>7871</v>
      </c>
      <c r="C5077" s="276" t="s">
        <v>2525</v>
      </c>
    </row>
    <row r="5078" spans="1:3" x14ac:dyDescent="0.2">
      <c r="A5078" s="76" t="s">
        <v>7872</v>
      </c>
      <c r="B5078" s="275" t="s">
        <v>7873</v>
      </c>
      <c r="C5078" s="276" t="s">
        <v>2525</v>
      </c>
    </row>
    <row r="5079" spans="1:3" x14ac:dyDescent="0.2">
      <c r="A5079" s="76" t="s">
        <v>7874</v>
      </c>
      <c r="B5079" s="275" t="s">
        <v>7875</v>
      </c>
      <c r="C5079" s="276" t="s">
        <v>2525</v>
      </c>
    </row>
    <row r="5080" spans="1:3" x14ac:dyDescent="0.2">
      <c r="A5080" s="76" t="s">
        <v>7876</v>
      </c>
      <c r="B5080" s="275" t="s">
        <v>7877</v>
      </c>
      <c r="C5080" s="276" t="s">
        <v>2525</v>
      </c>
    </row>
    <row r="5081" spans="1:3" x14ac:dyDescent="0.2">
      <c r="A5081" s="76" t="s">
        <v>7878</v>
      </c>
      <c r="B5081" s="275" t="s">
        <v>7879</v>
      </c>
      <c r="C5081" s="276" t="s">
        <v>2525</v>
      </c>
    </row>
    <row r="5082" spans="1:3" x14ac:dyDescent="0.2">
      <c r="A5082" s="76" t="s">
        <v>7880</v>
      </c>
      <c r="B5082" s="275" t="s">
        <v>7881</v>
      </c>
      <c r="C5082" s="276" t="s">
        <v>2525</v>
      </c>
    </row>
    <row r="5083" spans="1:3" x14ac:dyDescent="0.2">
      <c r="A5083" s="76" t="s">
        <v>7882</v>
      </c>
      <c r="B5083" s="275" t="s">
        <v>7883</v>
      </c>
      <c r="C5083" s="276" t="s">
        <v>2525</v>
      </c>
    </row>
    <row r="5084" spans="1:3" x14ac:dyDescent="0.2">
      <c r="A5084" s="76" t="s">
        <v>7884</v>
      </c>
      <c r="B5084" s="275" t="s">
        <v>7885</v>
      </c>
      <c r="C5084" s="276" t="s">
        <v>2525</v>
      </c>
    </row>
    <row r="5085" spans="1:3" x14ac:dyDescent="0.2">
      <c r="A5085" s="76" t="s">
        <v>7886</v>
      </c>
      <c r="B5085" s="275" t="s">
        <v>7887</v>
      </c>
      <c r="C5085" s="276" t="s">
        <v>2525</v>
      </c>
    </row>
    <row r="5086" spans="1:3" x14ac:dyDescent="0.2">
      <c r="A5086" s="76" t="s">
        <v>7888</v>
      </c>
      <c r="B5086" s="275" t="s">
        <v>7889</v>
      </c>
      <c r="C5086" s="276" t="s">
        <v>2525</v>
      </c>
    </row>
    <row r="5087" spans="1:3" x14ac:dyDescent="0.2">
      <c r="A5087" s="76" t="s">
        <v>7890</v>
      </c>
      <c r="B5087" s="275" t="s">
        <v>7891</v>
      </c>
      <c r="C5087" s="276" t="s">
        <v>2525</v>
      </c>
    </row>
    <row r="5088" spans="1:3" x14ac:dyDescent="0.2">
      <c r="A5088" s="76" t="s">
        <v>7892</v>
      </c>
      <c r="B5088" s="275" t="s">
        <v>7893</v>
      </c>
      <c r="C5088" s="276" t="s">
        <v>2525</v>
      </c>
    </row>
    <row r="5089" spans="1:3" x14ac:dyDescent="0.2">
      <c r="A5089" s="76" t="s">
        <v>7894</v>
      </c>
      <c r="B5089" s="275" t="s">
        <v>7895</v>
      </c>
      <c r="C5089" s="276" t="s">
        <v>2525</v>
      </c>
    </row>
    <row r="5090" spans="1:3" x14ac:dyDescent="0.2">
      <c r="A5090" s="76" t="s">
        <v>7896</v>
      </c>
      <c r="B5090" s="275" t="s">
        <v>7897</v>
      </c>
      <c r="C5090" s="276" t="s">
        <v>2525</v>
      </c>
    </row>
    <row r="5091" spans="1:3" x14ac:dyDescent="0.2">
      <c r="A5091" s="76" t="s">
        <v>7898</v>
      </c>
      <c r="B5091" s="275" t="s">
        <v>7899</v>
      </c>
      <c r="C5091" s="276" t="s">
        <v>2525</v>
      </c>
    </row>
    <row r="5092" spans="1:3" x14ac:dyDescent="0.2">
      <c r="A5092" s="76" t="s">
        <v>7900</v>
      </c>
      <c r="B5092" s="275" t="s">
        <v>7901</v>
      </c>
      <c r="C5092" s="276" t="s">
        <v>2525</v>
      </c>
    </row>
    <row r="5093" spans="1:3" x14ac:dyDescent="0.2">
      <c r="A5093" s="76" t="s">
        <v>7902</v>
      </c>
      <c r="B5093" s="275" t="s">
        <v>7903</v>
      </c>
      <c r="C5093" s="276" t="s">
        <v>2525</v>
      </c>
    </row>
    <row r="5094" spans="1:3" x14ac:dyDescent="0.2">
      <c r="A5094" s="76" t="s">
        <v>7904</v>
      </c>
      <c r="B5094" s="275" t="s">
        <v>7905</v>
      </c>
      <c r="C5094" s="276" t="s">
        <v>2525</v>
      </c>
    </row>
    <row r="5095" spans="1:3" x14ac:dyDescent="0.2">
      <c r="A5095" s="76" t="s">
        <v>7906</v>
      </c>
      <c r="B5095" s="275" t="s">
        <v>7907</v>
      </c>
      <c r="C5095" s="276" t="s">
        <v>22275</v>
      </c>
    </row>
    <row r="5096" spans="1:3" x14ac:dyDescent="0.2">
      <c r="A5096" s="76" t="s">
        <v>7908</v>
      </c>
      <c r="B5096" s="275" t="s">
        <v>7909</v>
      </c>
      <c r="C5096" s="276" t="s">
        <v>2525</v>
      </c>
    </row>
    <row r="5097" spans="1:3" x14ac:dyDescent="0.2">
      <c r="A5097" s="76" t="s">
        <v>7910</v>
      </c>
      <c r="B5097" s="275" t="s">
        <v>7911</v>
      </c>
      <c r="C5097" s="276" t="s">
        <v>2525</v>
      </c>
    </row>
    <row r="5098" spans="1:3" x14ac:dyDescent="0.2">
      <c r="A5098" s="76" t="s">
        <v>7912</v>
      </c>
      <c r="B5098" s="275" t="s">
        <v>7913</v>
      </c>
      <c r="C5098" s="276" t="s">
        <v>2525</v>
      </c>
    </row>
    <row r="5099" spans="1:3" x14ac:dyDescent="0.2">
      <c r="A5099" s="76" t="s">
        <v>7914</v>
      </c>
      <c r="B5099" s="275" t="s">
        <v>7915</v>
      </c>
      <c r="C5099" s="276" t="s">
        <v>22275</v>
      </c>
    </row>
    <row r="5100" spans="1:3" x14ac:dyDescent="0.2">
      <c r="A5100" s="76" t="s">
        <v>7916</v>
      </c>
      <c r="B5100" s="275" t="s">
        <v>7917</v>
      </c>
      <c r="C5100" s="276" t="s">
        <v>2525</v>
      </c>
    </row>
    <row r="5101" spans="1:3" x14ac:dyDescent="0.2">
      <c r="A5101" s="76" t="s">
        <v>7918</v>
      </c>
      <c r="B5101" s="275" t="s">
        <v>7919</v>
      </c>
      <c r="C5101" s="276" t="s">
        <v>22275</v>
      </c>
    </row>
    <row r="5102" spans="1:3" x14ac:dyDescent="0.2">
      <c r="A5102" s="76" t="s">
        <v>7920</v>
      </c>
      <c r="B5102" s="275" t="s">
        <v>7921</v>
      </c>
      <c r="C5102" s="276" t="s">
        <v>2525</v>
      </c>
    </row>
    <row r="5103" spans="1:3" x14ac:dyDescent="0.2">
      <c r="A5103" s="76" t="s">
        <v>7922</v>
      </c>
      <c r="B5103" s="275" t="s">
        <v>3206</v>
      </c>
      <c r="C5103" s="276" t="s">
        <v>2525</v>
      </c>
    </row>
    <row r="5104" spans="1:3" x14ac:dyDescent="0.2">
      <c r="A5104" s="76" t="s">
        <v>7923</v>
      </c>
      <c r="B5104" s="275" t="s">
        <v>11782</v>
      </c>
      <c r="C5104" s="276" t="s">
        <v>2525</v>
      </c>
    </row>
    <row r="5105" spans="1:3" x14ac:dyDescent="0.2">
      <c r="A5105" s="76" t="s">
        <v>7924</v>
      </c>
      <c r="B5105" s="275" t="s">
        <v>7925</v>
      </c>
      <c r="C5105" s="276" t="s">
        <v>2525</v>
      </c>
    </row>
    <row r="5106" spans="1:3" x14ac:dyDescent="0.2">
      <c r="A5106" s="76" t="s">
        <v>7926</v>
      </c>
      <c r="B5106" s="275" t="s">
        <v>7927</v>
      </c>
      <c r="C5106" s="276" t="s">
        <v>2525</v>
      </c>
    </row>
    <row r="5107" spans="1:3" x14ac:dyDescent="0.2">
      <c r="A5107" s="76" t="s">
        <v>7928</v>
      </c>
      <c r="B5107" s="275" t="s">
        <v>7929</v>
      </c>
      <c r="C5107" s="276" t="s">
        <v>2525</v>
      </c>
    </row>
    <row r="5108" spans="1:3" x14ac:dyDescent="0.2">
      <c r="A5108" s="76" t="s">
        <v>7930</v>
      </c>
      <c r="B5108" s="275" t="s">
        <v>7931</v>
      </c>
      <c r="C5108" s="276" t="s">
        <v>2525</v>
      </c>
    </row>
    <row r="5109" spans="1:3" x14ac:dyDescent="0.2">
      <c r="A5109" s="76" t="s">
        <v>7932</v>
      </c>
      <c r="B5109" s="275" t="s">
        <v>7933</v>
      </c>
      <c r="C5109" s="276" t="s">
        <v>2525</v>
      </c>
    </row>
    <row r="5110" spans="1:3" x14ac:dyDescent="0.2">
      <c r="A5110" s="76" t="s">
        <v>7934</v>
      </c>
      <c r="B5110" s="275" t="s">
        <v>7935</v>
      </c>
      <c r="C5110" s="276" t="s">
        <v>2525</v>
      </c>
    </row>
    <row r="5111" spans="1:3" x14ac:dyDescent="0.2">
      <c r="A5111" s="76" t="s">
        <v>7936</v>
      </c>
      <c r="B5111" s="275" t="s">
        <v>7937</v>
      </c>
      <c r="C5111" s="276" t="s">
        <v>2525</v>
      </c>
    </row>
    <row r="5112" spans="1:3" x14ac:dyDescent="0.2">
      <c r="A5112" s="76" t="s">
        <v>7938</v>
      </c>
      <c r="B5112" s="275" t="s">
        <v>7939</v>
      </c>
      <c r="C5112" s="276" t="s">
        <v>2525</v>
      </c>
    </row>
    <row r="5113" spans="1:3" x14ac:dyDescent="0.2">
      <c r="A5113" s="76" t="s">
        <v>7940</v>
      </c>
      <c r="B5113" s="275" t="s">
        <v>7941</v>
      </c>
      <c r="C5113" s="276" t="s">
        <v>2525</v>
      </c>
    </row>
    <row r="5114" spans="1:3" x14ac:dyDescent="0.2">
      <c r="A5114" s="76" t="s">
        <v>7942</v>
      </c>
      <c r="B5114" s="275" t="s">
        <v>7943</v>
      </c>
      <c r="C5114" s="276" t="s">
        <v>22275</v>
      </c>
    </row>
    <row r="5115" spans="1:3" x14ac:dyDescent="0.2">
      <c r="A5115" s="76" t="s">
        <v>7944</v>
      </c>
      <c r="B5115" s="275" t="s">
        <v>7945</v>
      </c>
      <c r="C5115" s="276" t="s">
        <v>2525</v>
      </c>
    </row>
    <row r="5116" spans="1:3" x14ac:dyDescent="0.2">
      <c r="A5116" s="76" t="s">
        <v>7946</v>
      </c>
      <c r="B5116" s="275" t="s">
        <v>7947</v>
      </c>
      <c r="C5116" s="276" t="s">
        <v>2525</v>
      </c>
    </row>
    <row r="5117" spans="1:3" x14ac:dyDescent="0.2">
      <c r="A5117" s="76" t="s">
        <v>7948</v>
      </c>
      <c r="B5117" s="275" t="s">
        <v>7949</v>
      </c>
      <c r="C5117" s="276" t="s">
        <v>2525</v>
      </c>
    </row>
    <row r="5118" spans="1:3" x14ac:dyDescent="0.2">
      <c r="A5118" s="76" t="s">
        <v>7950</v>
      </c>
      <c r="B5118" s="275" t="s">
        <v>7951</v>
      </c>
      <c r="C5118" s="276" t="s">
        <v>2525</v>
      </c>
    </row>
    <row r="5119" spans="1:3" x14ac:dyDescent="0.2">
      <c r="A5119" s="76" t="s">
        <v>7952</v>
      </c>
      <c r="B5119" s="275" t="s">
        <v>7953</v>
      </c>
      <c r="C5119" s="276" t="s">
        <v>2525</v>
      </c>
    </row>
    <row r="5120" spans="1:3" x14ac:dyDescent="0.2">
      <c r="A5120" s="76" t="s">
        <v>7954</v>
      </c>
      <c r="B5120" s="275" t="s">
        <v>7955</v>
      </c>
      <c r="C5120" s="276" t="s">
        <v>2525</v>
      </c>
    </row>
    <row r="5121" spans="1:3" x14ac:dyDescent="0.2">
      <c r="A5121" s="76" t="s">
        <v>7956</v>
      </c>
      <c r="B5121" s="275" t="s">
        <v>7957</v>
      </c>
      <c r="C5121" s="276" t="s">
        <v>2525</v>
      </c>
    </row>
    <row r="5122" spans="1:3" x14ac:dyDescent="0.2">
      <c r="A5122" s="76" t="s">
        <v>7958</v>
      </c>
      <c r="B5122" s="275" t="s">
        <v>6542</v>
      </c>
      <c r="C5122" s="276" t="s">
        <v>2525</v>
      </c>
    </row>
    <row r="5123" spans="1:3" x14ac:dyDescent="0.2">
      <c r="A5123" s="76" t="s">
        <v>7959</v>
      </c>
      <c r="B5123" s="275" t="s">
        <v>7960</v>
      </c>
      <c r="C5123" s="276" t="s">
        <v>2525</v>
      </c>
    </row>
    <row r="5124" spans="1:3" x14ac:dyDescent="0.2">
      <c r="A5124" s="76" t="s">
        <v>7961</v>
      </c>
      <c r="B5124" s="275" t="s">
        <v>7962</v>
      </c>
      <c r="C5124" s="276" t="s">
        <v>22275</v>
      </c>
    </row>
    <row r="5125" spans="1:3" x14ac:dyDescent="0.2">
      <c r="A5125" s="76" t="s">
        <v>7963</v>
      </c>
      <c r="B5125" s="275" t="s">
        <v>7964</v>
      </c>
      <c r="C5125" s="276" t="s">
        <v>2525</v>
      </c>
    </row>
    <row r="5126" spans="1:3" x14ac:dyDescent="0.2">
      <c r="A5126" s="76" t="s">
        <v>7965</v>
      </c>
      <c r="B5126" s="275" t="s">
        <v>7966</v>
      </c>
      <c r="C5126" s="276" t="s">
        <v>2525</v>
      </c>
    </row>
    <row r="5127" spans="1:3" x14ac:dyDescent="0.2">
      <c r="A5127" s="76" t="s">
        <v>7967</v>
      </c>
      <c r="B5127" s="275" t="s">
        <v>7968</v>
      </c>
      <c r="C5127" s="276" t="s">
        <v>2525</v>
      </c>
    </row>
    <row r="5128" spans="1:3" x14ac:dyDescent="0.2">
      <c r="A5128" s="76" t="s">
        <v>7969</v>
      </c>
      <c r="B5128" s="275" t="s">
        <v>7970</v>
      </c>
      <c r="C5128" s="276" t="s">
        <v>2525</v>
      </c>
    </row>
    <row r="5129" spans="1:3" x14ac:dyDescent="0.2">
      <c r="A5129" s="76" t="s">
        <v>7971</v>
      </c>
      <c r="B5129" s="275" t="s">
        <v>7972</v>
      </c>
      <c r="C5129" s="276" t="s">
        <v>2525</v>
      </c>
    </row>
    <row r="5130" spans="1:3" x14ac:dyDescent="0.2">
      <c r="A5130" s="76" t="s">
        <v>7973</v>
      </c>
      <c r="B5130" s="275" t="s">
        <v>7974</v>
      </c>
      <c r="C5130" s="276" t="s">
        <v>2525</v>
      </c>
    </row>
    <row r="5131" spans="1:3" x14ac:dyDescent="0.2">
      <c r="A5131" s="76" t="s">
        <v>7975</v>
      </c>
      <c r="B5131" s="275" t="s">
        <v>7976</v>
      </c>
      <c r="C5131" s="276" t="s">
        <v>2525</v>
      </c>
    </row>
    <row r="5132" spans="1:3" x14ac:dyDescent="0.2">
      <c r="A5132" s="76" t="s">
        <v>7977</v>
      </c>
      <c r="B5132" s="275" t="s">
        <v>7978</v>
      </c>
      <c r="C5132" s="276" t="s">
        <v>2525</v>
      </c>
    </row>
    <row r="5133" spans="1:3" x14ac:dyDescent="0.2">
      <c r="A5133" s="76" t="s">
        <v>7979</v>
      </c>
      <c r="B5133" s="275" t="s">
        <v>7980</v>
      </c>
      <c r="C5133" s="276" t="s">
        <v>2525</v>
      </c>
    </row>
    <row r="5134" spans="1:3" x14ac:dyDescent="0.2">
      <c r="A5134" s="76" t="s">
        <v>7981</v>
      </c>
      <c r="B5134" s="275" t="s">
        <v>7982</v>
      </c>
      <c r="C5134" s="276" t="s">
        <v>2525</v>
      </c>
    </row>
    <row r="5135" spans="1:3" x14ac:dyDescent="0.2">
      <c r="A5135" s="76" t="s">
        <v>7983</v>
      </c>
      <c r="B5135" s="275" t="s">
        <v>12556</v>
      </c>
      <c r="C5135" s="276" t="s">
        <v>2525</v>
      </c>
    </row>
    <row r="5136" spans="1:3" x14ac:dyDescent="0.2">
      <c r="A5136" s="76" t="s">
        <v>12557</v>
      </c>
      <c r="B5136" s="275" t="s">
        <v>12558</v>
      </c>
      <c r="C5136" s="276" t="s">
        <v>22275</v>
      </c>
    </row>
    <row r="5137" spans="1:3" x14ac:dyDescent="0.2">
      <c r="A5137" s="76" t="s">
        <v>12559</v>
      </c>
      <c r="B5137" s="275" t="s">
        <v>12560</v>
      </c>
      <c r="C5137" s="276" t="s">
        <v>22275</v>
      </c>
    </row>
    <row r="5138" spans="1:3" x14ac:dyDescent="0.2">
      <c r="A5138" s="76" t="s">
        <v>12561</v>
      </c>
      <c r="B5138" s="275" t="s">
        <v>12562</v>
      </c>
      <c r="C5138" s="276" t="s">
        <v>2525</v>
      </c>
    </row>
    <row r="5139" spans="1:3" x14ac:dyDescent="0.2">
      <c r="A5139" s="76" t="s">
        <v>12563</v>
      </c>
      <c r="B5139" s="275" t="s">
        <v>12564</v>
      </c>
      <c r="C5139" s="276" t="s">
        <v>2525</v>
      </c>
    </row>
    <row r="5140" spans="1:3" x14ac:dyDescent="0.2">
      <c r="A5140" s="76" t="s">
        <v>12565</v>
      </c>
      <c r="B5140" s="275" t="s">
        <v>12566</v>
      </c>
      <c r="C5140" s="276" t="s">
        <v>2525</v>
      </c>
    </row>
    <row r="5141" spans="1:3" x14ac:dyDescent="0.2">
      <c r="A5141" s="76" t="s">
        <v>12567</v>
      </c>
      <c r="B5141" s="275" t="s">
        <v>12568</v>
      </c>
      <c r="C5141" s="276" t="s">
        <v>2525</v>
      </c>
    </row>
    <row r="5142" spans="1:3" x14ac:dyDescent="0.2">
      <c r="A5142" s="76" t="s">
        <v>12569</v>
      </c>
      <c r="B5142" s="275" t="s">
        <v>12570</v>
      </c>
      <c r="C5142" s="276" t="s">
        <v>2525</v>
      </c>
    </row>
    <row r="5143" spans="1:3" x14ac:dyDescent="0.2">
      <c r="A5143" s="76" t="s">
        <v>12571</v>
      </c>
      <c r="B5143" s="275" t="s">
        <v>12572</v>
      </c>
      <c r="C5143" s="276" t="s">
        <v>22275</v>
      </c>
    </row>
    <row r="5144" spans="1:3" x14ac:dyDescent="0.2">
      <c r="A5144" s="76" t="s">
        <v>12573</v>
      </c>
      <c r="B5144" s="275" t="s">
        <v>9385</v>
      </c>
      <c r="C5144" s="276" t="s">
        <v>2525</v>
      </c>
    </row>
    <row r="5145" spans="1:3" x14ac:dyDescent="0.2">
      <c r="A5145" s="76" t="s">
        <v>12574</v>
      </c>
      <c r="B5145" s="275" t="s">
        <v>12575</v>
      </c>
      <c r="C5145" s="276" t="s">
        <v>2525</v>
      </c>
    </row>
    <row r="5146" spans="1:3" x14ac:dyDescent="0.2">
      <c r="A5146" s="76" t="s">
        <v>12576</v>
      </c>
      <c r="B5146" s="275" t="s">
        <v>12577</v>
      </c>
      <c r="C5146" s="276" t="s">
        <v>2525</v>
      </c>
    </row>
    <row r="5147" spans="1:3" x14ac:dyDescent="0.2">
      <c r="A5147" s="76" t="s">
        <v>12578</v>
      </c>
      <c r="B5147" s="275" t="s">
        <v>12579</v>
      </c>
      <c r="C5147" s="276" t="s">
        <v>2525</v>
      </c>
    </row>
    <row r="5148" spans="1:3" x14ac:dyDescent="0.2">
      <c r="A5148" s="76" t="s">
        <v>12580</v>
      </c>
      <c r="B5148" s="275" t="s">
        <v>12581</v>
      </c>
      <c r="C5148" s="276" t="s">
        <v>2525</v>
      </c>
    </row>
    <row r="5149" spans="1:3" x14ac:dyDescent="0.2">
      <c r="A5149" s="76" t="s">
        <v>12582</v>
      </c>
      <c r="B5149" s="275" t="s">
        <v>12583</v>
      </c>
      <c r="C5149" s="276" t="s">
        <v>2525</v>
      </c>
    </row>
    <row r="5150" spans="1:3" x14ac:dyDescent="0.2">
      <c r="A5150" s="76" t="s">
        <v>12584</v>
      </c>
      <c r="B5150" s="275" t="s">
        <v>12585</v>
      </c>
      <c r="C5150" s="276" t="s">
        <v>2525</v>
      </c>
    </row>
    <row r="5151" spans="1:3" x14ac:dyDescent="0.2">
      <c r="A5151" s="76" t="s">
        <v>12586</v>
      </c>
      <c r="B5151" s="275" t="s">
        <v>12587</v>
      </c>
      <c r="C5151" s="276" t="s">
        <v>2525</v>
      </c>
    </row>
    <row r="5152" spans="1:3" x14ac:dyDescent="0.2">
      <c r="A5152" s="76" t="s">
        <v>12588</v>
      </c>
      <c r="B5152" s="275" t="s">
        <v>12589</v>
      </c>
      <c r="C5152" s="276" t="s">
        <v>2525</v>
      </c>
    </row>
    <row r="5153" spans="1:3" x14ac:dyDescent="0.2">
      <c r="A5153" s="76" t="s">
        <v>12590</v>
      </c>
      <c r="B5153" s="275" t="s">
        <v>12591</v>
      </c>
      <c r="C5153" s="276" t="s">
        <v>2525</v>
      </c>
    </row>
    <row r="5154" spans="1:3" x14ac:dyDescent="0.2">
      <c r="A5154" s="76" t="s">
        <v>12592</v>
      </c>
      <c r="B5154" s="275" t="s">
        <v>12593</v>
      </c>
      <c r="C5154" s="276" t="s">
        <v>2525</v>
      </c>
    </row>
    <row r="5155" spans="1:3" x14ac:dyDescent="0.2">
      <c r="A5155" s="76" t="s">
        <v>12594</v>
      </c>
      <c r="B5155" s="275" t="s">
        <v>12595</v>
      </c>
      <c r="C5155" s="276" t="s">
        <v>2525</v>
      </c>
    </row>
    <row r="5156" spans="1:3" x14ac:dyDescent="0.2">
      <c r="A5156" s="76" t="s">
        <v>12596</v>
      </c>
      <c r="B5156" s="275" t="s">
        <v>12597</v>
      </c>
      <c r="C5156" s="276" t="s">
        <v>2525</v>
      </c>
    </row>
    <row r="5157" spans="1:3" x14ac:dyDescent="0.2">
      <c r="A5157" s="76" t="s">
        <v>12598</v>
      </c>
      <c r="B5157" s="275" t="s">
        <v>12599</v>
      </c>
      <c r="C5157" s="276" t="s">
        <v>2525</v>
      </c>
    </row>
    <row r="5158" spans="1:3" x14ac:dyDescent="0.2">
      <c r="A5158" s="76" t="s">
        <v>12600</v>
      </c>
      <c r="B5158" s="275" t="s">
        <v>12601</v>
      </c>
      <c r="C5158" s="276" t="s">
        <v>2525</v>
      </c>
    </row>
    <row r="5159" spans="1:3" x14ac:dyDescent="0.2">
      <c r="A5159" s="76" t="s">
        <v>12602</v>
      </c>
      <c r="B5159" s="275" t="s">
        <v>12603</v>
      </c>
      <c r="C5159" s="276" t="s">
        <v>2525</v>
      </c>
    </row>
    <row r="5160" spans="1:3" x14ac:dyDescent="0.2">
      <c r="A5160" s="76" t="s">
        <v>12604</v>
      </c>
      <c r="B5160" s="275" t="s">
        <v>12605</v>
      </c>
      <c r="C5160" s="276" t="s">
        <v>2525</v>
      </c>
    </row>
    <row r="5161" spans="1:3" x14ac:dyDescent="0.2">
      <c r="A5161" s="76" t="s">
        <v>12606</v>
      </c>
      <c r="B5161" s="275" t="s">
        <v>12607</v>
      </c>
      <c r="C5161" s="276" t="s">
        <v>2525</v>
      </c>
    </row>
    <row r="5162" spans="1:3" x14ac:dyDescent="0.2">
      <c r="A5162" s="76" t="s">
        <v>12608</v>
      </c>
      <c r="B5162" s="275" t="s">
        <v>12609</v>
      </c>
      <c r="C5162" s="276" t="s">
        <v>2525</v>
      </c>
    </row>
    <row r="5163" spans="1:3" x14ac:dyDescent="0.2">
      <c r="A5163" s="76" t="s">
        <v>12610</v>
      </c>
      <c r="B5163" s="275" t="s">
        <v>12611</v>
      </c>
      <c r="C5163" s="276" t="s">
        <v>2525</v>
      </c>
    </row>
    <row r="5164" spans="1:3" x14ac:dyDescent="0.2">
      <c r="A5164" s="76" t="s">
        <v>12612</v>
      </c>
      <c r="B5164" s="275" t="s">
        <v>12613</v>
      </c>
      <c r="C5164" s="276" t="s">
        <v>2525</v>
      </c>
    </row>
    <row r="5165" spans="1:3" x14ac:dyDescent="0.2">
      <c r="A5165" s="76" t="s">
        <v>12614</v>
      </c>
      <c r="B5165" s="275" t="s">
        <v>12615</v>
      </c>
      <c r="C5165" s="276" t="s">
        <v>2525</v>
      </c>
    </row>
    <row r="5166" spans="1:3" x14ac:dyDescent="0.2">
      <c r="A5166" s="76" t="s">
        <v>12616</v>
      </c>
      <c r="B5166" s="275" t="s">
        <v>12617</v>
      </c>
      <c r="C5166" s="276" t="s">
        <v>22275</v>
      </c>
    </row>
    <row r="5167" spans="1:3" x14ac:dyDescent="0.2">
      <c r="A5167" s="76" t="s">
        <v>12618</v>
      </c>
      <c r="B5167" s="275" t="s">
        <v>12619</v>
      </c>
      <c r="C5167" s="276" t="s">
        <v>2525</v>
      </c>
    </row>
    <row r="5168" spans="1:3" x14ac:dyDescent="0.2">
      <c r="A5168" s="76" t="s">
        <v>12620</v>
      </c>
      <c r="B5168" s="275" t="s">
        <v>12621</v>
      </c>
      <c r="C5168" s="276" t="s">
        <v>2525</v>
      </c>
    </row>
    <row r="5169" spans="1:3" x14ac:dyDescent="0.2">
      <c r="A5169" s="76" t="s">
        <v>12622</v>
      </c>
      <c r="B5169" s="275" t="s">
        <v>12623</v>
      </c>
      <c r="C5169" s="276" t="s">
        <v>2525</v>
      </c>
    </row>
    <row r="5170" spans="1:3" x14ac:dyDescent="0.2">
      <c r="A5170" s="76" t="s">
        <v>12624</v>
      </c>
      <c r="B5170" s="275" t="s">
        <v>12625</v>
      </c>
      <c r="C5170" s="276" t="s">
        <v>2525</v>
      </c>
    </row>
    <row r="5171" spans="1:3" x14ac:dyDescent="0.2">
      <c r="A5171" s="76" t="s">
        <v>12626</v>
      </c>
      <c r="B5171" s="275" t="s">
        <v>12627</v>
      </c>
      <c r="C5171" s="276" t="s">
        <v>2525</v>
      </c>
    </row>
    <row r="5172" spans="1:3" x14ac:dyDescent="0.2">
      <c r="A5172" s="76" t="s">
        <v>12628</v>
      </c>
      <c r="B5172" s="275" t="s">
        <v>12629</v>
      </c>
      <c r="C5172" s="276" t="s">
        <v>2525</v>
      </c>
    </row>
    <row r="5173" spans="1:3" x14ac:dyDescent="0.2">
      <c r="A5173" s="76" t="s">
        <v>12630</v>
      </c>
      <c r="B5173" s="275" t="s">
        <v>12631</v>
      </c>
      <c r="C5173" s="276" t="s">
        <v>2525</v>
      </c>
    </row>
    <row r="5174" spans="1:3" x14ac:dyDescent="0.2">
      <c r="A5174" s="76" t="s">
        <v>12632</v>
      </c>
      <c r="B5174" s="275" t="s">
        <v>12633</v>
      </c>
      <c r="C5174" s="276" t="s">
        <v>2525</v>
      </c>
    </row>
    <row r="5175" spans="1:3" x14ac:dyDescent="0.2">
      <c r="A5175" s="76" t="s">
        <v>12634</v>
      </c>
      <c r="B5175" s="275" t="s">
        <v>12635</v>
      </c>
      <c r="C5175" s="276" t="s">
        <v>2525</v>
      </c>
    </row>
    <row r="5176" spans="1:3" x14ac:dyDescent="0.2">
      <c r="A5176" s="76" t="s">
        <v>12636</v>
      </c>
      <c r="B5176" s="275" t="s">
        <v>12637</v>
      </c>
      <c r="C5176" s="276" t="s">
        <v>2525</v>
      </c>
    </row>
    <row r="5177" spans="1:3" x14ac:dyDescent="0.2">
      <c r="A5177" s="76" t="s">
        <v>12638</v>
      </c>
      <c r="B5177" s="275" t="s">
        <v>12639</v>
      </c>
      <c r="C5177" s="276" t="s">
        <v>2525</v>
      </c>
    </row>
    <row r="5178" spans="1:3" x14ac:dyDescent="0.2">
      <c r="A5178" s="76" t="s">
        <v>12640</v>
      </c>
      <c r="B5178" s="275" t="s">
        <v>12641</v>
      </c>
      <c r="C5178" s="276" t="s">
        <v>2525</v>
      </c>
    </row>
    <row r="5179" spans="1:3" x14ac:dyDescent="0.2">
      <c r="A5179" s="76" t="s">
        <v>12642</v>
      </c>
      <c r="B5179" s="275" t="s">
        <v>12643</v>
      </c>
      <c r="C5179" s="276" t="s">
        <v>2525</v>
      </c>
    </row>
    <row r="5180" spans="1:3" x14ac:dyDescent="0.2">
      <c r="A5180" s="76" t="s">
        <v>12644</v>
      </c>
      <c r="B5180" s="275" t="s">
        <v>12645</v>
      </c>
      <c r="C5180" s="276" t="s">
        <v>2525</v>
      </c>
    </row>
    <row r="5181" spans="1:3" x14ac:dyDescent="0.2">
      <c r="A5181" s="76" t="s">
        <v>12646</v>
      </c>
      <c r="B5181" s="275" t="s">
        <v>12647</v>
      </c>
      <c r="C5181" s="276" t="s">
        <v>2525</v>
      </c>
    </row>
    <row r="5182" spans="1:3" x14ac:dyDescent="0.2">
      <c r="A5182" s="76" t="s">
        <v>12648</v>
      </c>
      <c r="B5182" s="275" t="s">
        <v>12649</v>
      </c>
      <c r="C5182" s="276" t="s">
        <v>2525</v>
      </c>
    </row>
    <row r="5183" spans="1:3" x14ac:dyDescent="0.2">
      <c r="A5183" s="76" t="s">
        <v>12650</v>
      </c>
      <c r="B5183" s="275" t="s">
        <v>12651</v>
      </c>
      <c r="C5183" s="276" t="s">
        <v>2525</v>
      </c>
    </row>
    <row r="5184" spans="1:3" x14ac:dyDescent="0.2">
      <c r="A5184" s="76" t="s">
        <v>12652</v>
      </c>
      <c r="B5184" s="275" t="s">
        <v>12653</v>
      </c>
      <c r="C5184" s="276" t="s">
        <v>2525</v>
      </c>
    </row>
    <row r="5185" spans="1:3" x14ac:dyDescent="0.2">
      <c r="A5185" s="76" t="s">
        <v>12654</v>
      </c>
      <c r="B5185" s="275" t="s">
        <v>12655</v>
      </c>
      <c r="C5185" s="276" t="s">
        <v>2525</v>
      </c>
    </row>
    <row r="5186" spans="1:3" x14ac:dyDescent="0.2">
      <c r="A5186" s="76" t="s">
        <v>12656</v>
      </c>
      <c r="B5186" s="275" t="s">
        <v>4131</v>
      </c>
      <c r="C5186" s="276" t="s">
        <v>2525</v>
      </c>
    </row>
    <row r="5187" spans="1:3" x14ac:dyDescent="0.2">
      <c r="A5187" s="76" t="s">
        <v>12657</v>
      </c>
      <c r="B5187" s="275" t="s">
        <v>12658</v>
      </c>
      <c r="C5187" s="276" t="s">
        <v>2525</v>
      </c>
    </row>
    <row r="5188" spans="1:3" x14ac:dyDescent="0.2">
      <c r="A5188" s="76" t="s">
        <v>12659</v>
      </c>
      <c r="B5188" s="275" t="s">
        <v>12660</v>
      </c>
      <c r="C5188" s="276" t="s">
        <v>2525</v>
      </c>
    </row>
    <row r="5189" spans="1:3" x14ac:dyDescent="0.2">
      <c r="A5189" s="76" t="s">
        <v>12661</v>
      </c>
      <c r="B5189" s="275" t="s">
        <v>12662</v>
      </c>
      <c r="C5189" s="276" t="s">
        <v>2525</v>
      </c>
    </row>
    <row r="5190" spans="1:3" x14ac:dyDescent="0.2">
      <c r="A5190" s="76" t="s">
        <v>12663</v>
      </c>
      <c r="B5190" s="275" t="s">
        <v>12664</v>
      </c>
      <c r="C5190" s="276" t="s">
        <v>2525</v>
      </c>
    </row>
    <row r="5191" spans="1:3" x14ac:dyDescent="0.2">
      <c r="A5191" s="76" t="s">
        <v>12665</v>
      </c>
      <c r="B5191" s="275" t="s">
        <v>12666</v>
      </c>
      <c r="C5191" s="276" t="s">
        <v>2525</v>
      </c>
    </row>
    <row r="5192" spans="1:3" x14ac:dyDescent="0.2">
      <c r="A5192" s="76" t="s">
        <v>12667</v>
      </c>
      <c r="B5192" s="275" t="s">
        <v>12668</v>
      </c>
      <c r="C5192" s="276" t="s">
        <v>2525</v>
      </c>
    </row>
    <row r="5193" spans="1:3" x14ac:dyDescent="0.2">
      <c r="A5193" s="76" t="s">
        <v>12669</v>
      </c>
      <c r="B5193" s="275" t="s">
        <v>12670</v>
      </c>
      <c r="C5193" s="276" t="s">
        <v>2525</v>
      </c>
    </row>
    <row r="5194" spans="1:3" x14ac:dyDescent="0.2">
      <c r="A5194" s="76" t="s">
        <v>12671</v>
      </c>
      <c r="B5194" s="275" t="s">
        <v>12672</v>
      </c>
      <c r="C5194" s="276" t="s">
        <v>2525</v>
      </c>
    </row>
    <row r="5195" spans="1:3" x14ac:dyDescent="0.2">
      <c r="A5195" s="76" t="s">
        <v>12673</v>
      </c>
      <c r="B5195" s="275" t="s">
        <v>12674</v>
      </c>
      <c r="C5195" s="276" t="s">
        <v>2525</v>
      </c>
    </row>
    <row r="5196" spans="1:3" x14ac:dyDescent="0.2">
      <c r="A5196" s="76" t="s">
        <v>12675</v>
      </c>
      <c r="B5196" s="275" t="s">
        <v>12676</v>
      </c>
      <c r="C5196" s="276" t="s">
        <v>2525</v>
      </c>
    </row>
    <row r="5197" spans="1:3" x14ac:dyDescent="0.2">
      <c r="A5197" s="76" t="s">
        <v>12677</v>
      </c>
      <c r="B5197" s="275" t="s">
        <v>12678</v>
      </c>
      <c r="C5197" s="276" t="s">
        <v>2525</v>
      </c>
    </row>
    <row r="5198" spans="1:3" x14ac:dyDescent="0.2">
      <c r="A5198" s="76" t="s">
        <v>12679</v>
      </c>
      <c r="B5198" s="275" t="s">
        <v>8072</v>
      </c>
      <c r="C5198" s="276" t="s">
        <v>2525</v>
      </c>
    </row>
    <row r="5199" spans="1:3" x14ac:dyDescent="0.2">
      <c r="A5199" s="76" t="s">
        <v>12680</v>
      </c>
      <c r="B5199" s="275" t="s">
        <v>12681</v>
      </c>
      <c r="C5199" s="276" t="s">
        <v>22275</v>
      </c>
    </row>
    <row r="5200" spans="1:3" x14ac:dyDescent="0.2">
      <c r="A5200" s="76" t="s">
        <v>12682</v>
      </c>
      <c r="B5200" s="275" t="s">
        <v>12683</v>
      </c>
      <c r="C5200" s="276" t="s">
        <v>2525</v>
      </c>
    </row>
    <row r="5201" spans="1:3" x14ac:dyDescent="0.2">
      <c r="A5201" s="76" t="s">
        <v>12684</v>
      </c>
      <c r="B5201" s="275" t="s">
        <v>12685</v>
      </c>
      <c r="C5201" s="276" t="s">
        <v>2525</v>
      </c>
    </row>
    <row r="5202" spans="1:3" x14ac:dyDescent="0.2">
      <c r="A5202" s="76" t="s">
        <v>12686</v>
      </c>
      <c r="B5202" s="275" t="s">
        <v>12687</v>
      </c>
      <c r="C5202" s="276" t="s">
        <v>2525</v>
      </c>
    </row>
    <row r="5203" spans="1:3" x14ac:dyDescent="0.2">
      <c r="A5203" s="76" t="s">
        <v>12688</v>
      </c>
      <c r="B5203" s="275" t="s">
        <v>12689</v>
      </c>
      <c r="C5203" s="276" t="s">
        <v>2525</v>
      </c>
    </row>
    <row r="5204" spans="1:3" x14ac:dyDescent="0.2">
      <c r="A5204" s="76" t="s">
        <v>12690</v>
      </c>
      <c r="B5204" s="275" t="s">
        <v>12691</v>
      </c>
      <c r="C5204" s="276" t="s">
        <v>2525</v>
      </c>
    </row>
    <row r="5205" spans="1:3" x14ac:dyDescent="0.2">
      <c r="A5205" s="76" t="s">
        <v>12692</v>
      </c>
      <c r="B5205" s="275" t="s">
        <v>12693</v>
      </c>
      <c r="C5205" s="276" t="s">
        <v>2525</v>
      </c>
    </row>
    <row r="5206" spans="1:3" x14ac:dyDescent="0.2">
      <c r="A5206" s="76" t="s">
        <v>12694</v>
      </c>
      <c r="B5206" s="275" t="s">
        <v>12695</v>
      </c>
      <c r="C5206" s="276" t="s">
        <v>2525</v>
      </c>
    </row>
    <row r="5207" spans="1:3" x14ac:dyDescent="0.2">
      <c r="A5207" s="76" t="s">
        <v>12696</v>
      </c>
      <c r="B5207" s="275" t="s">
        <v>12697</v>
      </c>
      <c r="C5207" s="276" t="s">
        <v>2525</v>
      </c>
    </row>
    <row r="5208" spans="1:3" x14ac:dyDescent="0.2">
      <c r="A5208" s="76" t="s">
        <v>12698</v>
      </c>
      <c r="B5208" s="275" t="s">
        <v>12699</v>
      </c>
      <c r="C5208" s="276" t="s">
        <v>2525</v>
      </c>
    </row>
    <row r="5209" spans="1:3" x14ac:dyDescent="0.2">
      <c r="A5209" s="76" t="s">
        <v>12700</v>
      </c>
      <c r="B5209" s="275" t="s">
        <v>12701</v>
      </c>
      <c r="C5209" s="276" t="s">
        <v>2525</v>
      </c>
    </row>
    <row r="5210" spans="1:3" x14ac:dyDescent="0.2">
      <c r="A5210" s="76" t="s">
        <v>12702</v>
      </c>
      <c r="B5210" s="275" t="s">
        <v>12703</v>
      </c>
      <c r="C5210" s="276" t="s">
        <v>2525</v>
      </c>
    </row>
    <row r="5211" spans="1:3" x14ac:dyDescent="0.2">
      <c r="A5211" s="76" t="s">
        <v>12704</v>
      </c>
      <c r="B5211" s="275" t="s">
        <v>12705</v>
      </c>
      <c r="C5211" s="276" t="s">
        <v>2525</v>
      </c>
    </row>
    <row r="5212" spans="1:3" x14ac:dyDescent="0.2">
      <c r="A5212" s="76" t="s">
        <v>12706</v>
      </c>
      <c r="B5212" s="275" t="s">
        <v>12707</v>
      </c>
      <c r="C5212" s="276" t="s">
        <v>2525</v>
      </c>
    </row>
    <row r="5213" spans="1:3" x14ac:dyDescent="0.2">
      <c r="A5213" s="76" t="s">
        <v>12708</v>
      </c>
      <c r="B5213" s="275" t="s">
        <v>12709</v>
      </c>
      <c r="C5213" s="276" t="s">
        <v>2525</v>
      </c>
    </row>
    <row r="5214" spans="1:3" x14ac:dyDescent="0.2">
      <c r="A5214" s="76" t="s">
        <v>12710</v>
      </c>
      <c r="B5214" s="275" t="s">
        <v>12711</v>
      </c>
      <c r="C5214" s="276" t="s">
        <v>2525</v>
      </c>
    </row>
    <row r="5215" spans="1:3" x14ac:dyDescent="0.2">
      <c r="A5215" s="76" t="s">
        <v>12712</v>
      </c>
      <c r="B5215" s="275" t="s">
        <v>12713</v>
      </c>
      <c r="C5215" s="276" t="s">
        <v>2525</v>
      </c>
    </row>
    <row r="5216" spans="1:3" x14ac:dyDescent="0.2">
      <c r="A5216" s="76" t="s">
        <v>12714</v>
      </c>
      <c r="B5216" s="275" t="s">
        <v>12715</v>
      </c>
      <c r="C5216" s="276" t="s">
        <v>2525</v>
      </c>
    </row>
    <row r="5217" spans="1:3" x14ac:dyDescent="0.2">
      <c r="A5217" s="76" t="s">
        <v>12716</v>
      </c>
      <c r="B5217" s="275" t="s">
        <v>12717</v>
      </c>
      <c r="C5217" s="276" t="s">
        <v>2525</v>
      </c>
    </row>
    <row r="5218" spans="1:3" x14ac:dyDescent="0.2">
      <c r="A5218" s="76" t="s">
        <v>12718</v>
      </c>
      <c r="B5218" s="275" t="s">
        <v>12719</v>
      </c>
      <c r="C5218" s="276" t="s">
        <v>2525</v>
      </c>
    </row>
    <row r="5219" spans="1:3" x14ac:dyDescent="0.2">
      <c r="A5219" s="76" t="s">
        <v>12720</v>
      </c>
      <c r="B5219" s="275" t="s">
        <v>12721</v>
      </c>
      <c r="C5219" s="276" t="s">
        <v>2525</v>
      </c>
    </row>
    <row r="5220" spans="1:3" x14ac:dyDescent="0.2">
      <c r="A5220" s="76" t="s">
        <v>12722</v>
      </c>
      <c r="B5220" s="275" t="s">
        <v>12723</v>
      </c>
      <c r="C5220" s="276" t="s">
        <v>2525</v>
      </c>
    </row>
    <row r="5221" spans="1:3" x14ac:dyDescent="0.2">
      <c r="A5221" s="76" t="s">
        <v>12724</v>
      </c>
      <c r="B5221" s="275" t="s">
        <v>12725</v>
      </c>
      <c r="C5221" s="276" t="s">
        <v>2525</v>
      </c>
    </row>
    <row r="5222" spans="1:3" x14ac:dyDescent="0.2">
      <c r="A5222" s="76" t="s">
        <v>12726</v>
      </c>
      <c r="B5222" s="275" t="s">
        <v>12727</v>
      </c>
      <c r="C5222" s="276" t="s">
        <v>2525</v>
      </c>
    </row>
    <row r="5223" spans="1:3" x14ac:dyDescent="0.2">
      <c r="A5223" s="76" t="s">
        <v>12728</v>
      </c>
      <c r="B5223" s="275" t="s">
        <v>12729</v>
      </c>
      <c r="C5223" s="276" t="s">
        <v>2525</v>
      </c>
    </row>
    <row r="5224" spans="1:3" x14ac:dyDescent="0.2">
      <c r="A5224" s="76" t="s">
        <v>12730</v>
      </c>
      <c r="B5224" s="275" t="s">
        <v>12731</v>
      </c>
      <c r="C5224" s="276" t="s">
        <v>2525</v>
      </c>
    </row>
    <row r="5225" spans="1:3" x14ac:dyDescent="0.2">
      <c r="A5225" s="76" t="s">
        <v>12732</v>
      </c>
      <c r="B5225" s="275" t="s">
        <v>12733</v>
      </c>
      <c r="C5225" s="276" t="s">
        <v>2525</v>
      </c>
    </row>
    <row r="5226" spans="1:3" x14ac:dyDescent="0.2">
      <c r="A5226" s="76" t="s">
        <v>12734</v>
      </c>
      <c r="B5226" s="275" t="s">
        <v>12735</v>
      </c>
      <c r="C5226" s="276" t="s">
        <v>2525</v>
      </c>
    </row>
    <row r="5227" spans="1:3" x14ac:dyDescent="0.2">
      <c r="A5227" s="76" t="s">
        <v>12736</v>
      </c>
      <c r="B5227" s="275" t="s">
        <v>12737</v>
      </c>
      <c r="C5227" s="276" t="s">
        <v>22275</v>
      </c>
    </row>
    <row r="5228" spans="1:3" x14ac:dyDescent="0.2">
      <c r="A5228" s="76" t="s">
        <v>12738</v>
      </c>
      <c r="B5228" s="275" t="s">
        <v>12739</v>
      </c>
      <c r="C5228" s="276" t="s">
        <v>2525</v>
      </c>
    </row>
    <row r="5229" spans="1:3" x14ac:dyDescent="0.2">
      <c r="A5229" s="76" t="s">
        <v>12740</v>
      </c>
      <c r="B5229" s="275" t="s">
        <v>12741</v>
      </c>
      <c r="C5229" s="276" t="s">
        <v>2525</v>
      </c>
    </row>
    <row r="5230" spans="1:3" x14ac:dyDescent="0.2">
      <c r="A5230" s="76" t="s">
        <v>12742</v>
      </c>
      <c r="B5230" s="275" t="s">
        <v>12743</v>
      </c>
      <c r="C5230" s="276" t="s">
        <v>2525</v>
      </c>
    </row>
    <row r="5231" spans="1:3" x14ac:dyDescent="0.2">
      <c r="A5231" s="76" t="s">
        <v>12744</v>
      </c>
      <c r="B5231" s="275" t="s">
        <v>12745</v>
      </c>
      <c r="C5231" s="276" t="s">
        <v>2525</v>
      </c>
    </row>
    <row r="5232" spans="1:3" x14ac:dyDescent="0.2">
      <c r="A5232" s="76" t="s">
        <v>12746</v>
      </c>
      <c r="B5232" s="275" t="s">
        <v>12747</v>
      </c>
      <c r="C5232" s="276" t="s">
        <v>2525</v>
      </c>
    </row>
    <row r="5233" spans="1:3" x14ac:dyDescent="0.2">
      <c r="A5233" s="76" t="s">
        <v>12748</v>
      </c>
      <c r="B5233" s="275" t="s">
        <v>12749</v>
      </c>
      <c r="C5233" s="276" t="s">
        <v>2525</v>
      </c>
    </row>
    <row r="5234" spans="1:3" x14ac:dyDescent="0.2">
      <c r="A5234" s="76" t="s">
        <v>12750</v>
      </c>
      <c r="B5234" s="275" t="s">
        <v>12751</v>
      </c>
      <c r="C5234" s="276" t="s">
        <v>2525</v>
      </c>
    </row>
    <row r="5235" spans="1:3" x14ac:dyDescent="0.2">
      <c r="A5235" s="76" t="s">
        <v>12752</v>
      </c>
      <c r="B5235" s="275" t="s">
        <v>12753</v>
      </c>
      <c r="C5235" s="276" t="s">
        <v>2525</v>
      </c>
    </row>
    <row r="5236" spans="1:3" x14ac:dyDescent="0.2">
      <c r="A5236" s="76" t="s">
        <v>12754</v>
      </c>
      <c r="B5236" s="275" t="s">
        <v>12755</v>
      </c>
      <c r="C5236" s="276" t="s">
        <v>2525</v>
      </c>
    </row>
    <row r="5237" spans="1:3" x14ac:dyDescent="0.2">
      <c r="A5237" s="76" t="s">
        <v>12756</v>
      </c>
      <c r="B5237" s="275" t="s">
        <v>12757</v>
      </c>
      <c r="C5237" s="276" t="s">
        <v>2525</v>
      </c>
    </row>
    <row r="5238" spans="1:3" x14ac:dyDescent="0.2">
      <c r="A5238" s="76" t="s">
        <v>12758</v>
      </c>
      <c r="B5238" s="275" t="s">
        <v>12759</v>
      </c>
      <c r="C5238" s="276" t="s">
        <v>2525</v>
      </c>
    </row>
    <row r="5239" spans="1:3" x14ac:dyDescent="0.2">
      <c r="A5239" s="76" t="s">
        <v>12760</v>
      </c>
      <c r="B5239" s="275" t="s">
        <v>12761</v>
      </c>
      <c r="C5239" s="276" t="s">
        <v>2525</v>
      </c>
    </row>
    <row r="5240" spans="1:3" x14ac:dyDescent="0.2">
      <c r="A5240" s="76" t="s">
        <v>12762</v>
      </c>
      <c r="B5240" s="275" t="s">
        <v>12763</v>
      </c>
      <c r="C5240" s="276" t="s">
        <v>2525</v>
      </c>
    </row>
    <row r="5241" spans="1:3" x14ac:dyDescent="0.2">
      <c r="A5241" s="76" t="s">
        <v>12764</v>
      </c>
      <c r="B5241" s="275" t="s">
        <v>12765</v>
      </c>
      <c r="C5241" s="276" t="s">
        <v>2525</v>
      </c>
    </row>
    <row r="5242" spans="1:3" x14ac:dyDescent="0.2">
      <c r="A5242" s="76" t="s">
        <v>12766</v>
      </c>
      <c r="B5242" s="275" t="s">
        <v>12767</v>
      </c>
      <c r="C5242" s="276" t="s">
        <v>2525</v>
      </c>
    </row>
    <row r="5243" spans="1:3" x14ac:dyDescent="0.2">
      <c r="A5243" s="76" t="s">
        <v>12768</v>
      </c>
      <c r="B5243" s="275" t="s">
        <v>12769</v>
      </c>
      <c r="C5243" s="276" t="s">
        <v>2525</v>
      </c>
    </row>
    <row r="5244" spans="1:3" x14ac:dyDescent="0.2">
      <c r="A5244" s="76" t="s">
        <v>12770</v>
      </c>
      <c r="B5244" s="275" t="s">
        <v>12771</v>
      </c>
      <c r="C5244" s="276" t="s">
        <v>2525</v>
      </c>
    </row>
    <row r="5245" spans="1:3" x14ac:dyDescent="0.2">
      <c r="A5245" s="76" t="s">
        <v>12772</v>
      </c>
      <c r="B5245" s="275" t="s">
        <v>12773</v>
      </c>
      <c r="C5245" s="276" t="s">
        <v>2525</v>
      </c>
    </row>
    <row r="5246" spans="1:3" x14ac:dyDescent="0.2">
      <c r="A5246" s="76" t="s">
        <v>12774</v>
      </c>
      <c r="B5246" s="275" t="s">
        <v>12775</v>
      </c>
      <c r="C5246" s="276" t="s">
        <v>2525</v>
      </c>
    </row>
    <row r="5247" spans="1:3" x14ac:dyDescent="0.2">
      <c r="A5247" s="76" t="s">
        <v>12776</v>
      </c>
      <c r="B5247" s="275" t="s">
        <v>12777</v>
      </c>
      <c r="C5247" s="276" t="s">
        <v>22275</v>
      </c>
    </row>
    <row r="5248" spans="1:3" x14ac:dyDescent="0.2">
      <c r="A5248" s="76" t="s">
        <v>12778</v>
      </c>
      <c r="B5248" s="275" t="s">
        <v>12779</v>
      </c>
      <c r="C5248" s="276" t="s">
        <v>2525</v>
      </c>
    </row>
    <row r="5249" spans="1:3" x14ac:dyDescent="0.2">
      <c r="A5249" s="76" t="s">
        <v>12780</v>
      </c>
      <c r="B5249" s="275" t="s">
        <v>7720</v>
      </c>
      <c r="C5249" s="276" t="s">
        <v>2525</v>
      </c>
    </row>
    <row r="5250" spans="1:3" x14ac:dyDescent="0.2">
      <c r="A5250" s="76" t="s">
        <v>12781</v>
      </c>
      <c r="B5250" s="275" t="s">
        <v>12782</v>
      </c>
      <c r="C5250" s="276" t="s">
        <v>22275</v>
      </c>
    </row>
    <row r="5251" spans="1:3" x14ac:dyDescent="0.2">
      <c r="A5251" s="76" t="s">
        <v>12783</v>
      </c>
      <c r="B5251" s="275" t="s">
        <v>12784</v>
      </c>
      <c r="C5251" s="276" t="s">
        <v>2525</v>
      </c>
    </row>
    <row r="5252" spans="1:3" x14ac:dyDescent="0.2">
      <c r="A5252" s="76" t="s">
        <v>12785</v>
      </c>
      <c r="B5252" s="275" t="s">
        <v>12786</v>
      </c>
      <c r="C5252" s="276" t="s">
        <v>2525</v>
      </c>
    </row>
    <row r="5253" spans="1:3" x14ac:dyDescent="0.2">
      <c r="A5253" s="76" t="s">
        <v>12787</v>
      </c>
      <c r="B5253" s="275" t="s">
        <v>12788</v>
      </c>
      <c r="C5253" s="276" t="s">
        <v>2525</v>
      </c>
    </row>
    <row r="5254" spans="1:3" x14ac:dyDescent="0.2">
      <c r="A5254" s="76" t="s">
        <v>12789</v>
      </c>
      <c r="B5254" s="275" t="s">
        <v>12790</v>
      </c>
      <c r="C5254" s="276" t="s">
        <v>2525</v>
      </c>
    </row>
    <row r="5255" spans="1:3" x14ac:dyDescent="0.2">
      <c r="A5255" s="76" t="s">
        <v>12791</v>
      </c>
      <c r="B5255" s="275" t="s">
        <v>12792</v>
      </c>
      <c r="C5255" s="276" t="s">
        <v>2525</v>
      </c>
    </row>
    <row r="5256" spans="1:3" x14ac:dyDescent="0.2">
      <c r="A5256" s="76" t="s">
        <v>12793</v>
      </c>
      <c r="B5256" s="275" t="s">
        <v>12794</v>
      </c>
      <c r="C5256" s="276" t="s">
        <v>22275</v>
      </c>
    </row>
    <row r="5257" spans="1:3" x14ac:dyDescent="0.2">
      <c r="A5257" s="76" t="s">
        <v>12795</v>
      </c>
      <c r="B5257" s="275" t="s">
        <v>12796</v>
      </c>
      <c r="C5257" s="276" t="s">
        <v>2525</v>
      </c>
    </row>
    <row r="5258" spans="1:3" x14ac:dyDescent="0.2">
      <c r="A5258" s="76" t="s">
        <v>12797</v>
      </c>
      <c r="B5258" s="275" t="s">
        <v>12798</v>
      </c>
      <c r="C5258" s="276" t="s">
        <v>22275</v>
      </c>
    </row>
    <row r="5259" spans="1:3" x14ac:dyDescent="0.2">
      <c r="A5259" s="76" t="s">
        <v>12799</v>
      </c>
      <c r="B5259" s="275" t="s">
        <v>12800</v>
      </c>
      <c r="C5259" s="276" t="s">
        <v>22275</v>
      </c>
    </row>
    <row r="5260" spans="1:3" x14ac:dyDescent="0.2">
      <c r="A5260" s="76" t="s">
        <v>12801</v>
      </c>
      <c r="B5260" s="275" t="s">
        <v>12802</v>
      </c>
      <c r="C5260" s="276" t="s">
        <v>2525</v>
      </c>
    </row>
    <row r="5261" spans="1:3" x14ac:dyDescent="0.2">
      <c r="A5261" s="76" t="s">
        <v>12803</v>
      </c>
      <c r="B5261" s="275" t="s">
        <v>12804</v>
      </c>
      <c r="C5261" s="276" t="s">
        <v>2525</v>
      </c>
    </row>
    <row r="5262" spans="1:3" x14ac:dyDescent="0.2">
      <c r="A5262" s="76" t="s">
        <v>12805</v>
      </c>
      <c r="B5262" s="275" t="s">
        <v>12806</v>
      </c>
      <c r="C5262" s="276" t="s">
        <v>2525</v>
      </c>
    </row>
    <row r="5263" spans="1:3" x14ac:dyDescent="0.2">
      <c r="A5263" s="76" t="s">
        <v>12807</v>
      </c>
      <c r="B5263" s="275" t="s">
        <v>12808</v>
      </c>
      <c r="C5263" s="276" t="s">
        <v>22275</v>
      </c>
    </row>
    <row r="5264" spans="1:3" x14ac:dyDescent="0.2">
      <c r="A5264" s="76" t="s">
        <v>12809</v>
      </c>
      <c r="B5264" s="275" t="s">
        <v>12810</v>
      </c>
      <c r="C5264" s="276" t="s">
        <v>22275</v>
      </c>
    </row>
    <row r="5265" spans="1:3" x14ac:dyDescent="0.2">
      <c r="A5265" s="76" t="s">
        <v>12811</v>
      </c>
      <c r="B5265" s="275" t="s">
        <v>12812</v>
      </c>
      <c r="C5265" s="276" t="s">
        <v>2525</v>
      </c>
    </row>
    <row r="5266" spans="1:3" x14ac:dyDescent="0.2">
      <c r="A5266" s="76" t="s">
        <v>12813</v>
      </c>
      <c r="B5266" s="275" t="s">
        <v>12814</v>
      </c>
      <c r="C5266" s="276" t="s">
        <v>22275</v>
      </c>
    </row>
    <row r="5267" spans="1:3" x14ac:dyDescent="0.2">
      <c r="A5267" s="76" t="s">
        <v>12815</v>
      </c>
      <c r="B5267" s="275" t="s">
        <v>12816</v>
      </c>
      <c r="C5267" s="276" t="s">
        <v>2525</v>
      </c>
    </row>
    <row r="5268" spans="1:3" x14ac:dyDescent="0.2">
      <c r="A5268" s="76" t="s">
        <v>12817</v>
      </c>
      <c r="B5268" s="275" t="s">
        <v>12818</v>
      </c>
      <c r="C5268" s="276" t="s">
        <v>22275</v>
      </c>
    </row>
    <row r="5269" spans="1:3" x14ac:dyDescent="0.2">
      <c r="A5269" s="76" t="s">
        <v>12819</v>
      </c>
      <c r="B5269" s="275" t="s">
        <v>12820</v>
      </c>
      <c r="C5269" s="276" t="s">
        <v>22275</v>
      </c>
    </row>
    <row r="5270" spans="1:3" x14ac:dyDescent="0.2">
      <c r="A5270" s="76" t="s">
        <v>12821</v>
      </c>
      <c r="B5270" s="275" t="s">
        <v>12822</v>
      </c>
      <c r="C5270" s="276" t="s">
        <v>2525</v>
      </c>
    </row>
    <row r="5271" spans="1:3" x14ac:dyDescent="0.2">
      <c r="A5271" s="76" t="s">
        <v>12823</v>
      </c>
      <c r="B5271" s="275" t="s">
        <v>12824</v>
      </c>
      <c r="C5271" s="276" t="s">
        <v>2525</v>
      </c>
    </row>
    <row r="5272" spans="1:3" x14ac:dyDescent="0.2">
      <c r="A5272" s="76" t="s">
        <v>12825</v>
      </c>
      <c r="B5272" s="275" t="s">
        <v>12826</v>
      </c>
      <c r="C5272" s="276" t="s">
        <v>2525</v>
      </c>
    </row>
    <row r="5273" spans="1:3" x14ac:dyDescent="0.2">
      <c r="A5273" s="76" t="s">
        <v>12827</v>
      </c>
      <c r="B5273" s="275" t="s">
        <v>12828</v>
      </c>
      <c r="C5273" s="276" t="s">
        <v>2525</v>
      </c>
    </row>
    <row r="5274" spans="1:3" x14ac:dyDescent="0.2">
      <c r="A5274" s="76" t="s">
        <v>12829</v>
      </c>
      <c r="B5274" s="275" t="s">
        <v>12830</v>
      </c>
      <c r="C5274" s="276" t="s">
        <v>2525</v>
      </c>
    </row>
    <row r="5275" spans="1:3" x14ac:dyDescent="0.2">
      <c r="A5275" s="76" t="s">
        <v>12831</v>
      </c>
      <c r="B5275" s="275" t="s">
        <v>7720</v>
      </c>
      <c r="C5275" s="276" t="s">
        <v>2525</v>
      </c>
    </row>
    <row r="5276" spans="1:3" x14ac:dyDescent="0.2">
      <c r="A5276" s="76" t="s">
        <v>12832</v>
      </c>
      <c r="B5276" s="275" t="s">
        <v>12833</v>
      </c>
      <c r="C5276" s="276" t="s">
        <v>2525</v>
      </c>
    </row>
    <row r="5277" spans="1:3" x14ac:dyDescent="0.2">
      <c r="A5277" s="76" t="s">
        <v>12834</v>
      </c>
      <c r="B5277" s="275" t="s">
        <v>12835</v>
      </c>
      <c r="C5277" s="276" t="s">
        <v>2525</v>
      </c>
    </row>
    <row r="5278" spans="1:3" x14ac:dyDescent="0.2">
      <c r="A5278" s="76" t="s">
        <v>12836</v>
      </c>
      <c r="B5278" s="275" t="s">
        <v>12837</v>
      </c>
      <c r="C5278" s="276" t="s">
        <v>2525</v>
      </c>
    </row>
    <row r="5279" spans="1:3" x14ac:dyDescent="0.2">
      <c r="A5279" s="76" t="s">
        <v>12838</v>
      </c>
      <c r="B5279" s="275" t="s">
        <v>4479</v>
      </c>
      <c r="C5279" s="276" t="s">
        <v>2525</v>
      </c>
    </row>
    <row r="5280" spans="1:3" x14ac:dyDescent="0.2">
      <c r="A5280" s="76" t="s">
        <v>12839</v>
      </c>
      <c r="B5280" s="275" t="s">
        <v>12840</v>
      </c>
      <c r="C5280" s="276" t="s">
        <v>2525</v>
      </c>
    </row>
    <row r="5281" spans="1:3" x14ac:dyDescent="0.2">
      <c r="A5281" s="76" t="s">
        <v>12841</v>
      </c>
      <c r="B5281" s="275" t="s">
        <v>12842</v>
      </c>
      <c r="C5281" s="276" t="s">
        <v>2525</v>
      </c>
    </row>
    <row r="5282" spans="1:3" x14ac:dyDescent="0.2">
      <c r="A5282" s="76" t="s">
        <v>12843</v>
      </c>
      <c r="B5282" s="275" t="s">
        <v>12844</v>
      </c>
      <c r="C5282" s="276" t="s">
        <v>2525</v>
      </c>
    </row>
    <row r="5283" spans="1:3" x14ac:dyDescent="0.2">
      <c r="A5283" s="76" t="s">
        <v>12845</v>
      </c>
      <c r="B5283" s="275" t="s">
        <v>12846</v>
      </c>
      <c r="C5283" s="276" t="s">
        <v>2525</v>
      </c>
    </row>
    <row r="5284" spans="1:3" x14ac:dyDescent="0.2">
      <c r="A5284" s="76" t="s">
        <v>12847</v>
      </c>
      <c r="B5284" s="275" t="s">
        <v>12848</v>
      </c>
      <c r="C5284" s="276" t="s">
        <v>2525</v>
      </c>
    </row>
    <row r="5285" spans="1:3" x14ac:dyDescent="0.2">
      <c r="A5285" s="76" t="s">
        <v>12849</v>
      </c>
      <c r="B5285" s="275" t="s">
        <v>12850</v>
      </c>
      <c r="C5285" s="276" t="s">
        <v>22275</v>
      </c>
    </row>
    <row r="5286" spans="1:3" x14ac:dyDescent="0.2">
      <c r="A5286" s="76" t="s">
        <v>12851</v>
      </c>
      <c r="B5286" s="275" t="s">
        <v>12852</v>
      </c>
      <c r="C5286" s="276" t="s">
        <v>2525</v>
      </c>
    </row>
    <row r="5287" spans="1:3" x14ac:dyDescent="0.2">
      <c r="A5287" s="76" t="s">
        <v>12853</v>
      </c>
      <c r="B5287" s="275" t="s">
        <v>12854</v>
      </c>
      <c r="C5287" s="276" t="s">
        <v>2525</v>
      </c>
    </row>
    <row r="5288" spans="1:3" x14ac:dyDescent="0.2">
      <c r="A5288" s="76" t="s">
        <v>12855</v>
      </c>
      <c r="B5288" s="275" t="s">
        <v>12856</v>
      </c>
      <c r="C5288" s="276" t="s">
        <v>2525</v>
      </c>
    </row>
    <row r="5289" spans="1:3" x14ac:dyDescent="0.2">
      <c r="A5289" s="76" t="s">
        <v>12857</v>
      </c>
      <c r="B5289" s="275" t="s">
        <v>12858</v>
      </c>
      <c r="C5289" s="276" t="s">
        <v>2525</v>
      </c>
    </row>
    <row r="5290" spans="1:3" x14ac:dyDescent="0.2">
      <c r="A5290" s="76" t="s">
        <v>12859</v>
      </c>
      <c r="B5290" s="275" t="s">
        <v>12860</v>
      </c>
      <c r="C5290" s="276" t="s">
        <v>22275</v>
      </c>
    </row>
    <row r="5291" spans="1:3" x14ac:dyDescent="0.2">
      <c r="A5291" s="76" t="s">
        <v>12861</v>
      </c>
      <c r="B5291" s="275" t="s">
        <v>12862</v>
      </c>
      <c r="C5291" s="276" t="s">
        <v>2525</v>
      </c>
    </row>
    <row r="5292" spans="1:3" x14ac:dyDescent="0.2">
      <c r="A5292" s="76" t="s">
        <v>12863</v>
      </c>
      <c r="B5292" s="275" t="s">
        <v>12864</v>
      </c>
      <c r="C5292" s="276" t="s">
        <v>2525</v>
      </c>
    </row>
    <row r="5293" spans="1:3" x14ac:dyDescent="0.2">
      <c r="A5293" s="76" t="s">
        <v>12865</v>
      </c>
      <c r="B5293" s="275" t="s">
        <v>12866</v>
      </c>
      <c r="C5293" s="276" t="s">
        <v>2525</v>
      </c>
    </row>
    <row r="5294" spans="1:3" x14ac:dyDescent="0.2">
      <c r="A5294" s="76" t="s">
        <v>12867</v>
      </c>
      <c r="B5294" s="275" t="s">
        <v>12868</v>
      </c>
      <c r="C5294" s="276" t="s">
        <v>2525</v>
      </c>
    </row>
    <row r="5295" spans="1:3" x14ac:dyDescent="0.2">
      <c r="A5295" s="76" t="s">
        <v>12869</v>
      </c>
      <c r="B5295" s="275" t="s">
        <v>12870</v>
      </c>
      <c r="C5295" s="276" t="s">
        <v>2525</v>
      </c>
    </row>
    <row r="5296" spans="1:3" x14ac:dyDescent="0.2">
      <c r="A5296" s="76" t="s">
        <v>12871</v>
      </c>
      <c r="B5296" s="275" t="s">
        <v>12872</v>
      </c>
      <c r="C5296" s="276" t="s">
        <v>2525</v>
      </c>
    </row>
    <row r="5297" spans="1:3" x14ac:dyDescent="0.2">
      <c r="A5297" s="76" t="s">
        <v>12873</v>
      </c>
      <c r="B5297" s="275" t="s">
        <v>12874</v>
      </c>
      <c r="C5297" s="276" t="s">
        <v>22275</v>
      </c>
    </row>
    <row r="5298" spans="1:3" x14ac:dyDescent="0.2">
      <c r="A5298" s="76" t="s">
        <v>12875</v>
      </c>
      <c r="B5298" s="275" t="s">
        <v>12876</v>
      </c>
      <c r="C5298" s="276" t="s">
        <v>2525</v>
      </c>
    </row>
    <row r="5299" spans="1:3" x14ac:dyDescent="0.2">
      <c r="A5299" s="76" t="s">
        <v>12877</v>
      </c>
      <c r="B5299" s="275" t="s">
        <v>12878</v>
      </c>
      <c r="C5299" s="276" t="s">
        <v>2525</v>
      </c>
    </row>
    <row r="5300" spans="1:3" x14ac:dyDescent="0.2">
      <c r="A5300" s="76" t="s">
        <v>12879</v>
      </c>
      <c r="B5300" s="275" t="s">
        <v>12880</v>
      </c>
      <c r="C5300" s="276" t="s">
        <v>22275</v>
      </c>
    </row>
    <row r="5301" spans="1:3" x14ac:dyDescent="0.2">
      <c r="A5301" s="76" t="s">
        <v>12881</v>
      </c>
      <c r="B5301" s="275" t="s">
        <v>12882</v>
      </c>
      <c r="C5301" s="276" t="s">
        <v>2525</v>
      </c>
    </row>
    <row r="5302" spans="1:3" x14ac:dyDescent="0.2">
      <c r="A5302" s="76" t="s">
        <v>12883</v>
      </c>
      <c r="B5302" s="275" t="s">
        <v>12884</v>
      </c>
      <c r="C5302" s="276" t="s">
        <v>2525</v>
      </c>
    </row>
    <row r="5303" spans="1:3" x14ac:dyDescent="0.2">
      <c r="A5303" s="76" t="s">
        <v>12885</v>
      </c>
      <c r="B5303" s="275" t="s">
        <v>12886</v>
      </c>
      <c r="C5303" s="276" t="s">
        <v>22275</v>
      </c>
    </row>
    <row r="5304" spans="1:3" x14ac:dyDescent="0.2">
      <c r="A5304" s="76" t="s">
        <v>12887</v>
      </c>
      <c r="B5304" s="275" t="s">
        <v>12888</v>
      </c>
      <c r="C5304" s="276" t="s">
        <v>22275</v>
      </c>
    </row>
    <row r="5305" spans="1:3" x14ac:dyDescent="0.2">
      <c r="A5305" s="76" t="s">
        <v>12889</v>
      </c>
      <c r="B5305" s="275" t="s">
        <v>12890</v>
      </c>
      <c r="C5305" s="276" t="s">
        <v>2525</v>
      </c>
    </row>
    <row r="5306" spans="1:3" x14ac:dyDescent="0.2">
      <c r="A5306" s="76" t="s">
        <v>12891</v>
      </c>
      <c r="B5306" s="275" t="s">
        <v>12892</v>
      </c>
      <c r="C5306" s="276" t="s">
        <v>2525</v>
      </c>
    </row>
    <row r="5307" spans="1:3" x14ac:dyDescent="0.2">
      <c r="A5307" s="76" t="s">
        <v>12893</v>
      </c>
      <c r="B5307" s="275" t="s">
        <v>12894</v>
      </c>
      <c r="C5307" s="276" t="s">
        <v>2525</v>
      </c>
    </row>
    <row r="5308" spans="1:3" x14ac:dyDescent="0.2">
      <c r="A5308" s="76" t="s">
        <v>12895</v>
      </c>
      <c r="B5308" s="275" t="s">
        <v>12896</v>
      </c>
      <c r="C5308" s="276" t="s">
        <v>22275</v>
      </c>
    </row>
    <row r="5309" spans="1:3" x14ac:dyDescent="0.2">
      <c r="A5309" s="76" t="s">
        <v>12897</v>
      </c>
      <c r="B5309" s="275" t="s">
        <v>12898</v>
      </c>
      <c r="C5309" s="276" t="s">
        <v>22275</v>
      </c>
    </row>
    <row r="5310" spans="1:3" x14ac:dyDescent="0.2">
      <c r="A5310" s="76" t="s">
        <v>12899</v>
      </c>
      <c r="B5310" s="275" t="s">
        <v>12900</v>
      </c>
      <c r="C5310" s="276" t="s">
        <v>22275</v>
      </c>
    </row>
    <row r="5311" spans="1:3" x14ac:dyDescent="0.2">
      <c r="A5311" s="76" t="s">
        <v>12901</v>
      </c>
      <c r="B5311" s="275" t="s">
        <v>12902</v>
      </c>
      <c r="C5311" s="276" t="s">
        <v>2525</v>
      </c>
    </row>
    <row r="5312" spans="1:3" x14ac:dyDescent="0.2">
      <c r="A5312" s="76" t="s">
        <v>12903</v>
      </c>
      <c r="B5312" s="275" t="s">
        <v>12904</v>
      </c>
      <c r="C5312" s="276" t="s">
        <v>2525</v>
      </c>
    </row>
    <row r="5313" spans="1:3" x14ac:dyDescent="0.2">
      <c r="A5313" s="76" t="s">
        <v>12905</v>
      </c>
      <c r="B5313" s="275" t="s">
        <v>12906</v>
      </c>
      <c r="C5313" s="276" t="s">
        <v>22275</v>
      </c>
    </row>
    <row r="5314" spans="1:3" x14ac:dyDescent="0.2">
      <c r="A5314" s="76" t="s">
        <v>12907</v>
      </c>
      <c r="B5314" s="275" t="s">
        <v>12908</v>
      </c>
      <c r="C5314" s="276" t="s">
        <v>22275</v>
      </c>
    </row>
    <row r="5315" spans="1:3" x14ac:dyDescent="0.2">
      <c r="A5315" s="76" t="s">
        <v>12909</v>
      </c>
      <c r="B5315" s="275" t="s">
        <v>12910</v>
      </c>
      <c r="C5315" s="276" t="s">
        <v>2525</v>
      </c>
    </row>
    <row r="5316" spans="1:3" x14ac:dyDescent="0.2">
      <c r="A5316" s="76" t="s">
        <v>12911</v>
      </c>
      <c r="B5316" s="275" t="s">
        <v>12912</v>
      </c>
      <c r="C5316" s="276" t="s">
        <v>22275</v>
      </c>
    </row>
    <row r="5317" spans="1:3" x14ac:dyDescent="0.2">
      <c r="A5317" s="76" t="s">
        <v>12913</v>
      </c>
      <c r="B5317" s="275" t="s">
        <v>12914</v>
      </c>
      <c r="C5317" s="276" t="s">
        <v>22275</v>
      </c>
    </row>
    <row r="5318" spans="1:3" x14ac:dyDescent="0.2">
      <c r="A5318" s="76" t="s">
        <v>12915</v>
      </c>
      <c r="B5318" s="275" t="s">
        <v>12916</v>
      </c>
      <c r="C5318" s="276" t="s">
        <v>2525</v>
      </c>
    </row>
    <row r="5319" spans="1:3" x14ac:dyDescent="0.2">
      <c r="A5319" s="76" t="s">
        <v>12917</v>
      </c>
      <c r="B5319" s="275" t="s">
        <v>12918</v>
      </c>
      <c r="C5319" s="276" t="s">
        <v>2525</v>
      </c>
    </row>
    <row r="5320" spans="1:3" x14ac:dyDescent="0.2">
      <c r="A5320" s="76" t="s">
        <v>12919</v>
      </c>
      <c r="B5320" s="275" t="s">
        <v>12920</v>
      </c>
      <c r="C5320" s="276" t="s">
        <v>2525</v>
      </c>
    </row>
    <row r="5321" spans="1:3" x14ac:dyDescent="0.2">
      <c r="A5321" s="76" t="s">
        <v>12921</v>
      </c>
      <c r="B5321" s="275" t="s">
        <v>12922</v>
      </c>
      <c r="C5321" s="276" t="s">
        <v>2525</v>
      </c>
    </row>
    <row r="5322" spans="1:3" x14ac:dyDescent="0.2">
      <c r="A5322" s="76" t="s">
        <v>12923</v>
      </c>
      <c r="B5322" s="275" t="s">
        <v>12924</v>
      </c>
      <c r="C5322" s="276" t="s">
        <v>2525</v>
      </c>
    </row>
    <row r="5323" spans="1:3" x14ac:dyDescent="0.2">
      <c r="A5323" s="76" t="s">
        <v>12925</v>
      </c>
      <c r="B5323" s="275" t="s">
        <v>12926</v>
      </c>
      <c r="C5323" s="276" t="s">
        <v>2525</v>
      </c>
    </row>
    <row r="5324" spans="1:3" x14ac:dyDescent="0.2">
      <c r="A5324" s="76" t="s">
        <v>12927</v>
      </c>
      <c r="B5324" s="275" t="s">
        <v>12928</v>
      </c>
      <c r="C5324" s="276" t="s">
        <v>2525</v>
      </c>
    </row>
    <row r="5325" spans="1:3" x14ac:dyDescent="0.2">
      <c r="A5325" s="76" t="s">
        <v>12929</v>
      </c>
      <c r="B5325" s="275" t="s">
        <v>12930</v>
      </c>
      <c r="C5325" s="276" t="s">
        <v>2525</v>
      </c>
    </row>
    <row r="5326" spans="1:3" x14ac:dyDescent="0.2">
      <c r="A5326" s="76" t="s">
        <v>12931</v>
      </c>
      <c r="B5326" s="275" t="s">
        <v>12932</v>
      </c>
      <c r="C5326" s="276" t="s">
        <v>2525</v>
      </c>
    </row>
    <row r="5327" spans="1:3" x14ac:dyDescent="0.2">
      <c r="A5327" s="76" t="s">
        <v>12933</v>
      </c>
      <c r="B5327" s="275" t="s">
        <v>12934</v>
      </c>
      <c r="C5327" s="276" t="s">
        <v>2525</v>
      </c>
    </row>
    <row r="5328" spans="1:3" x14ac:dyDescent="0.2">
      <c r="A5328" s="76" t="s">
        <v>12935</v>
      </c>
      <c r="B5328" s="275" t="s">
        <v>12936</v>
      </c>
      <c r="C5328" s="276" t="s">
        <v>22275</v>
      </c>
    </row>
    <row r="5329" spans="1:3" x14ac:dyDescent="0.2">
      <c r="A5329" s="76" t="s">
        <v>12937</v>
      </c>
      <c r="B5329" s="275" t="s">
        <v>12938</v>
      </c>
      <c r="C5329" s="276" t="s">
        <v>2525</v>
      </c>
    </row>
    <row r="5330" spans="1:3" x14ac:dyDescent="0.2">
      <c r="A5330" s="76" t="s">
        <v>12939</v>
      </c>
      <c r="B5330" s="275" t="s">
        <v>12940</v>
      </c>
      <c r="C5330" s="276" t="s">
        <v>2525</v>
      </c>
    </row>
    <row r="5331" spans="1:3" x14ac:dyDescent="0.2">
      <c r="A5331" s="76" t="s">
        <v>12941</v>
      </c>
      <c r="B5331" s="275" t="s">
        <v>12942</v>
      </c>
      <c r="C5331" s="276" t="s">
        <v>22275</v>
      </c>
    </row>
    <row r="5332" spans="1:3" x14ac:dyDescent="0.2">
      <c r="A5332" s="76" t="s">
        <v>12943</v>
      </c>
      <c r="B5332" s="275" t="s">
        <v>22286</v>
      </c>
      <c r="C5332" s="276" t="s">
        <v>22275</v>
      </c>
    </row>
    <row r="5333" spans="1:3" x14ac:dyDescent="0.2">
      <c r="A5333" s="76" t="s">
        <v>12944</v>
      </c>
      <c r="B5333" s="275" t="s">
        <v>12945</v>
      </c>
      <c r="C5333" s="276" t="s">
        <v>2525</v>
      </c>
    </row>
    <row r="5334" spans="1:3" x14ac:dyDescent="0.2">
      <c r="A5334" s="76" t="s">
        <v>12946</v>
      </c>
      <c r="B5334" s="275" t="s">
        <v>12947</v>
      </c>
      <c r="C5334" s="276" t="s">
        <v>2525</v>
      </c>
    </row>
    <row r="5335" spans="1:3" x14ac:dyDescent="0.2">
      <c r="A5335" s="76" t="s">
        <v>12948</v>
      </c>
      <c r="B5335" s="275" t="s">
        <v>12949</v>
      </c>
      <c r="C5335" s="276" t="s">
        <v>22275</v>
      </c>
    </row>
    <row r="5336" spans="1:3" x14ac:dyDescent="0.2">
      <c r="A5336" s="76" t="s">
        <v>12950</v>
      </c>
      <c r="B5336" s="275" t="s">
        <v>12951</v>
      </c>
      <c r="C5336" s="276" t="s">
        <v>2525</v>
      </c>
    </row>
    <row r="5337" spans="1:3" x14ac:dyDescent="0.2">
      <c r="A5337" s="76" t="s">
        <v>12952</v>
      </c>
      <c r="B5337" s="275" t="s">
        <v>12953</v>
      </c>
      <c r="C5337" s="276" t="s">
        <v>22275</v>
      </c>
    </row>
    <row r="5338" spans="1:3" x14ac:dyDescent="0.2">
      <c r="A5338" s="76" t="s">
        <v>12954</v>
      </c>
      <c r="B5338" s="275" t="s">
        <v>12955</v>
      </c>
      <c r="C5338" s="276" t="s">
        <v>2525</v>
      </c>
    </row>
    <row r="5339" spans="1:3" x14ac:dyDescent="0.2">
      <c r="A5339" s="76" t="s">
        <v>12956</v>
      </c>
      <c r="B5339" s="275" t="s">
        <v>12957</v>
      </c>
      <c r="C5339" s="276" t="s">
        <v>2525</v>
      </c>
    </row>
    <row r="5340" spans="1:3" x14ac:dyDescent="0.2">
      <c r="A5340" s="76" t="s">
        <v>12958</v>
      </c>
      <c r="B5340" s="275" t="s">
        <v>5054</v>
      </c>
      <c r="C5340" s="276" t="s">
        <v>2525</v>
      </c>
    </row>
    <row r="5341" spans="1:3" x14ac:dyDescent="0.2">
      <c r="A5341" s="76" t="s">
        <v>12959</v>
      </c>
      <c r="B5341" s="275" t="s">
        <v>12960</v>
      </c>
      <c r="C5341" s="276" t="s">
        <v>2525</v>
      </c>
    </row>
    <row r="5342" spans="1:3" x14ac:dyDescent="0.2">
      <c r="A5342" s="76" t="s">
        <v>12961</v>
      </c>
      <c r="B5342" s="275" t="s">
        <v>12962</v>
      </c>
      <c r="C5342" s="276" t="s">
        <v>2525</v>
      </c>
    </row>
    <row r="5343" spans="1:3" x14ac:dyDescent="0.2">
      <c r="A5343" s="76" t="s">
        <v>12963</v>
      </c>
      <c r="B5343" s="275" t="s">
        <v>12964</v>
      </c>
      <c r="C5343" s="276" t="s">
        <v>2525</v>
      </c>
    </row>
    <row r="5344" spans="1:3" x14ac:dyDescent="0.2">
      <c r="A5344" s="76" t="s">
        <v>12965</v>
      </c>
      <c r="B5344" s="275" t="s">
        <v>12966</v>
      </c>
      <c r="C5344" s="276" t="s">
        <v>2525</v>
      </c>
    </row>
    <row r="5345" spans="1:3" x14ac:dyDescent="0.2">
      <c r="A5345" s="76" t="s">
        <v>12967</v>
      </c>
      <c r="B5345" s="275" t="s">
        <v>12968</v>
      </c>
      <c r="C5345" s="276" t="s">
        <v>2525</v>
      </c>
    </row>
    <row r="5346" spans="1:3" x14ac:dyDescent="0.2">
      <c r="A5346" s="76" t="s">
        <v>12969</v>
      </c>
      <c r="B5346" s="275" t="s">
        <v>12970</v>
      </c>
      <c r="C5346" s="276" t="s">
        <v>2525</v>
      </c>
    </row>
    <row r="5347" spans="1:3" x14ac:dyDescent="0.2">
      <c r="A5347" s="76" t="s">
        <v>12971</v>
      </c>
      <c r="B5347" s="275" t="s">
        <v>12972</v>
      </c>
      <c r="C5347" s="276" t="s">
        <v>2525</v>
      </c>
    </row>
    <row r="5348" spans="1:3" x14ac:dyDescent="0.2">
      <c r="A5348" s="76" t="s">
        <v>12973</v>
      </c>
      <c r="B5348" s="275" t="s">
        <v>12974</v>
      </c>
      <c r="C5348" s="276" t="s">
        <v>2525</v>
      </c>
    </row>
    <row r="5349" spans="1:3" x14ac:dyDescent="0.2">
      <c r="A5349" s="76" t="s">
        <v>12975</v>
      </c>
      <c r="B5349" s="275" t="s">
        <v>12976</v>
      </c>
      <c r="C5349" s="276" t="s">
        <v>22275</v>
      </c>
    </row>
    <row r="5350" spans="1:3" x14ac:dyDescent="0.2">
      <c r="A5350" s="76" t="s">
        <v>12977</v>
      </c>
      <c r="B5350" s="275" t="s">
        <v>12978</v>
      </c>
      <c r="C5350" s="276" t="s">
        <v>22275</v>
      </c>
    </row>
    <row r="5351" spans="1:3" x14ac:dyDescent="0.2">
      <c r="A5351" s="76" t="s">
        <v>12979</v>
      </c>
      <c r="B5351" s="275" t="s">
        <v>12980</v>
      </c>
      <c r="C5351" s="276" t="s">
        <v>2525</v>
      </c>
    </row>
    <row r="5352" spans="1:3" x14ac:dyDescent="0.2">
      <c r="A5352" s="76" t="s">
        <v>12981</v>
      </c>
      <c r="B5352" s="275" t="s">
        <v>12982</v>
      </c>
      <c r="C5352" s="276" t="s">
        <v>2525</v>
      </c>
    </row>
    <row r="5353" spans="1:3" x14ac:dyDescent="0.2">
      <c r="A5353" s="76" t="s">
        <v>12983</v>
      </c>
      <c r="B5353" s="275" t="s">
        <v>12984</v>
      </c>
      <c r="C5353" s="276" t="s">
        <v>22275</v>
      </c>
    </row>
    <row r="5354" spans="1:3" x14ac:dyDescent="0.2">
      <c r="A5354" s="76" t="s">
        <v>12985</v>
      </c>
      <c r="B5354" s="275" t="s">
        <v>12986</v>
      </c>
      <c r="C5354" s="276" t="s">
        <v>2525</v>
      </c>
    </row>
    <row r="5355" spans="1:3" x14ac:dyDescent="0.2">
      <c r="A5355" s="76" t="s">
        <v>12987</v>
      </c>
      <c r="B5355" s="275" t="s">
        <v>12988</v>
      </c>
      <c r="C5355" s="276" t="s">
        <v>22275</v>
      </c>
    </row>
    <row r="5356" spans="1:3" x14ac:dyDescent="0.2">
      <c r="A5356" s="76" t="s">
        <v>12989</v>
      </c>
      <c r="B5356" s="275" t="s">
        <v>12990</v>
      </c>
      <c r="C5356" s="276" t="s">
        <v>2525</v>
      </c>
    </row>
    <row r="5357" spans="1:3" x14ac:dyDescent="0.2">
      <c r="A5357" s="76" t="s">
        <v>12991</v>
      </c>
      <c r="B5357" s="275" t="s">
        <v>12992</v>
      </c>
      <c r="C5357" s="276" t="s">
        <v>22275</v>
      </c>
    </row>
    <row r="5358" spans="1:3" x14ac:dyDescent="0.2">
      <c r="A5358" s="76" t="s">
        <v>12993</v>
      </c>
      <c r="B5358" s="275" t="s">
        <v>12994</v>
      </c>
      <c r="C5358" s="276" t="s">
        <v>2525</v>
      </c>
    </row>
    <row r="5359" spans="1:3" x14ac:dyDescent="0.2">
      <c r="A5359" s="76" t="s">
        <v>12995</v>
      </c>
      <c r="B5359" s="275" t="s">
        <v>12996</v>
      </c>
      <c r="C5359" s="276" t="s">
        <v>22275</v>
      </c>
    </row>
    <row r="5360" spans="1:3" x14ac:dyDescent="0.2">
      <c r="A5360" s="76" t="s">
        <v>12997</v>
      </c>
      <c r="B5360" s="275" t="s">
        <v>12998</v>
      </c>
      <c r="C5360" s="276" t="s">
        <v>22275</v>
      </c>
    </row>
    <row r="5361" spans="1:3" x14ac:dyDescent="0.2">
      <c r="A5361" s="76" t="s">
        <v>12999</v>
      </c>
      <c r="B5361" s="275" t="s">
        <v>13000</v>
      </c>
      <c r="C5361" s="276" t="s">
        <v>22275</v>
      </c>
    </row>
    <row r="5362" spans="1:3" x14ac:dyDescent="0.2">
      <c r="A5362" s="76" t="s">
        <v>13001</v>
      </c>
      <c r="B5362" s="275" t="s">
        <v>13002</v>
      </c>
      <c r="C5362" s="276" t="s">
        <v>2525</v>
      </c>
    </row>
    <row r="5363" spans="1:3" x14ac:dyDescent="0.2">
      <c r="A5363" s="76" t="s">
        <v>13003</v>
      </c>
      <c r="B5363" s="275" t="s">
        <v>13004</v>
      </c>
      <c r="C5363" s="276" t="s">
        <v>2525</v>
      </c>
    </row>
    <row r="5364" spans="1:3" x14ac:dyDescent="0.2">
      <c r="A5364" s="76" t="s">
        <v>13005</v>
      </c>
      <c r="B5364" s="275" t="s">
        <v>13006</v>
      </c>
      <c r="C5364" s="276" t="s">
        <v>2525</v>
      </c>
    </row>
    <row r="5365" spans="1:3" x14ac:dyDescent="0.2">
      <c r="A5365" s="76" t="s">
        <v>13007</v>
      </c>
      <c r="B5365" s="275" t="s">
        <v>13008</v>
      </c>
      <c r="C5365" s="276" t="s">
        <v>2525</v>
      </c>
    </row>
    <row r="5366" spans="1:3" x14ac:dyDescent="0.2">
      <c r="A5366" s="76" t="s">
        <v>13009</v>
      </c>
      <c r="B5366" s="275" t="s">
        <v>13010</v>
      </c>
      <c r="C5366" s="276" t="s">
        <v>2525</v>
      </c>
    </row>
    <row r="5367" spans="1:3" x14ac:dyDescent="0.2">
      <c r="A5367" s="76" t="s">
        <v>13011</v>
      </c>
      <c r="B5367" s="275" t="s">
        <v>13012</v>
      </c>
      <c r="C5367" s="276" t="s">
        <v>22275</v>
      </c>
    </row>
    <row r="5368" spans="1:3" x14ac:dyDescent="0.2">
      <c r="A5368" s="76" t="s">
        <v>13013</v>
      </c>
      <c r="B5368" s="275" t="s">
        <v>13014</v>
      </c>
      <c r="C5368" s="276" t="s">
        <v>22275</v>
      </c>
    </row>
    <row r="5369" spans="1:3" x14ac:dyDescent="0.2">
      <c r="A5369" s="76" t="s">
        <v>13015</v>
      </c>
      <c r="B5369" s="275" t="s">
        <v>5107</v>
      </c>
      <c r="C5369" s="276" t="s">
        <v>2525</v>
      </c>
    </row>
    <row r="5370" spans="1:3" x14ac:dyDescent="0.2">
      <c r="A5370" s="76" t="s">
        <v>13016</v>
      </c>
      <c r="B5370" s="275" t="s">
        <v>13017</v>
      </c>
      <c r="C5370" s="276" t="s">
        <v>2525</v>
      </c>
    </row>
    <row r="5371" spans="1:3" x14ac:dyDescent="0.2">
      <c r="A5371" s="76" t="s">
        <v>13018</v>
      </c>
      <c r="B5371" s="275" t="s">
        <v>13019</v>
      </c>
      <c r="C5371" s="276" t="s">
        <v>2525</v>
      </c>
    </row>
    <row r="5372" spans="1:3" x14ac:dyDescent="0.2">
      <c r="A5372" s="76" t="s">
        <v>13020</v>
      </c>
      <c r="B5372" s="275" t="s">
        <v>13021</v>
      </c>
      <c r="C5372" s="276" t="s">
        <v>22275</v>
      </c>
    </row>
    <row r="5373" spans="1:3" x14ac:dyDescent="0.2">
      <c r="A5373" s="76" t="s">
        <v>13022</v>
      </c>
      <c r="B5373" s="275" t="s">
        <v>13023</v>
      </c>
      <c r="C5373" s="276" t="s">
        <v>2525</v>
      </c>
    </row>
    <row r="5374" spans="1:3" x14ac:dyDescent="0.2">
      <c r="A5374" s="76" t="s">
        <v>13024</v>
      </c>
      <c r="B5374" s="275" t="s">
        <v>13025</v>
      </c>
      <c r="C5374" s="276" t="s">
        <v>22275</v>
      </c>
    </row>
    <row r="5375" spans="1:3" x14ac:dyDescent="0.2">
      <c r="A5375" s="76" t="s">
        <v>13026</v>
      </c>
      <c r="B5375" s="275" t="s">
        <v>13027</v>
      </c>
      <c r="C5375" s="276" t="s">
        <v>22275</v>
      </c>
    </row>
    <row r="5376" spans="1:3" x14ac:dyDescent="0.2">
      <c r="A5376" s="76" t="s">
        <v>13028</v>
      </c>
      <c r="B5376" s="275" t="s">
        <v>13029</v>
      </c>
      <c r="C5376" s="276" t="s">
        <v>22275</v>
      </c>
    </row>
    <row r="5377" spans="1:3" x14ac:dyDescent="0.2">
      <c r="A5377" s="76" t="s">
        <v>13030</v>
      </c>
      <c r="B5377" s="275" t="s">
        <v>13031</v>
      </c>
      <c r="C5377" s="276" t="s">
        <v>2525</v>
      </c>
    </row>
    <row r="5378" spans="1:3" x14ac:dyDescent="0.2">
      <c r="A5378" s="76" t="s">
        <v>13032</v>
      </c>
      <c r="B5378" s="275" t="s">
        <v>13033</v>
      </c>
      <c r="C5378" s="276" t="s">
        <v>2525</v>
      </c>
    </row>
    <row r="5379" spans="1:3" x14ac:dyDescent="0.2">
      <c r="A5379" s="76" t="s">
        <v>13034</v>
      </c>
      <c r="B5379" s="275" t="s">
        <v>13035</v>
      </c>
      <c r="C5379" s="276" t="s">
        <v>2525</v>
      </c>
    </row>
    <row r="5380" spans="1:3" x14ac:dyDescent="0.2">
      <c r="A5380" s="76" t="s">
        <v>13036</v>
      </c>
      <c r="B5380" s="275" t="s">
        <v>13037</v>
      </c>
      <c r="C5380" s="276" t="s">
        <v>22275</v>
      </c>
    </row>
    <row r="5381" spans="1:3" x14ac:dyDescent="0.2">
      <c r="A5381" s="76" t="s">
        <v>13038</v>
      </c>
      <c r="B5381" s="275" t="s">
        <v>13039</v>
      </c>
      <c r="C5381" s="276" t="s">
        <v>2525</v>
      </c>
    </row>
    <row r="5382" spans="1:3" x14ac:dyDescent="0.2">
      <c r="A5382" s="76" t="s">
        <v>13040</v>
      </c>
      <c r="B5382" s="275" t="s">
        <v>13041</v>
      </c>
      <c r="C5382" s="276" t="s">
        <v>2525</v>
      </c>
    </row>
    <row r="5383" spans="1:3" x14ac:dyDescent="0.2">
      <c r="A5383" s="76" t="s">
        <v>13042</v>
      </c>
      <c r="B5383" s="275" t="s">
        <v>13043</v>
      </c>
      <c r="C5383" s="276" t="s">
        <v>2525</v>
      </c>
    </row>
    <row r="5384" spans="1:3" x14ac:dyDescent="0.2">
      <c r="A5384" s="76" t="s">
        <v>13044</v>
      </c>
      <c r="B5384" s="275" t="s">
        <v>13045</v>
      </c>
      <c r="C5384" s="276" t="s">
        <v>2525</v>
      </c>
    </row>
    <row r="5385" spans="1:3" x14ac:dyDescent="0.2">
      <c r="A5385" s="76" t="s">
        <v>13046</v>
      </c>
      <c r="B5385" s="275" t="s">
        <v>13047</v>
      </c>
      <c r="C5385" s="276" t="s">
        <v>22275</v>
      </c>
    </row>
    <row r="5386" spans="1:3" x14ac:dyDescent="0.2">
      <c r="A5386" s="76" t="s">
        <v>13048</v>
      </c>
      <c r="B5386" s="275" t="s">
        <v>13049</v>
      </c>
      <c r="C5386" s="276" t="s">
        <v>2525</v>
      </c>
    </row>
    <row r="5387" spans="1:3" x14ac:dyDescent="0.2">
      <c r="A5387" s="76" t="s">
        <v>13050</v>
      </c>
      <c r="B5387" s="275" t="s">
        <v>13051</v>
      </c>
      <c r="C5387" s="276" t="s">
        <v>22275</v>
      </c>
    </row>
    <row r="5388" spans="1:3" x14ac:dyDescent="0.2">
      <c r="A5388" s="76" t="s">
        <v>13052</v>
      </c>
      <c r="B5388" s="275" t="s">
        <v>13053</v>
      </c>
      <c r="C5388" s="276" t="s">
        <v>2525</v>
      </c>
    </row>
    <row r="5389" spans="1:3" x14ac:dyDescent="0.2">
      <c r="A5389" s="76" t="s">
        <v>13054</v>
      </c>
      <c r="B5389" s="275" t="s">
        <v>13055</v>
      </c>
      <c r="C5389" s="276" t="s">
        <v>22275</v>
      </c>
    </row>
    <row r="5390" spans="1:3" x14ac:dyDescent="0.2">
      <c r="A5390" s="76" t="s">
        <v>13056</v>
      </c>
      <c r="B5390" s="275" t="s">
        <v>13057</v>
      </c>
      <c r="C5390" s="276" t="s">
        <v>2525</v>
      </c>
    </row>
    <row r="5391" spans="1:3" x14ac:dyDescent="0.2">
      <c r="A5391" s="76" t="s">
        <v>13058</v>
      </c>
      <c r="B5391" s="275" t="s">
        <v>13059</v>
      </c>
      <c r="C5391" s="276" t="s">
        <v>22275</v>
      </c>
    </row>
    <row r="5392" spans="1:3" x14ac:dyDescent="0.2">
      <c r="A5392" s="76" t="s">
        <v>13060</v>
      </c>
      <c r="B5392" s="275" t="s">
        <v>13061</v>
      </c>
      <c r="C5392" s="276" t="s">
        <v>22275</v>
      </c>
    </row>
    <row r="5393" spans="1:3" x14ac:dyDescent="0.2">
      <c r="A5393" s="76" t="s">
        <v>13062</v>
      </c>
      <c r="B5393" s="275" t="s">
        <v>13063</v>
      </c>
      <c r="C5393" s="276" t="s">
        <v>22275</v>
      </c>
    </row>
    <row r="5394" spans="1:3" x14ac:dyDescent="0.2">
      <c r="A5394" s="76" t="s">
        <v>13064</v>
      </c>
      <c r="B5394" s="275" t="s">
        <v>13065</v>
      </c>
      <c r="C5394" s="276" t="s">
        <v>22275</v>
      </c>
    </row>
    <row r="5395" spans="1:3" x14ac:dyDescent="0.2">
      <c r="A5395" s="76" t="s">
        <v>13066</v>
      </c>
      <c r="B5395" s="275" t="s">
        <v>13067</v>
      </c>
      <c r="C5395" s="276" t="s">
        <v>2525</v>
      </c>
    </row>
    <row r="5396" spans="1:3" x14ac:dyDescent="0.2">
      <c r="A5396" s="76" t="s">
        <v>13068</v>
      </c>
      <c r="B5396" s="275" t="s">
        <v>13069</v>
      </c>
      <c r="C5396" s="276" t="s">
        <v>2525</v>
      </c>
    </row>
    <row r="5397" spans="1:3" x14ac:dyDescent="0.2">
      <c r="A5397" s="76" t="s">
        <v>13070</v>
      </c>
      <c r="B5397" s="275" t="s">
        <v>13071</v>
      </c>
      <c r="C5397" s="276" t="s">
        <v>2525</v>
      </c>
    </row>
    <row r="5398" spans="1:3" x14ac:dyDescent="0.2">
      <c r="A5398" s="76" t="s">
        <v>13072</v>
      </c>
      <c r="B5398" s="275" t="s">
        <v>13073</v>
      </c>
      <c r="C5398" s="276" t="s">
        <v>2525</v>
      </c>
    </row>
    <row r="5399" spans="1:3" x14ac:dyDescent="0.2">
      <c r="A5399" s="76" t="s">
        <v>13074</v>
      </c>
      <c r="B5399" s="275" t="s">
        <v>13075</v>
      </c>
      <c r="C5399" s="276" t="s">
        <v>22275</v>
      </c>
    </row>
    <row r="5400" spans="1:3" x14ac:dyDescent="0.2">
      <c r="A5400" s="76" t="s">
        <v>13076</v>
      </c>
      <c r="B5400" s="275" t="s">
        <v>13077</v>
      </c>
      <c r="C5400" s="276" t="s">
        <v>2525</v>
      </c>
    </row>
    <row r="5401" spans="1:3" x14ac:dyDescent="0.2">
      <c r="A5401" s="76" t="s">
        <v>13078</v>
      </c>
      <c r="B5401" s="275" t="s">
        <v>13079</v>
      </c>
      <c r="C5401" s="276" t="s">
        <v>22275</v>
      </c>
    </row>
    <row r="5402" spans="1:3" x14ac:dyDescent="0.2">
      <c r="A5402" s="76" t="s">
        <v>13080</v>
      </c>
      <c r="B5402" s="275" t="s">
        <v>13081</v>
      </c>
      <c r="C5402" s="276" t="s">
        <v>2525</v>
      </c>
    </row>
    <row r="5403" spans="1:3" x14ac:dyDescent="0.2">
      <c r="A5403" s="76" t="s">
        <v>13082</v>
      </c>
      <c r="B5403" s="275" t="s">
        <v>13083</v>
      </c>
      <c r="C5403" s="276" t="s">
        <v>2525</v>
      </c>
    </row>
    <row r="5404" spans="1:3" x14ac:dyDescent="0.2">
      <c r="A5404" s="76" t="s">
        <v>13084</v>
      </c>
      <c r="B5404" s="275" t="s">
        <v>13085</v>
      </c>
      <c r="C5404" s="276" t="s">
        <v>2525</v>
      </c>
    </row>
    <row r="5405" spans="1:3" x14ac:dyDescent="0.2">
      <c r="A5405" s="76" t="s">
        <v>13086</v>
      </c>
      <c r="B5405" s="275" t="s">
        <v>13087</v>
      </c>
      <c r="C5405" s="276" t="s">
        <v>2525</v>
      </c>
    </row>
    <row r="5406" spans="1:3" x14ac:dyDescent="0.2">
      <c r="A5406" s="76" t="s">
        <v>13088</v>
      </c>
      <c r="B5406" s="275" t="s">
        <v>13089</v>
      </c>
      <c r="C5406" s="276" t="s">
        <v>2525</v>
      </c>
    </row>
    <row r="5407" spans="1:3" x14ac:dyDescent="0.2">
      <c r="A5407" s="76" t="s">
        <v>13090</v>
      </c>
      <c r="B5407" s="275" t="s">
        <v>13091</v>
      </c>
      <c r="C5407" s="276" t="s">
        <v>22275</v>
      </c>
    </row>
    <row r="5408" spans="1:3" x14ac:dyDescent="0.2">
      <c r="A5408" s="76" t="s">
        <v>13092</v>
      </c>
      <c r="B5408" s="275" t="s">
        <v>13093</v>
      </c>
      <c r="C5408" s="276" t="s">
        <v>2525</v>
      </c>
    </row>
    <row r="5409" spans="1:3" x14ac:dyDescent="0.2">
      <c r="A5409" s="76" t="s">
        <v>13094</v>
      </c>
      <c r="B5409" s="275" t="s">
        <v>13095</v>
      </c>
      <c r="C5409" s="276" t="s">
        <v>2525</v>
      </c>
    </row>
    <row r="5410" spans="1:3" x14ac:dyDescent="0.2">
      <c r="A5410" s="76" t="s">
        <v>13096</v>
      </c>
      <c r="B5410" s="275" t="s">
        <v>13097</v>
      </c>
      <c r="C5410" s="276" t="s">
        <v>2525</v>
      </c>
    </row>
    <row r="5411" spans="1:3" x14ac:dyDescent="0.2">
      <c r="A5411" s="76" t="s">
        <v>13098</v>
      </c>
      <c r="B5411" s="275" t="s">
        <v>13099</v>
      </c>
      <c r="C5411" s="276" t="s">
        <v>22275</v>
      </c>
    </row>
    <row r="5412" spans="1:3" x14ac:dyDescent="0.2">
      <c r="A5412" s="76" t="s">
        <v>13100</v>
      </c>
      <c r="B5412" s="275" t="s">
        <v>13101</v>
      </c>
      <c r="C5412" s="276" t="s">
        <v>2525</v>
      </c>
    </row>
    <row r="5413" spans="1:3" x14ac:dyDescent="0.2">
      <c r="A5413" s="76" t="s">
        <v>13102</v>
      </c>
      <c r="B5413" s="275" t="s">
        <v>13103</v>
      </c>
      <c r="C5413" s="276" t="s">
        <v>2525</v>
      </c>
    </row>
    <row r="5414" spans="1:3" x14ac:dyDescent="0.2">
      <c r="A5414" s="76" t="s">
        <v>13104</v>
      </c>
      <c r="B5414" s="275" t="s">
        <v>13105</v>
      </c>
      <c r="C5414" s="276" t="s">
        <v>2525</v>
      </c>
    </row>
    <row r="5415" spans="1:3" x14ac:dyDescent="0.2">
      <c r="A5415" s="76" t="s">
        <v>13106</v>
      </c>
      <c r="B5415" s="275" t="s">
        <v>9571</v>
      </c>
      <c r="C5415" s="276" t="s">
        <v>2525</v>
      </c>
    </row>
    <row r="5416" spans="1:3" x14ac:dyDescent="0.2">
      <c r="A5416" s="76" t="s">
        <v>13107</v>
      </c>
      <c r="B5416" s="275" t="s">
        <v>13108</v>
      </c>
      <c r="C5416" s="276" t="s">
        <v>22275</v>
      </c>
    </row>
    <row r="5417" spans="1:3" x14ac:dyDescent="0.2">
      <c r="A5417" s="76" t="s">
        <v>13109</v>
      </c>
      <c r="B5417" s="275" t="s">
        <v>13110</v>
      </c>
      <c r="C5417" s="276" t="s">
        <v>2525</v>
      </c>
    </row>
    <row r="5418" spans="1:3" x14ac:dyDescent="0.2">
      <c r="A5418" s="76" t="s">
        <v>13111</v>
      </c>
      <c r="B5418" s="275" t="s">
        <v>13112</v>
      </c>
      <c r="C5418" s="276" t="s">
        <v>22275</v>
      </c>
    </row>
    <row r="5419" spans="1:3" x14ac:dyDescent="0.2">
      <c r="A5419" s="76" t="s">
        <v>13113</v>
      </c>
      <c r="B5419" s="275" t="s">
        <v>13114</v>
      </c>
      <c r="C5419" s="276" t="s">
        <v>22275</v>
      </c>
    </row>
    <row r="5420" spans="1:3" x14ac:dyDescent="0.2">
      <c r="A5420" s="76" t="s">
        <v>13115</v>
      </c>
      <c r="B5420" s="275" t="s">
        <v>4261</v>
      </c>
      <c r="C5420" s="276" t="s">
        <v>2525</v>
      </c>
    </row>
    <row r="5421" spans="1:3" x14ac:dyDescent="0.2">
      <c r="A5421" s="76" t="s">
        <v>13116</v>
      </c>
      <c r="B5421" s="275" t="s">
        <v>13117</v>
      </c>
      <c r="C5421" s="276" t="s">
        <v>2525</v>
      </c>
    </row>
    <row r="5422" spans="1:3" x14ac:dyDescent="0.2">
      <c r="A5422" s="76" t="s">
        <v>13118</v>
      </c>
      <c r="B5422" s="275" t="s">
        <v>13119</v>
      </c>
      <c r="C5422" s="276" t="s">
        <v>2525</v>
      </c>
    </row>
    <row r="5423" spans="1:3" x14ac:dyDescent="0.2">
      <c r="A5423" s="76" t="s">
        <v>13120</v>
      </c>
      <c r="B5423" s="275" t="s">
        <v>13121</v>
      </c>
      <c r="C5423" s="276" t="s">
        <v>2525</v>
      </c>
    </row>
    <row r="5424" spans="1:3" x14ac:dyDescent="0.2">
      <c r="A5424" s="76" t="s">
        <v>13122</v>
      </c>
      <c r="B5424" s="275" t="s">
        <v>13123</v>
      </c>
      <c r="C5424" s="276" t="s">
        <v>22275</v>
      </c>
    </row>
    <row r="5425" spans="1:3" x14ac:dyDescent="0.2">
      <c r="A5425" s="76" t="s">
        <v>13124</v>
      </c>
      <c r="B5425" s="275" t="s">
        <v>13125</v>
      </c>
      <c r="C5425" s="276" t="s">
        <v>2525</v>
      </c>
    </row>
    <row r="5426" spans="1:3" x14ac:dyDescent="0.2">
      <c r="A5426" s="76" t="s">
        <v>13126</v>
      </c>
      <c r="B5426" s="275" t="s">
        <v>13127</v>
      </c>
      <c r="C5426" s="276" t="s">
        <v>22275</v>
      </c>
    </row>
    <row r="5427" spans="1:3" x14ac:dyDescent="0.2">
      <c r="A5427" s="76" t="s">
        <v>13128</v>
      </c>
      <c r="B5427" s="275" t="s">
        <v>13129</v>
      </c>
      <c r="C5427" s="276" t="s">
        <v>2525</v>
      </c>
    </row>
    <row r="5428" spans="1:3" x14ac:dyDescent="0.2">
      <c r="A5428" s="76" t="s">
        <v>13130</v>
      </c>
      <c r="B5428" s="275" t="s">
        <v>13131</v>
      </c>
      <c r="C5428" s="276" t="s">
        <v>22275</v>
      </c>
    </row>
    <row r="5429" spans="1:3" x14ac:dyDescent="0.2">
      <c r="A5429" s="76" t="s">
        <v>13132</v>
      </c>
      <c r="B5429" s="275" t="s">
        <v>13133</v>
      </c>
      <c r="C5429" s="276" t="s">
        <v>22275</v>
      </c>
    </row>
    <row r="5430" spans="1:3" x14ac:dyDescent="0.2">
      <c r="A5430" s="76" t="s">
        <v>13134</v>
      </c>
      <c r="B5430" s="275" t="s">
        <v>13135</v>
      </c>
      <c r="C5430" s="276" t="s">
        <v>22275</v>
      </c>
    </row>
    <row r="5431" spans="1:3" x14ac:dyDescent="0.2">
      <c r="A5431" s="76" t="s">
        <v>13136</v>
      </c>
      <c r="B5431" s="275" t="s">
        <v>4477</v>
      </c>
      <c r="C5431" s="276" t="s">
        <v>22275</v>
      </c>
    </row>
    <row r="5432" spans="1:3" x14ac:dyDescent="0.2">
      <c r="A5432" s="76" t="s">
        <v>13137</v>
      </c>
      <c r="B5432" s="275" t="s">
        <v>13138</v>
      </c>
      <c r="C5432" s="276" t="s">
        <v>22275</v>
      </c>
    </row>
    <row r="5433" spans="1:3" x14ac:dyDescent="0.2">
      <c r="A5433" s="76" t="s">
        <v>13139</v>
      </c>
      <c r="B5433" s="275" t="s">
        <v>13140</v>
      </c>
      <c r="C5433" s="276" t="s">
        <v>2525</v>
      </c>
    </row>
    <row r="5434" spans="1:3" x14ac:dyDescent="0.2">
      <c r="A5434" s="76" t="s">
        <v>13141</v>
      </c>
      <c r="B5434" s="275" t="s">
        <v>13142</v>
      </c>
      <c r="C5434" s="276" t="s">
        <v>2525</v>
      </c>
    </row>
    <row r="5435" spans="1:3" x14ac:dyDescent="0.2">
      <c r="A5435" s="76" t="s">
        <v>13143</v>
      </c>
      <c r="B5435" s="275" t="s">
        <v>13144</v>
      </c>
      <c r="C5435" s="276" t="s">
        <v>2525</v>
      </c>
    </row>
    <row r="5436" spans="1:3" x14ac:dyDescent="0.2">
      <c r="A5436" s="76" t="s">
        <v>13145</v>
      </c>
      <c r="B5436" s="275" t="s">
        <v>13146</v>
      </c>
      <c r="C5436" s="276" t="s">
        <v>22275</v>
      </c>
    </row>
    <row r="5437" spans="1:3" x14ac:dyDescent="0.2">
      <c r="A5437" s="76" t="s">
        <v>8611</v>
      </c>
      <c r="B5437" s="275" t="s">
        <v>8612</v>
      </c>
      <c r="C5437" s="276" t="s">
        <v>2525</v>
      </c>
    </row>
    <row r="5438" spans="1:3" x14ac:dyDescent="0.2">
      <c r="A5438" s="76" t="s">
        <v>8613</v>
      </c>
      <c r="B5438" s="275" t="s">
        <v>8614</v>
      </c>
      <c r="C5438" s="276" t="s">
        <v>2525</v>
      </c>
    </row>
    <row r="5439" spans="1:3" x14ac:dyDescent="0.2">
      <c r="A5439" s="76" t="s">
        <v>8615</v>
      </c>
      <c r="B5439" s="275" t="s">
        <v>8616</v>
      </c>
      <c r="C5439" s="276" t="s">
        <v>2525</v>
      </c>
    </row>
    <row r="5440" spans="1:3" x14ac:dyDescent="0.2">
      <c r="A5440" s="76" t="s">
        <v>8617</v>
      </c>
      <c r="B5440" s="275" t="s">
        <v>8618</v>
      </c>
      <c r="C5440" s="276" t="s">
        <v>22275</v>
      </c>
    </row>
    <row r="5441" spans="1:3" x14ac:dyDescent="0.2">
      <c r="A5441" s="76" t="s">
        <v>8619</v>
      </c>
      <c r="B5441" s="275" t="s">
        <v>8620</v>
      </c>
      <c r="C5441" s="276" t="s">
        <v>22275</v>
      </c>
    </row>
    <row r="5442" spans="1:3" x14ac:dyDescent="0.2">
      <c r="A5442" s="76" t="s">
        <v>8621</v>
      </c>
      <c r="B5442" s="275" t="s">
        <v>8622</v>
      </c>
      <c r="C5442" s="276" t="s">
        <v>2525</v>
      </c>
    </row>
    <row r="5443" spans="1:3" x14ac:dyDescent="0.2">
      <c r="A5443" s="76" t="s">
        <v>8623</v>
      </c>
      <c r="B5443" s="275" t="s">
        <v>8624</v>
      </c>
      <c r="C5443" s="276" t="s">
        <v>2525</v>
      </c>
    </row>
    <row r="5444" spans="1:3" x14ac:dyDescent="0.2">
      <c r="A5444" s="76" t="s">
        <v>8625</v>
      </c>
      <c r="B5444" s="275" t="s">
        <v>8626</v>
      </c>
      <c r="C5444" s="276" t="s">
        <v>2525</v>
      </c>
    </row>
    <row r="5445" spans="1:3" x14ac:dyDescent="0.2">
      <c r="A5445" s="76" t="s">
        <v>8627</v>
      </c>
      <c r="B5445" s="275" t="s">
        <v>8628</v>
      </c>
      <c r="C5445" s="276" t="s">
        <v>2525</v>
      </c>
    </row>
    <row r="5446" spans="1:3" x14ac:dyDescent="0.2">
      <c r="A5446" s="76" t="s">
        <v>8629</v>
      </c>
      <c r="B5446" s="275" t="s">
        <v>8630</v>
      </c>
      <c r="C5446" s="276" t="s">
        <v>22275</v>
      </c>
    </row>
    <row r="5447" spans="1:3" x14ac:dyDescent="0.2">
      <c r="A5447" s="76" t="s">
        <v>8631</v>
      </c>
      <c r="B5447" s="275" t="s">
        <v>8632</v>
      </c>
      <c r="C5447" s="276" t="s">
        <v>2525</v>
      </c>
    </row>
    <row r="5448" spans="1:3" x14ac:dyDescent="0.2">
      <c r="A5448" s="76" t="s">
        <v>8633</v>
      </c>
      <c r="B5448" s="275" t="s">
        <v>8634</v>
      </c>
      <c r="C5448" s="276" t="s">
        <v>2525</v>
      </c>
    </row>
    <row r="5449" spans="1:3" x14ac:dyDescent="0.2">
      <c r="A5449" s="76" t="s">
        <v>8635</v>
      </c>
      <c r="B5449" s="275" t="s">
        <v>8636</v>
      </c>
      <c r="C5449" s="276" t="s">
        <v>22275</v>
      </c>
    </row>
    <row r="5450" spans="1:3" x14ac:dyDescent="0.2">
      <c r="A5450" s="76" t="s">
        <v>8637</v>
      </c>
      <c r="B5450" s="275" t="s">
        <v>8638</v>
      </c>
      <c r="C5450" s="276" t="s">
        <v>2525</v>
      </c>
    </row>
    <row r="5451" spans="1:3" x14ac:dyDescent="0.2">
      <c r="A5451" s="76" t="s">
        <v>8639</v>
      </c>
      <c r="B5451" s="275" t="s">
        <v>8640</v>
      </c>
      <c r="C5451" s="276" t="s">
        <v>22275</v>
      </c>
    </row>
    <row r="5452" spans="1:3" x14ac:dyDescent="0.2">
      <c r="A5452" s="76" t="s">
        <v>8641</v>
      </c>
      <c r="B5452" s="275" t="s">
        <v>8642</v>
      </c>
      <c r="C5452" s="276" t="s">
        <v>22275</v>
      </c>
    </row>
    <row r="5453" spans="1:3" x14ac:dyDescent="0.2">
      <c r="A5453" s="76" t="s">
        <v>8643</v>
      </c>
      <c r="B5453" s="275" t="s">
        <v>8644</v>
      </c>
      <c r="C5453" s="276" t="s">
        <v>2525</v>
      </c>
    </row>
    <row r="5454" spans="1:3" x14ac:dyDescent="0.2">
      <c r="A5454" s="76" t="s">
        <v>8645</v>
      </c>
      <c r="B5454" s="275" t="s">
        <v>8646</v>
      </c>
      <c r="C5454" s="276" t="s">
        <v>22275</v>
      </c>
    </row>
    <row r="5455" spans="1:3" x14ac:dyDescent="0.2">
      <c r="A5455" s="76" t="s">
        <v>8647</v>
      </c>
      <c r="B5455" s="275" t="s">
        <v>8648</v>
      </c>
      <c r="C5455" s="276" t="s">
        <v>22275</v>
      </c>
    </row>
    <row r="5456" spans="1:3" x14ac:dyDescent="0.2">
      <c r="A5456" s="76" t="s">
        <v>8649</v>
      </c>
      <c r="B5456" s="275" t="s">
        <v>8650</v>
      </c>
      <c r="C5456" s="276" t="s">
        <v>2525</v>
      </c>
    </row>
    <row r="5457" spans="1:3" x14ac:dyDescent="0.2">
      <c r="A5457" s="76" t="s">
        <v>8651</v>
      </c>
      <c r="B5457" s="275" t="s">
        <v>8652</v>
      </c>
      <c r="C5457" s="276" t="s">
        <v>2525</v>
      </c>
    </row>
    <row r="5458" spans="1:3" x14ac:dyDescent="0.2">
      <c r="A5458" s="76" t="s">
        <v>8653</v>
      </c>
      <c r="B5458" s="275" t="s">
        <v>8654</v>
      </c>
      <c r="C5458" s="276" t="s">
        <v>2525</v>
      </c>
    </row>
    <row r="5459" spans="1:3" x14ac:dyDescent="0.2">
      <c r="A5459" s="76" t="s">
        <v>8655</v>
      </c>
      <c r="B5459" s="275" t="s">
        <v>8656</v>
      </c>
      <c r="C5459" s="276" t="s">
        <v>2525</v>
      </c>
    </row>
    <row r="5460" spans="1:3" x14ac:dyDescent="0.2">
      <c r="A5460" s="76" t="s">
        <v>8657</v>
      </c>
      <c r="B5460" s="275" t="s">
        <v>8658</v>
      </c>
      <c r="C5460" s="276" t="s">
        <v>2525</v>
      </c>
    </row>
    <row r="5461" spans="1:3" x14ac:dyDescent="0.2">
      <c r="A5461" s="76" t="s">
        <v>8659</v>
      </c>
      <c r="B5461" s="275" t="s">
        <v>8660</v>
      </c>
      <c r="C5461" s="276" t="s">
        <v>22275</v>
      </c>
    </row>
    <row r="5462" spans="1:3" x14ac:dyDescent="0.2">
      <c r="A5462" s="76" t="s">
        <v>8661</v>
      </c>
      <c r="B5462" s="275" t="s">
        <v>8662</v>
      </c>
      <c r="C5462" s="276" t="s">
        <v>2525</v>
      </c>
    </row>
    <row r="5463" spans="1:3" x14ac:dyDescent="0.2">
      <c r="A5463" s="76" t="s">
        <v>8663</v>
      </c>
      <c r="B5463" s="275" t="s">
        <v>8664</v>
      </c>
      <c r="C5463" s="276" t="s">
        <v>2525</v>
      </c>
    </row>
    <row r="5464" spans="1:3" x14ac:dyDescent="0.2">
      <c r="A5464" s="76" t="s">
        <v>8665</v>
      </c>
      <c r="B5464" s="275" t="s">
        <v>8666</v>
      </c>
      <c r="C5464" s="276" t="s">
        <v>2525</v>
      </c>
    </row>
    <row r="5465" spans="1:3" x14ac:dyDescent="0.2">
      <c r="A5465" s="76" t="s">
        <v>8667</v>
      </c>
      <c r="B5465" s="275" t="s">
        <v>8668</v>
      </c>
      <c r="C5465" s="276" t="s">
        <v>2525</v>
      </c>
    </row>
    <row r="5466" spans="1:3" x14ac:dyDescent="0.2">
      <c r="A5466" s="76" t="s">
        <v>8669</v>
      </c>
      <c r="B5466" s="275" t="s">
        <v>8670</v>
      </c>
      <c r="C5466" s="276" t="s">
        <v>22275</v>
      </c>
    </row>
    <row r="5467" spans="1:3" x14ac:dyDescent="0.2">
      <c r="A5467" s="76" t="s">
        <v>8671</v>
      </c>
      <c r="B5467" s="275" t="s">
        <v>8672</v>
      </c>
      <c r="C5467" s="276" t="s">
        <v>22275</v>
      </c>
    </row>
    <row r="5468" spans="1:3" x14ac:dyDescent="0.2">
      <c r="A5468" s="76" t="s">
        <v>8673</v>
      </c>
      <c r="B5468" s="275" t="s">
        <v>8674</v>
      </c>
      <c r="C5468" s="276" t="s">
        <v>2525</v>
      </c>
    </row>
    <row r="5469" spans="1:3" x14ac:dyDescent="0.2">
      <c r="A5469" s="76" t="s">
        <v>8675</v>
      </c>
      <c r="B5469" s="275" t="s">
        <v>8676</v>
      </c>
      <c r="C5469" s="276" t="s">
        <v>2525</v>
      </c>
    </row>
    <row r="5470" spans="1:3" x14ac:dyDescent="0.2">
      <c r="A5470" s="76" t="s">
        <v>8677</v>
      </c>
      <c r="B5470" s="275" t="s">
        <v>8678</v>
      </c>
      <c r="C5470" s="276" t="s">
        <v>2525</v>
      </c>
    </row>
    <row r="5471" spans="1:3" x14ac:dyDescent="0.2">
      <c r="A5471" s="76" t="s">
        <v>8679</v>
      </c>
      <c r="B5471" s="275" t="s">
        <v>8680</v>
      </c>
      <c r="C5471" s="276" t="s">
        <v>2525</v>
      </c>
    </row>
    <row r="5472" spans="1:3" x14ac:dyDescent="0.2">
      <c r="A5472" s="76" t="s">
        <v>8681</v>
      </c>
      <c r="B5472" s="275" t="s">
        <v>8682</v>
      </c>
      <c r="C5472" s="276" t="s">
        <v>2525</v>
      </c>
    </row>
    <row r="5473" spans="1:3" x14ac:dyDescent="0.2">
      <c r="A5473" s="76" t="s">
        <v>8683</v>
      </c>
      <c r="B5473" s="275" t="s">
        <v>8684</v>
      </c>
      <c r="C5473" s="276" t="s">
        <v>2525</v>
      </c>
    </row>
    <row r="5474" spans="1:3" x14ac:dyDescent="0.2">
      <c r="A5474" s="76" t="s">
        <v>8685</v>
      </c>
      <c r="B5474" s="275" t="s">
        <v>8686</v>
      </c>
      <c r="C5474" s="276" t="s">
        <v>2525</v>
      </c>
    </row>
    <row r="5475" spans="1:3" x14ac:dyDescent="0.2">
      <c r="A5475" s="76" t="s">
        <v>8687</v>
      </c>
      <c r="B5475" s="275" t="s">
        <v>8688</v>
      </c>
      <c r="C5475" s="276" t="s">
        <v>22275</v>
      </c>
    </row>
    <row r="5476" spans="1:3" x14ac:dyDescent="0.2">
      <c r="A5476" s="76" t="s">
        <v>8689</v>
      </c>
      <c r="B5476" s="275" t="s">
        <v>8690</v>
      </c>
      <c r="C5476" s="276" t="s">
        <v>22275</v>
      </c>
    </row>
    <row r="5477" spans="1:3" x14ac:dyDescent="0.2">
      <c r="A5477" s="76" t="s">
        <v>8691</v>
      </c>
      <c r="B5477" s="275" t="s">
        <v>8692</v>
      </c>
      <c r="C5477" s="276" t="s">
        <v>22275</v>
      </c>
    </row>
    <row r="5478" spans="1:3" x14ac:dyDescent="0.2">
      <c r="A5478" s="76" t="s">
        <v>8693</v>
      </c>
      <c r="B5478" s="275" t="s">
        <v>8694</v>
      </c>
      <c r="C5478" s="276" t="s">
        <v>22275</v>
      </c>
    </row>
    <row r="5479" spans="1:3" x14ac:dyDescent="0.2">
      <c r="A5479" s="76" t="s">
        <v>8695</v>
      </c>
      <c r="B5479" s="275" t="s">
        <v>8696</v>
      </c>
      <c r="C5479" s="276" t="s">
        <v>2525</v>
      </c>
    </row>
    <row r="5480" spans="1:3" x14ac:dyDescent="0.2">
      <c r="A5480" s="76" t="s">
        <v>8697</v>
      </c>
      <c r="B5480" s="275" t="s">
        <v>8698</v>
      </c>
      <c r="C5480" s="276" t="s">
        <v>2525</v>
      </c>
    </row>
    <row r="5481" spans="1:3" x14ac:dyDescent="0.2">
      <c r="A5481" s="76" t="s">
        <v>8699</v>
      </c>
      <c r="B5481" s="275" t="s">
        <v>8106</v>
      </c>
      <c r="C5481" s="276" t="s">
        <v>22275</v>
      </c>
    </row>
    <row r="5482" spans="1:3" x14ac:dyDescent="0.2">
      <c r="A5482" s="76" t="s">
        <v>8700</v>
      </c>
      <c r="B5482" s="275" t="s">
        <v>8701</v>
      </c>
      <c r="C5482" s="276" t="s">
        <v>22275</v>
      </c>
    </row>
    <row r="5483" spans="1:3" x14ac:dyDescent="0.2">
      <c r="A5483" s="76" t="s">
        <v>8702</v>
      </c>
      <c r="B5483" s="275" t="s">
        <v>8703</v>
      </c>
      <c r="C5483" s="276" t="s">
        <v>22275</v>
      </c>
    </row>
    <row r="5484" spans="1:3" x14ac:dyDescent="0.2">
      <c r="A5484" s="76" t="s">
        <v>8704</v>
      </c>
      <c r="B5484" s="275" t="s">
        <v>8705</v>
      </c>
      <c r="C5484" s="276" t="s">
        <v>2525</v>
      </c>
    </row>
    <row r="5485" spans="1:3" x14ac:dyDescent="0.2">
      <c r="A5485" s="76" t="s">
        <v>8706</v>
      </c>
      <c r="B5485" s="275" t="s">
        <v>8707</v>
      </c>
      <c r="C5485" s="276" t="s">
        <v>2525</v>
      </c>
    </row>
    <row r="5486" spans="1:3" x14ac:dyDescent="0.2">
      <c r="A5486" s="76" t="s">
        <v>8708</v>
      </c>
      <c r="B5486" s="275" t="s">
        <v>8709</v>
      </c>
      <c r="C5486" s="276" t="s">
        <v>22275</v>
      </c>
    </row>
    <row r="5487" spans="1:3" x14ac:dyDescent="0.2">
      <c r="A5487" s="76" t="s">
        <v>8710</v>
      </c>
      <c r="B5487" s="275" t="s">
        <v>8711</v>
      </c>
      <c r="C5487" s="276" t="s">
        <v>2525</v>
      </c>
    </row>
    <row r="5488" spans="1:3" x14ac:dyDescent="0.2">
      <c r="A5488" s="76" t="s">
        <v>8712</v>
      </c>
      <c r="B5488" s="275" t="s">
        <v>8713</v>
      </c>
      <c r="C5488" s="276" t="s">
        <v>2525</v>
      </c>
    </row>
    <row r="5489" spans="1:3" x14ac:dyDescent="0.2">
      <c r="A5489" s="76" t="s">
        <v>8714</v>
      </c>
      <c r="B5489" s="275" t="s">
        <v>8715</v>
      </c>
      <c r="C5489" s="276" t="s">
        <v>2525</v>
      </c>
    </row>
    <row r="5490" spans="1:3" x14ac:dyDescent="0.2">
      <c r="A5490" s="76" t="s">
        <v>8716</v>
      </c>
      <c r="B5490" s="275" t="s">
        <v>8717</v>
      </c>
      <c r="C5490" s="276" t="s">
        <v>2525</v>
      </c>
    </row>
    <row r="5491" spans="1:3" x14ac:dyDescent="0.2">
      <c r="A5491" s="76" t="s">
        <v>8718</v>
      </c>
      <c r="B5491" s="275" t="s">
        <v>8719</v>
      </c>
      <c r="C5491" s="276" t="s">
        <v>2525</v>
      </c>
    </row>
    <row r="5492" spans="1:3" x14ac:dyDescent="0.2">
      <c r="A5492" s="76" t="s">
        <v>8720</v>
      </c>
      <c r="B5492" s="275" t="s">
        <v>8721</v>
      </c>
      <c r="C5492" s="276" t="s">
        <v>2525</v>
      </c>
    </row>
    <row r="5493" spans="1:3" x14ac:dyDescent="0.2">
      <c r="A5493" s="76" t="s">
        <v>8722</v>
      </c>
      <c r="B5493" s="275" t="s">
        <v>8723</v>
      </c>
      <c r="C5493" s="276" t="s">
        <v>22275</v>
      </c>
    </row>
    <row r="5494" spans="1:3" x14ac:dyDescent="0.2">
      <c r="A5494" s="76" t="s">
        <v>8724</v>
      </c>
      <c r="B5494" s="275" t="s">
        <v>8725</v>
      </c>
      <c r="C5494" s="276" t="s">
        <v>2525</v>
      </c>
    </row>
    <row r="5495" spans="1:3" x14ac:dyDescent="0.2">
      <c r="A5495" s="76" t="s">
        <v>8726</v>
      </c>
      <c r="B5495" s="275" t="s">
        <v>8727</v>
      </c>
      <c r="C5495" s="276" t="s">
        <v>22275</v>
      </c>
    </row>
    <row r="5496" spans="1:3" x14ac:dyDescent="0.2">
      <c r="A5496" s="76" t="s">
        <v>8728</v>
      </c>
      <c r="B5496" s="275" t="s">
        <v>8729</v>
      </c>
      <c r="C5496" s="276" t="s">
        <v>22275</v>
      </c>
    </row>
    <row r="5497" spans="1:3" x14ac:dyDescent="0.2">
      <c r="A5497" s="76" t="s">
        <v>8730</v>
      </c>
      <c r="B5497" s="275" t="s">
        <v>8731</v>
      </c>
      <c r="C5497" s="276" t="s">
        <v>22275</v>
      </c>
    </row>
    <row r="5498" spans="1:3" x14ac:dyDescent="0.2">
      <c r="A5498" s="76" t="s">
        <v>8732</v>
      </c>
      <c r="B5498" s="275" t="s">
        <v>8733</v>
      </c>
      <c r="C5498" s="276" t="s">
        <v>22275</v>
      </c>
    </row>
    <row r="5499" spans="1:3" x14ac:dyDescent="0.2">
      <c r="A5499" s="76" t="s">
        <v>8734</v>
      </c>
      <c r="B5499" s="275" t="s">
        <v>8735</v>
      </c>
      <c r="C5499" s="276" t="s">
        <v>22275</v>
      </c>
    </row>
    <row r="5500" spans="1:3" x14ac:dyDescent="0.2">
      <c r="A5500" s="76" t="s">
        <v>8736</v>
      </c>
      <c r="B5500" s="275" t="s">
        <v>8737</v>
      </c>
      <c r="C5500" s="276" t="s">
        <v>2525</v>
      </c>
    </row>
    <row r="5501" spans="1:3" x14ac:dyDescent="0.2">
      <c r="A5501" s="76" t="s">
        <v>8738</v>
      </c>
      <c r="B5501" s="275" t="s">
        <v>8739</v>
      </c>
      <c r="C5501" s="276" t="s">
        <v>2525</v>
      </c>
    </row>
    <row r="5502" spans="1:3" x14ac:dyDescent="0.2">
      <c r="A5502" s="76" t="s">
        <v>8740</v>
      </c>
      <c r="B5502" s="275" t="s">
        <v>8741</v>
      </c>
      <c r="C5502" s="276" t="s">
        <v>2525</v>
      </c>
    </row>
    <row r="5503" spans="1:3" x14ac:dyDescent="0.2">
      <c r="A5503" s="76" t="s">
        <v>8742</v>
      </c>
      <c r="B5503" s="275" t="s">
        <v>8743</v>
      </c>
      <c r="C5503" s="276" t="s">
        <v>2525</v>
      </c>
    </row>
    <row r="5504" spans="1:3" x14ac:dyDescent="0.2">
      <c r="A5504" s="76" t="s">
        <v>8744</v>
      </c>
      <c r="B5504" s="275" t="s">
        <v>8745</v>
      </c>
      <c r="C5504" s="276" t="s">
        <v>2525</v>
      </c>
    </row>
    <row r="5505" spans="1:3" x14ac:dyDescent="0.2">
      <c r="A5505" s="76" t="s">
        <v>8746</v>
      </c>
      <c r="B5505" s="275" t="s">
        <v>8747</v>
      </c>
      <c r="C5505" s="276" t="s">
        <v>2525</v>
      </c>
    </row>
    <row r="5506" spans="1:3" x14ac:dyDescent="0.2">
      <c r="A5506" s="76" t="s">
        <v>8748</v>
      </c>
      <c r="B5506" s="275" t="s">
        <v>8749</v>
      </c>
      <c r="C5506" s="276" t="s">
        <v>2525</v>
      </c>
    </row>
    <row r="5507" spans="1:3" x14ac:dyDescent="0.2">
      <c r="A5507" s="76" t="s">
        <v>8750</v>
      </c>
      <c r="B5507" s="275" t="s">
        <v>8751</v>
      </c>
      <c r="C5507" s="276" t="s">
        <v>22275</v>
      </c>
    </row>
    <row r="5508" spans="1:3" x14ac:dyDescent="0.2">
      <c r="A5508" s="76" t="s">
        <v>8752</v>
      </c>
      <c r="B5508" s="275" t="s">
        <v>8753</v>
      </c>
      <c r="C5508" s="276" t="s">
        <v>22275</v>
      </c>
    </row>
    <row r="5509" spans="1:3" x14ac:dyDescent="0.2">
      <c r="A5509" s="76" t="s">
        <v>8754</v>
      </c>
      <c r="B5509" s="275" t="s">
        <v>8755</v>
      </c>
      <c r="C5509" s="276" t="s">
        <v>2525</v>
      </c>
    </row>
    <row r="5510" spans="1:3" x14ac:dyDescent="0.2">
      <c r="A5510" s="76" t="s">
        <v>8756</v>
      </c>
      <c r="B5510" s="275" t="s">
        <v>8757</v>
      </c>
      <c r="C5510" s="276" t="s">
        <v>2525</v>
      </c>
    </row>
    <row r="5511" spans="1:3" x14ac:dyDescent="0.2">
      <c r="A5511" s="76" t="s">
        <v>8758</v>
      </c>
      <c r="B5511" s="275" t="s">
        <v>8759</v>
      </c>
      <c r="C5511" s="276" t="s">
        <v>22275</v>
      </c>
    </row>
    <row r="5512" spans="1:3" x14ac:dyDescent="0.2">
      <c r="A5512" s="76" t="s">
        <v>8760</v>
      </c>
      <c r="B5512" s="275" t="s">
        <v>4249</v>
      </c>
      <c r="C5512" s="276" t="s">
        <v>2525</v>
      </c>
    </row>
    <row r="5513" spans="1:3" x14ac:dyDescent="0.2">
      <c r="A5513" s="76" t="s">
        <v>8761</v>
      </c>
      <c r="B5513" s="275" t="s">
        <v>8762</v>
      </c>
      <c r="C5513" s="276" t="s">
        <v>2525</v>
      </c>
    </row>
    <row r="5514" spans="1:3" x14ac:dyDescent="0.2">
      <c r="A5514" s="76" t="s">
        <v>8763</v>
      </c>
      <c r="B5514" s="275" t="s">
        <v>5723</v>
      </c>
      <c r="C5514" s="276" t="s">
        <v>2525</v>
      </c>
    </row>
    <row r="5515" spans="1:3" x14ac:dyDescent="0.2">
      <c r="A5515" s="76" t="s">
        <v>8764</v>
      </c>
      <c r="B5515" s="275" t="s">
        <v>8765</v>
      </c>
      <c r="C5515" s="276" t="s">
        <v>2525</v>
      </c>
    </row>
    <row r="5516" spans="1:3" x14ac:dyDescent="0.2">
      <c r="A5516" s="76" t="s">
        <v>8766</v>
      </c>
      <c r="B5516" s="275" t="s">
        <v>8767</v>
      </c>
      <c r="C5516" s="276" t="s">
        <v>2525</v>
      </c>
    </row>
    <row r="5517" spans="1:3" x14ac:dyDescent="0.2">
      <c r="A5517" s="76" t="s">
        <v>8768</v>
      </c>
      <c r="B5517" s="275" t="s">
        <v>8769</v>
      </c>
      <c r="C5517" s="276" t="s">
        <v>2525</v>
      </c>
    </row>
    <row r="5518" spans="1:3" x14ac:dyDescent="0.2">
      <c r="A5518" s="76" t="s">
        <v>8770</v>
      </c>
      <c r="B5518" s="275" t="s">
        <v>8771</v>
      </c>
      <c r="C5518" s="276" t="s">
        <v>2525</v>
      </c>
    </row>
    <row r="5519" spans="1:3" x14ac:dyDescent="0.2">
      <c r="A5519" s="76" t="s">
        <v>8772</v>
      </c>
      <c r="B5519" s="275" t="s">
        <v>8773</v>
      </c>
      <c r="C5519" s="276" t="s">
        <v>2525</v>
      </c>
    </row>
    <row r="5520" spans="1:3" x14ac:dyDescent="0.2">
      <c r="A5520" s="76" t="s">
        <v>8774</v>
      </c>
      <c r="B5520" s="275" t="s">
        <v>8775</v>
      </c>
      <c r="C5520" s="276" t="s">
        <v>22275</v>
      </c>
    </row>
    <row r="5521" spans="1:3" x14ac:dyDescent="0.2">
      <c r="A5521" s="76" t="s">
        <v>8776</v>
      </c>
      <c r="B5521" s="275" t="s">
        <v>6514</v>
      </c>
      <c r="C5521" s="276" t="s">
        <v>22275</v>
      </c>
    </row>
    <row r="5522" spans="1:3" x14ac:dyDescent="0.2">
      <c r="A5522" s="76" t="s">
        <v>8777</v>
      </c>
      <c r="B5522" s="275" t="s">
        <v>8778</v>
      </c>
      <c r="C5522" s="276" t="s">
        <v>22275</v>
      </c>
    </row>
    <row r="5523" spans="1:3" x14ac:dyDescent="0.2">
      <c r="A5523" s="76" t="s">
        <v>8779</v>
      </c>
      <c r="B5523" s="275" t="s">
        <v>7421</v>
      </c>
      <c r="C5523" s="276" t="s">
        <v>22275</v>
      </c>
    </row>
    <row r="5524" spans="1:3" x14ac:dyDescent="0.2">
      <c r="A5524" s="76" t="s">
        <v>8780</v>
      </c>
      <c r="B5524" s="275" t="s">
        <v>8781</v>
      </c>
      <c r="C5524" s="276" t="s">
        <v>2525</v>
      </c>
    </row>
    <row r="5525" spans="1:3" x14ac:dyDescent="0.2">
      <c r="A5525" s="76" t="s">
        <v>8782</v>
      </c>
      <c r="B5525" s="275" t="s">
        <v>8783</v>
      </c>
      <c r="C5525" s="276" t="s">
        <v>22275</v>
      </c>
    </row>
    <row r="5526" spans="1:3" x14ac:dyDescent="0.2">
      <c r="A5526" s="76" t="s">
        <v>8784</v>
      </c>
      <c r="B5526" s="275" t="s">
        <v>8785</v>
      </c>
      <c r="C5526" s="276" t="s">
        <v>2525</v>
      </c>
    </row>
    <row r="5527" spans="1:3" x14ac:dyDescent="0.2">
      <c r="A5527" s="76" t="s">
        <v>8786</v>
      </c>
      <c r="B5527" s="275" t="s">
        <v>8787</v>
      </c>
      <c r="C5527" s="276" t="s">
        <v>2525</v>
      </c>
    </row>
    <row r="5528" spans="1:3" x14ac:dyDescent="0.2">
      <c r="A5528" s="76" t="s">
        <v>8788</v>
      </c>
      <c r="B5528" s="275" t="s">
        <v>8789</v>
      </c>
      <c r="C5528" s="276" t="s">
        <v>22275</v>
      </c>
    </row>
    <row r="5529" spans="1:3" x14ac:dyDescent="0.2">
      <c r="A5529" s="76" t="s">
        <v>8790</v>
      </c>
      <c r="B5529" s="275" t="s">
        <v>8791</v>
      </c>
      <c r="C5529" s="276" t="s">
        <v>22275</v>
      </c>
    </row>
    <row r="5530" spans="1:3" x14ac:dyDescent="0.2">
      <c r="A5530" s="76" t="s">
        <v>8792</v>
      </c>
      <c r="B5530" s="275" t="s">
        <v>8793</v>
      </c>
      <c r="C5530" s="276" t="s">
        <v>22275</v>
      </c>
    </row>
    <row r="5531" spans="1:3" x14ac:dyDescent="0.2">
      <c r="A5531" s="76" t="s">
        <v>8794</v>
      </c>
      <c r="B5531" s="275" t="s">
        <v>8795</v>
      </c>
      <c r="C5531" s="276" t="s">
        <v>22275</v>
      </c>
    </row>
    <row r="5532" spans="1:3" x14ac:dyDescent="0.2">
      <c r="A5532" s="76" t="s">
        <v>8796</v>
      </c>
      <c r="B5532" s="275" t="s">
        <v>8797</v>
      </c>
      <c r="C5532" s="276" t="s">
        <v>2525</v>
      </c>
    </row>
    <row r="5533" spans="1:3" x14ac:dyDescent="0.2">
      <c r="A5533" s="76" t="s">
        <v>8798</v>
      </c>
      <c r="B5533" s="275" t="s">
        <v>8799</v>
      </c>
      <c r="C5533" s="276" t="s">
        <v>22275</v>
      </c>
    </row>
    <row r="5534" spans="1:3" x14ac:dyDescent="0.2">
      <c r="A5534" s="76" t="s">
        <v>8800</v>
      </c>
      <c r="B5534" s="275" t="s">
        <v>8801</v>
      </c>
      <c r="C5534" s="276" t="s">
        <v>2525</v>
      </c>
    </row>
    <row r="5535" spans="1:3" x14ac:dyDescent="0.2">
      <c r="A5535" s="76" t="s">
        <v>8802</v>
      </c>
      <c r="B5535" s="275" t="s">
        <v>8803</v>
      </c>
      <c r="C5535" s="276" t="s">
        <v>2525</v>
      </c>
    </row>
    <row r="5536" spans="1:3" x14ac:dyDescent="0.2">
      <c r="A5536" s="76" t="s">
        <v>8804</v>
      </c>
      <c r="B5536" s="275" t="s">
        <v>8805</v>
      </c>
      <c r="C5536" s="276" t="s">
        <v>22275</v>
      </c>
    </row>
    <row r="5537" spans="1:3" x14ac:dyDescent="0.2">
      <c r="A5537" s="76" t="s">
        <v>8806</v>
      </c>
      <c r="B5537" s="275" t="s">
        <v>8807</v>
      </c>
      <c r="C5537" s="276" t="s">
        <v>2525</v>
      </c>
    </row>
    <row r="5538" spans="1:3" x14ac:dyDescent="0.2">
      <c r="A5538" s="76" t="s">
        <v>8808</v>
      </c>
      <c r="B5538" s="275" t="s">
        <v>8809</v>
      </c>
      <c r="C5538" s="276" t="s">
        <v>2525</v>
      </c>
    </row>
    <row r="5539" spans="1:3" x14ac:dyDescent="0.2">
      <c r="A5539" s="76" t="s">
        <v>8810</v>
      </c>
      <c r="B5539" s="275" t="s">
        <v>8811</v>
      </c>
      <c r="C5539" s="276" t="s">
        <v>22275</v>
      </c>
    </row>
    <row r="5540" spans="1:3" x14ac:dyDescent="0.2">
      <c r="A5540" s="76" t="s">
        <v>8812</v>
      </c>
      <c r="B5540" s="275" t="s">
        <v>8813</v>
      </c>
      <c r="C5540" s="276" t="s">
        <v>22275</v>
      </c>
    </row>
    <row r="5541" spans="1:3" x14ac:dyDescent="0.2">
      <c r="A5541" s="76" t="s">
        <v>8814</v>
      </c>
      <c r="B5541" s="275" t="s">
        <v>8815</v>
      </c>
      <c r="C5541" s="276" t="s">
        <v>22275</v>
      </c>
    </row>
    <row r="5542" spans="1:3" x14ac:dyDescent="0.2">
      <c r="A5542" s="76" t="s">
        <v>8816</v>
      </c>
      <c r="B5542" s="275" t="s">
        <v>8817</v>
      </c>
      <c r="C5542" s="276" t="s">
        <v>2525</v>
      </c>
    </row>
    <row r="5543" spans="1:3" x14ac:dyDescent="0.2">
      <c r="A5543" s="76" t="s">
        <v>8818</v>
      </c>
      <c r="B5543" s="275" t="s">
        <v>8819</v>
      </c>
      <c r="C5543" s="276" t="s">
        <v>2525</v>
      </c>
    </row>
    <row r="5544" spans="1:3" x14ac:dyDescent="0.2">
      <c r="A5544" s="76" t="s">
        <v>8820</v>
      </c>
      <c r="B5544" s="275" t="s">
        <v>8821</v>
      </c>
      <c r="C5544" s="276" t="s">
        <v>2525</v>
      </c>
    </row>
    <row r="5545" spans="1:3" x14ac:dyDescent="0.2">
      <c r="A5545" s="76" t="s">
        <v>8822</v>
      </c>
      <c r="B5545" s="275" t="s">
        <v>8823</v>
      </c>
      <c r="C5545" s="276" t="s">
        <v>22275</v>
      </c>
    </row>
    <row r="5546" spans="1:3" x14ac:dyDescent="0.2">
      <c r="A5546" s="76" t="s">
        <v>8824</v>
      </c>
      <c r="B5546" s="275" t="s">
        <v>8825</v>
      </c>
      <c r="C5546" s="276" t="s">
        <v>2525</v>
      </c>
    </row>
    <row r="5547" spans="1:3" x14ac:dyDescent="0.2">
      <c r="A5547" s="76" t="s">
        <v>8826</v>
      </c>
      <c r="B5547" s="275" t="s">
        <v>8827</v>
      </c>
      <c r="C5547" s="276" t="s">
        <v>2525</v>
      </c>
    </row>
    <row r="5548" spans="1:3" x14ac:dyDescent="0.2">
      <c r="A5548" s="76" t="s">
        <v>8828</v>
      </c>
      <c r="B5548" s="275" t="s">
        <v>8829</v>
      </c>
      <c r="C5548" s="276" t="s">
        <v>2525</v>
      </c>
    </row>
    <row r="5549" spans="1:3" x14ac:dyDescent="0.2">
      <c r="A5549" s="76" t="s">
        <v>8830</v>
      </c>
      <c r="B5549" s="275" t="s">
        <v>8831</v>
      </c>
      <c r="C5549" s="276" t="s">
        <v>2525</v>
      </c>
    </row>
    <row r="5550" spans="1:3" x14ac:dyDescent="0.2">
      <c r="A5550" s="76" t="s">
        <v>8832</v>
      </c>
      <c r="B5550" s="275" t="s">
        <v>8833</v>
      </c>
      <c r="C5550" s="276" t="s">
        <v>2525</v>
      </c>
    </row>
    <row r="5551" spans="1:3" x14ac:dyDescent="0.2">
      <c r="A5551" s="76" t="s">
        <v>8834</v>
      </c>
      <c r="B5551" s="275" t="s">
        <v>8835</v>
      </c>
      <c r="C5551" s="276" t="s">
        <v>2525</v>
      </c>
    </row>
    <row r="5552" spans="1:3" x14ac:dyDescent="0.2">
      <c r="A5552" s="76" t="s">
        <v>8836</v>
      </c>
      <c r="B5552" s="275" t="s">
        <v>8837</v>
      </c>
      <c r="C5552" s="276" t="s">
        <v>22275</v>
      </c>
    </row>
    <row r="5553" spans="1:3" x14ac:dyDescent="0.2">
      <c r="A5553" s="76" t="s">
        <v>8838</v>
      </c>
      <c r="B5553" s="275" t="s">
        <v>8839</v>
      </c>
      <c r="C5553" s="276" t="s">
        <v>2525</v>
      </c>
    </row>
    <row r="5554" spans="1:3" x14ac:dyDescent="0.2">
      <c r="A5554" s="76" t="s">
        <v>8840</v>
      </c>
      <c r="B5554" s="275" t="s">
        <v>4322</v>
      </c>
      <c r="C5554" s="276" t="s">
        <v>2525</v>
      </c>
    </row>
    <row r="5555" spans="1:3" x14ac:dyDescent="0.2">
      <c r="A5555" s="76" t="s">
        <v>8841</v>
      </c>
      <c r="B5555" s="275" t="s">
        <v>8842</v>
      </c>
      <c r="C5555" s="276" t="s">
        <v>22275</v>
      </c>
    </row>
    <row r="5556" spans="1:3" x14ac:dyDescent="0.2">
      <c r="A5556" s="76" t="s">
        <v>8843</v>
      </c>
      <c r="B5556" s="275" t="s">
        <v>8844</v>
      </c>
      <c r="C5556" s="276" t="s">
        <v>2525</v>
      </c>
    </row>
    <row r="5557" spans="1:3" x14ac:dyDescent="0.2">
      <c r="A5557" s="76" t="s">
        <v>8845</v>
      </c>
      <c r="B5557" s="275" t="s">
        <v>7751</v>
      </c>
      <c r="C5557" s="276" t="s">
        <v>2525</v>
      </c>
    </row>
    <row r="5558" spans="1:3" x14ac:dyDescent="0.2">
      <c r="A5558" s="76" t="s">
        <v>8846</v>
      </c>
      <c r="B5558" s="275" t="s">
        <v>8847</v>
      </c>
      <c r="C5558" s="276" t="s">
        <v>2525</v>
      </c>
    </row>
    <row r="5559" spans="1:3" x14ac:dyDescent="0.2">
      <c r="A5559" s="76" t="s">
        <v>8848</v>
      </c>
      <c r="B5559" s="275" t="s">
        <v>8849</v>
      </c>
      <c r="C5559" s="276" t="s">
        <v>2525</v>
      </c>
    </row>
    <row r="5560" spans="1:3" x14ac:dyDescent="0.2">
      <c r="A5560" s="76" t="s">
        <v>8850</v>
      </c>
      <c r="B5560" s="275" t="s">
        <v>8851</v>
      </c>
      <c r="C5560" s="276" t="s">
        <v>22275</v>
      </c>
    </row>
    <row r="5561" spans="1:3" x14ac:dyDescent="0.2">
      <c r="A5561" s="76" t="s">
        <v>8852</v>
      </c>
      <c r="B5561" s="275" t="s">
        <v>8853</v>
      </c>
      <c r="C5561" s="276" t="s">
        <v>2525</v>
      </c>
    </row>
    <row r="5562" spans="1:3" x14ac:dyDescent="0.2">
      <c r="A5562" s="76" t="s">
        <v>8854</v>
      </c>
      <c r="B5562" s="275" t="s">
        <v>8855</v>
      </c>
      <c r="C5562" s="276" t="s">
        <v>2525</v>
      </c>
    </row>
    <row r="5563" spans="1:3" x14ac:dyDescent="0.2">
      <c r="A5563" s="76" t="s">
        <v>8856</v>
      </c>
      <c r="B5563" s="275" t="s">
        <v>8857</v>
      </c>
      <c r="C5563" s="276" t="s">
        <v>2525</v>
      </c>
    </row>
    <row r="5564" spans="1:3" x14ac:dyDescent="0.2">
      <c r="A5564" s="76" t="s">
        <v>8858</v>
      </c>
      <c r="B5564" s="275" t="s">
        <v>8859</v>
      </c>
      <c r="C5564" s="276" t="s">
        <v>2525</v>
      </c>
    </row>
    <row r="5565" spans="1:3" x14ac:dyDescent="0.2">
      <c r="A5565" s="76" t="s">
        <v>8860</v>
      </c>
      <c r="B5565" s="275" t="s">
        <v>8861</v>
      </c>
      <c r="C5565" s="276" t="s">
        <v>2525</v>
      </c>
    </row>
    <row r="5566" spans="1:3" x14ac:dyDescent="0.2">
      <c r="A5566" s="76" t="s">
        <v>8862</v>
      </c>
      <c r="B5566" s="275" t="s">
        <v>8863</v>
      </c>
      <c r="C5566" s="276" t="s">
        <v>22275</v>
      </c>
    </row>
    <row r="5567" spans="1:3" x14ac:dyDescent="0.2">
      <c r="A5567" s="76" t="s">
        <v>8864</v>
      </c>
      <c r="B5567" s="275" t="s">
        <v>8865</v>
      </c>
      <c r="C5567" s="276" t="s">
        <v>2525</v>
      </c>
    </row>
    <row r="5568" spans="1:3" x14ac:dyDescent="0.2">
      <c r="A5568" s="76" t="s">
        <v>8866</v>
      </c>
      <c r="B5568" s="275" t="s">
        <v>3100</v>
      </c>
      <c r="C5568" s="276" t="s">
        <v>22275</v>
      </c>
    </row>
    <row r="5569" spans="1:3" x14ac:dyDescent="0.2">
      <c r="A5569" s="76" t="s">
        <v>8867</v>
      </c>
      <c r="B5569" s="275" t="s">
        <v>8868</v>
      </c>
      <c r="C5569" s="276" t="s">
        <v>2525</v>
      </c>
    </row>
    <row r="5570" spans="1:3" x14ac:dyDescent="0.2">
      <c r="A5570" s="76" t="s">
        <v>8869</v>
      </c>
      <c r="B5570" s="275" t="s">
        <v>8870</v>
      </c>
      <c r="C5570" s="276" t="s">
        <v>2525</v>
      </c>
    </row>
    <row r="5571" spans="1:3" x14ac:dyDescent="0.2">
      <c r="A5571" s="76" t="s">
        <v>8871</v>
      </c>
      <c r="B5571" s="275" t="s">
        <v>8872</v>
      </c>
      <c r="C5571" s="276" t="s">
        <v>22275</v>
      </c>
    </row>
    <row r="5572" spans="1:3" x14ac:dyDescent="0.2">
      <c r="A5572" s="76" t="s">
        <v>8873</v>
      </c>
      <c r="B5572" s="275" t="s">
        <v>8874</v>
      </c>
      <c r="C5572" s="276" t="s">
        <v>2525</v>
      </c>
    </row>
    <row r="5573" spans="1:3" x14ac:dyDescent="0.2">
      <c r="A5573" s="76" t="s">
        <v>8875</v>
      </c>
      <c r="B5573" s="275" t="s">
        <v>8876</v>
      </c>
      <c r="C5573" s="276" t="s">
        <v>2525</v>
      </c>
    </row>
    <row r="5574" spans="1:3" x14ac:dyDescent="0.2">
      <c r="A5574" s="76" t="s">
        <v>8877</v>
      </c>
      <c r="B5574" s="275" t="s">
        <v>8878</v>
      </c>
      <c r="C5574" s="276" t="s">
        <v>22275</v>
      </c>
    </row>
    <row r="5575" spans="1:3" x14ac:dyDescent="0.2">
      <c r="A5575" s="76" t="s">
        <v>8879</v>
      </c>
      <c r="B5575" s="275" t="s">
        <v>8880</v>
      </c>
      <c r="C5575" s="276" t="s">
        <v>2525</v>
      </c>
    </row>
    <row r="5576" spans="1:3" x14ac:dyDescent="0.2">
      <c r="A5576" s="76" t="s">
        <v>8881</v>
      </c>
      <c r="B5576" s="275" t="s">
        <v>5404</v>
      </c>
      <c r="C5576" s="276" t="s">
        <v>2525</v>
      </c>
    </row>
    <row r="5577" spans="1:3" x14ac:dyDescent="0.2">
      <c r="A5577" s="76" t="s">
        <v>8882</v>
      </c>
      <c r="B5577" s="275" t="s">
        <v>8883</v>
      </c>
      <c r="C5577" s="276" t="s">
        <v>2525</v>
      </c>
    </row>
    <row r="5578" spans="1:3" x14ac:dyDescent="0.2">
      <c r="A5578" s="76" t="s">
        <v>8884</v>
      </c>
      <c r="B5578" s="275" t="s">
        <v>8885</v>
      </c>
      <c r="C5578" s="276" t="s">
        <v>22275</v>
      </c>
    </row>
    <row r="5579" spans="1:3" x14ac:dyDescent="0.2">
      <c r="A5579" s="76" t="s">
        <v>8886</v>
      </c>
      <c r="B5579" s="275" t="s">
        <v>8887</v>
      </c>
      <c r="C5579" s="276" t="s">
        <v>2525</v>
      </c>
    </row>
    <row r="5580" spans="1:3" x14ac:dyDescent="0.2">
      <c r="A5580" s="76" t="s">
        <v>8888</v>
      </c>
      <c r="B5580" s="275" t="s">
        <v>8889</v>
      </c>
      <c r="C5580" s="276" t="s">
        <v>2525</v>
      </c>
    </row>
    <row r="5581" spans="1:3" x14ac:dyDescent="0.2">
      <c r="A5581" s="76" t="s">
        <v>8890</v>
      </c>
      <c r="B5581" s="275" t="s">
        <v>8891</v>
      </c>
      <c r="C5581" s="276" t="s">
        <v>2525</v>
      </c>
    </row>
    <row r="5582" spans="1:3" x14ac:dyDescent="0.2">
      <c r="A5582" s="76" t="s">
        <v>8892</v>
      </c>
      <c r="B5582" s="275" t="s">
        <v>8893</v>
      </c>
      <c r="C5582" s="276" t="s">
        <v>2525</v>
      </c>
    </row>
    <row r="5583" spans="1:3" x14ac:dyDescent="0.2">
      <c r="A5583" s="76" t="s">
        <v>8894</v>
      </c>
      <c r="B5583" s="275" t="s">
        <v>8895</v>
      </c>
      <c r="C5583" s="276" t="s">
        <v>2525</v>
      </c>
    </row>
    <row r="5584" spans="1:3" x14ac:dyDescent="0.2">
      <c r="A5584" s="76" t="s">
        <v>8896</v>
      </c>
      <c r="B5584" s="275" t="s">
        <v>8897</v>
      </c>
      <c r="C5584" s="276" t="s">
        <v>2525</v>
      </c>
    </row>
    <row r="5585" spans="1:3" x14ac:dyDescent="0.2">
      <c r="A5585" s="76" t="s">
        <v>8898</v>
      </c>
      <c r="B5585" s="275" t="s">
        <v>8899</v>
      </c>
      <c r="C5585" s="276" t="s">
        <v>2525</v>
      </c>
    </row>
    <row r="5586" spans="1:3" x14ac:dyDescent="0.2">
      <c r="A5586" s="76" t="s">
        <v>8900</v>
      </c>
      <c r="B5586" s="275" t="s">
        <v>8901</v>
      </c>
      <c r="C5586" s="276" t="s">
        <v>2525</v>
      </c>
    </row>
    <row r="5587" spans="1:3" x14ac:dyDescent="0.2">
      <c r="A5587" s="76" t="s">
        <v>8902</v>
      </c>
      <c r="B5587" s="275" t="s">
        <v>8903</v>
      </c>
      <c r="C5587" s="276" t="s">
        <v>2525</v>
      </c>
    </row>
    <row r="5588" spans="1:3" x14ac:dyDescent="0.2">
      <c r="A5588" s="76" t="s">
        <v>8904</v>
      </c>
      <c r="B5588" s="275" t="s">
        <v>8905</v>
      </c>
      <c r="C5588" s="276" t="s">
        <v>22275</v>
      </c>
    </row>
    <row r="5589" spans="1:3" x14ac:dyDescent="0.2">
      <c r="A5589" s="76" t="s">
        <v>8906</v>
      </c>
      <c r="B5589" s="275" t="s">
        <v>8907</v>
      </c>
      <c r="C5589" s="276" t="s">
        <v>2525</v>
      </c>
    </row>
    <row r="5590" spans="1:3" x14ac:dyDescent="0.2">
      <c r="A5590" s="76" t="s">
        <v>8908</v>
      </c>
      <c r="B5590" s="275" t="s">
        <v>8909</v>
      </c>
      <c r="C5590" s="276" t="s">
        <v>22275</v>
      </c>
    </row>
    <row r="5591" spans="1:3" x14ac:dyDescent="0.2">
      <c r="A5591" s="76" t="s">
        <v>8910</v>
      </c>
      <c r="B5591" s="275" t="s">
        <v>8911</v>
      </c>
      <c r="C5591" s="276" t="s">
        <v>22275</v>
      </c>
    </row>
    <row r="5592" spans="1:3" x14ac:dyDescent="0.2">
      <c r="A5592" s="76" t="s">
        <v>8912</v>
      </c>
      <c r="B5592" s="275" t="s">
        <v>8913</v>
      </c>
      <c r="C5592" s="276" t="s">
        <v>22275</v>
      </c>
    </row>
    <row r="5593" spans="1:3" x14ac:dyDescent="0.2">
      <c r="A5593" s="76" t="s">
        <v>8914</v>
      </c>
      <c r="B5593" s="275" t="s">
        <v>8915</v>
      </c>
      <c r="C5593" s="276" t="s">
        <v>22275</v>
      </c>
    </row>
    <row r="5594" spans="1:3" x14ac:dyDescent="0.2">
      <c r="A5594" s="76" t="s">
        <v>8916</v>
      </c>
      <c r="B5594" s="275" t="s">
        <v>8917</v>
      </c>
      <c r="C5594" s="276" t="s">
        <v>22275</v>
      </c>
    </row>
    <row r="5595" spans="1:3" x14ac:dyDescent="0.2">
      <c r="A5595" s="76" t="s">
        <v>8918</v>
      </c>
      <c r="B5595" s="275" t="s">
        <v>8520</v>
      </c>
      <c r="C5595" s="276" t="s">
        <v>2525</v>
      </c>
    </row>
    <row r="5596" spans="1:3" x14ac:dyDescent="0.2">
      <c r="A5596" s="76" t="s">
        <v>8919</v>
      </c>
      <c r="B5596" s="275" t="s">
        <v>8920</v>
      </c>
      <c r="C5596" s="276" t="s">
        <v>2525</v>
      </c>
    </row>
    <row r="5597" spans="1:3" x14ac:dyDescent="0.2">
      <c r="A5597" s="76" t="s">
        <v>8921</v>
      </c>
      <c r="B5597" s="275" t="s">
        <v>8922</v>
      </c>
      <c r="C5597" s="276" t="s">
        <v>2525</v>
      </c>
    </row>
    <row r="5598" spans="1:3" x14ac:dyDescent="0.2">
      <c r="A5598" s="76" t="s">
        <v>8923</v>
      </c>
      <c r="B5598" s="275" t="s">
        <v>8924</v>
      </c>
      <c r="C5598" s="276" t="s">
        <v>2525</v>
      </c>
    </row>
    <row r="5599" spans="1:3" x14ac:dyDescent="0.2">
      <c r="A5599" s="76" t="s">
        <v>8925</v>
      </c>
      <c r="B5599" s="275" t="s">
        <v>8926</v>
      </c>
      <c r="C5599" s="276" t="s">
        <v>2525</v>
      </c>
    </row>
    <row r="5600" spans="1:3" x14ac:dyDescent="0.2">
      <c r="A5600" s="76" t="s">
        <v>8927</v>
      </c>
      <c r="B5600" s="275" t="s">
        <v>8928</v>
      </c>
      <c r="C5600" s="276" t="s">
        <v>2525</v>
      </c>
    </row>
    <row r="5601" spans="1:3" x14ac:dyDescent="0.2">
      <c r="A5601" s="76" t="s">
        <v>8929</v>
      </c>
      <c r="B5601" s="275" t="s">
        <v>8930</v>
      </c>
      <c r="C5601" s="276" t="s">
        <v>2525</v>
      </c>
    </row>
    <row r="5602" spans="1:3" x14ac:dyDescent="0.2">
      <c r="A5602" s="76" t="s">
        <v>8931</v>
      </c>
      <c r="B5602" s="275" t="s">
        <v>8932</v>
      </c>
      <c r="C5602" s="276" t="s">
        <v>2525</v>
      </c>
    </row>
    <row r="5603" spans="1:3" x14ac:dyDescent="0.2">
      <c r="A5603" s="76" t="s">
        <v>8933</v>
      </c>
      <c r="B5603" s="275" t="s">
        <v>8934</v>
      </c>
      <c r="C5603" s="276" t="s">
        <v>22275</v>
      </c>
    </row>
    <row r="5604" spans="1:3" x14ac:dyDescent="0.2">
      <c r="A5604" s="76" t="s">
        <v>8935</v>
      </c>
      <c r="B5604" s="275" t="s">
        <v>8936</v>
      </c>
      <c r="C5604" s="276" t="s">
        <v>22275</v>
      </c>
    </row>
    <row r="5605" spans="1:3" x14ac:dyDescent="0.2">
      <c r="A5605" s="76" t="s">
        <v>8937</v>
      </c>
      <c r="B5605" s="275" t="s">
        <v>8938</v>
      </c>
      <c r="C5605" s="276" t="s">
        <v>2525</v>
      </c>
    </row>
    <row r="5606" spans="1:3" x14ac:dyDescent="0.2">
      <c r="A5606" s="76" t="s">
        <v>8939</v>
      </c>
      <c r="B5606" s="275" t="s">
        <v>8940</v>
      </c>
      <c r="C5606" s="276" t="s">
        <v>2525</v>
      </c>
    </row>
    <row r="5607" spans="1:3" x14ac:dyDescent="0.2">
      <c r="A5607" s="76" t="s">
        <v>8941</v>
      </c>
      <c r="B5607" s="275" t="s">
        <v>8942</v>
      </c>
      <c r="C5607" s="276" t="s">
        <v>2525</v>
      </c>
    </row>
    <row r="5608" spans="1:3" x14ac:dyDescent="0.2">
      <c r="A5608" s="76" t="s">
        <v>8943</v>
      </c>
      <c r="B5608" s="275" t="s">
        <v>8944</v>
      </c>
      <c r="C5608" s="276" t="s">
        <v>2525</v>
      </c>
    </row>
    <row r="5609" spans="1:3" x14ac:dyDescent="0.2">
      <c r="A5609" s="76" t="s">
        <v>8945</v>
      </c>
      <c r="B5609" s="275" t="s">
        <v>8946</v>
      </c>
      <c r="C5609" s="276" t="s">
        <v>2525</v>
      </c>
    </row>
    <row r="5610" spans="1:3" x14ac:dyDescent="0.2">
      <c r="A5610" s="76" t="s">
        <v>8947</v>
      </c>
      <c r="B5610" s="275" t="s">
        <v>8948</v>
      </c>
      <c r="C5610" s="276" t="s">
        <v>2525</v>
      </c>
    </row>
    <row r="5611" spans="1:3" x14ac:dyDescent="0.2">
      <c r="A5611" s="76" t="s">
        <v>8949</v>
      </c>
      <c r="B5611" s="275" t="s">
        <v>8950</v>
      </c>
      <c r="C5611" s="276" t="s">
        <v>22275</v>
      </c>
    </row>
    <row r="5612" spans="1:3" x14ac:dyDescent="0.2">
      <c r="A5612" s="76" t="s">
        <v>8951</v>
      </c>
      <c r="B5612" s="275" t="s">
        <v>8952</v>
      </c>
      <c r="C5612" s="276" t="s">
        <v>2525</v>
      </c>
    </row>
    <row r="5613" spans="1:3" x14ac:dyDescent="0.2">
      <c r="A5613" s="76" t="s">
        <v>8953</v>
      </c>
      <c r="B5613" s="275" t="s">
        <v>8954</v>
      </c>
      <c r="C5613" s="276" t="s">
        <v>2525</v>
      </c>
    </row>
    <row r="5614" spans="1:3" x14ac:dyDescent="0.2">
      <c r="A5614" s="76" t="s">
        <v>8955</v>
      </c>
      <c r="B5614" s="275" t="s">
        <v>8956</v>
      </c>
      <c r="C5614" s="276" t="s">
        <v>2525</v>
      </c>
    </row>
    <row r="5615" spans="1:3" x14ac:dyDescent="0.2">
      <c r="A5615" s="76" t="s">
        <v>8957</v>
      </c>
      <c r="B5615" s="275" t="s">
        <v>8958</v>
      </c>
      <c r="C5615" s="276" t="s">
        <v>2525</v>
      </c>
    </row>
    <row r="5616" spans="1:3" x14ac:dyDescent="0.2">
      <c r="A5616" s="76" t="s">
        <v>8959</v>
      </c>
      <c r="B5616" s="275" t="s">
        <v>8960</v>
      </c>
      <c r="C5616" s="276" t="s">
        <v>2525</v>
      </c>
    </row>
    <row r="5617" spans="1:3" x14ac:dyDescent="0.2">
      <c r="A5617" s="76" t="s">
        <v>8961</v>
      </c>
      <c r="B5617" s="275" t="s">
        <v>8962</v>
      </c>
      <c r="C5617" s="276" t="s">
        <v>2525</v>
      </c>
    </row>
    <row r="5618" spans="1:3" x14ac:dyDescent="0.2">
      <c r="A5618" s="76" t="s">
        <v>8963</v>
      </c>
      <c r="B5618" s="275" t="s">
        <v>8964</v>
      </c>
      <c r="C5618" s="276" t="s">
        <v>22275</v>
      </c>
    </row>
    <row r="5619" spans="1:3" x14ac:dyDescent="0.2">
      <c r="A5619" s="76" t="s">
        <v>8965</v>
      </c>
      <c r="B5619" s="275" t="s">
        <v>8966</v>
      </c>
      <c r="C5619" s="276" t="s">
        <v>2525</v>
      </c>
    </row>
    <row r="5620" spans="1:3" x14ac:dyDescent="0.2">
      <c r="A5620" s="76" t="s">
        <v>8967</v>
      </c>
      <c r="B5620" s="275" t="s">
        <v>8968</v>
      </c>
      <c r="C5620" s="276" t="s">
        <v>22275</v>
      </c>
    </row>
    <row r="5621" spans="1:3" x14ac:dyDescent="0.2">
      <c r="A5621" s="76" t="s">
        <v>8969</v>
      </c>
      <c r="B5621" s="275" t="s">
        <v>8970</v>
      </c>
      <c r="C5621" s="276" t="s">
        <v>22275</v>
      </c>
    </row>
    <row r="5622" spans="1:3" x14ac:dyDescent="0.2">
      <c r="A5622" s="76" t="s">
        <v>8971</v>
      </c>
      <c r="B5622" s="275" t="s">
        <v>8972</v>
      </c>
      <c r="C5622" s="276" t="s">
        <v>2525</v>
      </c>
    </row>
    <row r="5623" spans="1:3" x14ac:dyDescent="0.2">
      <c r="A5623" s="76" t="s">
        <v>8973</v>
      </c>
      <c r="B5623" s="275" t="s">
        <v>8974</v>
      </c>
      <c r="C5623" s="276" t="s">
        <v>2525</v>
      </c>
    </row>
    <row r="5624" spans="1:3" x14ac:dyDescent="0.2">
      <c r="A5624" s="76" t="s">
        <v>8975</v>
      </c>
      <c r="B5624" s="275" t="s">
        <v>8976</v>
      </c>
      <c r="C5624" s="276" t="s">
        <v>2525</v>
      </c>
    </row>
    <row r="5625" spans="1:3" x14ac:dyDescent="0.2">
      <c r="A5625" s="76" t="s">
        <v>8977</v>
      </c>
      <c r="B5625" s="275" t="s">
        <v>8978</v>
      </c>
      <c r="C5625" s="276" t="s">
        <v>2525</v>
      </c>
    </row>
    <row r="5626" spans="1:3" x14ac:dyDescent="0.2">
      <c r="A5626" s="76" t="s">
        <v>8979</v>
      </c>
      <c r="B5626" s="275" t="s">
        <v>8980</v>
      </c>
      <c r="C5626" s="276" t="s">
        <v>2525</v>
      </c>
    </row>
    <row r="5627" spans="1:3" x14ac:dyDescent="0.2">
      <c r="A5627" s="76" t="s">
        <v>8981</v>
      </c>
      <c r="B5627" s="275" t="s">
        <v>8982</v>
      </c>
      <c r="C5627" s="276" t="s">
        <v>22275</v>
      </c>
    </row>
    <row r="5628" spans="1:3" x14ac:dyDescent="0.2">
      <c r="A5628" s="76" t="s">
        <v>8983</v>
      </c>
      <c r="B5628" s="275" t="s">
        <v>8984</v>
      </c>
      <c r="C5628" s="276" t="s">
        <v>2525</v>
      </c>
    </row>
    <row r="5629" spans="1:3" x14ac:dyDescent="0.2">
      <c r="A5629" s="76" t="s">
        <v>8985</v>
      </c>
      <c r="B5629" s="275" t="s">
        <v>8986</v>
      </c>
      <c r="C5629" s="276" t="s">
        <v>2525</v>
      </c>
    </row>
    <row r="5630" spans="1:3" x14ac:dyDescent="0.2">
      <c r="A5630" s="76" t="s">
        <v>8987</v>
      </c>
      <c r="B5630" s="275" t="s">
        <v>8988</v>
      </c>
      <c r="C5630" s="276" t="s">
        <v>2525</v>
      </c>
    </row>
    <row r="5631" spans="1:3" x14ac:dyDescent="0.2">
      <c r="A5631" s="76" t="s">
        <v>8989</v>
      </c>
      <c r="B5631" s="275" t="s">
        <v>8990</v>
      </c>
      <c r="C5631" s="276" t="s">
        <v>2525</v>
      </c>
    </row>
    <row r="5632" spans="1:3" x14ac:dyDescent="0.2">
      <c r="A5632" s="76" t="s">
        <v>8991</v>
      </c>
      <c r="B5632" s="275" t="s">
        <v>8992</v>
      </c>
      <c r="C5632" s="276" t="s">
        <v>22275</v>
      </c>
    </row>
    <row r="5633" spans="1:3" x14ac:dyDescent="0.2">
      <c r="A5633" s="76" t="s">
        <v>8993</v>
      </c>
      <c r="B5633" s="275" t="s">
        <v>8994</v>
      </c>
      <c r="C5633" s="276" t="s">
        <v>22275</v>
      </c>
    </row>
    <row r="5634" spans="1:3" x14ac:dyDescent="0.2">
      <c r="A5634" s="76" t="s">
        <v>8995</v>
      </c>
      <c r="B5634" s="275" t="s">
        <v>8996</v>
      </c>
      <c r="C5634" s="276" t="s">
        <v>2525</v>
      </c>
    </row>
    <row r="5635" spans="1:3" x14ac:dyDescent="0.2">
      <c r="A5635" s="76" t="s">
        <v>8997</v>
      </c>
      <c r="B5635" s="275" t="s">
        <v>8998</v>
      </c>
      <c r="C5635" s="276" t="s">
        <v>2525</v>
      </c>
    </row>
    <row r="5636" spans="1:3" x14ac:dyDescent="0.2">
      <c r="A5636" s="76" t="s">
        <v>8999</v>
      </c>
      <c r="B5636" s="275" t="s">
        <v>9000</v>
      </c>
      <c r="C5636" s="276" t="s">
        <v>22275</v>
      </c>
    </row>
    <row r="5637" spans="1:3" x14ac:dyDescent="0.2">
      <c r="A5637" s="76" t="s">
        <v>9001</v>
      </c>
      <c r="B5637" s="275" t="s">
        <v>7312</v>
      </c>
      <c r="C5637" s="276" t="s">
        <v>22275</v>
      </c>
    </row>
    <row r="5638" spans="1:3" x14ac:dyDescent="0.2">
      <c r="A5638" s="76" t="s">
        <v>9002</v>
      </c>
      <c r="B5638" s="275" t="s">
        <v>9003</v>
      </c>
      <c r="C5638" s="276" t="s">
        <v>2525</v>
      </c>
    </row>
    <row r="5639" spans="1:3" x14ac:dyDescent="0.2">
      <c r="A5639" s="76" t="s">
        <v>9004</v>
      </c>
      <c r="B5639" s="275" t="s">
        <v>9005</v>
      </c>
      <c r="C5639" s="276" t="s">
        <v>2525</v>
      </c>
    </row>
    <row r="5640" spans="1:3" x14ac:dyDescent="0.2">
      <c r="A5640" s="76" t="s">
        <v>9006</v>
      </c>
      <c r="B5640" s="275" t="s">
        <v>9007</v>
      </c>
      <c r="C5640" s="276" t="s">
        <v>2525</v>
      </c>
    </row>
    <row r="5641" spans="1:3" x14ac:dyDescent="0.2">
      <c r="A5641" s="76" t="s">
        <v>9008</v>
      </c>
      <c r="B5641" s="275" t="s">
        <v>9009</v>
      </c>
      <c r="C5641" s="276" t="s">
        <v>2525</v>
      </c>
    </row>
    <row r="5642" spans="1:3" x14ac:dyDescent="0.2">
      <c r="A5642" s="76" t="s">
        <v>9010</v>
      </c>
      <c r="B5642" s="275" t="s">
        <v>9011</v>
      </c>
      <c r="C5642" s="276" t="s">
        <v>22275</v>
      </c>
    </row>
    <row r="5643" spans="1:3" x14ac:dyDescent="0.2">
      <c r="A5643" s="76" t="s">
        <v>9012</v>
      </c>
      <c r="B5643" s="275" t="s">
        <v>9013</v>
      </c>
      <c r="C5643" s="276" t="s">
        <v>2525</v>
      </c>
    </row>
    <row r="5644" spans="1:3" x14ac:dyDescent="0.2">
      <c r="A5644" s="76" t="s">
        <v>9014</v>
      </c>
      <c r="B5644" s="275" t="s">
        <v>9015</v>
      </c>
      <c r="C5644" s="276" t="s">
        <v>2525</v>
      </c>
    </row>
    <row r="5645" spans="1:3" x14ac:dyDescent="0.2">
      <c r="A5645" s="76" t="s">
        <v>9016</v>
      </c>
      <c r="B5645" s="275" t="s">
        <v>9017</v>
      </c>
      <c r="C5645" s="276" t="s">
        <v>2525</v>
      </c>
    </row>
    <row r="5646" spans="1:3" x14ac:dyDescent="0.2">
      <c r="A5646" s="76" t="s">
        <v>9018</v>
      </c>
      <c r="B5646" s="275" t="s">
        <v>9019</v>
      </c>
      <c r="C5646" s="276" t="s">
        <v>2525</v>
      </c>
    </row>
    <row r="5647" spans="1:3" x14ac:dyDescent="0.2">
      <c r="A5647" s="76" t="s">
        <v>9020</v>
      </c>
      <c r="B5647" s="275" t="s">
        <v>9021</v>
      </c>
      <c r="C5647" s="276" t="s">
        <v>22275</v>
      </c>
    </row>
    <row r="5648" spans="1:3" x14ac:dyDescent="0.2">
      <c r="A5648" s="76" t="s">
        <v>9022</v>
      </c>
      <c r="B5648" s="275" t="s">
        <v>9023</v>
      </c>
      <c r="C5648" s="276" t="s">
        <v>22275</v>
      </c>
    </row>
    <row r="5649" spans="1:3" x14ac:dyDescent="0.2">
      <c r="A5649" s="76" t="s">
        <v>9024</v>
      </c>
      <c r="B5649" s="275" t="s">
        <v>9025</v>
      </c>
      <c r="C5649" s="276" t="s">
        <v>22275</v>
      </c>
    </row>
    <row r="5650" spans="1:3" x14ac:dyDescent="0.2">
      <c r="A5650" s="76" t="s">
        <v>9026</v>
      </c>
      <c r="B5650" s="275" t="s">
        <v>9027</v>
      </c>
      <c r="C5650" s="276" t="s">
        <v>2525</v>
      </c>
    </row>
    <row r="5651" spans="1:3" x14ac:dyDescent="0.2">
      <c r="A5651" s="76" t="s">
        <v>9028</v>
      </c>
      <c r="B5651" s="275" t="s">
        <v>9029</v>
      </c>
      <c r="C5651" s="276" t="s">
        <v>2525</v>
      </c>
    </row>
    <row r="5652" spans="1:3" x14ac:dyDescent="0.2">
      <c r="A5652" s="76" t="s">
        <v>9030</v>
      </c>
      <c r="B5652" s="275" t="s">
        <v>9031</v>
      </c>
      <c r="C5652" s="276" t="s">
        <v>2525</v>
      </c>
    </row>
    <row r="5653" spans="1:3" x14ac:dyDescent="0.2">
      <c r="A5653" s="76" t="s">
        <v>9032</v>
      </c>
      <c r="B5653" s="275" t="s">
        <v>9033</v>
      </c>
      <c r="C5653" s="276" t="s">
        <v>22275</v>
      </c>
    </row>
    <row r="5654" spans="1:3" x14ac:dyDescent="0.2">
      <c r="A5654" s="76" t="s">
        <v>9034</v>
      </c>
      <c r="B5654" s="275" t="s">
        <v>9035</v>
      </c>
      <c r="C5654" s="276" t="s">
        <v>2525</v>
      </c>
    </row>
    <row r="5655" spans="1:3" x14ac:dyDescent="0.2">
      <c r="A5655" s="76" t="s">
        <v>9036</v>
      </c>
      <c r="B5655" s="275" t="s">
        <v>9037</v>
      </c>
      <c r="C5655" s="276" t="s">
        <v>2525</v>
      </c>
    </row>
    <row r="5656" spans="1:3" x14ac:dyDescent="0.2">
      <c r="A5656" s="76" t="s">
        <v>9038</v>
      </c>
      <c r="B5656" s="275" t="s">
        <v>9039</v>
      </c>
      <c r="C5656" s="276" t="s">
        <v>2525</v>
      </c>
    </row>
    <row r="5657" spans="1:3" x14ac:dyDescent="0.2">
      <c r="A5657" s="76" t="s">
        <v>9040</v>
      </c>
      <c r="B5657" s="275" t="s">
        <v>9041</v>
      </c>
      <c r="C5657" s="276" t="s">
        <v>2525</v>
      </c>
    </row>
    <row r="5658" spans="1:3" x14ac:dyDescent="0.2">
      <c r="A5658" s="76" t="s">
        <v>9042</v>
      </c>
      <c r="B5658" s="275" t="s">
        <v>9043</v>
      </c>
      <c r="C5658" s="276" t="s">
        <v>2525</v>
      </c>
    </row>
    <row r="5659" spans="1:3" x14ac:dyDescent="0.2">
      <c r="A5659" s="76" t="s">
        <v>9044</v>
      </c>
      <c r="B5659" s="275" t="s">
        <v>4155</v>
      </c>
      <c r="C5659" s="276" t="s">
        <v>2525</v>
      </c>
    </row>
    <row r="5660" spans="1:3" x14ac:dyDescent="0.2">
      <c r="A5660" s="76" t="s">
        <v>9045</v>
      </c>
      <c r="B5660" s="275" t="s">
        <v>9046</v>
      </c>
      <c r="C5660" s="276" t="s">
        <v>22275</v>
      </c>
    </row>
    <row r="5661" spans="1:3" x14ac:dyDescent="0.2">
      <c r="A5661" s="76" t="s">
        <v>9047</v>
      </c>
      <c r="B5661" s="275" t="s">
        <v>9048</v>
      </c>
      <c r="C5661" s="276" t="s">
        <v>2525</v>
      </c>
    </row>
    <row r="5662" spans="1:3" x14ac:dyDescent="0.2">
      <c r="A5662" s="76" t="s">
        <v>9049</v>
      </c>
      <c r="B5662" s="275" t="s">
        <v>9050</v>
      </c>
      <c r="C5662" s="276" t="s">
        <v>2525</v>
      </c>
    </row>
    <row r="5663" spans="1:3" x14ac:dyDescent="0.2">
      <c r="A5663" s="76" t="s">
        <v>9051</v>
      </c>
      <c r="B5663" s="275" t="s">
        <v>9052</v>
      </c>
      <c r="C5663" s="276" t="s">
        <v>2525</v>
      </c>
    </row>
    <row r="5664" spans="1:3" x14ac:dyDescent="0.2">
      <c r="A5664" s="76" t="s">
        <v>9053</v>
      </c>
      <c r="B5664" s="275" t="s">
        <v>7431</v>
      </c>
      <c r="C5664" s="276" t="s">
        <v>2525</v>
      </c>
    </row>
    <row r="5665" spans="1:3" x14ac:dyDescent="0.2">
      <c r="A5665" s="76" t="s">
        <v>9054</v>
      </c>
      <c r="B5665" s="275" t="s">
        <v>9055</v>
      </c>
      <c r="C5665" s="276" t="s">
        <v>2525</v>
      </c>
    </row>
    <row r="5666" spans="1:3" x14ac:dyDescent="0.2">
      <c r="A5666" s="76" t="s">
        <v>9056</v>
      </c>
      <c r="B5666" s="275" t="s">
        <v>9057</v>
      </c>
      <c r="C5666" s="276" t="s">
        <v>22275</v>
      </c>
    </row>
    <row r="5667" spans="1:3" x14ac:dyDescent="0.2">
      <c r="A5667" s="76" t="s">
        <v>9058</v>
      </c>
      <c r="B5667" s="275" t="s">
        <v>8880</v>
      </c>
      <c r="C5667" s="276" t="s">
        <v>2525</v>
      </c>
    </row>
    <row r="5668" spans="1:3" x14ac:dyDescent="0.2">
      <c r="A5668" s="76" t="s">
        <v>9059</v>
      </c>
      <c r="B5668" s="275" t="s">
        <v>9060</v>
      </c>
      <c r="C5668" s="276" t="s">
        <v>2525</v>
      </c>
    </row>
    <row r="5669" spans="1:3" x14ac:dyDescent="0.2">
      <c r="A5669" s="76" t="s">
        <v>9061</v>
      </c>
      <c r="B5669" s="275" t="s">
        <v>9062</v>
      </c>
      <c r="C5669" s="276" t="s">
        <v>22275</v>
      </c>
    </row>
    <row r="5670" spans="1:3" x14ac:dyDescent="0.2">
      <c r="A5670" s="76" t="s">
        <v>9063</v>
      </c>
      <c r="B5670" s="275" t="s">
        <v>2839</v>
      </c>
      <c r="C5670" s="276" t="s">
        <v>2525</v>
      </c>
    </row>
    <row r="5671" spans="1:3" x14ac:dyDescent="0.2">
      <c r="A5671" s="76" t="s">
        <v>9064</v>
      </c>
      <c r="B5671" s="275" t="s">
        <v>9065</v>
      </c>
      <c r="C5671" s="276" t="s">
        <v>22275</v>
      </c>
    </row>
    <row r="5672" spans="1:3" x14ac:dyDescent="0.2">
      <c r="A5672" s="76" t="s">
        <v>9066</v>
      </c>
      <c r="B5672" s="275" t="s">
        <v>9067</v>
      </c>
      <c r="C5672" s="276" t="s">
        <v>2525</v>
      </c>
    </row>
    <row r="5673" spans="1:3" x14ac:dyDescent="0.2">
      <c r="A5673" s="76" t="s">
        <v>9068</v>
      </c>
      <c r="B5673" s="275" t="s">
        <v>9069</v>
      </c>
      <c r="C5673" s="276" t="s">
        <v>2525</v>
      </c>
    </row>
    <row r="5674" spans="1:3" x14ac:dyDescent="0.2">
      <c r="A5674" s="76" t="s">
        <v>9070</v>
      </c>
      <c r="B5674" s="275" t="s">
        <v>9071</v>
      </c>
      <c r="C5674" s="276" t="s">
        <v>2525</v>
      </c>
    </row>
    <row r="5675" spans="1:3" x14ac:dyDescent="0.2">
      <c r="A5675" s="76" t="s">
        <v>9072</v>
      </c>
      <c r="B5675" s="275" t="s">
        <v>9073</v>
      </c>
      <c r="C5675" s="276" t="s">
        <v>2525</v>
      </c>
    </row>
    <row r="5676" spans="1:3" x14ac:dyDescent="0.2">
      <c r="A5676" s="76" t="s">
        <v>9074</v>
      </c>
      <c r="B5676" s="275" t="s">
        <v>9075</v>
      </c>
      <c r="C5676" s="276" t="s">
        <v>2525</v>
      </c>
    </row>
    <row r="5677" spans="1:3" x14ac:dyDescent="0.2">
      <c r="A5677" s="76" t="s">
        <v>9076</v>
      </c>
      <c r="B5677" s="275" t="s">
        <v>9077</v>
      </c>
      <c r="C5677" s="276" t="s">
        <v>2525</v>
      </c>
    </row>
    <row r="5678" spans="1:3" x14ac:dyDescent="0.2">
      <c r="A5678" s="76" t="s">
        <v>9078</v>
      </c>
      <c r="B5678" s="275" t="s">
        <v>2317</v>
      </c>
      <c r="C5678" s="276" t="s">
        <v>2525</v>
      </c>
    </row>
    <row r="5679" spans="1:3" x14ac:dyDescent="0.2">
      <c r="A5679" s="76" t="s">
        <v>9079</v>
      </c>
      <c r="B5679" s="275" t="s">
        <v>9080</v>
      </c>
      <c r="C5679" s="276" t="s">
        <v>2525</v>
      </c>
    </row>
    <row r="5680" spans="1:3" x14ac:dyDescent="0.2">
      <c r="A5680" s="76" t="s">
        <v>9081</v>
      </c>
      <c r="B5680" s="275" t="s">
        <v>9082</v>
      </c>
      <c r="C5680" s="276" t="s">
        <v>2525</v>
      </c>
    </row>
    <row r="5681" spans="1:3" x14ac:dyDescent="0.2">
      <c r="A5681" s="76" t="s">
        <v>9083</v>
      </c>
      <c r="B5681" s="275" t="s">
        <v>9084</v>
      </c>
      <c r="C5681" s="276" t="s">
        <v>22275</v>
      </c>
    </row>
    <row r="5682" spans="1:3" x14ac:dyDescent="0.2">
      <c r="A5682" s="76" t="s">
        <v>9085</v>
      </c>
      <c r="B5682" s="275" t="s">
        <v>9086</v>
      </c>
      <c r="C5682" s="276" t="s">
        <v>2525</v>
      </c>
    </row>
    <row r="5683" spans="1:3" x14ac:dyDescent="0.2">
      <c r="A5683" s="76" t="s">
        <v>9087</v>
      </c>
      <c r="B5683" s="275" t="s">
        <v>9088</v>
      </c>
      <c r="C5683" s="276" t="s">
        <v>22275</v>
      </c>
    </row>
    <row r="5684" spans="1:3" x14ac:dyDescent="0.2">
      <c r="A5684" s="76" t="s">
        <v>9089</v>
      </c>
      <c r="B5684" s="275" t="s">
        <v>9090</v>
      </c>
      <c r="C5684" s="276" t="s">
        <v>2525</v>
      </c>
    </row>
    <row r="5685" spans="1:3" x14ac:dyDescent="0.2">
      <c r="A5685" s="76" t="s">
        <v>9091</v>
      </c>
      <c r="B5685" s="275" t="s">
        <v>9092</v>
      </c>
      <c r="C5685" s="276" t="s">
        <v>2525</v>
      </c>
    </row>
    <row r="5686" spans="1:3" x14ac:dyDescent="0.2">
      <c r="A5686" s="76" t="s">
        <v>9093</v>
      </c>
      <c r="B5686" s="275" t="s">
        <v>9094</v>
      </c>
      <c r="C5686" s="276" t="s">
        <v>2525</v>
      </c>
    </row>
    <row r="5687" spans="1:3" x14ac:dyDescent="0.2">
      <c r="A5687" s="76" t="s">
        <v>9095</v>
      </c>
      <c r="B5687" s="275" t="s">
        <v>9096</v>
      </c>
      <c r="C5687" s="276" t="s">
        <v>2525</v>
      </c>
    </row>
    <row r="5688" spans="1:3" x14ac:dyDescent="0.2">
      <c r="A5688" s="76" t="s">
        <v>9097</v>
      </c>
      <c r="B5688" s="275" t="s">
        <v>9098</v>
      </c>
      <c r="C5688" s="276" t="s">
        <v>2525</v>
      </c>
    </row>
    <row r="5689" spans="1:3" x14ac:dyDescent="0.2">
      <c r="A5689" s="76" t="s">
        <v>9099</v>
      </c>
      <c r="B5689" s="275" t="s">
        <v>9100</v>
      </c>
      <c r="C5689" s="276" t="s">
        <v>22275</v>
      </c>
    </row>
    <row r="5690" spans="1:3" x14ac:dyDescent="0.2">
      <c r="A5690" s="76" t="s">
        <v>9101</v>
      </c>
      <c r="B5690" s="275" t="s">
        <v>9102</v>
      </c>
      <c r="C5690" s="276" t="s">
        <v>22275</v>
      </c>
    </row>
    <row r="5691" spans="1:3" x14ac:dyDescent="0.2">
      <c r="A5691" s="76" t="s">
        <v>9103</v>
      </c>
      <c r="B5691" s="275" t="s">
        <v>9104</v>
      </c>
      <c r="C5691" s="276" t="s">
        <v>2525</v>
      </c>
    </row>
    <row r="5692" spans="1:3" x14ac:dyDescent="0.2">
      <c r="A5692" s="76" t="s">
        <v>9105</v>
      </c>
      <c r="B5692" s="275" t="s">
        <v>9106</v>
      </c>
      <c r="C5692" s="276" t="s">
        <v>2525</v>
      </c>
    </row>
    <row r="5693" spans="1:3" x14ac:dyDescent="0.2">
      <c r="A5693" s="76" t="s">
        <v>9107</v>
      </c>
      <c r="B5693" s="275" t="s">
        <v>9108</v>
      </c>
      <c r="C5693" s="276" t="s">
        <v>22275</v>
      </c>
    </row>
    <row r="5694" spans="1:3" x14ac:dyDescent="0.2">
      <c r="A5694" s="76" t="s">
        <v>9109</v>
      </c>
      <c r="B5694" s="275" t="s">
        <v>9110</v>
      </c>
      <c r="C5694" s="276" t="s">
        <v>2525</v>
      </c>
    </row>
    <row r="5695" spans="1:3" x14ac:dyDescent="0.2">
      <c r="A5695" s="76" t="s">
        <v>9111</v>
      </c>
      <c r="B5695" s="275" t="s">
        <v>12660</v>
      </c>
      <c r="C5695" s="276" t="s">
        <v>22275</v>
      </c>
    </row>
    <row r="5696" spans="1:3" x14ac:dyDescent="0.2">
      <c r="A5696" s="76" t="s">
        <v>9112</v>
      </c>
      <c r="B5696" s="275" t="s">
        <v>8928</v>
      </c>
      <c r="C5696" s="276" t="s">
        <v>2525</v>
      </c>
    </row>
    <row r="5697" spans="1:3" x14ac:dyDescent="0.2">
      <c r="A5697" s="76" t="s">
        <v>9113</v>
      </c>
      <c r="B5697" s="275" t="s">
        <v>9114</v>
      </c>
      <c r="C5697" s="276" t="s">
        <v>2525</v>
      </c>
    </row>
    <row r="5698" spans="1:3" x14ac:dyDescent="0.2">
      <c r="A5698" s="76" t="s">
        <v>9115</v>
      </c>
      <c r="B5698" s="275" t="s">
        <v>9116</v>
      </c>
      <c r="C5698" s="276" t="s">
        <v>2525</v>
      </c>
    </row>
    <row r="5699" spans="1:3" x14ac:dyDescent="0.2">
      <c r="A5699" s="76" t="s">
        <v>9117</v>
      </c>
      <c r="B5699" s="275" t="s">
        <v>9118</v>
      </c>
      <c r="C5699" s="276" t="s">
        <v>2525</v>
      </c>
    </row>
    <row r="5700" spans="1:3" x14ac:dyDescent="0.2">
      <c r="A5700" s="76" t="s">
        <v>9119</v>
      </c>
      <c r="B5700" s="275" t="s">
        <v>9120</v>
      </c>
      <c r="C5700" s="276" t="s">
        <v>22275</v>
      </c>
    </row>
    <row r="5701" spans="1:3" x14ac:dyDescent="0.2">
      <c r="A5701" s="76" t="s">
        <v>9121</v>
      </c>
      <c r="B5701" s="275" t="s">
        <v>9122</v>
      </c>
      <c r="C5701" s="276" t="s">
        <v>22275</v>
      </c>
    </row>
    <row r="5702" spans="1:3" x14ac:dyDescent="0.2">
      <c r="A5702" s="76" t="s">
        <v>9123</v>
      </c>
      <c r="B5702" s="275" t="s">
        <v>9124</v>
      </c>
      <c r="C5702" s="276" t="s">
        <v>2525</v>
      </c>
    </row>
    <row r="5703" spans="1:3" x14ac:dyDescent="0.2">
      <c r="A5703" s="76" t="s">
        <v>9125</v>
      </c>
      <c r="B5703" s="275" t="s">
        <v>9126</v>
      </c>
      <c r="C5703" s="276" t="s">
        <v>2525</v>
      </c>
    </row>
    <row r="5704" spans="1:3" x14ac:dyDescent="0.2">
      <c r="A5704" s="76" t="s">
        <v>9127</v>
      </c>
      <c r="B5704" s="275" t="s">
        <v>9128</v>
      </c>
      <c r="C5704" s="276" t="s">
        <v>2525</v>
      </c>
    </row>
    <row r="5705" spans="1:3" x14ac:dyDescent="0.2">
      <c r="A5705" s="76" t="s">
        <v>9129</v>
      </c>
      <c r="B5705" s="275" t="s">
        <v>9130</v>
      </c>
      <c r="C5705" s="276" t="s">
        <v>2525</v>
      </c>
    </row>
    <row r="5706" spans="1:3" x14ac:dyDescent="0.2">
      <c r="A5706" s="76" t="s">
        <v>9131</v>
      </c>
      <c r="B5706" s="275" t="s">
        <v>9132</v>
      </c>
      <c r="C5706" s="276" t="s">
        <v>2525</v>
      </c>
    </row>
    <row r="5707" spans="1:3" x14ac:dyDescent="0.2">
      <c r="A5707" s="76" t="s">
        <v>9133</v>
      </c>
      <c r="B5707" s="275" t="s">
        <v>9134</v>
      </c>
      <c r="C5707" s="276" t="s">
        <v>22275</v>
      </c>
    </row>
    <row r="5708" spans="1:3" x14ac:dyDescent="0.2">
      <c r="A5708" s="76" t="s">
        <v>9135</v>
      </c>
      <c r="B5708" s="275" t="s">
        <v>9136</v>
      </c>
      <c r="C5708" s="276" t="s">
        <v>2525</v>
      </c>
    </row>
    <row r="5709" spans="1:3" x14ac:dyDescent="0.2">
      <c r="A5709" s="76" t="s">
        <v>9137</v>
      </c>
      <c r="B5709" s="275" t="s">
        <v>9138</v>
      </c>
      <c r="C5709" s="276" t="s">
        <v>2525</v>
      </c>
    </row>
    <row r="5710" spans="1:3" x14ac:dyDescent="0.2">
      <c r="A5710" s="76" t="s">
        <v>9139</v>
      </c>
      <c r="B5710" s="275" t="s">
        <v>9140</v>
      </c>
      <c r="C5710" s="276" t="s">
        <v>2525</v>
      </c>
    </row>
    <row r="5711" spans="1:3" x14ac:dyDescent="0.2">
      <c r="A5711" s="76" t="s">
        <v>9141</v>
      </c>
      <c r="B5711" s="275" t="s">
        <v>9142</v>
      </c>
      <c r="C5711" s="276" t="s">
        <v>22275</v>
      </c>
    </row>
    <row r="5712" spans="1:3" x14ac:dyDescent="0.2">
      <c r="A5712" s="76" t="s">
        <v>9143</v>
      </c>
      <c r="B5712" s="275" t="s">
        <v>9144</v>
      </c>
      <c r="C5712" s="276" t="s">
        <v>2525</v>
      </c>
    </row>
    <row r="5713" spans="1:3" x14ac:dyDescent="0.2">
      <c r="A5713" s="76" t="s">
        <v>9145</v>
      </c>
      <c r="B5713" s="275" t="s">
        <v>9146</v>
      </c>
      <c r="C5713" s="276" t="s">
        <v>22275</v>
      </c>
    </row>
    <row r="5714" spans="1:3" x14ac:dyDescent="0.2">
      <c r="A5714" s="76" t="s">
        <v>9147</v>
      </c>
      <c r="B5714" s="275" t="s">
        <v>9148</v>
      </c>
      <c r="C5714" s="276" t="s">
        <v>22275</v>
      </c>
    </row>
    <row r="5715" spans="1:3" x14ac:dyDescent="0.2">
      <c r="A5715" s="76" t="s">
        <v>9149</v>
      </c>
      <c r="B5715" s="275" t="s">
        <v>9150</v>
      </c>
      <c r="C5715" s="276" t="s">
        <v>22275</v>
      </c>
    </row>
    <row r="5716" spans="1:3" x14ac:dyDescent="0.2">
      <c r="A5716" s="76" t="s">
        <v>9151</v>
      </c>
      <c r="B5716" s="275" t="s">
        <v>9152</v>
      </c>
      <c r="C5716" s="276" t="s">
        <v>2525</v>
      </c>
    </row>
    <row r="5717" spans="1:3" x14ac:dyDescent="0.2">
      <c r="A5717" s="76" t="s">
        <v>9153</v>
      </c>
      <c r="B5717" s="275" t="s">
        <v>9154</v>
      </c>
      <c r="C5717" s="276" t="s">
        <v>22275</v>
      </c>
    </row>
    <row r="5718" spans="1:3" x14ac:dyDescent="0.2">
      <c r="A5718" s="76" t="s">
        <v>9155</v>
      </c>
      <c r="B5718" s="275" t="s">
        <v>9156</v>
      </c>
      <c r="C5718" s="276" t="s">
        <v>22275</v>
      </c>
    </row>
    <row r="5719" spans="1:3" x14ac:dyDescent="0.2">
      <c r="A5719" s="76" t="s">
        <v>9157</v>
      </c>
      <c r="B5719" s="275" t="s">
        <v>9158</v>
      </c>
      <c r="C5719" s="276" t="s">
        <v>22275</v>
      </c>
    </row>
    <row r="5720" spans="1:3" x14ac:dyDescent="0.2">
      <c r="A5720" s="76" t="s">
        <v>9159</v>
      </c>
      <c r="B5720" s="275" t="s">
        <v>9160</v>
      </c>
      <c r="C5720" s="276" t="s">
        <v>2525</v>
      </c>
    </row>
    <row r="5721" spans="1:3" x14ac:dyDescent="0.2">
      <c r="A5721" s="76" t="s">
        <v>9161</v>
      </c>
      <c r="B5721" s="275" t="s">
        <v>9162</v>
      </c>
      <c r="C5721" s="276" t="s">
        <v>22275</v>
      </c>
    </row>
    <row r="5722" spans="1:3" x14ac:dyDescent="0.2">
      <c r="A5722" s="76" t="s">
        <v>9163</v>
      </c>
      <c r="B5722" s="275" t="s">
        <v>9164</v>
      </c>
      <c r="C5722" s="276" t="s">
        <v>2525</v>
      </c>
    </row>
    <row r="5723" spans="1:3" x14ac:dyDescent="0.2">
      <c r="A5723" s="76" t="s">
        <v>9165</v>
      </c>
      <c r="B5723" s="275" t="s">
        <v>9166</v>
      </c>
      <c r="C5723" s="276" t="s">
        <v>2525</v>
      </c>
    </row>
    <row r="5724" spans="1:3" x14ac:dyDescent="0.2">
      <c r="A5724" s="76" t="s">
        <v>9167</v>
      </c>
      <c r="B5724" s="275" t="s">
        <v>9168</v>
      </c>
      <c r="C5724" s="276" t="s">
        <v>2525</v>
      </c>
    </row>
    <row r="5725" spans="1:3" x14ac:dyDescent="0.2">
      <c r="A5725" s="76" t="s">
        <v>9169</v>
      </c>
      <c r="B5725" s="275" t="s">
        <v>9170</v>
      </c>
      <c r="C5725" s="276" t="s">
        <v>2525</v>
      </c>
    </row>
    <row r="5726" spans="1:3" x14ac:dyDescent="0.2">
      <c r="A5726" s="76" t="s">
        <v>9171</v>
      </c>
      <c r="B5726" s="275" t="s">
        <v>9172</v>
      </c>
      <c r="C5726" s="276" t="s">
        <v>2525</v>
      </c>
    </row>
    <row r="5727" spans="1:3" x14ac:dyDescent="0.2">
      <c r="A5727" s="76" t="s">
        <v>9173</v>
      </c>
      <c r="B5727" s="275" t="s">
        <v>9174</v>
      </c>
      <c r="C5727" s="276" t="s">
        <v>2525</v>
      </c>
    </row>
    <row r="5728" spans="1:3" x14ac:dyDescent="0.2">
      <c r="A5728" s="76" t="s">
        <v>9175</v>
      </c>
      <c r="B5728" s="275" t="s">
        <v>9176</v>
      </c>
      <c r="C5728" s="276" t="s">
        <v>2525</v>
      </c>
    </row>
    <row r="5729" spans="1:3" x14ac:dyDescent="0.2">
      <c r="A5729" s="76" t="s">
        <v>9177</v>
      </c>
      <c r="B5729" s="275" t="s">
        <v>9178</v>
      </c>
      <c r="C5729" s="276" t="s">
        <v>2525</v>
      </c>
    </row>
    <row r="5730" spans="1:3" x14ac:dyDescent="0.2">
      <c r="A5730" s="76" t="s">
        <v>9179</v>
      </c>
      <c r="B5730" s="275" t="s">
        <v>9180</v>
      </c>
      <c r="C5730" s="276" t="s">
        <v>22275</v>
      </c>
    </row>
    <row r="5731" spans="1:3" x14ac:dyDescent="0.2">
      <c r="A5731" s="76" t="s">
        <v>9181</v>
      </c>
      <c r="B5731" s="275" t="s">
        <v>9182</v>
      </c>
      <c r="C5731" s="276" t="s">
        <v>22275</v>
      </c>
    </row>
    <row r="5732" spans="1:3" x14ac:dyDescent="0.2">
      <c r="A5732" s="76" t="s">
        <v>9183</v>
      </c>
      <c r="B5732" s="275" t="s">
        <v>9184</v>
      </c>
      <c r="C5732" s="276" t="s">
        <v>2525</v>
      </c>
    </row>
    <row r="5733" spans="1:3" x14ac:dyDescent="0.2">
      <c r="A5733" s="76" t="s">
        <v>9185</v>
      </c>
      <c r="B5733" s="275" t="s">
        <v>9186</v>
      </c>
      <c r="C5733" s="276" t="s">
        <v>22275</v>
      </c>
    </row>
    <row r="5734" spans="1:3" x14ac:dyDescent="0.2">
      <c r="A5734" s="76" t="s">
        <v>9187</v>
      </c>
      <c r="B5734" s="275" t="s">
        <v>9188</v>
      </c>
      <c r="C5734" s="276" t="s">
        <v>2525</v>
      </c>
    </row>
    <row r="5735" spans="1:3" x14ac:dyDescent="0.2">
      <c r="A5735" s="76" t="s">
        <v>9189</v>
      </c>
      <c r="B5735" s="275" t="s">
        <v>9190</v>
      </c>
      <c r="C5735" s="276" t="s">
        <v>2525</v>
      </c>
    </row>
    <row r="5736" spans="1:3" x14ac:dyDescent="0.2">
      <c r="A5736" s="76" t="s">
        <v>9191</v>
      </c>
      <c r="B5736" s="275" t="s">
        <v>9192</v>
      </c>
      <c r="C5736" s="276" t="s">
        <v>2525</v>
      </c>
    </row>
    <row r="5737" spans="1:3" x14ac:dyDescent="0.2">
      <c r="A5737" s="76" t="s">
        <v>9193</v>
      </c>
      <c r="B5737" s="275" t="s">
        <v>9194</v>
      </c>
      <c r="C5737" s="276" t="s">
        <v>2525</v>
      </c>
    </row>
    <row r="5738" spans="1:3" x14ac:dyDescent="0.2">
      <c r="A5738" s="76" t="s">
        <v>9195</v>
      </c>
      <c r="B5738" s="275" t="s">
        <v>9196</v>
      </c>
      <c r="C5738" s="276" t="s">
        <v>2525</v>
      </c>
    </row>
    <row r="5739" spans="1:3" x14ac:dyDescent="0.2">
      <c r="A5739" s="76" t="s">
        <v>9197</v>
      </c>
      <c r="B5739" s="275" t="s">
        <v>9198</v>
      </c>
      <c r="C5739" s="276" t="s">
        <v>22275</v>
      </c>
    </row>
    <row r="5740" spans="1:3" x14ac:dyDescent="0.2">
      <c r="A5740" s="76" t="s">
        <v>9199</v>
      </c>
      <c r="B5740" s="275" t="s">
        <v>9200</v>
      </c>
      <c r="C5740" s="276" t="s">
        <v>22275</v>
      </c>
    </row>
    <row r="5741" spans="1:3" x14ac:dyDescent="0.2">
      <c r="A5741" s="76" t="s">
        <v>9201</v>
      </c>
      <c r="B5741" s="275" t="s">
        <v>9202</v>
      </c>
      <c r="C5741" s="276" t="s">
        <v>2525</v>
      </c>
    </row>
    <row r="5742" spans="1:3" x14ac:dyDescent="0.2">
      <c r="A5742" s="76" t="s">
        <v>9203</v>
      </c>
      <c r="B5742" s="275" t="s">
        <v>9204</v>
      </c>
      <c r="C5742" s="276" t="s">
        <v>22275</v>
      </c>
    </row>
    <row r="5743" spans="1:3" x14ac:dyDescent="0.2">
      <c r="A5743" s="76" t="s">
        <v>9205</v>
      </c>
      <c r="B5743" s="275" t="s">
        <v>9206</v>
      </c>
      <c r="C5743" s="276" t="s">
        <v>22275</v>
      </c>
    </row>
    <row r="5744" spans="1:3" x14ac:dyDescent="0.2">
      <c r="A5744" s="76" t="s">
        <v>9207</v>
      </c>
      <c r="B5744" s="275" t="s">
        <v>9208</v>
      </c>
      <c r="C5744" s="276" t="s">
        <v>2525</v>
      </c>
    </row>
    <row r="5745" spans="1:3" x14ac:dyDescent="0.2">
      <c r="A5745" s="76" t="s">
        <v>9209</v>
      </c>
      <c r="B5745" s="275" t="s">
        <v>9210</v>
      </c>
      <c r="C5745" s="276" t="s">
        <v>2525</v>
      </c>
    </row>
    <row r="5746" spans="1:3" x14ac:dyDescent="0.2">
      <c r="A5746" s="76" t="s">
        <v>9211</v>
      </c>
      <c r="B5746" s="275" t="s">
        <v>9212</v>
      </c>
      <c r="C5746" s="276" t="s">
        <v>2525</v>
      </c>
    </row>
    <row r="5747" spans="1:3" x14ac:dyDescent="0.2">
      <c r="A5747" s="76" t="s">
        <v>9213</v>
      </c>
      <c r="B5747" s="275" t="s">
        <v>9214</v>
      </c>
      <c r="C5747" s="276" t="s">
        <v>2525</v>
      </c>
    </row>
    <row r="5748" spans="1:3" x14ac:dyDescent="0.2">
      <c r="A5748" s="76" t="s">
        <v>9215</v>
      </c>
      <c r="B5748" s="275" t="s">
        <v>9216</v>
      </c>
      <c r="C5748" s="276" t="s">
        <v>2525</v>
      </c>
    </row>
    <row r="5749" spans="1:3" x14ac:dyDescent="0.2">
      <c r="A5749" s="76" t="s">
        <v>9217</v>
      </c>
      <c r="B5749" s="275" t="s">
        <v>9218</v>
      </c>
      <c r="C5749" s="276" t="s">
        <v>2525</v>
      </c>
    </row>
    <row r="5750" spans="1:3" x14ac:dyDescent="0.2">
      <c r="A5750" s="76" t="s">
        <v>9219</v>
      </c>
      <c r="B5750" s="275" t="s">
        <v>9220</v>
      </c>
      <c r="C5750" s="276" t="s">
        <v>2525</v>
      </c>
    </row>
    <row r="5751" spans="1:3" x14ac:dyDescent="0.2">
      <c r="A5751" s="76" t="s">
        <v>9221</v>
      </c>
      <c r="B5751" s="275" t="s">
        <v>9222</v>
      </c>
      <c r="C5751" s="276" t="s">
        <v>2525</v>
      </c>
    </row>
    <row r="5752" spans="1:3" x14ac:dyDescent="0.2">
      <c r="A5752" s="76" t="s">
        <v>9223</v>
      </c>
      <c r="B5752" s="275" t="s">
        <v>9224</v>
      </c>
      <c r="C5752" s="276" t="s">
        <v>22275</v>
      </c>
    </row>
    <row r="5753" spans="1:3" x14ac:dyDescent="0.2">
      <c r="A5753" s="76" t="s">
        <v>9225</v>
      </c>
      <c r="B5753" s="275" t="s">
        <v>9226</v>
      </c>
      <c r="C5753" s="276" t="s">
        <v>22275</v>
      </c>
    </row>
    <row r="5754" spans="1:3" x14ac:dyDescent="0.2">
      <c r="A5754" s="76" t="s">
        <v>9227</v>
      </c>
      <c r="B5754" s="275" t="s">
        <v>9228</v>
      </c>
      <c r="C5754" s="276" t="s">
        <v>22275</v>
      </c>
    </row>
    <row r="5755" spans="1:3" x14ac:dyDescent="0.2">
      <c r="A5755" s="76" t="s">
        <v>9229</v>
      </c>
      <c r="B5755" s="275" t="s">
        <v>9230</v>
      </c>
      <c r="C5755" s="276" t="s">
        <v>22275</v>
      </c>
    </row>
    <row r="5756" spans="1:3" x14ac:dyDescent="0.2">
      <c r="A5756" s="76" t="s">
        <v>9231</v>
      </c>
      <c r="B5756" s="275" t="s">
        <v>4296</v>
      </c>
      <c r="C5756" s="276" t="s">
        <v>2525</v>
      </c>
    </row>
    <row r="5757" spans="1:3" x14ac:dyDescent="0.2">
      <c r="A5757" s="76" t="s">
        <v>9232</v>
      </c>
      <c r="B5757" s="275" t="s">
        <v>9233</v>
      </c>
      <c r="C5757" s="276" t="s">
        <v>2525</v>
      </c>
    </row>
    <row r="5758" spans="1:3" x14ac:dyDescent="0.2">
      <c r="A5758" s="76" t="s">
        <v>9234</v>
      </c>
      <c r="B5758" s="275" t="s">
        <v>9235</v>
      </c>
      <c r="C5758" s="276" t="s">
        <v>2525</v>
      </c>
    </row>
    <row r="5759" spans="1:3" x14ac:dyDescent="0.2">
      <c r="A5759" s="76" t="s">
        <v>9236</v>
      </c>
      <c r="B5759" s="275" t="s">
        <v>9237</v>
      </c>
      <c r="C5759" s="276" t="s">
        <v>2525</v>
      </c>
    </row>
    <row r="5760" spans="1:3" x14ac:dyDescent="0.2">
      <c r="A5760" s="76" t="s">
        <v>9238</v>
      </c>
      <c r="B5760" s="275" t="s">
        <v>9239</v>
      </c>
      <c r="C5760" s="276" t="s">
        <v>22275</v>
      </c>
    </row>
    <row r="5761" spans="1:3" x14ac:dyDescent="0.2">
      <c r="A5761" s="76" t="s">
        <v>9240</v>
      </c>
      <c r="B5761" s="275" t="s">
        <v>9241</v>
      </c>
      <c r="C5761" s="276" t="s">
        <v>2525</v>
      </c>
    </row>
    <row r="5762" spans="1:3" x14ac:dyDescent="0.2">
      <c r="A5762" s="76" t="s">
        <v>9242</v>
      </c>
      <c r="B5762" s="275" t="s">
        <v>9243</v>
      </c>
      <c r="C5762" s="276" t="s">
        <v>2525</v>
      </c>
    </row>
    <row r="5763" spans="1:3" x14ac:dyDescent="0.2">
      <c r="A5763" s="76" t="s">
        <v>9244</v>
      </c>
      <c r="B5763" s="275" t="s">
        <v>9245</v>
      </c>
      <c r="C5763" s="276" t="s">
        <v>2525</v>
      </c>
    </row>
    <row r="5764" spans="1:3" x14ac:dyDescent="0.2">
      <c r="A5764" s="76" t="s">
        <v>9246</v>
      </c>
      <c r="B5764" s="275" t="s">
        <v>9247</v>
      </c>
      <c r="C5764" s="276" t="s">
        <v>22275</v>
      </c>
    </row>
    <row r="5765" spans="1:3" x14ac:dyDescent="0.2">
      <c r="A5765" s="76" t="s">
        <v>9248</v>
      </c>
      <c r="B5765" s="275" t="s">
        <v>9249</v>
      </c>
      <c r="C5765" s="276" t="s">
        <v>22275</v>
      </c>
    </row>
    <row r="5766" spans="1:3" x14ac:dyDescent="0.2">
      <c r="A5766" s="76" t="s">
        <v>9250</v>
      </c>
      <c r="B5766" s="275" t="s">
        <v>9251</v>
      </c>
      <c r="C5766" s="276" t="s">
        <v>2525</v>
      </c>
    </row>
    <row r="5767" spans="1:3" x14ac:dyDescent="0.2">
      <c r="A5767" s="76" t="s">
        <v>9252</v>
      </c>
      <c r="B5767" s="275" t="s">
        <v>9253</v>
      </c>
      <c r="C5767" s="276" t="s">
        <v>22275</v>
      </c>
    </row>
    <row r="5768" spans="1:3" x14ac:dyDescent="0.2">
      <c r="A5768" s="76" t="s">
        <v>9254</v>
      </c>
      <c r="B5768" s="275" t="s">
        <v>9255</v>
      </c>
      <c r="C5768" s="276" t="s">
        <v>22275</v>
      </c>
    </row>
    <row r="5769" spans="1:3" x14ac:dyDescent="0.2">
      <c r="A5769" s="76" t="s">
        <v>9256</v>
      </c>
      <c r="B5769" s="275" t="s">
        <v>9257</v>
      </c>
      <c r="C5769" s="276" t="s">
        <v>2525</v>
      </c>
    </row>
    <row r="5770" spans="1:3" x14ac:dyDescent="0.2">
      <c r="A5770" s="76" t="s">
        <v>9258</v>
      </c>
      <c r="B5770" s="275" t="s">
        <v>9259</v>
      </c>
      <c r="C5770" s="276" t="s">
        <v>2525</v>
      </c>
    </row>
    <row r="5771" spans="1:3" x14ac:dyDescent="0.2">
      <c r="A5771" s="76" t="s">
        <v>9260</v>
      </c>
      <c r="B5771" s="275" t="s">
        <v>9261</v>
      </c>
      <c r="C5771" s="276" t="s">
        <v>2525</v>
      </c>
    </row>
    <row r="5772" spans="1:3" x14ac:dyDescent="0.2">
      <c r="A5772" s="76" t="s">
        <v>9262</v>
      </c>
      <c r="B5772" s="275" t="s">
        <v>9263</v>
      </c>
      <c r="C5772" s="276" t="s">
        <v>2525</v>
      </c>
    </row>
    <row r="5773" spans="1:3" x14ac:dyDescent="0.2">
      <c r="A5773" s="76" t="s">
        <v>9264</v>
      </c>
      <c r="B5773" s="275" t="s">
        <v>9265</v>
      </c>
      <c r="C5773" s="276" t="s">
        <v>2525</v>
      </c>
    </row>
    <row r="5774" spans="1:3" x14ac:dyDescent="0.2">
      <c r="A5774" s="76" t="s">
        <v>9266</v>
      </c>
      <c r="B5774" s="275" t="s">
        <v>9267</v>
      </c>
      <c r="C5774" s="276" t="s">
        <v>2525</v>
      </c>
    </row>
    <row r="5775" spans="1:3" x14ac:dyDescent="0.2">
      <c r="A5775" s="76" t="s">
        <v>9268</v>
      </c>
      <c r="B5775" s="275" t="s">
        <v>9269</v>
      </c>
      <c r="C5775" s="276" t="s">
        <v>2525</v>
      </c>
    </row>
    <row r="5776" spans="1:3" x14ac:dyDescent="0.2">
      <c r="A5776" s="76" t="s">
        <v>9270</v>
      </c>
      <c r="B5776" s="275" t="s">
        <v>9271</v>
      </c>
      <c r="C5776" s="276" t="s">
        <v>2525</v>
      </c>
    </row>
    <row r="5777" spans="1:3" x14ac:dyDescent="0.2">
      <c r="A5777" s="76" t="s">
        <v>9272</v>
      </c>
      <c r="B5777" s="275" t="s">
        <v>9273</v>
      </c>
      <c r="C5777" s="276" t="s">
        <v>2525</v>
      </c>
    </row>
    <row r="5778" spans="1:3" x14ac:dyDescent="0.2">
      <c r="A5778" s="76" t="s">
        <v>9274</v>
      </c>
      <c r="B5778" s="275" t="s">
        <v>9275</v>
      </c>
      <c r="C5778" s="276" t="s">
        <v>2525</v>
      </c>
    </row>
    <row r="5779" spans="1:3" x14ac:dyDescent="0.2">
      <c r="A5779" s="76" t="s">
        <v>9276</v>
      </c>
      <c r="B5779" s="275" t="s">
        <v>9277</v>
      </c>
      <c r="C5779" s="276" t="s">
        <v>2525</v>
      </c>
    </row>
    <row r="5780" spans="1:3" x14ac:dyDescent="0.2">
      <c r="A5780" s="76" t="s">
        <v>9278</v>
      </c>
      <c r="B5780" s="275" t="s">
        <v>9279</v>
      </c>
      <c r="C5780" s="276" t="s">
        <v>2525</v>
      </c>
    </row>
    <row r="5781" spans="1:3" x14ac:dyDescent="0.2">
      <c r="A5781" s="76" t="s">
        <v>9280</v>
      </c>
      <c r="B5781" s="275" t="s">
        <v>9281</v>
      </c>
      <c r="C5781" s="276" t="s">
        <v>2525</v>
      </c>
    </row>
    <row r="5782" spans="1:3" x14ac:dyDescent="0.2">
      <c r="A5782" s="76" t="s">
        <v>9282</v>
      </c>
      <c r="B5782" s="275" t="s">
        <v>9283</v>
      </c>
      <c r="C5782" s="276" t="s">
        <v>2525</v>
      </c>
    </row>
    <row r="5783" spans="1:3" x14ac:dyDescent="0.2">
      <c r="A5783" s="76" t="s">
        <v>9284</v>
      </c>
      <c r="B5783" s="275" t="s">
        <v>9285</v>
      </c>
      <c r="C5783" s="276" t="s">
        <v>2525</v>
      </c>
    </row>
    <row r="5784" spans="1:3" x14ac:dyDescent="0.2">
      <c r="A5784" s="76" t="s">
        <v>9286</v>
      </c>
      <c r="B5784" s="275" t="s">
        <v>9287</v>
      </c>
      <c r="C5784" s="276" t="s">
        <v>22275</v>
      </c>
    </row>
    <row r="5785" spans="1:3" x14ac:dyDescent="0.2">
      <c r="A5785" s="76" t="s">
        <v>9288</v>
      </c>
      <c r="B5785" s="275" t="s">
        <v>9289</v>
      </c>
      <c r="C5785" s="276" t="s">
        <v>2525</v>
      </c>
    </row>
    <row r="5786" spans="1:3" x14ac:dyDescent="0.2">
      <c r="A5786" s="76" t="s">
        <v>9290</v>
      </c>
      <c r="B5786" s="275" t="s">
        <v>9291</v>
      </c>
      <c r="C5786" s="276" t="s">
        <v>22275</v>
      </c>
    </row>
    <row r="5787" spans="1:3" x14ac:dyDescent="0.2">
      <c r="A5787" s="76" t="s">
        <v>9292</v>
      </c>
      <c r="B5787" s="275" t="s">
        <v>9293</v>
      </c>
      <c r="C5787" s="276" t="s">
        <v>2525</v>
      </c>
    </row>
    <row r="5788" spans="1:3" x14ac:dyDescent="0.2">
      <c r="A5788" s="76" t="s">
        <v>9294</v>
      </c>
      <c r="B5788" s="275" t="s">
        <v>9295</v>
      </c>
      <c r="C5788" s="276" t="s">
        <v>2525</v>
      </c>
    </row>
    <row r="5789" spans="1:3" x14ac:dyDescent="0.2">
      <c r="A5789" s="76" t="s">
        <v>9296</v>
      </c>
      <c r="B5789" s="275" t="s">
        <v>9297</v>
      </c>
      <c r="C5789" s="276" t="s">
        <v>22275</v>
      </c>
    </row>
    <row r="5790" spans="1:3" x14ac:dyDescent="0.2">
      <c r="A5790" s="76" t="s">
        <v>9298</v>
      </c>
      <c r="B5790" s="275" t="s">
        <v>9299</v>
      </c>
      <c r="C5790" s="276" t="s">
        <v>2525</v>
      </c>
    </row>
    <row r="5791" spans="1:3" x14ac:dyDescent="0.2">
      <c r="A5791" s="76" t="s">
        <v>9300</v>
      </c>
      <c r="B5791" s="275" t="s">
        <v>9301</v>
      </c>
      <c r="C5791" s="276" t="s">
        <v>2525</v>
      </c>
    </row>
    <row r="5792" spans="1:3" x14ac:dyDescent="0.2">
      <c r="A5792" s="76" t="s">
        <v>9302</v>
      </c>
      <c r="B5792" s="275" t="s">
        <v>9303</v>
      </c>
      <c r="C5792" s="276" t="s">
        <v>22275</v>
      </c>
    </row>
    <row r="5793" spans="1:3" x14ac:dyDescent="0.2">
      <c r="A5793" s="76" t="s">
        <v>9304</v>
      </c>
      <c r="B5793" s="275" t="s">
        <v>9305</v>
      </c>
      <c r="C5793" s="276" t="s">
        <v>2525</v>
      </c>
    </row>
    <row r="5794" spans="1:3" x14ac:dyDescent="0.2">
      <c r="A5794" s="76" t="s">
        <v>9306</v>
      </c>
      <c r="B5794" s="275" t="s">
        <v>9307</v>
      </c>
      <c r="C5794" s="276" t="s">
        <v>2525</v>
      </c>
    </row>
    <row r="5795" spans="1:3" x14ac:dyDescent="0.2">
      <c r="A5795" s="76" t="s">
        <v>9308</v>
      </c>
      <c r="B5795" s="275" t="s">
        <v>9309</v>
      </c>
      <c r="C5795" s="276" t="s">
        <v>2525</v>
      </c>
    </row>
    <row r="5796" spans="1:3" x14ac:dyDescent="0.2">
      <c r="A5796" s="76" t="s">
        <v>9310</v>
      </c>
      <c r="B5796" s="275" t="s">
        <v>13821</v>
      </c>
      <c r="C5796" s="276" t="s">
        <v>2525</v>
      </c>
    </row>
    <row r="5797" spans="1:3" x14ac:dyDescent="0.2">
      <c r="A5797" s="76" t="s">
        <v>13822</v>
      </c>
      <c r="B5797" s="275" t="s">
        <v>13823</v>
      </c>
      <c r="C5797" s="276" t="s">
        <v>2525</v>
      </c>
    </row>
    <row r="5798" spans="1:3" x14ac:dyDescent="0.2">
      <c r="A5798" s="76" t="s">
        <v>13824</v>
      </c>
      <c r="B5798" s="275" t="s">
        <v>13825</v>
      </c>
      <c r="C5798" s="276" t="s">
        <v>2525</v>
      </c>
    </row>
    <row r="5799" spans="1:3" x14ac:dyDescent="0.2">
      <c r="A5799" s="76" t="s">
        <v>13826</v>
      </c>
      <c r="B5799" s="275" t="s">
        <v>13827</v>
      </c>
      <c r="C5799" s="276" t="s">
        <v>2525</v>
      </c>
    </row>
    <row r="5800" spans="1:3" x14ac:dyDescent="0.2">
      <c r="A5800" s="76" t="s">
        <v>13828</v>
      </c>
      <c r="B5800" s="275" t="s">
        <v>13829</v>
      </c>
      <c r="C5800" s="276" t="s">
        <v>22275</v>
      </c>
    </row>
    <row r="5801" spans="1:3" x14ac:dyDescent="0.2">
      <c r="A5801" s="76" t="s">
        <v>13830</v>
      </c>
      <c r="B5801" s="275" t="s">
        <v>13831</v>
      </c>
      <c r="C5801" s="276" t="s">
        <v>2525</v>
      </c>
    </row>
    <row r="5802" spans="1:3" x14ac:dyDescent="0.2">
      <c r="A5802" s="76" t="s">
        <v>13832</v>
      </c>
      <c r="B5802" s="275" t="s">
        <v>13833</v>
      </c>
      <c r="C5802" s="276" t="s">
        <v>2525</v>
      </c>
    </row>
    <row r="5803" spans="1:3" x14ac:dyDescent="0.2">
      <c r="A5803" s="76" t="s">
        <v>13834</v>
      </c>
      <c r="B5803" s="275" t="s">
        <v>13835</v>
      </c>
      <c r="C5803" s="276" t="s">
        <v>22275</v>
      </c>
    </row>
    <row r="5804" spans="1:3" x14ac:dyDescent="0.2">
      <c r="A5804" s="76" t="s">
        <v>13836</v>
      </c>
      <c r="B5804" s="275" t="s">
        <v>13837</v>
      </c>
      <c r="C5804" s="276" t="s">
        <v>2525</v>
      </c>
    </row>
    <row r="5805" spans="1:3" x14ac:dyDescent="0.2">
      <c r="A5805" s="76" t="s">
        <v>13838</v>
      </c>
      <c r="B5805" s="275" t="s">
        <v>13839</v>
      </c>
      <c r="C5805" s="276" t="s">
        <v>2525</v>
      </c>
    </row>
    <row r="5806" spans="1:3" x14ac:dyDescent="0.2">
      <c r="A5806" s="76" t="s">
        <v>13840</v>
      </c>
      <c r="B5806" s="275" t="s">
        <v>13841</v>
      </c>
      <c r="C5806" s="276" t="s">
        <v>2525</v>
      </c>
    </row>
    <row r="5807" spans="1:3" x14ac:dyDescent="0.2">
      <c r="A5807" s="76" t="s">
        <v>13842</v>
      </c>
      <c r="B5807" s="275" t="s">
        <v>13843</v>
      </c>
      <c r="C5807" s="276" t="s">
        <v>2525</v>
      </c>
    </row>
    <row r="5808" spans="1:3" x14ac:dyDescent="0.2">
      <c r="A5808" s="76" t="s">
        <v>13844</v>
      </c>
      <c r="B5808" s="275" t="s">
        <v>13845</v>
      </c>
      <c r="C5808" s="276" t="s">
        <v>22275</v>
      </c>
    </row>
    <row r="5809" spans="1:3" x14ac:dyDescent="0.2">
      <c r="A5809" s="76" t="s">
        <v>13846</v>
      </c>
      <c r="B5809" s="275" t="s">
        <v>13847</v>
      </c>
      <c r="C5809" s="276" t="s">
        <v>2525</v>
      </c>
    </row>
    <row r="5810" spans="1:3" x14ac:dyDescent="0.2">
      <c r="A5810" s="76" t="s">
        <v>13848</v>
      </c>
      <c r="B5810" s="275" t="s">
        <v>13849</v>
      </c>
      <c r="C5810" s="276" t="s">
        <v>2525</v>
      </c>
    </row>
    <row r="5811" spans="1:3" x14ac:dyDescent="0.2">
      <c r="A5811" s="76" t="s">
        <v>13850</v>
      </c>
      <c r="B5811" s="275" t="s">
        <v>13851</v>
      </c>
      <c r="C5811" s="276" t="s">
        <v>2525</v>
      </c>
    </row>
    <row r="5812" spans="1:3" x14ac:dyDescent="0.2">
      <c r="A5812" s="76" t="s">
        <v>13852</v>
      </c>
      <c r="B5812" s="275" t="s">
        <v>13853</v>
      </c>
      <c r="C5812" s="276" t="s">
        <v>2525</v>
      </c>
    </row>
    <row r="5813" spans="1:3" x14ac:dyDescent="0.2">
      <c r="A5813" s="76" t="s">
        <v>13854</v>
      </c>
      <c r="B5813" s="275" t="s">
        <v>13855</v>
      </c>
      <c r="C5813" s="276" t="s">
        <v>2525</v>
      </c>
    </row>
    <row r="5814" spans="1:3" x14ac:dyDescent="0.2">
      <c r="A5814" s="76" t="s">
        <v>13856</v>
      </c>
      <c r="B5814" s="275" t="s">
        <v>13857</v>
      </c>
      <c r="C5814" s="276" t="s">
        <v>2525</v>
      </c>
    </row>
    <row r="5815" spans="1:3" x14ac:dyDescent="0.2">
      <c r="A5815" s="76" t="s">
        <v>13858</v>
      </c>
      <c r="B5815" s="275" t="s">
        <v>5253</v>
      </c>
      <c r="C5815" s="276" t="s">
        <v>2525</v>
      </c>
    </row>
    <row r="5816" spans="1:3" x14ac:dyDescent="0.2">
      <c r="A5816" s="76" t="s">
        <v>13859</v>
      </c>
      <c r="B5816" s="275" t="s">
        <v>13860</v>
      </c>
      <c r="C5816" s="276" t="s">
        <v>2525</v>
      </c>
    </row>
    <row r="5817" spans="1:3" x14ac:dyDescent="0.2">
      <c r="A5817" s="76" t="s">
        <v>13861</v>
      </c>
      <c r="B5817" s="275" t="s">
        <v>13862</v>
      </c>
      <c r="C5817" s="276" t="s">
        <v>2525</v>
      </c>
    </row>
    <row r="5818" spans="1:3" x14ac:dyDescent="0.2">
      <c r="A5818" s="76" t="s">
        <v>13863</v>
      </c>
      <c r="B5818" s="275" t="s">
        <v>13864</v>
      </c>
      <c r="C5818" s="276" t="s">
        <v>2525</v>
      </c>
    </row>
    <row r="5819" spans="1:3" x14ac:dyDescent="0.2">
      <c r="A5819" s="76" t="s">
        <v>13865</v>
      </c>
      <c r="B5819" s="275" t="s">
        <v>13866</v>
      </c>
      <c r="C5819" s="276" t="s">
        <v>2525</v>
      </c>
    </row>
    <row r="5820" spans="1:3" x14ac:dyDescent="0.2">
      <c r="A5820" s="76" t="s">
        <v>13867</v>
      </c>
      <c r="B5820" s="275" t="s">
        <v>13868</v>
      </c>
      <c r="C5820" s="276" t="s">
        <v>2525</v>
      </c>
    </row>
    <row r="5821" spans="1:3" x14ac:dyDescent="0.2">
      <c r="A5821" s="76" t="s">
        <v>13869</v>
      </c>
      <c r="B5821" s="275" t="s">
        <v>13870</v>
      </c>
      <c r="C5821" s="276" t="s">
        <v>2525</v>
      </c>
    </row>
    <row r="5822" spans="1:3" x14ac:dyDescent="0.2">
      <c r="A5822" s="76" t="s">
        <v>13871</v>
      </c>
      <c r="B5822" s="275" t="s">
        <v>13872</v>
      </c>
      <c r="C5822" s="276" t="s">
        <v>22275</v>
      </c>
    </row>
    <row r="5823" spans="1:3" x14ac:dyDescent="0.2">
      <c r="A5823" s="76" t="s">
        <v>13873</v>
      </c>
      <c r="B5823" s="275" t="s">
        <v>13874</v>
      </c>
      <c r="C5823" s="276" t="s">
        <v>2525</v>
      </c>
    </row>
    <row r="5824" spans="1:3" x14ac:dyDescent="0.2">
      <c r="A5824" s="76" t="s">
        <v>13875</v>
      </c>
      <c r="B5824" s="275" t="s">
        <v>13876</v>
      </c>
      <c r="C5824" s="276" t="s">
        <v>2525</v>
      </c>
    </row>
    <row r="5825" spans="1:3" x14ac:dyDescent="0.2">
      <c r="A5825" s="76" t="s">
        <v>13877</v>
      </c>
      <c r="B5825" s="275" t="s">
        <v>13878</v>
      </c>
      <c r="C5825" s="276" t="s">
        <v>2525</v>
      </c>
    </row>
    <row r="5826" spans="1:3" x14ac:dyDescent="0.2">
      <c r="A5826" s="76" t="s">
        <v>13879</v>
      </c>
      <c r="B5826" s="275" t="s">
        <v>13880</v>
      </c>
      <c r="C5826" s="276" t="s">
        <v>2525</v>
      </c>
    </row>
    <row r="5827" spans="1:3" x14ac:dyDescent="0.2">
      <c r="A5827" s="76" t="s">
        <v>13881</v>
      </c>
      <c r="B5827" s="275" t="s">
        <v>13882</v>
      </c>
      <c r="C5827" s="276" t="s">
        <v>2525</v>
      </c>
    </row>
    <row r="5828" spans="1:3" x14ac:dyDescent="0.2">
      <c r="A5828" s="76" t="s">
        <v>13883</v>
      </c>
      <c r="B5828" s="275" t="s">
        <v>13884</v>
      </c>
      <c r="C5828" s="276" t="s">
        <v>2525</v>
      </c>
    </row>
    <row r="5829" spans="1:3" x14ac:dyDescent="0.2">
      <c r="A5829" s="76" t="s">
        <v>13885</v>
      </c>
      <c r="B5829" s="275" t="s">
        <v>13886</v>
      </c>
      <c r="C5829" s="276" t="s">
        <v>22275</v>
      </c>
    </row>
    <row r="5830" spans="1:3" x14ac:dyDescent="0.2">
      <c r="A5830" s="76" t="s">
        <v>13887</v>
      </c>
      <c r="B5830" s="275" t="s">
        <v>13888</v>
      </c>
      <c r="C5830" s="276" t="s">
        <v>2525</v>
      </c>
    </row>
    <row r="5831" spans="1:3" x14ac:dyDescent="0.2">
      <c r="A5831" s="76" t="s">
        <v>13889</v>
      </c>
      <c r="B5831" s="275" t="s">
        <v>13890</v>
      </c>
      <c r="C5831" s="276" t="s">
        <v>2525</v>
      </c>
    </row>
    <row r="5832" spans="1:3" x14ac:dyDescent="0.2">
      <c r="A5832" s="76" t="s">
        <v>13891</v>
      </c>
      <c r="B5832" s="275" t="s">
        <v>13892</v>
      </c>
      <c r="C5832" s="276" t="s">
        <v>22275</v>
      </c>
    </row>
    <row r="5833" spans="1:3" x14ac:dyDescent="0.2">
      <c r="A5833" s="76" t="s">
        <v>13893</v>
      </c>
      <c r="B5833" s="275" t="s">
        <v>13894</v>
      </c>
      <c r="C5833" s="276" t="s">
        <v>22275</v>
      </c>
    </row>
    <row r="5834" spans="1:3" x14ac:dyDescent="0.2">
      <c r="A5834" s="76" t="s">
        <v>13895</v>
      </c>
      <c r="B5834" s="275" t="s">
        <v>13896</v>
      </c>
      <c r="C5834" s="276" t="s">
        <v>2525</v>
      </c>
    </row>
    <row r="5835" spans="1:3" x14ac:dyDescent="0.2">
      <c r="A5835" s="76" t="s">
        <v>13897</v>
      </c>
      <c r="B5835" s="275" t="s">
        <v>13898</v>
      </c>
      <c r="C5835" s="276" t="s">
        <v>2525</v>
      </c>
    </row>
    <row r="5836" spans="1:3" x14ac:dyDescent="0.2">
      <c r="A5836" s="76" t="s">
        <v>13899</v>
      </c>
      <c r="B5836" s="275" t="s">
        <v>13900</v>
      </c>
      <c r="C5836" s="276" t="s">
        <v>2525</v>
      </c>
    </row>
    <row r="5837" spans="1:3" x14ac:dyDescent="0.2">
      <c r="A5837" s="76" t="s">
        <v>13901</v>
      </c>
      <c r="B5837" s="275" t="s">
        <v>13902</v>
      </c>
      <c r="C5837" s="276" t="s">
        <v>2525</v>
      </c>
    </row>
    <row r="5838" spans="1:3" x14ac:dyDescent="0.2">
      <c r="A5838" s="76" t="s">
        <v>13903</v>
      </c>
      <c r="B5838" s="275" t="s">
        <v>13904</v>
      </c>
      <c r="C5838" s="276" t="s">
        <v>2525</v>
      </c>
    </row>
    <row r="5839" spans="1:3" x14ac:dyDescent="0.2">
      <c r="A5839" s="76" t="s">
        <v>13905</v>
      </c>
      <c r="B5839" s="275" t="s">
        <v>13906</v>
      </c>
      <c r="C5839" s="276" t="s">
        <v>2525</v>
      </c>
    </row>
    <row r="5840" spans="1:3" x14ac:dyDescent="0.2">
      <c r="A5840" s="76" t="s">
        <v>13907</v>
      </c>
      <c r="B5840" s="275" t="s">
        <v>13908</v>
      </c>
      <c r="C5840" s="276" t="s">
        <v>2525</v>
      </c>
    </row>
    <row r="5841" spans="1:3" x14ac:dyDescent="0.2">
      <c r="A5841" s="76" t="s">
        <v>13909</v>
      </c>
      <c r="B5841" s="275" t="s">
        <v>13910</v>
      </c>
      <c r="C5841" s="276" t="s">
        <v>22275</v>
      </c>
    </row>
    <row r="5842" spans="1:3" x14ac:dyDescent="0.2">
      <c r="A5842" s="76" t="s">
        <v>13911</v>
      </c>
      <c r="B5842" s="275" t="s">
        <v>13912</v>
      </c>
      <c r="C5842" s="276" t="s">
        <v>2525</v>
      </c>
    </row>
    <row r="5843" spans="1:3" x14ac:dyDescent="0.2">
      <c r="A5843" s="76" t="s">
        <v>13913</v>
      </c>
      <c r="B5843" s="275" t="s">
        <v>13914</v>
      </c>
      <c r="C5843" s="276" t="s">
        <v>22275</v>
      </c>
    </row>
    <row r="5844" spans="1:3" x14ac:dyDescent="0.2">
      <c r="A5844" s="76" t="s">
        <v>13915</v>
      </c>
      <c r="B5844" s="275" t="s">
        <v>13916</v>
      </c>
      <c r="C5844" s="276" t="s">
        <v>22275</v>
      </c>
    </row>
    <row r="5845" spans="1:3" x14ac:dyDescent="0.2">
      <c r="A5845" s="76" t="s">
        <v>13917</v>
      </c>
      <c r="B5845" s="275" t="s">
        <v>13918</v>
      </c>
      <c r="C5845" s="276" t="s">
        <v>2525</v>
      </c>
    </row>
    <row r="5846" spans="1:3" x14ac:dyDescent="0.2">
      <c r="A5846" s="76" t="s">
        <v>13919</v>
      </c>
      <c r="B5846" s="275" t="s">
        <v>13920</v>
      </c>
      <c r="C5846" s="276" t="s">
        <v>2525</v>
      </c>
    </row>
    <row r="5847" spans="1:3" x14ac:dyDescent="0.2">
      <c r="A5847" s="76" t="s">
        <v>13921</v>
      </c>
      <c r="B5847" s="275" t="s">
        <v>21227</v>
      </c>
      <c r="C5847" s="276" t="s">
        <v>2525</v>
      </c>
    </row>
    <row r="5848" spans="1:3" x14ac:dyDescent="0.2">
      <c r="A5848" s="76" t="s">
        <v>13922</v>
      </c>
      <c r="B5848" s="275" t="s">
        <v>13923</v>
      </c>
      <c r="C5848" s="276" t="s">
        <v>2525</v>
      </c>
    </row>
    <row r="5849" spans="1:3" x14ac:dyDescent="0.2">
      <c r="A5849" s="76" t="s">
        <v>13924</v>
      </c>
      <c r="B5849" s="275" t="s">
        <v>13925</v>
      </c>
      <c r="C5849" s="276" t="s">
        <v>2525</v>
      </c>
    </row>
    <row r="5850" spans="1:3" x14ac:dyDescent="0.2">
      <c r="A5850" s="76" t="s">
        <v>13926</v>
      </c>
      <c r="B5850" s="275" t="s">
        <v>13927</v>
      </c>
      <c r="C5850" s="276" t="s">
        <v>22275</v>
      </c>
    </row>
    <row r="5851" spans="1:3" x14ac:dyDescent="0.2">
      <c r="A5851" s="76" t="s">
        <v>13928</v>
      </c>
      <c r="B5851" s="275" t="s">
        <v>13929</v>
      </c>
      <c r="C5851" s="276" t="s">
        <v>2525</v>
      </c>
    </row>
    <row r="5852" spans="1:3" x14ac:dyDescent="0.2">
      <c r="A5852" s="76" t="s">
        <v>13930</v>
      </c>
      <c r="B5852" s="275" t="s">
        <v>13931</v>
      </c>
      <c r="C5852" s="276" t="s">
        <v>2525</v>
      </c>
    </row>
    <row r="5853" spans="1:3" x14ac:dyDescent="0.2">
      <c r="A5853" s="76" t="s">
        <v>13932</v>
      </c>
      <c r="B5853" s="275" t="s">
        <v>13933</v>
      </c>
      <c r="C5853" s="276" t="s">
        <v>2525</v>
      </c>
    </row>
    <row r="5854" spans="1:3" x14ac:dyDescent="0.2">
      <c r="A5854" s="76" t="s">
        <v>13934</v>
      </c>
      <c r="B5854" s="275" t="s">
        <v>13935</v>
      </c>
      <c r="C5854" s="276" t="s">
        <v>22275</v>
      </c>
    </row>
    <row r="5855" spans="1:3" x14ac:dyDescent="0.2">
      <c r="A5855" s="76" t="s">
        <v>13936</v>
      </c>
      <c r="B5855" s="275" t="s">
        <v>13937</v>
      </c>
      <c r="C5855" s="276" t="s">
        <v>22275</v>
      </c>
    </row>
    <row r="5856" spans="1:3" x14ac:dyDescent="0.2">
      <c r="A5856" s="76" t="s">
        <v>13938</v>
      </c>
      <c r="B5856" s="275" t="s">
        <v>13939</v>
      </c>
      <c r="C5856" s="276" t="s">
        <v>22275</v>
      </c>
    </row>
    <row r="5857" spans="1:3" x14ac:dyDescent="0.2">
      <c r="A5857" s="76" t="s">
        <v>13940</v>
      </c>
      <c r="B5857" s="275" t="s">
        <v>13941</v>
      </c>
      <c r="C5857" s="276" t="s">
        <v>2525</v>
      </c>
    </row>
    <row r="5858" spans="1:3" x14ac:dyDescent="0.2">
      <c r="A5858" s="76" t="s">
        <v>13942</v>
      </c>
      <c r="B5858" s="275" t="s">
        <v>13943</v>
      </c>
      <c r="C5858" s="276" t="s">
        <v>2525</v>
      </c>
    </row>
    <row r="5859" spans="1:3" x14ac:dyDescent="0.2">
      <c r="A5859" s="76" t="s">
        <v>13944</v>
      </c>
      <c r="B5859" s="275" t="s">
        <v>13945</v>
      </c>
      <c r="C5859" s="276" t="s">
        <v>22275</v>
      </c>
    </row>
    <row r="5860" spans="1:3" x14ac:dyDescent="0.2">
      <c r="A5860" s="76" t="s">
        <v>13946</v>
      </c>
      <c r="B5860" s="275" t="s">
        <v>13947</v>
      </c>
      <c r="C5860" s="276" t="s">
        <v>22275</v>
      </c>
    </row>
    <row r="5861" spans="1:3" x14ac:dyDescent="0.2">
      <c r="A5861" s="76" t="s">
        <v>13948</v>
      </c>
      <c r="B5861" s="275" t="s">
        <v>13949</v>
      </c>
      <c r="C5861" s="276" t="s">
        <v>2525</v>
      </c>
    </row>
    <row r="5862" spans="1:3" x14ac:dyDescent="0.2">
      <c r="A5862" s="76" t="s">
        <v>13950</v>
      </c>
      <c r="B5862" s="275" t="s">
        <v>13951</v>
      </c>
      <c r="C5862" s="276" t="s">
        <v>2525</v>
      </c>
    </row>
    <row r="5863" spans="1:3" x14ac:dyDescent="0.2">
      <c r="A5863" s="76" t="s">
        <v>13952</v>
      </c>
      <c r="B5863" s="275" t="s">
        <v>13953</v>
      </c>
      <c r="C5863" s="276" t="s">
        <v>2525</v>
      </c>
    </row>
    <row r="5864" spans="1:3" x14ac:dyDescent="0.2">
      <c r="A5864" s="76" t="s">
        <v>13954</v>
      </c>
      <c r="B5864" s="275" t="s">
        <v>13955</v>
      </c>
      <c r="C5864" s="276" t="s">
        <v>2525</v>
      </c>
    </row>
    <row r="5865" spans="1:3" x14ac:dyDescent="0.2">
      <c r="A5865" s="76" t="s">
        <v>13956</v>
      </c>
      <c r="B5865" s="275" t="s">
        <v>13957</v>
      </c>
      <c r="C5865" s="276" t="s">
        <v>2525</v>
      </c>
    </row>
    <row r="5866" spans="1:3" x14ac:dyDescent="0.2">
      <c r="A5866" s="76" t="s">
        <v>13958</v>
      </c>
      <c r="B5866" s="275" t="s">
        <v>13959</v>
      </c>
      <c r="C5866" s="276" t="s">
        <v>2525</v>
      </c>
    </row>
    <row r="5867" spans="1:3" x14ac:dyDescent="0.2">
      <c r="A5867" s="76" t="s">
        <v>13960</v>
      </c>
      <c r="B5867" s="275" t="s">
        <v>13961</v>
      </c>
      <c r="C5867" s="276" t="s">
        <v>2525</v>
      </c>
    </row>
    <row r="5868" spans="1:3" x14ac:dyDescent="0.2">
      <c r="A5868" s="76" t="s">
        <v>13962</v>
      </c>
      <c r="B5868" s="275" t="s">
        <v>13963</v>
      </c>
      <c r="C5868" s="276" t="s">
        <v>2525</v>
      </c>
    </row>
    <row r="5869" spans="1:3" x14ac:dyDescent="0.2">
      <c r="A5869" s="76" t="s">
        <v>13964</v>
      </c>
      <c r="B5869" s="275" t="s">
        <v>13965</v>
      </c>
      <c r="C5869" s="276" t="s">
        <v>2525</v>
      </c>
    </row>
    <row r="5870" spans="1:3" x14ac:dyDescent="0.2">
      <c r="A5870" s="76" t="s">
        <v>13966</v>
      </c>
      <c r="B5870" s="275" t="s">
        <v>13967</v>
      </c>
      <c r="C5870" s="276" t="s">
        <v>2525</v>
      </c>
    </row>
    <row r="5871" spans="1:3" x14ac:dyDescent="0.2">
      <c r="A5871" s="76" t="s">
        <v>13968</v>
      </c>
      <c r="B5871" s="275" t="s">
        <v>13969</v>
      </c>
      <c r="C5871" s="276" t="s">
        <v>2525</v>
      </c>
    </row>
    <row r="5872" spans="1:3" x14ac:dyDescent="0.2">
      <c r="A5872" s="76" t="s">
        <v>13970</v>
      </c>
      <c r="B5872" s="275" t="s">
        <v>13971</v>
      </c>
      <c r="C5872" s="276" t="s">
        <v>2525</v>
      </c>
    </row>
    <row r="5873" spans="1:3" x14ac:dyDescent="0.2">
      <c r="A5873" s="76" t="s">
        <v>13972</v>
      </c>
      <c r="B5873" s="275" t="s">
        <v>13973</v>
      </c>
      <c r="C5873" s="276" t="s">
        <v>2525</v>
      </c>
    </row>
    <row r="5874" spans="1:3" x14ac:dyDescent="0.2">
      <c r="A5874" s="76" t="s">
        <v>13974</v>
      </c>
      <c r="B5874" s="275" t="s">
        <v>13975</v>
      </c>
      <c r="C5874" s="276" t="s">
        <v>22275</v>
      </c>
    </row>
    <row r="5875" spans="1:3" x14ac:dyDescent="0.2">
      <c r="A5875" s="76" t="s">
        <v>13976</v>
      </c>
      <c r="B5875" s="275" t="s">
        <v>13977</v>
      </c>
      <c r="C5875" s="276" t="s">
        <v>22275</v>
      </c>
    </row>
    <row r="5876" spans="1:3" x14ac:dyDescent="0.2">
      <c r="A5876" s="76" t="s">
        <v>13978</v>
      </c>
      <c r="B5876" s="275" t="s">
        <v>13979</v>
      </c>
      <c r="C5876" s="276" t="s">
        <v>2525</v>
      </c>
    </row>
    <row r="5877" spans="1:3" x14ac:dyDescent="0.2">
      <c r="A5877" s="76" t="s">
        <v>13980</v>
      </c>
      <c r="B5877" s="275" t="s">
        <v>13981</v>
      </c>
      <c r="C5877" s="276" t="s">
        <v>2525</v>
      </c>
    </row>
    <row r="5878" spans="1:3" x14ac:dyDescent="0.2">
      <c r="A5878" s="76" t="s">
        <v>13982</v>
      </c>
      <c r="B5878" s="275" t="s">
        <v>13983</v>
      </c>
      <c r="C5878" s="276" t="s">
        <v>2525</v>
      </c>
    </row>
    <row r="5879" spans="1:3" x14ac:dyDescent="0.2">
      <c r="A5879" s="76" t="s">
        <v>13984</v>
      </c>
      <c r="B5879" s="275" t="s">
        <v>13985</v>
      </c>
      <c r="C5879" s="276" t="s">
        <v>2525</v>
      </c>
    </row>
    <row r="5880" spans="1:3" x14ac:dyDescent="0.2">
      <c r="A5880" s="76" t="s">
        <v>13986</v>
      </c>
      <c r="B5880" s="275" t="s">
        <v>13987</v>
      </c>
      <c r="C5880" s="276" t="s">
        <v>2525</v>
      </c>
    </row>
    <row r="5881" spans="1:3" x14ac:dyDescent="0.2">
      <c r="A5881" s="76" t="s">
        <v>13988</v>
      </c>
      <c r="B5881" s="275" t="s">
        <v>13989</v>
      </c>
      <c r="C5881" s="276" t="s">
        <v>22275</v>
      </c>
    </row>
    <row r="5882" spans="1:3" x14ac:dyDescent="0.2">
      <c r="A5882" s="76" t="s">
        <v>13990</v>
      </c>
      <c r="B5882" s="275" t="s">
        <v>13991</v>
      </c>
      <c r="C5882" s="276" t="s">
        <v>2525</v>
      </c>
    </row>
    <row r="5883" spans="1:3" x14ac:dyDescent="0.2">
      <c r="A5883" s="76" t="s">
        <v>13992</v>
      </c>
      <c r="B5883" s="275" t="s">
        <v>7941</v>
      </c>
      <c r="C5883" s="276" t="s">
        <v>2525</v>
      </c>
    </row>
    <row r="5884" spans="1:3" x14ac:dyDescent="0.2">
      <c r="A5884" s="76" t="s">
        <v>13993</v>
      </c>
      <c r="B5884" s="275" t="s">
        <v>13994</v>
      </c>
      <c r="C5884" s="276" t="s">
        <v>22275</v>
      </c>
    </row>
    <row r="5885" spans="1:3" x14ac:dyDescent="0.2">
      <c r="A5885" s="76" t="s">
        <v>13995</v>
      </c>
      <c r="B5885" s="275" t="s">
        <v>13996</v>
      </c>
      <c r="C5885" s="276" t="s">
        <v>2525</v>
      </c>
    </row>
    <row r="5886" spans="1:3" x14ac:dyDescent="0.2">
      <c r="A5886" s="76" t="s">
        <v>13997</v>
      </c>
      <c r="B5886" s="275" t="s">
        <v>13998</v>
      </c>
      <c r="C5886" s="276" t="s">
        <v>22275</v>
      </c>
    </row>
    <row r="5887" spans="1:3" x14ac:dyDescent="0.2">
      <c r="A5887" s="76" t="s">
        <v>13999</v>
      </c>
      <c r="B5887" s="275" t="s">
        <v>14000</v>
      </c>
      <c r="C5887" s="276" t="s">
        <v>22275</v>
      </c>
    </row>
    <row r="5888" spans="1:3" x14ac:dyDescent="0.2">
      <c r="A5888" s="76" t="s">
        <v>14001</v>
      </c>
      <c r="B5888" s="275" t="s">
        <v>14002</v>
      </c>
      <c r="C5888" s="276" t="s">
        <v>2525</v>
      </c>
    </row>
    <row r="5889" spans="1:3" x14ac:dyDescent="0.2">
      <c r="A5889" s="76" t="s">
        <v>14003</v>
      </c>
      <c r="B5889" s="275" t="s">
        <v>14004</v>
      </c>
      <c r="C5889" s="276" t="s">
        <v>2525</v>
      </c>
    </row>
    <row r="5890" spans="1:3" x14ac:dyDescent="0.2">
      <c r="A5890" s="76" t="s">
        <v>14005</v>
      </c>
      <c r="B5890" s="275" t="s">
        <v>14006</v>
      </c>
      <c r="C5890" s="276" t="s">
        <v>22275</v>
      </c>
    </row>
    <row r="5891" spans="1:3" x14ac:dyDescent="0.2">
      <c r="A5891" s="76" t="s">
        <v>14007</v>
      </c>
      <c r="B5891" s="275" t="s">
        <v>14008</v>
      </c>
      <c r="C5891" s="276" t="s">
        <v>2525</v>
      </c>
    </row>
    <row r="5892" spans="1:3" x14ac:dyDescent="0.2">
      <c r="A5892" s="76" t="s">
        <v>14009</v>
      </c>
      <c r="B5892" s="275" t="s">
        <v>14010</v>
      </c>
      <c r="C5892" s="276" t="s">
        <v>22275</v>
      </c>
    </row>
    <row r="5893" spans="1:3" x14ac:dyDescent="0.2">
      <c r="A5893" s="76" t="s">
        <v>14011</v>
      </c>
      <c r="B5893" s="275" t="s">
        <v>14012</v>
      </c>
      <c r="C5893" s="276" t="s">
        <v>2525</v>
      </c>
    </row>
    <row r="5894" spans="1:3" x14ac:dyDescent="0.2">
      <c r="A5894" s="76" t="s">
        <v>14013</v>
      </c>
      <c r="B5894" s="275" t="s">
        <v>22287</v>
      </c>
      <c r="C5894" s="276" t="s">
        <v>22275</v>
      </c>
    </row>
    <row r="5895" spans="1:3" x14ac:dyDescent="0.2">
      <c r="A5895" s="76" t="s">
        <v>14014</v>
      </c>
      <c r="B5895" s="275" t="s">
        <v>14015</v>
      </c>
      <c r="C5895" s="276" t="s">
        <v>2525</v>
      </c>
    </row>
    <row r="5896" spans="1:3" x14ac:dyDescent="0.2">
      <c r="A5896" s="76" t="s">
        <v>14016</v>
      </c>
      <c r="B5896" s="275" t="s">
        <v>14017</v>
      </c>
      <c r="C5896" s="276" t="s">
        <v>2525</v>
      </c>
    </row>
    <row r="5897" spans="1:3" x14ac:dyDescent="0.2">
      <c r="A5897" s="76" t="s">
        <v>14018</v>
      </c>
      <c r="B5897" s="275" t="s">
        <v>14019</v>
      </c>
      <c r="C5897" s="276" t="s">
        <v>22275</v>
      </c>
    </row>
    <row r="5898" spans="1:3" x14ac:dyDescent="0.2">
      <c r="A5898" s="76" t="s">
        <v>14020</v>
      </c>
      <c r="B5898" s="275" t="s">
        <v>14021</v>
      </c>
      <c r="C5898" s="276" t="s">
        <v>2525</v>
      </c>
    </row>
    <row r="5899" spans="1:3" x14ac:dyDescent="0.2">
      <c r="A5899" s="76" t="s">
        <v>14022</v>
      </c>
      <c r="B5899" s="275" t="s">
        <v>14023</v>
      </c>
      <c r="C5899" s="276" t="s">
        <v>2525</v>
      </c>
    </row>
    <row r="5900" spans="1:3" x14ac:dyDescent="0.2">
      <c r="A5900" s="76" t="s">
        <v>14024</v>
      </c>
      <c r="B5900" s="275" t="s">
        <v>14025</v>
      </c>
      <c r="C5900" s="276" t="s">
        <v>2525</v>
      </c>
    </row>
    <row r="5901" spans="1:3" x14ac:dyDescent="0.2">
      <c r="A5901" s="76" t="s">
        <v>14026</v>
      </c>
      <c r="B5901" s="275" t="s">
        <v>14027</v>
      </c>
      <c r="C5901" s="276" t="s">
        <v>2525</v>
      </c>
    </row>
    <row r="5902" spans="1:3" x14ac:dyDescent="0.2">
      <c r="A5902" s="76" t="s">
        <v>14028</v>
      </c>
      <c r="B5902" s="275" t="s">
        <v>14029</v>
      </c>
      <c r="C5902" s="276" t="s">
        <v>22275</v>
      </c>
    </row>
    <row r="5903" spans="1:3" x14ac:dyDescent="0.2">
      <c r="A5903" s="76" t="s">
        <v>14030</v>
      </c>
      <c r="B5903" s="275" t="s">
        <v>14031</v>
      </c>
      <c r="C5903" s="276" t="s">
        <v>2525</v>
      </c>
    </row>
    <row r="5904" spans="1:3" x14ac:dyDescent="0.2">
      <c r="A5904" s="76" t="s">
        <v>14032</v>
      </c>
      <c r="B5904" s="275" t="s">
        <v>14033</v>
      </c>
      <c r="C5904" s="276" t="s">
        <v>22275</v>
      </c>
    </row>
    <row r="5905" spans="1:3" x14ac:dyDescent="0.2">
      <c r="A5905" s="76" t="s">
        <v>14034</v>
      </c>
      <c r="B5905" s="275" t="s">
        <v>14035</v>
      </c>
      <c r="C5905" s="276" t="s">
        <v>2525</v>
      </c>
    </row>
    <row r="5906" spans="1:3" x14ac:dyDescent="0.2">
      <c r="A5906" s="76" t="s">
        <v>14036</v>
      </c>
      <c r="B5906" s="275" t="s">
        <v>14037</v>
      </c>
      <c r="C5906" s="276" t="s">
        <v>22275</v>
      </c>
    </row>
    <row r="5907" spans="1:3" x14ac:dyDescent="0.2">
      <c r="A5907" s="76" t="s">
        <v>14038</v>
      </c>
      <c r="B5907" s="275" t="s">
        <v>3152</v>
      </c>
      <c r="C5907" s="276" t="s">
        <v>2525</v>
      </c>
    </row>
    <row r="5908" spans="1:3" x14ac:dyDescent="0.2">
      <c r="A5908" s="76" t="s">
        <v>14039</v>
      </c>
      <c r="B5908" s="275" t="s">
        <v>14040</v>
      </c>
      <c r="C5908" s="276" t="s">
        <v>2525</v>
      </c>
    </row>
    <row r="5909" spans="1:3" x14ac:dyDescent="0.2">
      <c r="A5909" s="76" t="s">
        <v>14041</v>
      </c>
      <c r="B5909" s="275" t="s">
        <v>14042</v>
      </c>
      <c r="C5909" s="276" t="s">
        <v>22275</v>
      </c>
    </row>
    <row r="5910" spans="1:3" x14ac:dyDescent="0.2">
      <c r="A5910" s="76" t="s">
        <v>14043</v>
      </c>
      <c r="B5910" s="275" t="s">
        <v>14044</v>
      </c>
      <c r="C5910" s="276" t="s">
        <v>2525</v>
      </c>
    </row>
    <row r="5911" spans="1:3" x14ac:dyDescent="0.2">
      <c r="A5911" s="76" t="s">
        <v>14045</v>
      </c>
      <c r="B5911" s="275" t="s">
        <v>14046</v>
      </c>
      <c r="C5911" s="276" t="s">
        <v>2525</v>
      </c>
    </row>
    <row r="5912" spans="1:3" x14ac:dyDescent="0.2">
      <c r="A5912" s="76" t="s">
        <v>14047</v>
      </c>
      <c r="B5912" s="275" t="s">
        <v>14048</v>
      </c>
      <c r="C5912" s="276" t="s">
        <v>2525</v>
      </c>
    </row>
    <row r="5913" spans="1:3" x14ac:dyDescent="0.2">
      <c r="A5913" s="76" t="s">
        <v>14049</v>
      </c>
      <c r="B5913" s="275" t="s">
        <v>14050</v>
      </c>
      <c r="C5913" s="276" t="s">
        <v>2525</v>
      </c>
    </row>
    <row r="5914" spans="1:3" x14ac:dyDescent="0.2">
      <c r="A5914" s="76" t="s">
        <v>14051</v>
      </c>
      <c r="B5914" s="275" t="s">
        <v>14052</v>
      </c>
      <c r="C5914" s="276" t="s">
        <v>2525</v>
      </c>
    </row>
    <row r="5915" spans="1:3" x14ac:dyDescent="0.2">
      <c r="A5915" s="76" t="s">
        <v>14053</v>
      </c>
      <c r="B5915" s="275" t="s">
        <v>14054</v>
      </c>
      <c r="C5915" s="276" t="s">
        <v>2525</v>
      </c>
    </row>
    <row r="5916" spans="1:3" x14ac:dyDescent="0.2">
      <c r="A5916" s="76" t="s">
        <v>14055</v>
      </c>
      <c r="B5916" s="275" t="s">
        <v>14056</v>
      </c>
      <c r="C5916" s="276" t="s">
        <v>2525</v>
      </c>
    </row>
    <row r="5917" spans="1:3" x14ac:dyDescent="0.2">
      <c r="A5917" s="76" t="s">
        <v>14057</v>
      </c>
      <c r="B5917" s="275" t="s">
        <v>5417</v>
      </c>
      <c r="C5917" s="276" t="s">
        <v>2525</v>
      </c>
    </row>
    <row r="5918" spans="1:3" x14ac:dyDescent="0.2">
      <c r="A5918" s="76" t="s">
        <v>14058</v>
      </c>
      <c r="B5918" s="275" t="s">
        <v>14059</v>
      </c>
      <c r="C5918" s="276" t="s">
        <v>2525</v>
      </c>
    </row>
    <row r="5919" spans="1:3" x14ac:dyDescent="0.2">
      <c r="A5919" s="76" t="s">
        <v>14060</v>
      </c>
      <c r="B5919" s="275" t="s">
        <v>14061</v>
      </c>
      <c r="C5919" s="276" t="s">
        <v>2525</v>
      </c>
    </row>
    <row r="5920" spans="1:3" x14ac:dyDescent="0.2">
      <c r="A5920" s="76" t="s">
        <v>14062</v>
      </c>
      <c r="B5920" s="275" t="s">
        <v>14063</v>
      </c>
      <c r="C5920" s="276" t="s">
        <v>22275</v>
      </c>
    </row>
    <row r="5921" spans="1:3" x14ac:dyDescent="0.2">
      <c r="A5921" s="76" t="s">
        <v>14064</v>
      </c>
      <c r="B5921" s="275" t="s">
        <v>14065</v>
      </c>
      <c r="C5921" s="276" t="s">
        <v>22275</v>
      </c>
    </row>
    <row r="5922" spans="1:3" x14ac:dyDescent="0.2">
      <c r="A5922" s="76" t="s">
        <v>14066</v>
      </c>
      <c r="B5922" s="275" t="s">
        <v>14067</v>
      </c>
      <c r="C5922" s="276" t="s">
        <v>2525</v>
      </c>
    </row>
    <row r="5923" spans="1:3" x14ac:dyDescent="0.2">
      <c r="A5923" s="76" t="s">
        <v>14068</v>
      </c>
      <c r="B5923" s="275" t="s">
        <v>14069</v>
      </c>
      <c r="C5923" s="276" t="s">
        <v>2525</v>
      </c>
    </row>
    <row r="5924" spans="1:3" x14ac:dyDescent="0.2">
      <c r="A5924" s="76" t="s">
        <v>14070</v>
      </c>
      <c r="B5924" s="275" t="s">
        <v>14071</v>
      </c>
      <c r="C5924" s="276" t="s">
        <v>2525</v>
      </c>
    </row>
    <row r="5925" spans="1:3" x14ac:dyDescent="0.2">
      <c r="A5925" s="76" t="s">
        <v>14072</v>
      </c>
      <c r="B5925" s="275" t="s">
        <v>14073</v>
      </c>
      <c r="C5925" s="276" t="s">
        <v>22275</v>
      </c>
    </row>
    <row r="5926" spans="1:3" x14ac:dyDescent="0.2">
      <c r="A5926" s="76" t="s">
        <v>14074</v>
      </c>
      <c r="B5926" s="275" t="s">
        <v>14073</v>
      </c>
      <c r="C5926" s="276" t="s">
        <v>22278</v>
      </c>
    </row>
    <row r="5927" spans="1:3" x14ac:dyDescent="0.2">
      <c r="A5927" s="76" t="s">
        <v>14075</v>
      </c>
      <c r="B5927" s="275" t="s">
        <v>14076</v>
      </c>
      <c r="C5927" s="276" t="s">
        <v>2525</v>
      </c>
    </row>
    <row r="5928" spans="1:3" x14ac:dyDescent="0.2">
      <c r="A5928" s="76" t="s">
        <v>14077</v>
      </c>
      <c r="B5928" s="275" t="s">
        <v>14078</v>
      </c>
      <c r="C5928" s="276" t="s">
        <v>2525</v>
      </c>
    </row>
    <row r="5929" spans="1:3" x14ac:dyDescent="0.2">
      <c r="A5929" s="76" t="s">
        <v>14079</v>
      </c>
      <c r="B5929" s="275" t="s">
        <v>14080</v>
      </c>
      <c r="C5929" s="276" t="s">
        <v>2525</v>
      </c>
    </row>
    <row r="5930" spans="1:3" x14ac:dyDescent="0.2">
      <c r="A5930" s="76" t="s">
        <v>14081</v>
      </c>
      <c r="B5930" s="275" t="s">
        <v>14082</v>
      </c>
      <c r="C5930" s="276" t="s">
        <v>22275</v>
      </c>
    </row>
    <row r="5931" spans="1:3" x14ac:dyDescent="0.2">
      <c r="A5931" s="76" t="s">
        <v>14083</v>
      </c>
      <c r="B5931" s="275" t="s">
        <v>14084</v>
      </c>
      <c r="C5931" s="276" t="s">
        <v>2525</v>
      </c>
    </row>
    <row r="5932" spans="1:3" x14ac:dyDescent="0.2">
      <c r="A5932" s="76" t="s">
        <v>14085</v>
      </c>
      <c r="B5932" s="275" t="s">
        <v>14086</v>
      </c>
      <c r="C5932" s="276" t="s">
        <v>2525</v>
      </c>
    </row>
    <row r="5933" spans="1:3" x14ac:dyDescent="0.2">
      <c r="A5933" s="76" t="s">
        <v>14087</v>
      </c>
      <c r="B5933" s="275" t="s">
        <v>10294</v>
      </c>
      <c r="C5933" s="276" t="s">
        <v>2525</v>
      </c>
    </row>
    <row r="5934" spans="1:3" x14ac:dyDescent="0.2">
      <c r="A5934" s="76" t="s">
        <v>14088</v>
      </c>
      <c r="B5934" s="275" t="s">
        <v>14089</v>
      </c>
      <c r="C5934" s="276" t="s">
        <v>2525</v>
      </c>
    </row>
    <row r="5935" spans="1:3" x14ac:dyDescent="0.2">
      <c r="A5935" s="76" t="s">
        <v>14090</v>
      </c>
      <c r="B5935" s="275" t="s">
        <v>14091</v>
      </c>
      <c r="C5935" s="276" t="s">
        <v>22275</v>
      </c>
    </row>
    <row r="5936" spans="1:3" x14ac:dyDescent="0.2">
      <c r="A5936" s="76" t="s">
        <v>14092</v>
      </c>
      <c r="B5936" s="275" t="s">
        <v>14093</v>
      </c>
      <c r="C5936" s="276" t="s">
        <v>22275</v>
      </c>
    </row>
    <row r="5937" spans="1:3" x14ac:dyDescent="0.2">
      <c r="A5937" s="76" t="s">
        <v>14094</v>
      </c>
      <c r="B5937" s="275" t="s">
        <v>14095</v>
      </c>
      <c r="C5937" s="276" t="s">
        <v>2525</v>
      </c>
    </row>
    <row r="5938" spans="1:3" x14ac:dyDescent="0.2">
      <c r="A5938" s="76" t="s">
        <v>14096</v>
      </c>
      <c r="B5938" s="275" t="s">
        <v>14097</v>
      </c>
      <c r="C5938" s="276" t="s">
        <v>22275</v>
      </c>
    </row>
    <row r="5939" spans="1:3" x14ac:dyDescent="0.2">
      <c r="A5939" s="76" t="s">
        <v>14098</v>
      </c>
      <c r="B5939" s="275" t="s">
        <v>14099</v>
      </c>
      <c r="C5939" s="276" t="s">
        <v>22275</v>
      </c>
    </row>
    <row r="5940" spans="1:3" x14ac:dyDescent="0.2">
      <c r="A5940" s="76" t="s">
        <v>14100</v>
      </c>
      <c r="B5940" s="275" t="s">
        <v>14101</v>
      </c>
      <c r="C5940" s="276" t="s">
        <v>22275</v>
      </c>
    </row>
    <row r="5941" spans="1:3" x14ac:dyDescent="0.2">
      <c r="A5941" s="76" t="s">
        <v>14102</v>
      </c>
      <c r="B5941" s="275" t="s">
        <v>14103</v>
      </c>
      <c r="C5941" s="276" t="s">
        <v>2525</v>
      </c>
    </row>
    <row r="5942" spans="1:3" x14ac:dyDescent="0.2">
      <c r="A5942" s="76" t="s">
        <v>14104</v>
      </c>
      <c r="B5942" s="275" t="s">
        <v>14105</v>
      </c>
      <c r="C5942" s="276" t="s">
        <v>2525</v>
      </c>
    </row>
    <row r="5943" spans="1:3" x14ac:dyDescent="0.2">
      <c r="A5943" s="76" t="s">
        <v>14106</v>
      </c>
      <c r="B5943" s="275" t="s">
        <v>14107</v>
      </c>
      <c r="C5943" s="276" t="s">
        <v>2525</v>
      </c>
    </row>
    <row r="5944" spans="1:3" x14ac:dyDescent="0.2">
      <c r="A5944" s="76" t="s">
        <v>14108</v>
      </c>
      <c r="B5944" s="275" t="s">
        <v>14109</v>
      </c>
      <c r="C5944" s="276" t="s">
        <v>2525</v>
      </c>
    </row>
    <row r="5945" spans="1:3" x14ac:dyDescent="0.2">
      <c r="A5945" s="76" t="s">
        <v>14110</v>
      </c>
      <c r="B5945" s="275" t="s">
        <v>14111</v>
      </c>
      <c r="C5945" s="276" t="s">
        <v>2525</v>
      </c>
    </row>
    <row r="5946" spans="1:3" x14ac:dyDescent="0.2">
      <c r="A5946" s="76" t="s">
        <v>14112</v>
      </c>
      <c r="B5946" s="275" t="s">
        <v>14113</v>
      </c>
      <c r="C5946" s="276" t="s">
        <v>2525</v>
      </c>
    </row>
    <row r="5947" spans="1:3" x14ac:dyDescent="0.2">
      <c r="A5947" s="76" t="s">
        <v>14114</v>
      </c>
      <c r="B5947" s="275" t="s">
        <v>14115</v>
      </c>
      <c r="C5947" s="276" t="s">
        <v>2525</v>
      </c>
    </row>
    <row r="5948" spans="1:3" x14ac:dyDescent="0.2">
      <c r="A5948" s="76" t="s">
        <v>14116</v>
      </c>
      <c r="B5948" s="275" t="s">
        <v>14117</v>
      </c>
      <c r="C5948" s="276" t="s">
        <v>22275</v>
      </c>
    </row>
    <row r="5949" spans="1:3" x14ac:dyDescent="0.2">
      <c r="A5949" s="76" t="s">
        <v>14118</v>
      </c>
      <c r="B5949" s="275" t="s">
        <v>14119</v>
      </c>
      <c r="C5949" s="276" t="s">
        <v>22275</v>
      </c>
    </row>
    <row r="5950" spans="1:3" x14ac:dyDescent="0.2">
      <c r="A5950" s="76" t="s">
        <v>14120</v>
      </c>
      <c r="B5950" s="275" t="s">
        <v>14121</v>
      </c>
      <c r="C5950" s="276" t="s">
        <v>22275</v>
      </c>
    </row>
    <row r="5951" spans="1:3" x14ac:dyDescent="0.2">
      <c r="A5951" s="76" t="s">
        <v>14122</v>
      </c>
      <c r="B5951" s="275" t="s">
        <v>14123</v>
      </c>
      <c r="C5951" s="276" t="s">
        <v>2525</v>
      </c>
    </row>
    <row r="5952" spans="1:3" x14ac:dyDescent="0.2">
      <c r="A5952" s="76" t="s">
        <v>14124</v>
      </c>
      <c r="B5952" s="275" t="s">
        <v>14125</v>
      </c>
      <c r="C5952" s="276" t="s">
        <v>22275</v>
      </c>
    </row>
    <row r="5953" spans="1:3" x14ac:dyDescent="0.2">
      <c r="A5953" s="76" t="s">
        <v>14126</v>
      </c>
      <c r="B5953" s="275" t="s">
        <v>14127</v>
      </c>
      <c r="C5953" s="276" t="s">
        <v>22275</v>
      </c>
    </row>
    <row r="5954" spans="1:3" x14ac:dyDescent="0.2">
      <c r="A5954" s="76" t="s">
        <v>14128</v>
      </c>
      <c r="B5954" s="275" t="s">
        <v>14129</v>
      </c>
      <c r="C5954" s="276" t="s">
        <v>2525</v>
      </c>
    </row>
    <row r="5955" spans="1:3" x14ac:dyDescent="0.2">
      <c r="A5955" s="76" t="s">
        <v>14130</v>
      </c>
      <c r="B5955" s="275" t="s">
        <v>14131</v>
      </c>
      <c r="C5955" s="276" t="s">
        <v>22275</v>
      </c>
    </row>
    <row r="5956" spans="1:3" x14ac:dyDescent="0.2">
      <c r="A5956" s="76" t="s">
        <v>14132</v>
      </c>
      <c r="B5956" s="275" t="s">
        <v>14133</v>
      </c>
      <c r="C5956" s="276" t="s">
        <v>2525</v>
      </c>
    </row>
    <row r="5957" spans="1:3" x14ac:dyDescent="0.2">
      <c r="A5957" s="76" t="s">
        <v>14134</v>
      </c>
      <c r="B5957" s="275" t="s">
        <v>14135</v>
      </c>
      <c r="C5957" s="276" t="s">
        <v>2525</v>
      </c>
    </row>
    <row r="5958" spans="1:3" x14ac:dyDescent="0.2">
      <c r="A5958" s="76" t="s">
        <v>14136</v>
      </c>
      <c r="B5958" s="275" t="s">
        <v>14137</v>
      </c>
      <c r="C5958" s="276" t="s">
        <v>2525</v>
      </c>
    </row>
    <row r="5959" spans="1:3" x14ac:dyDescent="0.2">
      <c r="A5959" s="76" t="s">
        <v>14138</v>
      </c>
      <c r="B5959" s="275" t="s">
        <v>14139</v>
      </c>
      <c r="C5959" s="276" t="s">
        <v>22275</v>
      </c>
    </row>
    <row r="5960" spans="1:3" x14ac:dyDescent="0.2">
      <c r="A5960" s="76" t="s">
        <v>14140</v>
      </c>
      <c r="B5960" s="275" t="s">
        <v>14141</v>
      </c>
      <c r="C5960" s="276" t="s">
        <v>2525</v>
      </c>
    </row>
    <row r="5961" spans="1:3" x14ac:dyDescent="0.2">
      <c r="A5961" s="76" t="s">
        <v>14142</v>
      </c>
      <c r="B5961" s="275" t="s">
        <v>14143</v>
      </c>
      <c r="C5961" s="276" t="s">
        <v>2525</v>
      </c>
    </row>
    <row r="5962" spans="1:3" x14ac:dyDescent="0.2">
      <c r="A5962" s="76" t="s">
        <v>14144</v>
      </c>
      <c r="B5962" s="275" t="s">
        <v>14145</v>
      </c>
      <c r="C5962" s="276" t="s">
        <v>22275</v>
      </c>
    </row>
    <row r="5963" spans="1:3" x14ac:dyDescent="0.2">
      <c r="A5963" s="76" t="s">
        <v>14146</v>
      </c>
      <c r="B5963" s="275" t="s">
        <v>14147</v>
      </c>
      <c r="C5963" s="276" t="s">
        <v>2525</v>
      </c>
    </row>
    <row r="5964" spans="1:3" x14ac:dyDescent="0.2">
      <c r="A5964" s="76" t="s">
        <v>14148</v>
      </c>
      <c r="B5964" s="275" t="s">
        <v>14149</v>
      </c>
      <c r="C5964" s="276" t="s">
        <v>2525</v>
      </c>
    </row>
    <row r="5965" spans="1:3" x14ac:dyDescent="0.2">
      <c r="A5965" s="76" t="s">
        <v>14150</v>
      </c>
      <c r="B5965" s="275" t="s">
        <v>14151</v>
      </c>
      <c r="C5965" s="276" t="s">
        <v>22275</v>
      </c>
    </row>
    <row r="5966" spans="1:3" x14ac:dyDescent="0.2">
      <c r="A5966" s="76" t="s">
        <v>14152</v>
      </c>
      <c r="B5966" s="275" t="s">
        <v>14153</v>
      </c>
      <c r="C5966" s="276" t="s">
        <v>22275</v>
      </c>
    </row>
    <row r="5967" spans="1:3" x14ac:dyDescent="0.2">
      <c r="A5967" s="76" t="s">
        <v>14154</v>
      </c>
      <c r="B5967" s="275" t="s">
        <v>14155</v>
      </c>
      <c r="C5967" s="276" t="s">
        <v>2525</v>
      </c>
    </row>
    <row r="5968" spans="1:3" x14ac:dyDescent="0.2">
      <c r="A5968" s="76" t="s">
        <v>14156</v>
      </c>
      <c r="B5968" s="275" t="s">
        <v>14157</v>
      </c>
      <c r="C5968" s="276" t="s">
        <v>2525</v>
      </c>
    </row>
    <row r="5969" spans="1:3" x14ac:dyDescent="0.2">
      <c r="A5969" s="76" t="s">
        <v>14158</v>
      </c>
      <c r="B5969" s="275" t="s">
        <v>14159</v>
      </c>
      <c r="C5969" s="276" t="s">
        <v>2525</v>
      </c>
    </row>
    <row r="5970" spans="1:3" x14ac:dyDescent="0.2">
      <c r="A5970" s="76" t="s">
        <v>14160</v>
      </c>
      <c r="B5970" s="275" t="s">
        <v>14161</v>
      </c>
      <c r="C5970" s="276" t="s">
        <v>2525</v>
      </c>
    </row>
    <row r="5971" spans="1:3" x14ac:dyDescent="0.2">
      <c r="A5971" s="76" t="s">
        <v>14162</v>
      </c>
      <c r="B5971" s="275" t="s">
        <v>14163</v>
      </c>
      <c r="C5971" s="276" t="s">
        <v>2525</v>
      </c>
    </row>
    <row r="5972" spans="1:3" x14ac:dyDescent="0.2">
      <c r="A5972" s="76" t="s">
        <v>14164</v>
      </c>
      <c r="B5972" s="275" t="s">
        <v>14165</v>
      </c>
      <c r="C5972" s="276" t="s">
        <v>2525</v>
      </c>
    </row>
    <row r="5973" spans="1:3" x14ac:dyDescent="0.2">
      <c r="A5973" s="76" t="s">
        <v>14166</v>
      </c>
      <c r="B5973" s="275" t="s">
        <v>14167</v>
      </c>
      <c r="C5973" s="276" t="s">
        <v>2525</v>
      </c>
    </row>
    <row r="5974" spans="1:3" x14ac:dyDescent="0.2">
      <c r="A5974" s="76" t="s">
        <v>14168</v>
      </c>
      <c r="B5974" s="275" t="s">
        <v>14169</v>
      </c>
      <c r="C5974" s="276" t="s">
        <v>2525</v>
      </c>
    </row>
    <row r="5975" spans="1:3" x14ac:dyDescent="0.2">
      <c r="A5975" s="76" t="s">
        <v>14170</v>
      </c>
      <c r="B5975" s="275" t="s">
        <v>14171</v>
      </c>
      <c r="C5975" s="276" t="s">
        <v>2525</v>
      </c>
    </row>
    <row r="5976" spans="1:3" x14ac:dyDescent="0.2">
      <c r="A5976" s="76" t="s">
        <v>14172</v>
      </c>
      <c r="B5976" s="275" t="s">
        <v>14173</v>
      </c>
      <c r="C5976" s="276" t="s">
        <v>2525</v>
      </c>
    </row>
    <row r="5977" spans="1:3" x14ac:dyDescent="0.2">
      <c r="A5977" s="76" t="s">
        <v>14174</v>
      </c>
      <c r="B5977" s="275" t="s">
        <v>14175</v>
      </c>
      <c r="C5977" s="276" t="s">
        <v>2525</v>
      </c>
    </row>
    <row r="5978" spans="1:3" x14ac:dyDescent="0.2">
      <c r="A5978" s="76" t="s">
        <v>14176</v>
      </c>
      <c r="B5978" s="275" t="s">
        <v>14177</v>
      </c>
      <c r="C5978" s="276" t="s">
        <v>2525</v>
      </c>
    </row>
    <row r="5979" spans="1:3" x14ac:dyDescent="0.2">
      <c r="A5979" s="76" t="s">
        <v>14178</v>
      </c>
      <c r="B5979" s="275" t="s">
        <v>14179</v>
      </c>
      <c r="C5979" s="276" t="s">
        <v>22275</v>
      </c>
    </row>
    <row r="5980" spans="1:3" x14ac:dyDescent="0.2">
      <c r="A5980" s="76" t="s">
        <v>14180</v>
      </c>
      <c r="B5980" s="275" t="s">
        <v>14181</v>
      </c>
      <c r="C5980" s="276" t="s">
        <v>2525</v>
      </c>
    </row>
    <row r="5981" spans="1:3" x14ac:dyDescent="0.2">
      <c r="A5981" s="76" t="s">
        <v>14182</v>
      </c>
      <c r="B5981" s="275" t="s">
        <v>14183</v>
      </c>
      <c r="C5981" s="276" t="s">
        <v>22275</v>
      </c>
    </row>
    <row r="5982" spans="1:3" x14ac:dyDescent="0.2">
      <c r="A5982" s="76" t="s">
        <v>14184</v>
      </c>
      <c r="B5982" s="275" t="s">
        <v>14185</v>
      </c>
      <c r="C5982" s="276" t="s">
        <v>2525</v>
      </c>
    </row>
    <row r="5983" spans="1:3" x14ac:dyDescent="0.2">
      <c r="A5983" s="76" t="s">
        <v>14186</v>
      </c>
      <c r="B5983" s="275" t="s">
        <v>14187</v>
      </c>
      <c r="C5983" s="276" t="s">
        <v>2525</v>
      </c>
    </row>
    <row r="5984" spans="1:3" x14ac:dyDescent="0.2">
      <c r="A5984" s="76" t="s">
        <v>14188</v>
      </c>
      <c r="B5984" s="275" t="s">
        <v>14189</v>
      </c>
      <c r="C5984" s="276" t="s">
        <v>2525</v>
      </c>
    </row>
    <row r="5985" spans="1:3" x14ac:dyDescent="0.2">
      <c r="A5985" s="76" t="s">
        <v>14190</v>
      </c>
      <c r="B5985" s="275" t="s">
        <v>14191</v>
      </c>
      <c r="C5985" s="276" t="s">
        <v>2525</v>
      </c>
    </row>
    <row r="5986" spans="1:3" x14ac:dyDescent="0.2">
      <c r="A5986" s="76" t="s">
        <v>14192</v>
      </c>
      <c r="B5986" s="275" t="s">
        <v>14193</v>
      </c>
      <c r="C5986" s="276" t="s">
        <v>2525</v>
      </c>
    </row>
    <row r="5987" spans="1:3" x14ac:dyDescent="0.2">
      <c r="A5987" s="76" t="s">
        <v>14194</v>
      </c>
      <c r="B5987" s="275" t="s">
        <v>14195</v>
      </c>
      <c r="C5987" s="276" t="s">
        <v>2525</v>
      </c>
    </row>
    <row r="5988" spans="1:3" x14ac:dyDescent="0.2">
      <c r="A5988" s="76" t="s">
        <v>14196</v>
      </c>
      <c r="B5988" s="275" t="s">
        <v>14197</v>
      </c>
      <c r="C5988" s="276" t="s">
        <v>2525</v>
      </c>
    </row>
    <row r="5989" spans="1:3" x14ac:dyDescent="0.2">
      <c r="A5989" s="76" t="s">
        <v>14198</v>
      </c>
      <c r="B5989" s="275" t="s">
        <v>14199</v>
      </c>
      <c r="C5989" s="276" t="s">
        <v>2525</v>
      </c>
    </row>
    <row r="5990" spans="1:3" x14ac:dyDescent="0.2">
      <c r="A5990" s="76" t="s">
        <v>14200</v>
      </c>
      <c r="B5990" s="275" t="s">
        <v>14201</v>
      </c>
      <c r="C5990" s="276" t="s">
        <v>22275</v>
      </c>
    </row>
    <row r="5991" spans="1:3" x14ac:dyDescent="0.2">
      <c r="A5991" s="76" t="s">
        <v>14202</v>
      </c>
      <c r="B5991" s="275" t="s">
        <v>14203</v>
      </c>
      <c r="C5991" s="276" t="s">
        <v>2525</v>
      </c>
    </row>
    <row r="5992" spans="1:3" x14ac:dyDescent="0.2">
      <c r="A5992" s="76" t="s">
        <v>14204</v>
      </c>
      <c r="B5992" s="275" t="s">
        <v>14205</v>
      </c>
      <c r="C5992" s="276" t="s">
        <v>2525</v>
      </c>
    </row>
    <row r="5993" spans="1:3" x14ac:dyDescent="0.2">
      <c r="A5993" s="76" t="s">
        <v>14206</v>
      </c>
      <c r="B5993" s="275" t="s">
        <v>14207</v>
      </c>
      <c r="C5993" s="276" t="s">
        <v>2525</v>
      </c>
    </row>
    <row r="5994" spans="1:3" x14ac:dyDescent="0.2">
      <c r="A5994" s="76" t="s">
        <v>14208</v>
      </c>
      <c r="B5994" s="275" t="s">
        <v>14209</v>
      </c>
      <c r="C5994" s="276" t="s">
        <v>22275</v>
      </c>
    </row>
    <row r="5995" spans="1:3" x14ac:dyDescent="0.2">
      <c r="A5995" s="76" t="s">
        <v>14210</v>
      </c>
      <c r="B5995" s="275" t="s">
        <v>8664</v>
      </c>
      <c r="C5995" s="276" t="s">
        <v>2525</v>
      </c>
    </row>
    <row r="5996" spans="1:3" x14ac:dyDescent="0.2">
      <c r="A5996" s="76" t="s">
        <v>14211</v>
      </c>
      <c r="B5996" s="275" t="s">
        <v>14212</v>
      </c>
      <c r="C5996" s="276" t="s">
        <v>22275</v>
      </c>
    </row>
    <row r="5997" spans="1:3" x14ac:dyDescent="0.2">
      <c r="A5997" s="76" t="s">
        <v>14213</v>
      </c>
      <c r="B5997" s="275" t="s">
        <v>14214</v>
      </c>
      <c r="C5997" s="276" t="s">
        <v>22275</v>
      </c>
    </row>
    <row r="5998" spans="1:3" x14ac:dyDescent="0.2">
      <c r="A5998" s="76" t="s">
        <v>14215</v>
      </c>
      <c r="B5998" s="275" t="s">
        <v>14216</v>
      </c>
      <c r="C5998" s="276" t="s">
        <v>2525</v>
      </c>
    </row>
    <row r="5999" spans="1:3" x14ac:dyDescent="0.2">
      <c r="A5999" s="76" t="s">
        <v>14217</v>
      </c>
      <c r="B5999" s="275" t="s">
        <v>14218</v>
      </c>
      <c r="C5999" s="276" t="s">
        <v>2525</v>
      </c>
    </row>
    <row r="6000" spans="1:3" x14ac:dyDescent="0.2">
      <c r="A6000" s="76" t="s">
        <v>14219</v>
      </c>
      <c r="B6000" s="275" t="s">
        <v>14220</v>
      </c>
      <c r="C6000" s="276" t="s">
        <v>2525</v>
      </c>
    </row>
    <row r="6001" spans="1:3" x14ac:dyDescent="0.2">
      <c r="A6001" s="76" t="s">
        <v>14221</v>
      </c>
      <c r="B6001" s="275" t="s">
        <v>14222</v>
      </c>
      <c r="C6001" s="276" t="s">
        <v>2525</v>
      </c>
    </row>
    <row r="6002" spans="1:3" x14ac:dyDescent="0.2">
      <c r="A6002" s="76" t="s">
        <v>14223</v>
      </c>
      <c r="B6002" s="275" t="s">
        <v>14224</v>
      </c>
      <c r="C6002" s="276" t="s">
        <v>2525</v>
      </c>
    </row>
    <row r="6003" spans="1:3" x14ac:dyDescent="0.2">
      <c r="A6003" s="76" t="s">
        <v>14225</v>
      </c>
      <c r="B6003" s="275" t="s">
        <v>6714</v>
      </c>
      <c r="C6003" s="276" t="s">
        <v>22275</v>
      </c>
    </row>
    <row r="6004" spans="1:3" x14ac:dyDescent="0.2">
      <c r="A6004" s="76" t="s">
        <v>14226</v>
      </c>
      <c r="B6004" s="275" t="s">
        <v>14227</v>
      </c>
      <c r="C6004" s="276" t="s">
        <v>2525</v>
      </c>
    </row>
    <row r="6005" spans="1:3" x14ac:dyDescent="0.2">
      <c r="A6005" s="76" t="s">
        <v>14228</v>
      </c>
      <c r="B6005" s="275" t="s">
        <v>14229</v>
      </c>
      <c r="C6005" s="276" t="s">
        <v>2525</v>
      </c>
    </row>
    <row r="6006" spans="1:3" x14ac:dyDescent="0.2">
      <c r="A6006" s="76" t="s">
        <v>14230</v>
      </c>
      <c r="B6006" s="275" t="s">
        <v>14231</v>
      </c>
      <c r="C6006" s="276" t="s">
        <v>2525</v>
      </c>
    </row>
    <row r="6007" spans="1:3" x14ac:dyDescent="0.2">
      <c r="A6007" s="76" t="s">
        <v>14232</v>
      </c>
      <c r="B6007" s="275" t="s">
        <v>14233</v>
      </c>
      <c r="C6007" s="276" t="s">
        <v>22275</v>
      </c>
    </row>
    <row r="6008" spans="1:3" x14ac:dyDescent="0.2">
      <c r="A6008" s="76" t="s">
        <v>14234</v>
      </c>
      <c r="B6008" s="275" t="s">
        <v>14235</v>
      </c>
      <c r="C6008" s="276" t="s">
        <v>2525</v>
      </c>
    </row>
    <row r="6009" spans="1:3" x14ac:dyDescent="0.2">
      <c r="A6009" s="76" t="s">
        <v>14236</v>
      </c>
      <c r="B6009" s="275" t="s">
        <v>14237</v>
      </c>
      <c r="C6009" s="276" t="s">
        <v>2525</v>
      </c>
    </row>
    <row r="6010" spans="1:3" x14ac:dyDescent="0.2">
      <c r="A6010" s="76" t="s">
        <v>14238</v>
      </c>
      <c r="B6010" s="275" t="s">
        <v>14239</v>
      </c>
      <c r="C6010" s="276" t="s">
        <v>2525</v>
      </c>
    </row>
    <row r="6011" spans="1:3" x14ac:dyDescent="0.2">
      <c r="A6011" s="76" t="s">
        <v>14240</v>
      </c>
      <c r="B6011" s="275" t="s">
        <v>14241</v>
      </c>
      <c r="C6011" s="276" t="s">
        <v>2525</v>
      </c>
    </row>
    <row r="6012" spans="1:3" x14ac:dyDescent="0.2">
      <c r="A6012" s="76" t="s">
        <v>14242</v>
      </c>
      <c r="B6012" s="275" t="s">
        <v>14243</v>
      </c>
      <c r="C6012" s="276" t="s">
        <v>22275</v>
      </c>
    </row>
    <row r="6013" spans="1:3" x14ac:dyDescent="0.2">
      <c r="A6013" s="76" t="s">
        <v>14244</v>
      </c>
      <c r="B6013" s="275" t="s">
        <v>14245</v>
      </c>
      <c r="C6013" s="276" t="s">
        <v>2525</v>
      </c>
    </row>
    <row r="6014" spans="1:3" x14ac:dyDescent="0.2">
      <c r="A6014" s="76" t="s">
        <v>14246</v>
      </c>
      <c r="B6014" s="275" t="s">
        <v>14247</v>
      </c>
      <c r="C6014" s="276" t="s">
        <v>2525</v>
      </c>
    </row>
    <row r="6015" spans="1:3" x14ac:dyDescent="0.2">
      <c r="A6015" s="76" t="s">
        <v>14248</v>
      </c>
      <c r="B6015" s="275" t="s">
        <v>14249</v>
      </c>
      <c r="C6015" s="276" t="s">
        <v>2525</v>
      </c>
    </row>
    <row r="6016" spans="1:3" x14ac:dyDescent="0.2">
      <c r="A6016" s="76" t="s">
        <v>14250</v>
      </c>
      <c r="B6016" s="275" t="s">
        <v>14251</v>
      </c>
      <c r="C6016" s="276" t="s">
        <v>22275</v>
      </c>
    </row>
    <row r="6017" spans="1:3" x14ac:dyDescent="0.2">
      <c r="A6017" s="76" t="s">
        <v>14252</v>
      </c>
      <c r="B6017" s="275" t="s">
        <v>14253</v>
      </c>
      <c r="C6017" s="276" t="s">
        <v>2525</v>
      </c>
    </row>
    <row r="6018" spans="1:3" x14ac:dyDescent="0.2">
      <c r="A6018" s="76" t="s">
        <v>14254</v>
      </c>
      <c r="B6018" s="275" t="s">
        <v>14255</v>
      </c>
      <c r="C6018" s="276" t="s">
        <v>22275</v>
      </c>
    </row>
    <row r="6019" spans="1:3" x14ac:dyDescent="0.2">
      <c r="A6019" s="76" t="s">
        <v>14256</v>
      </c>
      <c r="B6019" s="275" t="s">
        <v>14257</v>
      </c>
      <c r="C6019" s="276" t="s">
        <v>2525</v>
      </c>
    </row>
    <row r="6020" spans="1:3" x14ac:dyDescent="0.2">
      <c r="A6020" s="76" t="s">
        <v>14258</v>
      </c>
      <c r="B6020" s="275" t="s">
        <v>14259</v>
      </c>
      <c r="C6020" s="276" t="s">
        <v>22275</v>
      </c>
    </row>
    <row r="6021" spans="1:3" x14ac:dyDescent="0.2">
      <c r="A6021" s="76" t="s">
        <v>14260</v>
      </c>
      <c r="B6021" s="275" t="s">
        <v>14261</v>
      </c>
      <c r="C6021" s="276" t="s">
        <v>22275</v>
      </c>
    </row>
    <row r="6022" spans="1:3" x14ac:dyDescent="0.2">
      <c r="A6022" s="76" t="s">
        <v>14262</v>
      </c>
      <c r="B6022" s="275" t="s">
        <v>14263</v>
      </c>
      <c r="C6022" s="276" t="s">
        <v>2525</v>
      </c>
    </row>
    <row r="6023" spans="1:3" x14ac:dyDescent="0.2">
      <c r="A6023" s="76" t="s">
        <v>14264</v>
      </c>
      <c r="B6023" s="275" t="s">
        <v>14265</v>
      </c>
      <c r="C6023" s="276" t="s">
        <v>2525</v>
      </c>
    </row>
    <row r="6024" spans="1:3" x14ac:dyDescent="0.2">
      <c r="A6024" s="76" t="s">
        <v>14266</v>
      </c>
      <c r="B6024" s="275" t="s">
        <v>14267</v>
      </c>
      <c r="C6024" s="276" t="s">
        <v>2525</v>
      </c>
    </row>
    <row r="6025" spans="1:3" x14ac:dyDescent="0.2">
      <c r="A6025" s="76" t="s">
        <v>14268</v>
      </c>
      <c r="B6025" s="275" t="s">
        <v>14269</v>
      </c>
      <c r="C6025" s="276" t="s">
        <v>2525</v>
      </c>
    </row>
    <row r="6026" spans="1:3" x14ac:dyDescent="0.2">
      <c r="A6026" s="76" t="s">
        <v>14270</v>
      </c>
      <c r="B6026" s="275" t="s">
        <v>14271</v>
      </c>
      <c r="C6026" s="276" t="s">
        <v>2525</v>
      </c>
    </row>
    <row r="6027" spans="1:3" x14ac:dyDescent="0.2">
      <c r="A6027" s="76" t="s">
        <v>14272</v>
      </c>
      <c r="B6027" s="275" t="s">
        <v>14273</v>
      </c>
      <c r="C6027" s="276" t="s">
        <v>2525</v>
      </c>
    </row>
    <row r="6028" spans="1:3" x14ac:dyDescent="0.2">
      <c r="A6028" s="76" t="s">
        <v>14274</v>
      </c>
      <c r="B6028" s="275" t="s">
        <v>14275</v>
      </c>
      <c r="C6028" s="276" t="s">
        <v>2525</v>
      </c>
    </row>
    <row r="6029" spans="1:3" x14ac:dyDescent="0.2">
      <c r="A6029" s="76" t="s">
        <v>14276</v>
      </c>
      <c r="B6029" s="275" t="s">
        <v>14277</v>
      </c>
      <c r="C6029" s="276" t="s">
        <v>2525</v>
      </c>
    </row>
    <row r="6030" spans="1:3" x14ac:dyDescent="0.2">
      <c r="A6030" s="76" t="s">
        <v>14278</v>
      </c>
      <c r="B6030" s="275" t="s">
        <v>14279</v>
      </c>
      <c r="C6030" s="276" t="s">
        <v>2525</v>
      </c>
    </row>
    <row r="6031" spans="1:3" x14ac:dyDescent="0.2">
      <c r="A6031" s="76" t="s">
        <v>14280</v>
      </c>
      <c r="B6031" s="275" t="s">
        <v>14281</v>
      </c>
      <c r="C6031" s="276" t="s">
        <v>2525</v>
      </c>
    </row>
    <row r="6032" spans="1:3" x14ac:dyDescent="0.2">
      <c r="A6032" s="76" t="s">
        <v>14282</v>
      </c>
      <c r="B6032" s="275" t="s">
        <v>9814</v>
      </c>
      <c r="C6032" s="276" t="s">
        <v>2525</v>
      </c>
    </row>
    <row r="6033" spans="1:3" x14ac:dyDescent="0.2">
      <c r="A6033" s="76" t="s">
        <v>9815</v>
      </c>
      <c r="B6033" s="275" t="s">
        <v>9816</v>
      </c>
      <c r="C6033" s="276" t="s">
        <v>2525</v>
      </c>
    </row>
    <row r="6034" spans="1:3" x14ac:dyDescent="0.2">
      <c r="A6034" s="76" t="s">
        <v>9817</v>
      </c>
      <c r="B6034" s="275" t="s">
        <v>9818</v>
      </c>
      <c r="C6034" s="276" t="s">
        <v>2525</v>
      </c>
    </row>
    <row r="6035" spans="1:3" x14ac:dyDescent="0.2">
      <c r="A6035" s="76" t="s">
        <v>9819</v>
      </c>
      <c r="B6035" s="275" t="s">
        <v>9820</v>
      </c>
      <c r="C6035" s="276" t="s">
        <v>2525</v>
      </c>
    </row>
    <row r="6036" spans="1:3" x14ac:dyDescent="0.2">
      <c r="A6036" s="76" t="s">
        <v>9821</v>
      </c>
      <c r="B6036" s="275" t="s">
        <v>9822</v>
      </c>
      <c r="C6036" s="276" t="s">
        <v>2525</v>
      </c>
    </row>
    <row r="6037" spans="1:3" x14ac:dyDescent="0.2">
      <c r="A6037" s="76" t="s">
        <v>9823</v>
      </c>
      <c r="B6037" s="275" t="s">
        <v>9824</v>
      </c>
      <c r="C6037" s="276" t="s">
        <v>2525</v>
      </c>
    </row>
    <row r="6038" spans="1:3" x14ac:dyDescent="0.2">
      <c r="A6038" s="76" t="s">
        <v>9825</v>
      </c>
      <c r="B6038" s="275" t="s">
        <v>9826</v>
      </c>
      <c r="C6038" s="276" t="s">
        <v>2525</v>
      </c>
    </row>
    <row r="6039" spans="1:3" x14ac:dyDescent="0.2">
      <c r="A6039" s="76" t="s">
        <v>9827</v>
      </c>
      <c r="B6039" s="275" t="s">
        <v>9828</v>
      </c>
      <c r="C6039" s="276" t="s">
        <v>22275</v>
      </c>
    </row>
    <row r="6040" spans="1:3" x14ac:dyDescent="0.2">
      <c r="A6040" s="76" t="s">
        <v>9829</v>
      </c>
      <c r="B6040" s="275" t="s">
        <v>9830</v>
      </c>
      <c r="C6040" s="276" t="s">
        <v>22275</v>
      </c>
    </row>
    <row r="6041" spans="1:3" x14ac:dyDescent="0.2">
      <c r="A6041" s="76" t="s">
        <v>9831</v>
      </c>
      <c r="B6041" s="275" t="s">
        <v>9832</v>
      </c>
      <c r="C6041" s="276" t="s">
        <v>2525</v>
      </c>
    </row>
    <row r="6042" spans="1:3" x14ac:dyDescent="0.2">
      <c r="A6042" s="76" t="s">
        <v>9833</v>
      </c>
      <c r="B6042" s="275" t="s">
        <v>9834</v>
      </c>
      <c r="C6042" s="276" t="s">
        <v>22275</v>
      </c>
    </row>
    <row r="6043" spans="1:3" x14ac:dyDescent="0.2">
      <c r="A6043" s="76" t="s">
        <v>9835</v>
      </c>
      <c r="B6043" s="275" t="s">
        <v>9836</v>
      </c>
      <c r="C6043" s="276" t="s">
        <v>2525</v>
      </c>
    </row>
    <row r="6044" spans="1:3" x14ac:dyDescent="0.2">
      <c r="A6044" s="76" t="s">
        <v>9837</v>
      </c>
      <c r="B6044" s="275" t="s">
        <v>9838</v>
      </c>
      <c r="C6044" s="276" t="s">
        <v>2525</v>
      </c>
    </row>
    <row r="6045" spans="1:3" x14ac:dyDescent="0.2">
      <c r="A6045" s="76" t="s">
        <v>9839</v>
      </c>
      <c r="B6045" s="275" t="s">
        <v>9840</v>
      </c>
      <c r="C6045" s="276" t="s">
        <v>2525</v>
      </c>
    </row>
    <row r="6046" spans="1:3" x14ac:dyDescent="0.2">
      <c r="A6046" s="76" t="s">
        <v>9841</v>
      </c>
      <c r="B6046" s="275" t="s">
        <v>9842</v>
      </c>
      <c r="C6046" s="276" t="s">
        <v>22275</v>
      </c>
    </row>
    <row r="6047" spans="1:3" x14ac:dyDescent="0.2">
      <c r="A6047" s="76" t="s">
        <v>9843</v>
      </c>
      <c r="B6047" s="275" t="s">
        <v>9844</v>
      </c>
      <c r="C6047" s="276" t="s">
        <v>2525</v>
      </c>
    </row>
    <row r="6048" spans="1:3" x14ac:dyDescent="0.2">
      <c r="A6048" s="76" t="s">
        <v>9845</v>
      </c>
      <c r="B6048" s="275" t="s">
        <v>9846</v>
      </c>
      <c r="C6048" s="276" t="s">
        <v>22275</v>
      </c>
    </row>
    <row r="6049" spans="1:3" x14ac:dyDescent="0.2">
      <c r="A6049" s="76" t="s">
        <v>9847</v>
      </c>
      <c r="B6049" s="275" t="s">
        <v>9848</v>
      </c>
      <c r="C6049" s="276" t="s">
        <v>2525</v>
      </c>
    </row>
    <row r="6050" spans="1:3" x14ac:dyDescent="0.2">
      <c r="A6050" s="76" t="s">
        <v>9849</v>
      </c>
      <c r="B6050" s="275" t="s">
        <v>5581</v>
      </c>
      <c r="C6050" s="276" t="s">
        <v>2525</v>
      </c>
    </row>
    <row r="6051" spans="1:3" x14ac:dyDescent="0.2">
      <c r="A6051" s="76" t="s">
        <v>9850</v>
      </c>
      <c r="B6051" s="275" t="s">
        <v>9851</v>
      </c>
      <c r="C6051" s="276" t="s">
        <v>22275</v>
      </c>
    </row>
    <row r="6052" spans="1:3" x14ac:dyDescent="0.2">
      <c r="A6052" s="76" t="s">
        <v>9852</v>
      </c>
      <c r="B6052" s="275" t="s">
        <v>9853</v>
      </c>
      <c r="C6052" s="276" t="s">
        <v>2525</v>
      </c>
    </row>
    <row r="6053" spans="1:3" x14ac:dyDescent="0.2">
      <c r="A6053" s="76" t="s">
        <v>9854</v>
      </c>
      <c r="B6053" s="275" t="s">
        <v>9855</v>
      </c>
      <c r="C6053" s="276" t="s">
        <v>2525</v>
      </c>
    </row>
    <row r="6054" spans="1:3" x14ac:dyDescent="0.2">
      <c r="A6054" s="76" t="s">
        <v>9856</v>
      </c>
      <c r="B6054" s="275" t="s">
        <v>9857</v>
      </c>
      <c r="C6054" s="276" t="s">
        <v>22275</v>
      </c>
    </row>
    <row r="6055" spans="1:3" x14ac:dyDescent="0.2">
      <c r="A6055" s="76" t="s">
        <v>9858</v>
      </c>
      <c r="B6055" s="275" t="s">
        <v>9859</v>
      </c>
      <c r="C6055" s="276" t="s">
        <v>2525</v>
      </c>
    </row>
    <row r="6056" spans="1:3" x14ac:dyDescent="0.2">
      <c r="A6056" s="76" t="s">
        <v>9860</v>
      </c>
      <c r="B6056" s="275" t="s">
        <v>9861</v>
      </c>
      <c r="C6056" s="276" t="s">
        <v>2525</v>
      </c>
    </row>
    <row r="6057" spans="1:3" x14ac:dyDescent="0.2">
      <c r="A6057" s="76" t="s">
        <v>9862</v>
      </c>
      <c r="B6057" s="275" t="s">
        <v>9863</v>
      </c>
      <c r="C6057" s="276" t="s">
        <v>2525</v>
      </c>
    </row>
    <row r="6058" spans="1:3" x14ac:dyDescent="0.2">
      <c r="A6058" s="76" t="s">
        <v>9864</v>
      </c>
      <c r="B6058" s="275" t="s">
        <v>9865</v>
      </c>
      <c r="C6058" s="276" t="s">
        <v>22275</v>
      </c>
    </row>
    <row r="6059" spans="1:3" x14ac:dyDescent="0.2">
      <c r="A6059" s="76" t="s">
        <v>9866</v>
      </c>
      <c r="B6059" s="275" t="s">
        <v>9867</v>
      </c>
      <c r="C6059" s="276" t="s">
        <v>2525</v>
      </c>
    </row>
    <row r="6060" spans="1:3" x14ac:dyDescent="0.2">
      <c r="A6060" s="76" t="s">
        <v>9868</v>
      </c>
      <c r="B6060" s="275" t="s">
        <v>9869</v>
      </c>
      <c r="C6060" s="276" t="s">
        <v>2525</v>
      </c>
    </row>
    <row r="6061" spans="1:3" x14ac:dyDescent="0.2">
      <c r="A6061" s="76" t="s">
        <v>9870</v>
      </c>
      <c r="B6061" s="275" t="s">
        <v>9871</v>
      </c>
      <c r="C6061" s="276" t="s">
        <v>2525</v>
      </c>
    </row>
    <row r="6062" spans="1:3" x14ac:dyDescent="0.2">
      <c r="A6062" s="76" t="s">
        <v>9872</v>
      </c>
      <c r="B6062" s="275" t="s">
        <v>9873</v>
      </c>
      <c r="C6062" s="276" t="s">
        <v>2525</v>
      </c>
    </row>
    <row r="6063" spans="1:3" x14ac:dyDescent="0.2">
      <c r="A6063" s="76" t="s">
        <v>9874</v>
      </c>
      <c r="B6063" s="275" t="s">
        <v>9875</v>
      </c>
      <c r="C6063" s="276" t="s">
        <v>2525</v>
      </c>
    </row>
    <row r="6064" spans="1:3" x14ac:dyDescent="0.2">
      <c r="A6064" s="76" t="s">
        <v>9876</v>
      </c>
      <c r="B6064" s="275" t="s">
        <v>9877</v>
      </c>
      <c r="C6064" s="276" t="s">
        <v>2525</v>
      </c>
    </row>
    <row r="6065" spans="1:3" x14ac:dyDescent="0.2">
      <c r="A6065" s="76" t="s">
        <v>9878</v>
      </c>
      <c r="B6065" s="275" t="s">
        <v>9879</v>
      </c>
      <c r="C6065" s="276" t="s">
        <v>22275</v>
      </c>
    </row>
    <row r="6066" spans="1:3" x14ac:dyDescent="0.2">
      <c r="A6066" s="76" t="s">
        <v>9880</v>
      </c>
      <c r="B6066" s="275" t="s">
        <v>9881</v>
      </c>
      <c r="C6066" s="276" t="s">
        <v>2525</v>
      </c>
    </row>
    <row r="6067" spans="1:3" x14ac:dyDescent="0.2">
      <c r="A6067" s="76" t="s">
        <v>9882</v>
      </c>
      <c r="B6067" s="275" t="s">
        <v>9883</v>
      </c>
      <c r="C6067" s="276" t="s">
        <v>2525</v>
      </c>
    </row>
    <row r="6068" spans="1:3" x14ac:dyDescent="0.2">
      <c r="A6068" s="76" t="s">
        <v>9884</v>
      </c>
      <c r="B6068" s="275" t="s">
        <v>9885</v>
      </c>
      <c r="C6068" s="276" t="s">
        <v>2525</v>
      </c>
    </row>
    <row r="6069" spans="1:3" x14ac:dyDescent="0.2">
      <c r="A6069" s="76" t="s">
        <v>9886</v>
      </c>
      <c r="B6069" s="275" t="s">
        <v>9887</v>
      </c>
      <c r="C6069" s="276" t="s">
        <v>2525</v>
      </c>
    </row>
    <row r="6070" spans="1:3" x14ac:dyDescent="0.2">
      <c r="A6070" s="76" t="s">
        <v>9888</v>
      </c>
      <c r="B6070" s="275" t="s">
        <v>9889</v>
      </c>
      <c r="C6070" s="276" t="s">
        <v>2525</v>
      </c>
    </row>
    <row r="6071" spans="1:3" x14ac:dyDescent="0.2">
      <c r="A6071" s="76" t="s">
        <v>9890</v>
      </c>
      <c r="B6071" s="275" t="s">
        <v>9891</v>
      </c>
      <c r="C6071" s="276" t="s">
        <v>2525</v>
      </c>
    </row>
    <row r="6072" spans="1:3" x14ac:dyDescent="0.2">
      <c r="A6072" s="76" t="s">
        <v>9892</v>
      </c>
      <c r="B6072" s="275" t="s">
        <v>9893</v>
      </c>
      <c r="C6072" s="276" t="s">
        <v>2525</v>
      </c>
    </row>
    <row r="6073" spans="1:3" x14ac:dyDescent="0.2">
      <c r="A6073" s="76" t="s">
        <v>9894</v>
      </c>
      <c r="B6073" s="275" t="s">
        <v>9895</v>
      </c>
      <c r="C6073" s="276" t="s">
        <v>2525</v>
      </c>
    </row>
    <row r="6074" spans="1:3" x14ac:dyDescent="0.2">
      <c r="A6074" s="76" t="s">
        <v>9896</v>
      </c>
      <c r="B6074" s="275" t="s">
        <v>9897</v>
      </c>
      <c r="C6074" s="276" t="s">
        <v>2525</v>
      </c>
    </row>
    <row r="6075" spans="1:3" x14ac:dyDescent="0.2">
      <c r="A6075" s="76" t="s">
        <v>9898</v>
      </c>
      <c r="B6075" s="275" t="s">
        <v>9899</v>
      </c>
      <c r="C6075" s="276" t="s">
        <v>2525</v>
      </c>
    </row>
    <row r="6076" spans="1:3" x14ac:dyDescent="0.2">
      <c r="A6076" s="76" t="s">
        <v>9900</v>
      </c>
      <c r="B6076" s="275" t="s">
        <v>9901</v>
      </c>
      <c r="C6076" s="276" t="s">
        <v>2525</v>
      </c>
    </row>
    <row r="6077" spans="1:3" x14ac:dyDescent="0.2">
      <c r="A6077" s="76" t="s">
        <v>9902</v>
      </c>
      <c r="B6077" s="275" t="s">
        <v>9903</v>
      </c>
      <c r="C6077" s="276" t="s">
        <v>2525</v>
      </c>
    </row>
    <row r="6078" spans="1:3" x14ac:dyDescent="0.2">
      <c r="A6078" s="76" t="s">
        <v>9904</v>
      </c>
      <c r="B6078" s="275" t="s">
        <v>9905</v>
      </c>
      <c r="C6078" s="276" t="s">
        <v>2525</v>
      </c>
    </row>
    <row r="6079" spans="1:3" x14ac:dyDescent="0.2">
      <c r="A6079" s="76" t="s">
        <v>9906</v>
      </c>
      <c r="B6079" s="275" t="s">
        <v>9907</v>
      </c>
      <c r="C6079" s="276" t="s">
        <v>22275</v>
      </c>
    </row>
    <row r="6080" spans="1:3" x14ac:dyDescent="0.2">
      <c r="A6080" s="76" t="s">
        <v>9908</v>
      </c>
      <c r="B6080" s="275" t="s">
        <v>9909</v>
      </c>
      <c r="C6080" s="276" t="s">
        <v>2525</v>
      </c>
    </row>
    <row r="6081" spans="1:3" x14ac:dyDescent="0.2">
      <c r="A6081" s="76" t="s">
        <v>9910</v>
      </c>
      <c r="B6081" s="275" t="s">
        <v>9911</v>
      </c>
      <c r="C6081" s="276" t="s">
        <v>2525</v>
      </c>
    </row>
    <row r="6082" spans="1:3" x14ac:dyDescent="0.2">
      <c r="A6082" s="76" t="s">
        <v>9912</v>
      </c>
      <c r="B6082" s="275" t="s">
        <v>9913</v>
      </c>
      <c r="C6082" s="276" t="s">
        <v>2525</v>
      </c>
    </row>
    <row r="6083" spans="1:3" x14ac:dyDescent="0.2">
      <c r="A6083" s="76" t="s">
        <v>9914</v>
      </c>
      <c r="B6083" s="275" t="s">
        <v>9915</v>
      </c>
      <c r="C6083" s="276" t="s">
        <v>22275</v>
      </c>
    </row>
    <row r="6084" spans="1:3" x14ac:dyDescent="0.2">
      <c r="A6084" s="76" t="s">
        <v>9916</v>
      </c>
      <c r="B6084" s="275" t="s">
        <v>9917</v>
      </c>
      <c r="C6084" s="276" t="s">
        <v>22275</v>
      </c>
    </row>
    <row r="6085" spans="1:3" x14ac:dyDescent="0.2">
      <c r="A6085" s="76" t="s">
        <v>9918</v>
      </c>
      <c r="B6085" s="275" t="s">
        <v>9919</v>
      </c>
      <c r="C6085" s="276" t="s">
        <v>22275</v>
      </c>
    </row>
    <row r="6086" spans="1:3" x14ac:dyDescent="0.2">
      <c r="A6086" s="76" t="s">
        <v>9920</v>
      </c>
      <c r="B6086" s="275" t="s">
        <v>9921</v>
      </c>
      <c r="C6086" s="276" t="s">
        <v>2525</v>
      </c>
    </row>
    <row r="6087" spans="1:3" x14ac:dyDescent="0.2">
      <c r="A6087" s="76" t="s">
        <v>9922</v>
      </c>
      <c r="B6087" s="275" t="s">
        <v>8451</v>
      </c>
      <c r="C6087" s="276" t="s">
        <v>22275</v>
      </c>
    </row>
    <row r="6088" spans="1:3" x14ac:dyDescent="0.2">
      <c r="A6088" s="76" t="s">
        <v>9923</v>
      </c>
      <c r="B6088" s="275" t="s">
        <v>9924</v>
      </c>
      <c r="C6088" s="276" t="s">
        <v>2525</v>
      </c>
    </row>
    <row r="6089" spans="1:3" x14ac:dyDescent="0.2">
      <c r="A6089" s="76" t="s">
        <v>9925</v>
      </c>
      <c r="B6089" s="275" t="s">
        <v>9926</v>
      </c>
      <c r="C6089" s="276" t="s">
        <v>2525</v>
      </c>
    </row>
    <row r="6090" spans="1:3" x14ac:dyDescent="0.2">
      <c r="A6090" s="76" t="s">
        <v>9927</v>
      </c>
      <c r="B6090" s="275" t="s">
        <v>9928</v>
      </c>
      <c r="C6090" s="276" t="s">
        <v>2525</v>
      </c>
    </row>
    <row r="6091" spans="1:3" x14ac:dyDescent="0.2">
      <c r="A6091" s="76" t="s">
        <v>9929</v>
      </c>
      <c r="B6091" s="275" t="s">
        <v>9930</v>
      </c>
      <c r="C6091" s="276" t="s">
        <v>2525</v>
      </c>
    </row>
    <row r="6092" spans="1:3" x14ac:dyDescent="0.2">
      <c r="A6092" s="76" t="s">
        <v>9931</v>
      </c>
      <c r="B6092" s="275" t="s">
        <v>9932</v>
      </c>
      <c r="C6092" s="276" t="s">
        <v>22275</v>
      </c>
    </row>
    <row r="6093" spans="1:3" x14ac:dyDescent="0.2">
      <c r="A6093" s="76" t="s">
        <v>9933</v>
      </c>
      <c r="B6093" s="275" t="s">
        <v>9934</v>
      </c>
      <c r="C6093" s="276" t="s">
        <v>2525</v>
      </c>
    </row>
    <row r="6094" spans="1:3" x14ac:dyDescent="0.2">
      <c r="A6094" s="76" t="s">
        <v>9935</v>
      </c>
      <c r="B6094" s="275" t="s">
        <v>9936</v>
      </c>
      <c r="C6094" s="276" t="s">
        <v>2525</v>
      </c>
    </row>
    <row r="6095" spans="1:3" x14ac:dyDescent="0.2">
      <c r="A6095" s="76" t="s">
        <v>9937</v>
      </c>
      <c r="B6095" s="275" t="s">
        <v>9938</v>
      </c>
      <c r="C6095" s="276" t="s">
        <v>2525</v>
      </c>
    </row>
    <row r="6096" spans="1:3" x14ac:dyDescent="0.2">
      <c r="A6096" s="76" t="s">
        <v>9939</v>
      </c>
      <c r="B6096" s="275" t="s">
        <v>9940</v>
      </c>
      <c r="C6096" s="276" t="s">
        <v>2525</v>
      </c>
    </row>
    <row r="6097" spans="1:3" x14ac:dyDescent="0.2">
      <c r="A6097" s="76" t="s">
        <v>9941</v>
      </c>
      <c r="B6097" s="275" t="s">
        <v>9942</v>
      </c>
      <c r="C6097" s="276" t="s">
        <v>2525</v>
      </c>
    </row>
    <row r="6098" spans="1:3" x14ac:dyDescent="0.2">
      <c r="A6098" s="76" t="s">
        <v>9943</v>
      </c>
      <c r="B6098" s="275" t="s">
        <v>9944</v>
      </c>
      <c r="C6098" s="276" t="s">
        <v>2525</v>
      </c>
    </row>
    <row r="6099" spans="1:3" x14ac:dyDescent="0.2">
      <c r="A6099" s="76" t="s">
        <v>9945</v>
      </c>
      <c r="B6099" s="275" t="s">
        <v>9946</v>
      </c>
      <c r="C6099" s="276" t="s">
        <v>2525</v>
      </c>
    </row>
    <row r="6100" spans="1:3" x14ac:dyDescent="0.2">
      <c r="A6100" s="76" t="s">
        <v>9947</v>
      </c>
      <c r="B6100" s="275" t="s">
        <v>9948</v>
      </c>
      <c r="C6100" s="276" t="s">
        <v>22275</v>
      </c>
    </row>
    <row r="6101" spans="1:3" x14ac:dyDescent="0.2">
      <c r="A6101" s="76" t="s">
        <v>9949</v>
      </c>
      <c r="B6101" s="275" t="s">
        <v>9950</v>
      </c>
      <c r="C6101" s="276" t="s">
        <v>2525</v>
      </c>
    </row>
    <row r="6102" spans="1:3" x14ac:dyDescent="0.2">
      <c r="A6102" s="76" t="s">
        <v>9951</v>
      </c>
      <c r="B6102" s="275" t="s">
        <v>9952</v>
      </c>
      <c r="C6102" s="276" t="s">
        <v>2525</v>
      </c>
    </row>
    <row r="6103" spans="1:3" x14ac:dyDescent="0.2">
      <c r="A6103" s="76" t="s">
        <v>9953</v>
      </c>
      <c r="B6103" s="275" t="s">
        <v>9954</v>
      </c>
      <c r="C6103" s="276" t="s">
        <v>22275</v>
      </c>
    </row>
    <row r="6104" spans="1:3" x14ac:dyDescent="0.2">
      <c r="A6104" s="76" t="s">
        <v>9955</v>
      </c>
      <c r="B6104" s="275" t="s">
        <v>9956</v>
      </c>
      <c r="C6104" s="276" t="s">
        <v>22275</v>
      </c>
    </row>
    <row r="6105" spans="1:3" x14ac:dyDescent="0.2">
      <c r="A6105" s="76" t="s">
        <v>9957</v>
      </c>
      <c r="B6105" s="275" t="s">
        <v>9958</v>
      </c>
      <c r="C6105" s="276" t="s">
        <v>2525</v>
      </c>
    </row>
    <row r="6106" spans="1:3" x14ac:dyDescent="0.2">
      <c r="A6106" s="76" t="s">
        <v>9959</v>
      </c>
      <c r="B6106" s="275" t="s">
        <v>9960</v>
      </c>
      <c r="C6106" s="276" t="s">
        <v>22275</v>
      </c>
    </row>
    <row r="6107" spans="1:3" x14ac:dyDescent="0.2">
      <c r="A6107" s="76" t="s">
        <v>9961</v>
      </c>
      <c r="B6107" s="275" t="s">
        <v>9962</v>
      </c>
      <c r="C6107" s="276" t="s">
        <v>2525</v>
      </c>
    </row>
    <row r="6108" spans="1:3" x14ac:dyDescent="0.2">
      <c r="A6108" s="76" t="s">
        <v>9963</v>
      </c>
      <c r="B6108" s="275" t="s">
        <v>9964</v>
      </c>
      <c r="C6108" s="276" t="s">
        <v>22275</v>
      </c>
    </row>
    <row r="6109" spans="1:3" x14ac:dyDescent="0.2">
      <c r="A6109" s="76" t="s">
        <v>9965</v>
      </c>
      <c r="B6109" s="275" t="s">
        <v>9966</v>
      </c>
      <c r="C6109" s="276" t="s">
        <v>2525</v>
      </c>
    </row>
    <row r="6110" spans="1:3" x14ac:dyDescent="0.2">
      <c r="A6110" s="76" t="s">
        <v>9967</v>
      </c>
      <c r="B6110" s="275" t="s">
        <v>9968</v>
      </c>
      <c r="C6110" s="276" t="s">
        <v>22275</v>
      </c>
    </row>
    <row r="6111" spans="1:3" x14ac:dyDescent="0.2">
      <c r="A6111" s="76" t="s">
        <v>9969</v>
      </c>
      <c r="B6111" s="275" t="s">
        <v>9970</v>
      </c>
      <c r="C6111" s="276" t="s">
        <v>22275</v>
      </c>
    </row>
    <row r="6112" spans="1:3" x14ac:dyDescent="0.2">
      <c r="A6112" s="76" t="s">
        <v>9971</v>
      </c>
      <c r="B6112" s="275" t="s">
        <v>9972</v>
      </c>
      <c r="C6112" s="276" t="s">
        <v>2525</v>
      </c>
    </row>
    <row r="6113" spans="1:3" x14ac:dyDescent="0.2">
      <c r="A6113" s="76" t="s">
        <v>9973</v>
      </c>
      <c r="B6113" s="275" t="s">
        <v>9974</v>
      </c>
      <c r="C6113" s="276" t="s">
        <v>2525</v>
      </c>
    </row>
    <row r="6114" spans="1:3" x14ac:dyDescent="0.2">
      <c r="A6114" s="76" t="s">
        <v>9975</v>
      </c>
      <c r="B6114" s="275" t="s">
        <v>9976</v>
      </c>
      <c r="C6114" s="276" t="s">
        <v>2525</v>
      </c>
    </row>
    <row r="6115" spans="1:3" x14ac:dyDescent="0.2">
      <c r="A6115" s="76" t="s">
        <v>9977</v>
      </c>
      <c r="B6115" s="275" t="s">
        <v>9978</v>
      </c>
      <c r="C6115" s="276" t="s">
        <v>2525</v>
      </c>
    </row>
    <row r="6116" spans="1:3" x14ac:dyDescent="0.2">
      <c r="A6116" s="76" t="s">
        <v>9979</v>
      </c>
      <c r="B6116" s="275" t="s">
        <v>9980</v>
      </c>
      <c r="C6116" s="276" t="s">
        <v>2525</v>
      </c>
    </row>
    <row r="6117" spans="1:3" x14ac:dyDescent="0.2">
      <c r="A6117" s="76" t="s">
        <v>9981</v>
      </c>
      <c r="B6117" s="275" t="s">
        <v>3092</v>
      </c>
      <c r="C6117" s="276" t="s">
        <v>2525</v>
      </c>
    </row>
    <row r="6118" spans="1:3" x14ac:dyDescent="0.2">
      <c r="A6118" s="76" t="s">
        <v>9982</v>
      </c>
      <c r="B6118" s="275" t="s">
        <v>9983</v>
      </c>
      <c r="C6118" s="276" t="s">
        <v>2525</v>
      </c>
    </row>
    <row r="6119" spans="1:3" x14ac:dyDescent="0.2">
      <c r="A6119" s="76" t="s">
        <v>9984</v>
      </c>
      <c r="B6119" s="275" t="s">
        <v>9985</v>
      </c>
      <c r="C6119" s="276" t="s">
        <v>2525</v>
      </c>
    </row>
    <row r="6120" spans="1:3" x14ac:dyDescent="0.2">
      <c r="A6120" s="76" t="s">
        <v>9986</v>
      </c>
      <c r="B6120" s="275" t="s">
        <v>9987</v>
      </c>
      <c r="C6120" s="276" t="s">
        <v>2525</v>
      </c>
    </row>
    <row r="6121" spans="1:3" x14ac:dyDescent="0.2">
      <c r="A6121" s="76" t="s">
        <v>9988</v>
      </c>
      <c r="B6121" s="275" t="s">
        <v>9989</v>
      </c>
      <c r="C6121" s="276" t="s">
        <v>22278</v>
      </c>
    </row>
    <row r="6122" spans="1:3" x14ac:dyDescent="0.2">
      <c r="A6122" s="76" t="s">
        <v>9990</v>
      </c>
      <c r="B6122" s="275" t="s">
        <v>9991</v>
      </c>
      <c r="C6122" s="276" t="s">
        <v>2525</v>
      </c>
    </row>
    <row r="6123" spans="1:3" x14ac:dyDescent="0.2">
      <c r="A6123" s="76" t="s">
        <v>9992</v>
      </c>
      <c r="B6123" s="275" t="s">
        <v>9993</v>
      </c>
      <c r="C6123" s="276" t="s">
        <v>2525</v>
      </c>
    </row>
    <row r="6124" spans="1:3" x14ac:dyDescent="0.2">
      <c r="A6124" s="76" t="s">
        <v>9994</v>
      </c>
      <c r="B6124" s="275" t="s">
        <v>9995</v>
      </c>
      <c r="C6124" s="276" t="s">
        <v>2525</v>
      </c>
    </row>
    <row r="6125" spans="1:3" x14ac:dyDescent="0.2">
      <c r="A6125" s="76" t="s">
        <v>9996</v>
      </c>
      <c r="B6125" s="275" t="s">
        <v>9997</v>
      </c>
      <c r="C6125" s="276" t="s">
        <v>2525</v>
      </c>
    </row>
    <row r="6126" spans="1:3" x14ac:dyDescent="0.2">
      <c r="A6126" s="76" t="s">
        <v>9998</v>
      </c>
      <c r="B6126" s="275" t="s">
        <v>9999</v>
      </c>
      <c r="C6126" s="276" t="s">
        <v>2525</v>
      </c>
    </row>
    <row r="6127" spans="1:3" x14ac:dyDescent="0.2">
      <c r="A6127" s="76" t="s">
        <v>10000</v>
      </c>
      <c r="B6127" s="275" t="s">
        <v>10001</v>
      </c>
      <c r="C6127" s="276" t="s">
        <v>2525</v>
      </c>
    </row>
    <row r="6128" spans="1:3" x14ac:dyDescent="0.2">
      <c r="A6128" s="76" t="s">
        <v>10002</v>
      </c>
      <c r="B6128" s="275" t="s">
        <v>10003</v>
      </c>
      <c r="C6128" s="276" t="s">
        <v>2525</v>
      </c>
    </row>
    <row r="6129" spans="1:3" x14ac:dyDescent="0.2">
      <c r="A6129" s="76" t="s">
        <v>10004</v>
      </c>
      <c r="B6129" s="275" t="s">
        <v>10005</v>
      </c>
      <c r="C6129" s="276" t="s">
        <v>22275</v>
      </c>
    </row>
    <row r="6130" spans="1:3" x14ac:dyDescent="0.2">
      <c r="A6130" s="76" t="s">
        <v>10006</v>
      </c>
      <c r="B6130" s="275" t="s">
        <v>4590</v>
      </c>
      <c r="C6130" s="276" t="s">
        <v>2525</v>
      </c>
    </row>
    <row r="6131" spans="1:3" x14ac:dyDescent="0.2">
      <c r="A6131" s="76" t="s">
        <v>10007</v>
      </c>
      <c r="B6131" s="275" t="s">
        <v>10008</v>
      </c>
      <c r="C6131" s="276" t="s">
        <v>2525</v>
      </c>
    </row>
    <row r="6132" spans="1:3" x14ac:dyDescent="0.2">
      <c r="A6132" s="76" t="s">
        <v>10009</v>
      </c>
      <c r="B6132" s="275" t="s">
        <v>10010</v>
      </c>
      <c r="C6132" s="276" t="s">
        <v>22275</v>
      </c>
    </row>
    <row r="6133" spans="1:3" x14ac:dyDescent="0.2">
      <c r="A6133" s="76" t="s">
        <v>10011</v>
      </c>
      <c r="B6133" s="275" t="s">
        <v>10012</v>
      </c>
      <c r="C6133" s="276" t="s">
        <v>22275</v>
      </c>
    </row>
    <row r="6134" spans="1:3" x14ac:dyDescent="0.2">
      <c r="A6134" s="76" t="s">
        <v>10013</v>
      </c>
      <c r="B6134" s="275" t="s">
        <v>10014</v>
      </c>
      <c r="C6134" s="276" t="s">
        <v>2525</v>
      </c>
    </row>
    <row r="6135" spans="1:3" x14ac:dyDescent="0.2">
      <c r="A6135" s="76" t="s">
        <v>10015</v>
      </c>
      <c r="B6135" s="275" t="s">
        <v>10016</v>
      </c>
      <c r="C6135" s="276" t="s">
        <v>2525</v>
      </c>
    </row>
    <row r="6136" spans="1:3" x14ac:dyDescent="0.2">
      <c r="A6136" s="76" t="s">
        <v>10017</v>
      </c>
      <c r="B6136" s="275" t="s">
        <v>10018</v>
      </c>
      <c r="C6136" s="276" t="s">
        <v>2525</v>
      </c>
    </row>
    <row r="6137" spans="1:3" x14ac:dyDescent="0.2">
      <c r="A6137" s="76" t="s">
        <v>10019</v>
      </c>
      <c r="B6137" s="275" t="s">
        <v>10020</v>
      </c>
      <c r="C6137" s="276" t="s">
        <v>22275</v>
      </c>
    </row>
    <row r="6138" spans="1:3" x14ac:dyDescent="0.2">
      <c r="A6138" s="76" t="s">
        <v>10021</v>
      </c>
      <c r="B6138" s="275" t="s">
        <v>10022</v>
      </c>
      <c r="C6138" s="276" t="s">
        <v>2525</v>
      </c>
    </row>
    <row r="6139" spans="1:3" x14ac:dyDescent="0.2">
      <c r="A6139" s="76" t="s">
        <v>10023</v>
      </c>
      <c r="B6139" s="275" t="s">
        <v>10024</v>
      </c>
      <c r="C6139" s="276" t="s">
        <v>2525</v>
      </c>
    </row>
    <row r="6140" spans="1:3" x14ac:dyDescent="0.2">
      <c r="A6140" s="76" t="s">
        <v>10025</v>
      </c>
      <c r="B6140" s="275" t="s">
        <v>10026</v>
      </c>
      <c r="C6140" s="276" t="s">
        <v>22275</v>
      </c>
    </row>
    <row r="6141" spans="1:3" x14ac:dyDescent="0.2">
      <c r="A6141" s="76" t="s">
        <v>10027</v>
      </c>
      <c r="B6141" s="275" t="s">
        <v>10028</v>
      </c>
      <c r="C6141" s="276" t="s">
        <v>2525</v>
      </c>
    </row>
    <row r="6142" spans="1:3" x14ac:dyDescent="0.2">
      <c r="A6142" s="76" t="s">
        <v>10029</v>
      </c>
      <c r="B6142" s="275" t="s">
        <v>10030</v>
      </c>
      <c r="C6142" s="276" t="s">
        <v>2525</v>
      </c>
    </row>
    <row r="6143" spans="1:3" x14ac:dyDescent="0.2">
      <c r="A6143" s="76" t="s">
        <v>10031</v>
      </c>
      <c r="B6143" s="275" t="s">
        <v>10032</v>
      </c>
      <c r="C6143" s="276" t="s">
        <v>2525</v>
      </c>
    </row>
    <row r="6144" spans="1:3" x14ac:dyDescent="0.2">
      <c r="A6144" s="76" t="s">
        <v>10033</v>
      </c>
      <c r="B6144" s="275" t="s">
        <v>10034</v>
      </c>
      <c r="C6144" s="276" t="s">
        <v>22275</v>
      </c>
    </row>
    <row r="6145" spans="1:3" x14ac:dyDescent="0.2">
      <c r="A6145" s="76" t="s">
        <v>10035</v>
      </c>
      <c r="B6145" s="275" t="s">
        <v>10036</v>
      </c>
      <c r="C6145" s="276" t="s">
        <v>2525</v>
      </c>
    </row>
    <row r="6146" spans="1:3" x14ac:dyDescent="0.2">
      <c r="A6146" s="76" t="s">
        <v>10037</v>
      </c>
      <c r="B6146" s="275" t="s">
        <v>10038</v>
      </c>
      <c r="C6146" s="276" t="s">
        <v>22275</v>
      </c>
    </row>
    <row r="6147" spans="1:3" x14ac:dyDescent="0.2">
      <c r="A6147" s="76" t="s">
        <v>10039</v>
      </c>
      <c r="B6147" s="275" t="s">
        <v>10040</v>
      </c>
      <c r="C6147" s="276" t="s">
        <v>2525</v>
      </c>
    </row>
    <row r="6148" spans="1:3" x14ac:dyDescent="0.2">
      <c r="A6148" s="76" t="s">
        <v>10041</v>
      </c>
      <c r="B6148" s="275" t="s">
        <v>10042</v>
      </c>
      <c r="C6148" s="276" t="s">
        <v>22275</v>
      </c>
    </row>
    <row r="6149" spans="1:3" x14ac:dyDescent="0.2">
      <c r="A6149" s="76" t="s">
        <v>10043</v>
      </c>
      <c r="B6149" s="275" t="s">
        <v>10044</v>
      </c>
      <c r="C6149" s="276" t="s">
        <v>2525</v>
      </c>
    </row>
    <row r="6150" spans="1:3" x14ac:dyDescent="0.2">
      <c r="A6150" s="76" t="s">
        <v>10045</v>
      </c>
      <c r="B6150" s="275" t="s">
        <v>10046</v>
      </c>
      <c r="C6150" s="276" t="s">
        <v>22275</v>
      </c>
    </row>
    <row r="6151" spans="1:3" x14ac:dyDescent="0.2">
      <c r="A6151" s="76" t="s">
        <v>10047</v>
      </c>
      <c r="B6151" s="275" t="s">
        <v>10048</v>
      </c>
      <c r="C6151" s="276" t="s">
        <v>2525</v>
      </c>
    </row>
    <row r="6152" spans="1:3" x14ac:dyDescent="0.2">
      <c r="A6152" s="76" t="s">
        <v>10049</v>
      </c>
      <c r="B6152" s="275" t="s">
        <v>10050</v>
      </c>
      <c r="C6152" s="276" t="s">
        <v>2525</v>
      </c>
    </row>
    <row r="6153" spans="1:3" x14ac:dyDescent="0.2">
      <c r="A6153" s="76" t="s">
        <v>10051</v>
      </c>
      <c r="B6153" s="275" t="s">
        <v>10052</v>
      </c>
      <c r="C6153" s="276" t="s">
        <v>2525</v>
      </c>
    </row>
    <row r="6154" spans="1:3" x14ac:dyDescent="0.2">
      <c r="A6154" s="76" t="s">
        <v>10053</v>
      </c>
      <c r="B6154" s="275" t="s">
        <v>10054</v>
      </c>
      <c r="C6154" s="276" t="s">
        <v>2525</v>
      </c>
    </row>
    <row r="6155" spans="1:3" x14ac:dyDescent="0.2">
      <c r="A6155" s="76" t="s">
        <v>10055</v>
      </c>
      <c r="B6155" s="275" t="s">
        <v>10056</v>
      </c>
      <c r="C6155" s="276" t="s">
        <v>22275</v>
      </c>
    </row>
    <row r="6156" spans="1:3" x14ac:dyDescent="0.2">
      <c r="A6156" s="76" t="s">
        <v>10057</v>
      </c>
      <c r="B6156" s="275" t="s">
        <v>9216</v>
      </c>
      <c r="C6156" s="276" t="s">
        <v>22275</v>
      </c>
    </row>
    <row r="6157" spans="1:3" x14ac:dyDescent="0.2">
      <c r="A6157" s="76" t="s">
        <v>10058</v>
      </c>
      <c r="B6157" s="275" t="s">
        <v>10059</v>
      </c>
      <c r="C6157" s="276" t="s">
        <v>2525</v>
      </c>
    </row>
    <row r="6158" spans="1:3" x14ac:dyDescent="0.2">
      <c r="A6158" s="76" t="s">
        <v>10060</v>
      </c>
      <c r="B6158" s="275" t="s">
        <v>10061</v>
      </c>
      <c r="C6158" s="276" t="s">
        <v>2525</v>
      </c>
    </row>
    <row r="6159" spans="1:3" x14ac:dyDescent="0.2">
      <c r="A6159" s="76" t="s">
        <v>10062</v>
      </c>
      <c r="B6159" s="275" t="s">
        <v>10063</v>
      </c>
      <c r="C6159" s="276" t="s">
        <v>2525</v>
      </c>
    </row>
    <row r="6160" spans="1:3" x14ac:dyDescent="0.2">
      <c r="A6160" s="76" t="s">
        <v>10064</v>
      </c>
      <c r="B6160" s="275" t="s">
        <v>10065</v>
      </c>
      <c r="C6160" s="276" t="s">
        <v>2525</v>
      </c>
    </row>
    <row r="6161" spans="1:3" x14ac:dyDescent="0.2">
      <c r="A6161" s="76" t="s">
        <v>10066</v>
      </c>
      <c r="B6161" s="275" t="s">
        <v>10067</v>
      </c>
      <c r="C6161" s="276" t="s">
        <v>22275</v>
      </c>
    </row>
    <row r="6162" spans="1:3" x14ac:dyDescent="0.2">
      <c r="A6162" s="76" t="s">
        <v>10068</v>
      </c>
      <c r="B6162" s="275" t="s">
        <v>10069</v>
      </c>
      <c r="C6162" s="276" t="s">
        <v>22275</v>
      </c>
    </row>
    <row r="6163" spans="1:3" x14ac:dyDescent="0.2">
      <c r="A6163" s="76" t="s">
        <v>10070</v>
      </c>
      <c r="B6163" s="275" t="s">
        <v>10071</v>
      </c>
      <c r="C6163" s="276" t="s">
        <v>2525</v>
      </c>
    </row>
    <row r="6164" spans="1:3" x14ac:dyDescent="0.2">
      <c r="A6164" s="76" t="s">
        <v>10072</v>
      </c>
      <c r="B6164" s="275" t="s">
        <v>10073</v>
      </c>
      <c r="C6164" s="276" t="s">
        <v>2525</v>
      </c>
    </row>
    <row r="6165" spans="1:3" x14ac:dyDescent="0.2">
      <c r="A6165" s="76" t="s">
        <v>10074</v>
      </c>
      <c r="B6165" s="275" t="s">
        <v>10075</v>
      </c>
      <c r="C6165" s="276" t="s">
        <v>2525</v>
      </c>
    </row>
    <row r="6166" spans="1:3" x14ac:dyDescent="0.2">
      <c r="A6166" s="76" t="s">
        <v>10076</v>
      </c>
      <c r="B6166" s="275" t="s">
        <v>10077</v>
      </c>
      <c r="C6166" s="276" t="s">
        <v>2525</v>
      </c>
    </row>
    <row r="6167" spans="1:3" x14ac:dyDescent="0.2">
      <c r="A6167" s="76" t="s">
        <v>10078</v>
      </c>
      <c r="B6167" s="275" t="s">
        <v>10079</v>
      </c>
      <c r="C6167" s="276" t="s">
        <v>2525</v>
      </c>
    </row>
    <row r="6168" spans="1:3" x14ac:dyDescent="0.2">
      <c r="A6168" s="76" t="s">
        <v>10080</v>
      </c>
      <c r="B6168" s="275" t="s">
        <v>10081</v>
      </c>
      <c r="C6168" s="276" t="s">
        <v>2525</v>
      </c>
    </row>
    <row r="6169" spans="1:3" x14ac:dyDescent="0.2">
      <c r="A6169" s="76" t="s">
        <v>10082</v>
      </c>
      <c r="B6169" s="275" t="s">
        <v>10083</v>
      </c>
      <c r="C6169" s="276" t="s">
        <v>2525</v>
      </c>
    </row>
    <row r="6170" spans="1:3" x14ac:dyDescent="0.2">
      <c r="A6170" s="76" t="s">
        <v>10084</v>
      </c>
      <c r="B6170" s="275" t="s">
        <v>10085</v>
      </c>
      <c r="C6170" s="276" t="s">
        <v>2525</v>
      </c>
    </row>
    <row r="6171" spans="1:3" x14ac:dyDescent="0.2">
      <c r="A6171" s="76" t="s">
        <v>10086</v>
      </c>
      <c r="B6171" s="275" t="s">
        <v>10087</v>
      </c>
      <c r="C6171" s="276" t="s">
        <v>2525</v>
      </c>
    </row>
    <row r="6172" spans="1:3" x14ac:dyDescent="0.2">
      <c r="A6172" s="76" t="s">
        <v>10088</v>
      </c>
      <c r="B6172" s="275" t="s">
        <v>10089</v>
      </c>
      <c r="C6172" s="276" t="s">
        <v>22275</v>
      </c>
    </row>
    <row r="6173" spans="1:3" x14ac:dyDescent="0.2">
      <c r="A6173" s="76" t="s">
        <v>10090</v>
      </c>
      <c r="B6173" s="275" t="s">
        <v>10091</v>
      </c>
      <c r="C6173" s="276" t="s">
        <v>2525</v>
      </c>
    </row>
    <row r="6174" spans="1:3" x14ac:dyDescent="0.2">
      <c r="A6174" s="76" t="s">
        <v>10092</v>
      </c>
      <c r="B6174" s="275" t="s">
        <v>10093</v>
      </c>
      <c r="C6174" s="276" t="s">
        <v>2525</v>
      </c>
    </row>
    <row r="6175" spans="1:3" x14ac:dyDescent="0.2">
      <c r="A6175" s="76" t="s">
        <v>10094</v>
      </c>
      <c r="B6175" s="275" t="s">
        <v>10095</v>
      </c>
      <c r="C6175" s="276" t="s">
        <v>22275</v>
      </c>
    </row>
    <row r="6176" spans="1:3" x14ac:dyDescent="0.2">
      <c r="A6176" s="76" t="s">
        <v>10096</v>
      </c>
      <c r="B6176" s="275" t="s">
        <v>10097</v>
      </c>
      <c r="C6176" s="276" t="s">
        <v>2525</v>
      </c>
    </row>
    <row r="6177" spans="1:3" x14ac:dyDescent="0.2">
      <c r="A6177" s="76" t="s">
        <v>10098</v>
      </c>
      <c r="B6177" s="275" t="s">
        <v>10099</v>
      </c>
      <c r="C6177" s="276" t="s">
        <v>22275</v>
      </c>
    </row>
    <row r="6178" spans="1:3" x14ac:dyDescent="0.2">
      <c r="A6178" s="76" t="s">
        <v>10100</v>
      </c>
      <c r="B6178" s="275" t="s">
        <v>10101</v>
      </c>
      <c r="C6178" s="276" t="s">
        <v>2525</v>
      </c>
    </row>
    <row r="6179" spans="1:3" x14ac:dyDescent="0.2">
      <c r="A6179" s="76" t="s">
        <v>10102</v>
      </c>
      <c r="B6179" s="275" t="s">
        <v>10103</v>
      </c>
      <c r="C6179" s="276" t="s">
        <v>2525</v>
      </c>
    </row>
    <row r="6180" spans="1:3" x14ac:dyDescent="0.2">
      <c r="A6180" s="76" t="s">
        <v>10104</v>
      </c>
      <c r="B6180" s="275" t="s">
        <v>3036</v>
      </c>
      <c r="C6180" s="276" t="s">
        <v>22275</v>
      </c>
    </row>
    <row r="6181" spans="1:3" x14ac:dyDescent="0.2">
      <c r="A6181" s="76" t="s">
        <v>10105</v>
      </c>
      <c r="B6181" s="275" t="s">
        <v>10106</v>
      </c>
      <c r="C6181" s="276" t="s">
        <v>2525</v>
      </c>
    </row>
    <row r="6182" spans="1:3" x14ac:dyDescent="0.2">
      <c r="A6182" s="76" t="s">
        <v>10107</v>
      </c>
      <c r="B6182" s="275" t="s">
        <v>10108</v>
      </c>
      <c r="C6182" s="276" t="s">
        <v>2525</v>
      </c>
    </row>
    <row r="6183" spans="1:3" x14ac:dyDescent="0.2">
      <c r="A6183" s="76" t="s">
        <v>10109</v>
      </c>
      <c r="B6183" s="275" t="s">
        <v>10110</v>
      </c>
      <c r="C6183" s="276" t="s">
        <v>2525</v>
      </c>
    </row>
    <row r="6184" spans="1:3" x14ac:dyDescent="0.2">
      <c r="A6184" s="76" t="s">
        <v>10111</v>
      </c>
      <c r="B6184" s="275" t="s">
        <v>10112</v>
      </c>
      <c r="C6184" s="276" t="s">
        <v>2525</v>
      </c>
    </row>
    <row r="6185" spans="1:3" x14ac:dyDescent="0.2">
      <c r="A6185" s="76" t="s">
        <v>10113</v>
      </c>
      <c r="B6185" s="275" t="s">
        <v>10114</v>
      </c>
      <c r="C6185" s="276" t="s">
        <v>2525</v>
      </c>
    </row>
    <row r="6186" spans="1:3" x14ac:dyDescent="0.2">
      <c r="A6186" s="76" t="s">
        <v>10115</v>
      </c>
      <c r="B6186" s="275" t="s">
        <v>10116</v>
      </c>
      <c r="C6186" s="276" t="s">
        <v>2525</v>
      </c>
    </row>
    <row r="6187" spans="1:3" x14ac:dyDescent="0.2">
      <c r="A6187" s="76" t="s">
        <v>10117</v>
      </c>
      <c r="B6187" s="275" t="s">
        <v>10118</v>
      </c>
      <c r="C6187" s="276" t="s">
        <v>22275</v>
      </c>
    </row>
    <row r="6188" spans="1:3" x14ac:dyDescent="0.2">
      <c r="A6188" s="76" t="s">
        <v>10119</v>
      </c>
      <c r="B6188" s="275" t="s">
        <v>10120</v>
      </c>
      <c r="C6188" s="276" t="s">
        <v>22275</v>
      </c>
    </row>
    <row r="6189" spans="1:3" x14ac:dyDescent="0.2">
      <c r="A6189" s="76" t="s">
        <v>10121</v>
      </c>
      <c r="B6189" s="275" t="s">
        <v>10122</v>
      </c>
      <c r="C6189" s="276" t="s">
        <v>2525</v>
      </c>
    </row>
    <row r="6190" spans="1:3" x14ac:dyDescent="0.2">
      <c r="A6190" s="76" t="s">
        <v>10123</v>
      </c>
      <c r="B6190" s="275" t="s">
        <v>10124</v>
      </c>
      <c r="C6190" s="276" t="s">
        <v>2525</v>
      </c>
    </row>
    <row r="6191" spans="1:3" x14ac:dyDescent="0.2">
      <c r="A6191" s="76" t="s">
        <v>10125</v>
      </c>
      <c r="B6191" s="275" t="s">
        <v>10126</v>
      </c>
      <c r="C6191" s="276" t="s">
        <v>2525</v>
      </c>
    </row>
    <row r="6192" spans="1:3" x14ac:dyDescent="0.2">
      <c r="A6192" s="76" t="s">
        <v>10127</v>
      </c>
      <c r="B6192" s="275" t="s">
        <v>10128</v>
      </c>
      <c r="C6192" s="276" t="s">
        <v>22275</v>
      </c>
    </row>
    <row r="6193" spans="1:3" x14ac:dyDescent="0.2">
      <c r="A6193" s="76" t="s">
        <v>10129</v>
      </c>
      <c r="B6193" s="275" t="s">
        <v>10130</v>
      </c>
      <c r="C6193" s="276" t="s">
        <v>2525</v>
      </c>
    </row>
    <row r="6194" spans="1:3" x14ac:dyDescent="0.2">
      <c r="A6194" s="76" t="s">
        <v>10131</v>
      </c>
      <c r="B6194" s="275" t="s">
        <v>10132</v>
      </c>
      <c r="C6194" s="276" t="s">
        <v>2525</v>
      </c>
    </row>
    <row r="6195" spans="1:3" x14ac:dyDescent="0.2">
      <c r="A6195" s="76" t="s">
        <v>10133</v>
      </c>
      <c r="B6195" s="275" t="s">
        <v>10134</v>
      </c>
      <c r="C6195" s="276" t="s">
        <v>2525</v>
      </c>
    </row>
    <row r="6196" spans="1:3" x14ac:dyDescent="0.2">
      <c r="A6196" s="76" t="s">
        <v>10135</v>
      </c>
      <c r="B6196" s="275" t="s">
        <v>10136</v>
      </c>
      <c r="C6196" s="276" t="s">
        <v>2525</v>
      </c>
    </row>
    <row r="6197" spans="1:3" x14ac:dyDescent="0.2">
      <c r="A6197" s="76" t="s">
        <v>10137</v>
      </c>
      <c r="B6197" s="275" t="s">
        <v>10138</v>
      </c>
      <c r="C6197" s="276" t="s">
        <v>2525</v>
      </c>
    </row>
    <row r="6198" spans="1:3" x14ac:dyDescent="0.2">
      <c r="A6198" s="76" t="s">
        <v>10139</v>
      </c>
      <c r="B6198" s="275" t="s">
        <v>10140</v>
      </c>
      <c r="C6198" s="276" t="s">
        <v>2525</v>
      </c>
    </row>
    <row r="6199" spans="1:3" x14ac:dyDescent="0.2">
      <c r="A6199" s="76" t="s">
        <v>10141</v>
      </c>
      <c r="B6199" s="275" t="s">
        <v>10142</v>
      </c>
      <c r="C6199" s="276" t="s">
        <v>2525</v>
      </c>
    </row>
    <row r="6200" spans="1:3" x14ac:dyDescent="0.2">
      <c r="A6200" s="76" t="s">
        <v>10143</v>
      </c>
      <c r="B6200" s="275" t="s">
        <v>10144</v>
      </c>
      <c r="C6200" s="276" t="s">
        <v>2525</v>
      </c>
    </row>
    <row r="6201" spans="1:3" x14ac:dyDescent="0.2">
      <c r="A6201" s="76" t="s">
        <v>10145</v>
      </c>
      <c r="B6201" s="275" t="s">
        <v>10146</v>
      </c>
      <c r="C6201" s="276" t="s">
        <v>2525</v>
      </c>
    </row>
    <row r="6202" spans="1:3" x14ac:dyDescent="0.2">
      <c r="A6202" s="76" t="s">
        <v>10147</v>
      </c>
      <c r="B6202" s="275" t="s">
        <v>10148</v>
      </c>
      <c r="C6202" s="276" t="s">
        <v>2525</v>
      </c>
    </row>
    <row r="6203" spans="1:3" x14ac:dyDescent="0.2">
      <c r="A6203" s="76" t="s">
        <v>10149</v>
      </c>
      <c r="B6203" s="275" t="s">
        <v>10150</v>
      </c>
      <c r="C6203" s="276" t="s">
        <v>2525</v>
      </c>
    </row>
    <row r="6204" spans="1:3" x14ac:dyDescent="0.2">
      <c r="A6204" s="76" t="s">
        <v>10151</v>
      </c>
      <c r="B6204" s="275" t="s">
        <v>10152</v>
      </c>
      <c r="C6204" s="276" t="s">
        <v>22275</v>
      </c>
    </row>
    <row r="6205" spans="1:3" x14ac:dyDescent="0.2">
      <c r="A6205" s="76" t="s">
        <v>10153</v>
      </c>
      <c r="B6205" s="275" t="s">
        <v>10154</v>
      </c>
      <c r="C6205" s="276" t="s">
        <v>2525</v>
      </c>
    </row>
    <row r="6206" spans="1:3" x14ac:dyDescent="0.2">
      <c r="A6206" s="76" t="s">
        <v>10155</v>
      </c>
      <c r="B6206" s="275" t="s">
        <v>10156</v>
      </c>
      <c r="C6206" s="276" t="s">
        <v>2525</v>
      </c>
    </row>
    <row r="6207" spans="1:3" x14ac:dyDescent="0.2">
      <c r="A6207" s="76" t="s">
        <v>10157</v>
      </c>
      <c r="B6207" s="275" t="s">
        <v>10158</v>
      </c>
      <c r="C6207" s="276" t="s">
        <v>2525</v>
      </c>
    </row>
    <row r="6208" spans="1:3" x14ac:dyDescent="0.2">
      <c r="A6208" s="76" t="s">
        <v>10159</v>
      </c>
      <c r="B6208" s="275" t="s">
        <v>10160</v>
      </c>
      <c r="C6208" s="276" t="s">
        <v>2525</v>
      </c>
    </row>
    <row r="6209" spans="1:3" x14ac:dyDescent="0.2">
      <c r="A6209" s="76" t="s">
        <v>10161</v>
      </c>
      <c r="B6209" s="275" t="s">
        <v>10162</v>
      </c>
      <c r="C6209" s="276" t="s">
        <v>2525</v>
      </c>
    </row>
    <row r="6210" spans="1:3" x14ac:dyDescent="0.2">
      <c r="A6210" s="76" t="s">
        <v>10163</v>
      </c>
      <c r="B6210" s="275" t="s">
        <v>10164</v>
      </c>
      <c r="C6210" s="276" t="s">
        <v>2525</v>
      </c>
    </row>
    <row r="6211" spans="1:3" x14ac:dyDescent="0.2">
      <c r="A6211" s="76" t="s">
        <v>10165</v>
      </c>
      <c r="B6211" s="275" t="s">
        <v>10166</v>
      </c>
      <c r="C6211" s="276" t="s">
        <v>2525</v>
      </c>
    </row>
    <row r="6212" spans="1:3" x14ac:dyDescent="0.2">
      <c r="A6212" s="76" t="s">
        <v>10167</v>
      </c>
      <c r="B6212" s="275" t="s">
        <v>10168</v>
      </c>
      <c r="C6212" s="276" t="s">
        <v>2525</v>
      </c>
    </row>
    <row r="6213" spans="1:3" x14ac:dyDescent="0.2">
      <c r="A6213" s="76" t="s">
        <v>10169</v>
      </c>
      <c r="B6213" s="275" t="s">
        <v>10170</v>
      </c>
      <c r="C6213" s="276" t="s">
        <v>2525</v>
      </c>
    </row>
    <row r="6214" spans="1:3" x14ac:dyDescent="0.2">
      <c r="A6214" s="76" t="s">
        <v>10171</v>
      </c>
      <c r="B6214" s="275" t="s">
        <v>10172</v>
      </c>
      <c r="C6214" s="276" t="s">
        <v>2525</v>
      </c>
    </row>
    <row r="6215" spans="1:3" x14ac:dyDescent="0.2">
      <c r="A6215" s="76" t="s">
        <v>10173</v>
      </c>
      <c r="B6215" s="275" t="s">
        <v>10174</v>
      </c>
      <c r="C6215" s="276" t="s">
        <v>2525</v>
      </c>
    </row>
    <row r="6216" spans="1:3" x14ac:dyDescent="0.2">
      <c r="A6216" s="76" t="s">
        <v>10175</v>
      </c>
      <c r="B6216" s="275" t="s">
        <v>10176</v>
      </c>
      <c r="C6216" s="276" t="s">
        <v>2525</v>
      </c>
    </row>
    <row r="6217" spans="1:3" x14ac:dyDescent="0.2">
      <c r="A6217" s="76" t="s">
        <v>10177</v>
      </c>
      <c r="B6217" s="275" t="s">
        <v>10178</v>
      </c>
      <c r="C6217" s="276" t="s">
        <v>22275</v>
      </c>
    </row>
    <row r="6218" spans="1:3" x14ac:dyDescent="0.2">
      <c r="A6218" s="76" t="s">
        <v>10179</v>
      </c>
      <c r="B6218" s="275" t="s">
        <v>10180</v>
      </c>
      <c r="C6218" s="276" t="s">
        <v>2525</v>
      </c>
    </row>
    <row r="6219" spans="1:3" x14ac:dyDescent="0.2">
      <c r="A6219" s="76" t="s">
        <v>10181</v>
      </c>
      <c r="B6219" s="275" t="s">
        <v>10182</v>
      </c>
      <c r="C6219" s="276" t="s">
        <v>2525</v>
      </c>
    </row>
    <row r="6220" spans="1:3" x14ac:dyDescent="0.2">
      <c r="A6220" s="76" t="s">
        <v>10183</v>
      </c>
      <c r="B6220" s="275" t="s">
        <v>10184</v>
      </c>
      <c r="C6220" s="276" t="s">
        <v>2525</v>
      </c>
    </row>
    <row r="6221" spans="1:3" x14ac:dyDescent="0.2">
      <c r="A6221" s="76" t="s">
        <v>10185</v>
      </c>
      <c r="B6221" s="275" t="s">
        <v>10073</v>
      </c>
      <c r="C6221" s="276" t="s">
        <v>2525</v>
      </c>
    </row>
    <row r="6222" spans="1:3" x14ac:dyDescent="0.2">
      <c r="A6222" s="76" t="s">
        <v>10186</v>
      </c>
      <c r="B6222" s="275" t="s">
        <v>10187</v>
      </c>
      <c r="C6222" s="276" t="s">
        <v>2525</v>
      </c>
    </row>
    <row r="6223" spans="1:3" x14ac:dyDescent="0.2">
      <c r="A6223" s="76" t="s">
        <v>10188</v>
      </c>
      <c r="B6223" s="275" t="s">
        <v>10189</v>
      </c>
      <c r="C6223" s="276" t="s">
        <v>22275</v>
      </c>
    </row>
    <row r="6224" spans="1:3" x14ac:dyDescent="0.2">
      <c r="A6224" s="76" t="s">
        <v>10190</v>
      </c>
      <c r="B6224" s="275" t="s">
        <v>10191</v>
      </c>
      <c r="C6224" s="276" t="s">
        <v>22275</v>
      </c>
    </row>
    <row r="6225" spans="1:3" x14ac:dyDescent="0.2">
      <c r="A6225" s="76" t="s">
        <v>10192</v>
      </c>
      <c r="B6225" s="275" t="s">
        <v>10193</v>
      </c>
      <c r="C6225" s="276" t="s">
        <v>2525</v>
      </c>
    </row>
    <row r="6226" spans="1:3" x14ac:dyDescent="0.2">
      <c r="A6226" s="76" t="s">
        <v>10194</v>
      </c>
      <c r="B6226" s="275" t="s">
        <v>10195</v>
      </c>
      <c r="C6226" s="276" t="s">
        <v>2525</v>
      </c>
    </row>
    <row r="6227" spans="1:3" x14ac:dyDescent="0.2">
      <c r="A6227" s="76" t="s">
        <v>10196</v>
      </c>
      <c r="B6227" s="275" t="s">
        <v>10197</v>
      </c>
      <c r="C6227" s="276" t="s">
        <v>22275</v>
      </c>
    </row>
    <row r="6228" spans="1:3" x14ac:dyDescent="0.2">
      <c r="A6228" s="76" t="s">
        <v>10198</v>
      </c>
      <c r="B6228" s="275" t="s">
        <v>10199</v>
      </c>
      <c r="C6228" s="276" t="s">
        <v>2525</v>
      </c>
    </row>
    <row r="6229" spans="1:3" x14ac:dyDescent="0.2">
      <c r="A6229" s="76" t="s">
        <v>10200</v>
      </c>
      <c r="B6229" s="275" t="s">
        <v>10201</v>
      </c>
      <c r="C6229" s="276" t="s">
        <v>2525</v>
      </c>
    </row>
    <row r="6230" spans="1:3" x14ac:dyDescent="0.2">
      <c r="A6230" s="76" t="s">
        <v>10202</v>
      </c>
      <c r="B6230" s="275" t="s">
        <v>10203</v>
      </c>
      <c r="C6230" s="276" t="s">
        <v>2525</v>
      </c>
    </row>
    <row r="6231" spans="1:3" x14ac:dyDescent="0.2">
      <c r="A6231" s="76" t="s">
        <v>10204</v>
      </c>
      <c r="B6231" s="275" t="s">
        <v>12940</v>
      </c>
      <c r="C6231" s="276" t="s">
        <v>2525</v>
      </c>
    </row>
    <row r="6232" spans="1:3" x14ac:dyDescent="0.2">
      <c r="A6232" s="76" t="s">
        <v>10205</v>
      </c>
      <c r="B6232" s="275" t="s">
        <v>10206</v>
      </c>
      <c r="C6232" s="276" t="s">
        <v>2525</v>
      </c>
    </row>
    <row r="6233" spans="1:3" x14ac:dyDescent="0.2">
      <c r="A6233" s="76" t="s">
        <v>10207</v>
      </c>
      <c r="B6233" s="275" t="s">
        <v>10208</v>
      </c>
      <c r="C6233" s="276" t="s">
        <v>2525</v>
      </c>
    </row>
    <row r="6234" spans="1:3" x14ac:dyDescent="0.2">
      <c r="A6234" s="76" t="s">
        <v>10209</v>
      </c>
      <c r="B6234" s="275" t="s">
        <v>10210</v>
      </c>
      <c r="C6234" s="276" t="s">
        <v>2525</v>
      </c>
    </row>
    <row r="6235" spans="1:3" x14ac:dyDescent="0.2">
      <c r="A6235" s="76" t="s">
        <v>10211</v>
      </c>
      <c r="B6235" s="275" t="s">
        <v>10212</v>
      </c>
      <c r="C6235" s="276" t="s">
        <v>2525</v>
      </c>
    </row>
    <row r="6236" spans="1:3" x14ac:dyDescent="0.2">
      <c r="A6236" s="76" t="s">
        <v>10213</v>
      </c>
      <c r="B6236" s="275" t="s">
        <v>12856</v>
      </c>
      <c r="C6236" s="276" t="s">
        <v>2525</v>
      </c>
    </row>
    <row r="6237" spans="1:3" x14ac:dyDescent="0.2">
      <c r="A6237" s="76" t="s">
        <v>10214</v>
      </c>
      <c r="B6237" s="275" t="s">
        <v>10215</v>
      </c>
      <c r="C6237" s="276" t="s">
        <v>2525</v>
      </c>
    </row>
    <row r="6238" spans="1:3" x14ac:dyDescent="0.2">
      <c r="A6238" s="76" t="s">
        <v>10216</v>
      </c>
      <c r="B6238" s="275" t="s">
        <v>10217</v>
      </c>
      <c r="C6238" s="276" t="s">
        <v>2525</v>
      </c>
    </row>
    <row r="6239" spans="1:3" x14ac:dyDescent="0.2">
      <c r="A6239" s="76" t="s">
        <v>10218</v>
      </c>
      <c r="B6239" s="275" t="s">
        <v>10219</v>
      </c>
      <c r="C6239" s="276" t="s">
        <v>2525</v>
      </c>
    </row>
    <row r="6240" spans="1:3" x14ac:dyDescent="0.2">
      <c r="A6240" s="76" t="s">
        <v>10220</v>
      </c>
      <c r="B6240" s="275" t="s">
        <v>10221</v>
      </c>
      <c r="C6240" s="276" t="s">
        <v>2525</v>
      </c>
    </row>
    <row r="6241" spans="1:3" x14ac:dyDescent="0.2">
      <c r="A6241" s="76" t="s">
        <v>10222</v>
      </c>
      <c r="B6241" s="275" t="s">
        <v>10223</v>
      </c>
      <c r="C6241" s="276" t="s">
        <v>2525</v>
      </c>
    </row>
    <row r="6242" spans="1:3" x14ac:dyDescent="0.2">
      <c r="A6242" s="76" t="s">
        <v>10224</v>
      </c>
      <c r="B6242" s="275" t="s">
        <v>10225</v>
      </c>
      <c r="C6242" s="276" t="s">
        <v>22275</v>
      </c>
    </row>
    <row r="6243" spans="1:3" x14ac:dyDescent="0.2">
      <c r="A6243" s="76" t="s">
        <v>10226</v>
      </c>
      <c r="B6243" s="275" t="s">
        <v>10227</v>
      </c>
      <c r="C6243" s="276" t="s">
        <v>2525</v>
      </c>
    </row>
    <row r="6244" spans="1:3" x14ac:dyDescent="0.2">
      <c r="A6244" s="76" t="s">
        <v>10228</v>
      </c>
      <c r="B6244" s="275" t="s">
        <v>10229</v>
      </c>
      <c r="C6244" s="276" t="s">
        <v>2525</v>
      </c>
    </row>
    <row r="6245" spans="1:3" x14ac:dyDescent="0.2">
      <c r="A6245" s="76" t="s">
        <v>10230</v>
      </c>
      <c r="B6245" s="275" t="s">
        <v>10231</v>
      </c>
      <c r="C6245" s="276" t="s">
        <v>2525</v>
      </c>
    </row>
    <row r="6246" spans="1:3" x14ac:dyDescent="0.2">
      <c r="A6246" s="76" t="s">
        <v>10232</v>
      </c>
      <c r="B6246" s="275" t="s">
        <v>10233</v>
      </c>
      <c r="C6246" s="276" t="s">
        <v>2525</v>
      </c>
    </row>
    <row r="6247" spans="1:3" x14ac:dyDescent="0.2">
      <c r="A6247" s="76" t="s">
        <v>10234</v>
      </c>
      <c r="B6247" s="275" t="s">
        <v>10235</v>
      </c>
      <c r="C6247" s="276" t="s">
        <v>22275</v>
      </c>
    </row>
    <row r="6248" spans="1:3" x14ac:dyDescent="0.2">
      <c r="A6248" s="76" t="s">
        <v>10236</v>
      </c>
      <c r="B6248" s="275" t="s">
        <v>10237</v>
      </c>
      <c r="C6248" s="276" t="s">
        <v>2525</v>
      </c>
    </row>
    <row r="6249" spans="1:3" x14ac:dyDescent="0.2">
      <c r="A6249" s="76" t="s">
        <v>10238</v>
      </c>
      <c r="B6249" s="275" t="s">
        <v>10239</v>
      </c>
      <c r="C6249" s="276" t="s">
        <v>22275</v>
      </c>
    </row>
    <row r="6250" spans="1:3" x14ac:dyDescent="0.2">
      <c r="A6250" s="76" t="s">
        <v>10240</v>
      </c>
      <c r="B6250" s="275" t="s">
        <v>10241</v>
      </c>
      <c r="C6250" s="276" t="s">
        <v>2525</v>
      </c>
    </row>
    <row r="6251" spans="1:3" x14ac:dyDescent="0.2">
      <c r="A6251" s="76" t="s">
        <v>10242</v>
      </c>
      <c r="B6251" s="275" t="s">
        <v>10243</v>
      </c>
      <c r="C6251" s="276" t="s">
        <v>2525</v>
      </c>
    </row>
    <row r="6252" spans="1:3" x14ac:dyDescent="0.2">
      <c r="A6252" s="76" t="s">
        <v>10244</v>
      </c>
      <c r="B6252" s="275" t="s">
        <v>10245</v>
      </c>
      <c r="C6252" s="276" t="s">
        <v>2525</v>
      </c>
    </row>
    <row r="6253" spans="1:3" x14ac:dyDescent="0.2">
      <c r="A6253" s="76" t="s">
        <v>10246</v>
      </c>
      <c r="B6253" s="275" t="s">
        <v>10247</v>
      </c>
      <c r="C6253" s="276" t="s">
        <v>2525</v>
      </c>
    </row>
    <row r="6254" spans="1:3" x14ac:dyDescent="0.2">
      <c r="A6254" s="76" t="s">
        <v>10248</v>
      </c>
      <c r="B6254" s="275" t="s">
        <v>10249</v>
      </c>
      <c r="C6254" s="276" t="s">
        <v>2525</v>
      </c>
    </row>
    <row r="6255" spans="1:3" x14ac:dyDescent="0.2">
      <c r="A6255" s="76" t="s">
        <v>10250</v>
      </c>
      <c r="B6255" s="275" t="s">
        <v>9811</v>
      </c>
      <c r="C6255" s="276" t="s">
        <v>2525</v>
      </c>
    </row>
    <row r="6256" spans="1:3" x14ac:dyDescent="0.2">
      <c r="A6256" s="76" t="s">
        <v>10251</v>
      </c>
      <c r="B6256" s="275" t="s">
        <v>10252</v>
      </c>
      <c r="C6256" s="276" t="s">
        <v>2525</v>
      </c>
    </row>
    <row r="6257" spans="1:3" x14ac:dyDescent="0.2">
      <c r="A6257" s="76" t="s">
        <v>10253</v>
      </c>
      <c r="B6257" s="275" t="s">
        <v>10254</v>
      </c>
      <c r="C6257" s="276" t="s">
        <v>2525</v>
      </c>
    </row>
    <row r="6258" spans="1:3" x14ac:dyDescent="0.2">
      <c r="A6258" s="76" t="s">
        <v>10255</v>
      </c>
      <c r="B6258" s="275" t="s">
        <v>10256</v>
      </c>
      <c r="C6258" s="276" t="s">
        <v>2525</v>
      </c>
    </row>
    <row r="6259" spans="1:3" x14ac:dyDescent="0.2">
      <c r="A6259" s="76" t="s">
        <v>10257</v>
      </c>
      <c r="B6259" s="275" t="s">
        <v>10258</v>
      </c>
      <c r="C6259" s="276" t="s">
        <v>2525</v>
      </c>
    </row>
    <row r="6260" spans="1:3" x14ac:dyDescent="0.2">
      <c r="A6260" s="76" t="s">
        <v>10259</v>
      </c>
      <c r="B6260" s="275" t="s">
        <v>10260</v>
      </c>
      <c r="C6260" s="276" t="s">
        <v>2525</v>
      </c>
    </row>
    <row r="6261" spans="1:3" x14ac:dyDescent="0.2">
      <c r="A6261" s="76" t="s">
        <v>10261</v>
      </c>
      <c r="B6261" s="275" t="s">
        <v>10262</v>
      </c>
      <c r="C6261" s="276" t="s">
        <v>2525</v>
      </c>
    </row>
    <row r="6262" spans="1:3" x14ac:dyDescent="0.2">
      <c r="A6262" s="76" t="s">
        <v>10263</v>
      </c>
      <c r="B6262" s="275" t="s">
        <v>10264</v>
      </c>
      <c r="C6262" s="276" t="s">
        <v>2525</v>
      </c>
    </row>
    <row r="6263" spans="1:3" x14ac:dyDescent="0.2">
      <c r="A6263" s="76" t="s">
        <v>10265</v>
      </c>
      <c r="B6263" s="275" t="s">
        <v>10266</v>
      </c>
      <c r="C6263" s="276" t="s">
        <v>2525</v>
      </c>
    </row>
    <row r="6264" spans="1:3" x14ac:dyDescent="0.2">
      <c r="A6264" s="76" t="s">
        <v>10267</v>
      </c>
      <c r="B6264" s="275" t="s">
        <v>10268</v>
      </c>
      <c r="C6264" s="276" t="s">
        <v>2525</v>
      </c>
    </row>
    <row r="6265" spans="1:3" x14ac:dyDescent="0.2">
      <c r="A6265" s="76" t="s">
        <v>10269</v>
      </c>
      <c r="B6265" s="275" t="s">
        <v>10270</v>
      </c>
      <c r="C6265" s="276" t="s">
        <v>2525</v>
      </c>
    </row>
    <row r="6266" spans="1:3" x14ac:dyDescent="0.2">
      <c r="A6266" s="76" t="s">
        <v>10271</v>
      </c>
      <c r="B6266" s="275" t="s">
        <v>10272</v>
      </c>
      <c r="C6266" s="276" t="s">
        <v>2525</v>
      </c>
    </row>
    <row r="6267" spans="1:3" x14ac:dyDescent="0.2">
      <c r="A6267" s="76" t="s">
        <v>10273</v>
      </c>
      <c r="B6267" s="275" t="s">
        <v>10274</v>
      </c>
      <c r="C6267" s="276" t="s">
        <v>22275</v>
      </c>
    </row>
    <row r="6268" spans="1:3" x14ac:dyDescent="0.2">
      <c r="A6268" s="76" t="s">
        <v>10275</v>
      </c>
      <c r="B6268" s="275" t="s">
        <v>10276</v>
      </c>
      <c r="C6268" s="276" t="s">
        <v>2525</v>
      </c>
    </row>
    <row r="6269" spans="1:3" x14ac:dyDescent="0.2">
      <c r="A6269" s="76" t="s">
        <v>10277</v>
      </c>
      <c r="B6269" s="275" t="s">
        <v>10278</v>
      </c>
      <c r="C6269" s="276" t="s">
        <v>2525</v>
      </c>
    </row>
    <row r="6270" spans="1:3" x14ac:dyDescent="0.2">
      <c r="A6270" s="76" t="s">
        <v>10279</v>
      </c>
      <c r="B6270" s="275" t="s">
        <v>10280</v>
      </c>
      <c r="C6270" s="276" t="s">
        <v>2525</v>
      </c>
    </row>
    <row r="6271" spans="1:3" x14ac:dyDescent="0.2">
      <c r="A6271" s="76" t="s">
        <v>10281</v>
      </c>
      <c r="B6271" s="275" t="s">
        <v>14758</v>
      </c>
      <c r="C6271" s="276" t="s">
        <v>2525</v>
      </c>
    </row>
    <row r="6272" spans="1:3" x14ac:dyDescent="0.2">
      <c r="A6272" s="76" t="s">
        <v>14759</v>
      </c>
      <c r="B6272" s="275" t="s">
        <v>14760</v>
      </c>
      <c r="C6272" s="276" t="s">
        <v>2525</v>
      </c>
    </row>
    <row r="6273" spans="1:3" x14ac:dyDescent="0.2">
      <c r="A6273" s="76" t="s">
        <v>14761</v>
      </c>
      <c r="B6273" s="275" t="s">
        <v>14762</v>
      </c>
      <c r="C6273" s="276" t="s">
        <v>22275</v>
      </c>
    </row>
    <row r="6274" spans="1:3" x14ac:dyDescent="0.2">
      <c r="A6274" s="76" t="s">
        <v>14763</v>
      </c>
      <c r="B6274" s="275" t="s">
        <v>14764</v>
      </c>
      <c r="C6274" s="276" t="s">
        <v>2525</v>
      </c>
    </row>
    <row r="6275" spans="1:3" x14ac:dyDescent="0.2">
      <c r="A6275" s="76" t="s">
        <v>14765</v>
      </c>
      <c r="B6275" s="275" t="s">
        <v>14766</v>
      </c>
      <c r="C6275" s="276" t="s">
        <v>22275</v>
      </c>
    </row>
    <row r="6276" spans="1:3" x14ac:dyDescent="0.2">
      <c r="A6276" s="76" t="s">
        <v>14767</v>
      </c>
      <c r="B6276" s="275" t="s">
        <v>14768</v>
      </c>
      <c r="C6276" s="276" t="s">
        <v>2525</v>
      </c>
    </row>
    <row r="6277" spans="1:3" x14ac:dyDescent="0.2">
      <c r="A6277" s="76" t="s">
        <v>14769</v>
      </c>
      <c r="B6277" s="275" t="s">
        <v>14770</v>
      </c>
      <c r="C6277" s="276" t="s">
        <v>2525</v>
      </c>
    </row>
    <row r="6278" spans="1:3" x14ac:dyDescent="0.2">
      <c r="A6278" s="76" t="s">
        <v>14771</v>
      </c>
      <c r="B6278" s="275" t="s">
        <v>14772</v>
      </c>
      <c r="C6278" s="276" t="s">
        <v>2525</v>
      </c>
    </row>
    <row r="6279" spans="1:3" x14ac:dyDescent="0.2">
      <c r="A6279" s="76" t="s">
        <v>14773</v>
      </c>
      <c r="B6279" s="275" t="s">
        <v>3510</v>
      </c>
      <c r="C6279" s="276" t="s">
        <v>2525</v>
      </c>
    </row>
    <row r="6280" spans="1:3" x14ac:dyDescent="0.2">
      <c r="A6280" s="76" t="s">
        <v>14774</v>
      </c>
      <c r="B6280" s="275" t="s">
        <v>14775</v>
      </c>
      <c r="C6280" s="276" t="s">
        <v>2525</v>
      </c>
    </row>
    <row r="6281" spans="1:3" x14ac:dyDescent="0.2">
      <c r="A6281" s="76" t="s">
        <v>14776</v>
      </c>
      <c r="B6281" s="275" t="s">
        <v>11894</v>
      </c>
      <c r="C6281" s="276" t="s">
        <v>2525</v>
      </c>
    </row>
    <row r="6282" spans="1:3" x14ac:dyDescent="0.2">
      <c r="A6282" s="76" t="s">
        <v>14777</v>
      </c>
      <c r="B6282" s="275" t="s">
        <v>14778</v>
      </c>
      <c r="C6282" s="276" t="s">
        <v>22275</v>
      </c>
    </row>
    <row r="6283" spans="1:3" x14ac:dyDescent="0.2">
      <c r="A6283" s="76" t="s">
        <v>14779</v>
      </c>
      <c r="B6283" s="275" t="s">
        <v>14780</v>
      </c>
      <c r="C6283" s="276" t="s">
        <v>22275</v>
      </c>
    </row>
    <row r="6284" spans="1:3" x14ac:dyDescent="0.2">
      <c r="A6284" s="76" t="s">
        <v>14781</v>
      </c>
      <c r="B6284" s="275" t="s">
        <v>14782</v>
      </c>
      <c r="C6284" s="276" t="s">
        <v>2525</v>
      </c>
    </row>
    <row r="6285" spans="1:3" x14ac:dyDescent="0.2">
      <c r="A6285" s="76" t="s">
        <v>14783</v>
      </c>
      <c r="B6285" s="275" t="s">
        <v>14784</v>
      </c>
      <c r="C6285" s="276" t="s">
        <v>2525</v>
      </c>
    </row>
    <row r="6286" spans="1:3" x14ac:dyDescent="0.2">
      <c r="A6286" s="76" t="s">
        <v>2540</v>
      </c>
      <c r="B6286" s="275" t="s">
        <v>14785</v>
      </c>
      <c r="C6286" s="276" t="s">
        <v>2525</v>
      </c>
    </row>
    <row r="6287" spans="1:3" x14ac:dyDescent="0.2">
      <c r="A6287" s="76" t="s">
        <v>2541</v>
      </c>
      <c r="B6287" s="275" t="s">
        <v>14786</v>
      </c>
      <c r="C6287" s="276" t="s">
        <v>2525</v>
      </c>
    </row>
    <row r="6288" spans="1:3" x14ac:dyDescent="0.2">
      <c r="A6288" s="76" t="s">
        <v>2542</v>
      </c>
      <c r="B6288" s="275" t="s">
        <v>14787</v>
      </c>
      <c r="C6288" s="276" t="s">
        <v>2525</v>
      </c>
    </row>
    <row r="6289" spans="1:3" x14ac:dyDescent="0.2">
      <c r="A6289" s="76" t="s">
        <v>2543</v>
      </c>
      <c r="B6289" s="275" t="s">
        <v>14788</v>
      </c>
      <c r="C6289" s="276" t="s">
        <v>2525</v>
      </c>
    </row>
    <row r="6290" spans="1:3" x14ac:dyDescent="0.2">
      <c r="A6290" s="76" t="s">
        <v>2544</v>
      </c>
      <c r="B6290" s="275" t="s">
        <v>14789</v>
      </c>
      <c r="C6290" s="276" t="s">
        <v>2525</v>
      </c>
    </row>
    <row r="6291" spans="1:3" x14ac:dyDescent="0.2">
      <c r="A6291" s="76" t="s">
        <v>2545</v>
      </c>
      <c r="B6291" s="275" t="s">
        <v>14790</v>
      </c>
      <c r="C6291" s="276" t="s">
        <v>22275</v>
      </c>
    </row>
    <row r="6292" spans="1:3" x14ac:dyDescent="0.2">
      <c r="A6292" s="76" t="s">
        <v>2546</v>
      </c>
      <c r="B6292" s="275" t="s">
        <v>14791</v>
      </c>
      <c r="C6292" s="276" t="s">
        <v>22275</v>
      </c>
    </row>
    <row r="6293" spans="1:3" x14ac:dyDescent="0.2">
      <c r="A6293" s="76" t="s">
        <v>2547</v>
      </c>
      <c r="B6293" s="275" t="s">
        <v>14792</v>
      </c>
      <c r="C6293" s="276" t="s">
        <v>22275</v>
      </c>
    </row>
    <row r="6294" spans="1:3" x14ac:dyDescent="0.2">
      <c r="A6294" s="76" t="s">
        <v>2548</v>
      </c>
      <c r="B6294" s="275" t="s">
        <v>14793</v>
      </c>
      <c r="C6294" s="276" t="s">
        <v>2525</v>
      </c>
    </row>
    <row r="6295" spans="1:3" x14ac:dyDescent="0.2">
      <c r="A6295" s="76" t="s">
        <v>2549</v>
      </c>
      <c r="B6295" s="275" t="s">
        <v>14794</v>
      </c>
      <c r="C6295" s="276" t="s">
        <v>2525</v>
      </c>
    </row>
    <row r="6296" spans="1:3" x14ac:dyDescent="0.2">
      <c r="A6296" s="76" t="s">
        <v>2550</v>
      </c>
      <c r="B6296" s="275" t="s">
        <v>8330</v>
      </c>
      <c r="C6296" s="276" t="s">
        <v>2525</v>
      </c>
    </row>
    <row r="6297" spans="1:3" x14ac:dyDescent="0.2">
      <c r="A6297" s="76" t="s">
        <v>2551</v>
      </c>
      <c r="B6297" s="275" t="s">
        <v>14795</v>
      </c>
      <c r="C6297" s="276" t="s">
        <v>2525</v>
      </c>
    </row>
    <row r="6298" spans="1:3" x14ac:dyDescent="0.2">
      <c r="A6298" s="76" t="s">
        <v>2552</v>
      </c>
      <c r="B6298" s="275" t="s">
        <v>14796</v>
      </c>
      <c r="C6298" s="276" t="s">
        <v>2525</v>
      </c>
    </row>
    <row r="6299" spans="1:3" x14ac:dyDescent="0.2">
      <c r="A6299" s="76" t="s">
        <v>2553</v>
      </c>
      <c r="B6299" s="275" t="s">
        <v>14797</v>
      </c>
      <c r="C6299" s="276" t="s">
        <v>2525</v>
      </c>
    </row>
    <row r="6300" spans="1:3" x14ac:dyDescent="0.2">
      <c r="A6300" s="76" t="s">
        <v>2554</v>
      </c>
      <c r="B6300" s="275" t="s">
        <v>14798</v>
      </c>
      <c r="C6300" s="276" t="s">
        <v>2525</v>
      </c>
    </row>
    <row r="6301" spans="1:3" x14ac:dyDescent="0.2">
      <c r="A6301" s="76" t="s">
        <v>2555</v>
      </c>
      <c r="B6301" s="275" t="s">
        <v>14799</v>
      </c>
      <c r="C6301" s="276" t="s">
        <v>2525</v>
      </c>
    </row>
    <row r="6302" spans="1:3" x14ac:dyDescent="0.2">
      <c r="A6302" s="76" t="s">
        <v>2556</v>
      </c>
      <c r="B6302" s="275" t="s">
        <v>14800</v>
      </c>
      <c r="C6302" s="276" t="s">
        <v>2525</v>
      </c>
    </row>
    <row r="6303" spans="1:3" x14ac:dyDescent="0.2">
      <c r="A6303" s="76" t="s">
        <v>2557</v>
      </c>
      <c r="B6303" s="275" t="s">
        <v>14801</v>
      </c>
      <c r="C6303" s="276" t="s">
        <v>2525</v>
      </c>
    </row>
    <row r="6304" spans="1:3" x14ac:dyDescent="0.2">
      <c r="A6304" s="76" t="s">
        <v>2558</v>
      </c>
      <c r="B6304" s="275" t="s">
        <v>14802</v>
      </c>
      <c r="C6304" s="276" t="s">
        <v>2525</v>
      </c>
    </row>
    <row r="6305" spans="1:3" x14ac:dyDescent="0.2">
      <c r="A6305" s="76" t="s">
        <v>2559</v>
      </c>
      <c r="B6305" s="275" t="s">
        <v>14803</v>
      </c>
      <c r="C6305" s="276" t="s">
        <v>2525</v>
      </c>
    </row>
    <row r="6306" spans="1:3" x14ac:dyDescent="0.2">
      <c r="A6306" s="76" t="s">
        <v>2560</v>
      </c>
      <c r="B6306" s="275" t="s">
        <v>14804</v>
      </c>
      <c r="C6306" s="276" t="s">
        <v>22275</v>
      </c>
    </row>
    <row r="6307" spans="1:3" x14ac:dyDescent="0.2">
      <c r="A6307" s="76" t="s">
        <v>2561</v>
      </c>
      <c r="B6307" s="275" t="s">
        <v>14805</v>
      </c>
      <c r="C6307" s="276" t="s">
        <v>2525</v>
      </c>
    </row>
    <row r="6308" spans="1:3" x14ac:dyDescent="0.2">
      <c r="A6308" s="76" t="s">
        <v>2562</v>
      </c>
      <c r="B6308" s="275" t="s">
        <v>14806</v>
      </c>
      <c r="C6308" s="276" t="s">
        <v>2525</v>
      </c>
    </row>
    <row r="6309" spans="1:3" x14ac:dyDescent="0.2">
      <c r="A6309" s="76" t="s">
        <v>2563</v>
      </c>
      <c r="B6309" s="275" t="s">
        <v>14807</v>
      </c>
      <c r="C6309" s="276" t="s">
        <v>22275</v>
      </c>
    </row>
    <row r="6310" spans="1:3" x14ac:dyDescent="0.2">
      <c r="A6310" s="76" t="s">
        <v>2564</v>
      </c>
      <c r="B6310" s="275" t="s">
        <v>14808</v>
      </c>
      <c r="C6310" s="276" t="s">
        <v>22275</v>
      </c>
    </row>
    <row r="6311" spans="1:3" x14ac:dyDescent="0.2">
      <c r="A6311" s="76" t="s">
        <v>2565</v>
      </c>
      <c r="B6311" s="275" t="s">
        <v>14809</v>
      </c>
      <c r="C6311" s="276" t="s">
        <v>2525</v>
      </c>
    </row>
    <row r="6312" spans="1:3" x14ac:dyDescent="0.2">
      <c r="A6312" s="76" t="s">
        <v>2566</v>
      </c>
      <c r="B6312" s="275" t="s">
        <v>14810</v>
      </c>
      <c r="C6312" s="276" t="s">
        <v>2525</v>
      </c>
    </row>
    <row r="6313" spans="1:3" x14ac:dyDescent="0.2">
      <c r="A6313" s="76" t="s">
        <v>2567</v>
      </c>
      <c r="B6313" s="275" t="s">
        <v>14811</v>
      </c>
      <c r="C6313" s="276" t="s">
        <v>2525</v>
      </c>
    </row>
    <row r="6314" spans="1:3" x14ac:dyDescent="0.2">
      <c r="A6314" s="76" t="s">
        <v>2568</v>
      </c>
      <c r="B6314" s="275" t="s">
        <v>14812</v>
      </c>
      <c r="C6314" s="276" t="s">
        <v>2525</v>
      </c>
    </row>
    <row r="6315" spans="1:3" x14ac:dyDescent="0.2">
      <c r="A6315" s="76" t="s">
        <v>2569</v>
      </c>
      <c r="B6315" s="275" t="s">
        <v>14813</v>
      </c>
      <c r="C6315" s="276" t="s">
        <v>2525</v>
      </c>
    </row>
    <row r="6316" spans="1:3" x14ac:dyDescent="0.2">
      <c r="A6316" s="76" t="s">
        <v>2570</v>
      </c>
      <c r="B6316" s="275" t="s">
        <v>14814</v>
      </c>
      <c r="C6316" s="276" t="s">
        <v>22275</v>
      </c>
    </row>
    <row r="6317" spans="1:3" x14ac:dyDescent="0.2">
      <c r="A6317" s="76" t="s">
        <v>2571</v>
      </c>
      <c r="B6317" s="275" t="s">
        <v>14815</v>
      </c>
      <c r="C6317" s="276" t="s">
        <v>22275</v>
      </c>
    </row>
    <row r="6318" spans="1:3" x14ac:dyDescent="0.2">
      <c r="A6318" s="76" t="s">
        <v>2572</v>
      </c>
      <c r="B6318" s="275" t="s">
        <v>14816</v>
      </c>
      <c r="C6318" s="276" t="s">
        <v>2525</v>
      </c>
    </row>
    <row r="6319" spans="1:3" x14ac:dyDescent="0.2">
      <c r="A6319" s="76" t="s">
        <v>2573</v>
      </c>
      <c r="B6319" s="275" t="s">
        <v>14817</v>
      </c>
      <c r="C6319" s="276" t="s">
        <v>2525</v>
      </c>
    </row>
    <row r="6320" spans="1:3" x14ac:dyDescent="0.2">
      <c r="A6320" s="76" t="s">
        <v>2574</v>
      </c>
      <c r="B6320" s="275" t="s">
        <v>14818</v>
      </c>
      <c r="C6320" s="276" t="s">
        <v>2525</v>
      </c>
    </row>
    <row r="6321" spans="1:3" x14ac:dyDescent="0.2">
      <c r="A6321" s="76" t="s">
        <v>2575</v>
      </c>
      <c r="B6321" s="275" t="s">
        <v>14819</v>
      </c>
      <c r="C6321" s="276" t="s">
        <v>2525</v>
      </c>
    </row>
    <row r="6322" spans="1:3" x14ac:dyDescent="0.2">
      <c r="A6322" s="76" t="s">
        <v>2576</v>
      </c>
      <c r="B6322" s="275" t="s">
        <v>14820</v>
      </c>
      <c r="C6322" s="276" t="s">
        <v>2525</v>
      </c>
    </row>
    <row r="6323" spans="1:3" x14ac:dyDescent="0.2">
      <c r="A6323" s="76" t="s">
        <v>2577</v>
      </c>
      <c r="B6323" s="275" t="s">
        <v>14821</v>
      </c>
      <c r="C6323" s="276" t="s">
        <v>2525</v>
      </c>
    </row>
    <row r="6324" spans="1:3" x14ac:dyDescent="0.2">
      <c r="A6324" s="76" t="s">
        <v>2578</v>
      </c>
      <c r="B6324" s="275" t="s">
        <v>14822</v>
      </c>
      <c r="C6324" s="276" t="s">
        <v>2525</v>
      </c>
    </row>
    <row r="6325" spans="1:3" x14ac:dyDescent="0.2">
      <c r="A6325" s="76" t="s">
        <v>14823</v>
      </c>
      <c r="B6325" s="275" t="s">
        <v>14824</v>
      </c>
      <c r="C6325" s="276" t="s">
        <v>2525</v>
      </c>
    </row>
    <row r="6326" spans="1:3" x14ac:dyDescent="0.2">
      <c r="A6326" s="76" t="s">
        <v>14825</v>
      </c>
      <c r="B6326" s="275" t="s">
        <v>14826</v>
      </c>
      <c r="C6326" s="276" t="s">
        <v>2525</v>
      </c>
    </row>
    <row r="6327" spans="1:3" x14ac:dyDescent="0.2">
      <c r="A6327" s="76" t="s">
        <v>14827</v>
      </c>
      <c r="B6327" s="275" t="s">
        <v>14828</v>
      </c>
      <c r="C6327" s="276" t="s">
        <v>22275</v>
      </c>
    </row>
    <row r="6328" spans="1:3" x14ac:dyDescent="0.2">
      <c r="A6328" s="76" t="s">
        <v>14829</v>
      </c>
      <c r="B6328" s="275" t="s">
        <v>14830</v>
      </c>
      <c r="C6328" s="276" t="s">
        <v>2525</v>
      </c>
    </row>
    <row r="6329" spans="1:3" x14ac:dyDescent="0.2">
      <c r="A6329" s="76" t="s">
        <v>14831</v>
      </c>
      <c r="B6329" s="275" t="s">
        <v>14832</v>
      </c>
      <c r="C6329" s="276" t="s">
        <v>22275</v>
      </c>
    </row>
    <row r="6330" spans="1:3" x14ac:dyDescent="0.2">
      <c r="A6330" s="76" t="s">
        <v>14833</v>
      </c>
      <c r="B6330" s="275" t="s">
        <v>14834</v>
      </c>
      <c r="C6330" s="276" t="s">
        <v>2525</v>
      </c>
    </row>
    <row r="6331" spans="1:3" x14ac:dyDescent="0.2">
      <c r="A6331" s="76" t="s">
        <v>14835</v>
      </c>
      <c r="B6331" s="275" t="s">
        <v>14836</v>
      </c>
      <c r="C6331" s="276" t="s">
        <v>2525</v>
      </c>
    </row>
    <row r="6332" spans="1:3" x14ac:dyDescent="0.2">
      <c r="A6332" s="76" t="s">
        <v>14837</v>
      </c>
      <c r="B6332" s="275" t="s">
        <v>14838</v>
      </c>
      <c r="C6332" s="276" t="s">
        <v>2525</v>
      </c>
    </row>
    <row r="6333" spans="1:3" x14ac:dyDescent="0.2">
      <c r="A6333" s="76" t="s">
        <v>14839</v>
      </c>
      <c r="B6333" s="275" t="s">
        <v>14840</v>
      </c>
      <c r="C6333" s="276" t="s">
        <v>2525</v>
      </c>
    </row>
    <row r="6334" spans="1:3" x14ac:dyDescent="0.2">
      <c r="A6334" s="76" t="s">
        <v>14841</v>
      </c>
      <c r="B6334" s="275" t="s">
        <v>14842</v>
      </c>
      <c r="C6334" s="276" t="s">
        <v>2525</v>
      </c>
    </row>
    <row r="6335" spans="1:3" x14ac:dyDescent="0.2">
      <c r="A6335" s="76" t="s">
        <v>14843</v>
      </c>
      <c r="B6335" s="275" t="s">
        <v>14844</v>
      </c>
      <c r="C6335" s="276" t="s">
        <v>22275</v>
      </c>
    </row>
    <row r="6336" spans="1:3" x14ac:dyDescent="0.2">
      <c r="A6336" s="76" t="s">
        <v>14845</v>
      </c>
      <c r="B6336" s="275" t="s">
        <v>14846</v>
      </c>
      <c r="C6336" s="276" t="s">
        <v>22275</v>
      </c>
    </row>
    <row r="6337" spans="1:3" x14ac:dyDescent="0.2">
      <c r="A6337" s="76" t="s">
        <v>14847</v>
      </c>
      <c r="B6337" s="275" t="s">
        <v>14848</v>
      </c>
      <c r="C6337" s="276" t="s">
        <v>2525</v>
      </c>
    </row>
    <row r="6338" spans="1:3" x14ac:dyDescent="0.2">
      <c r="A6338" s="76" t="s">
        <v>14849</v>
      </c>
      <c r="B6338" s="275" t="s">
        <v>14850</v>
      </c>
      <c r="C6338" s="276" t="s">
        <v>2525</v>
      </c>
    </row>
    <row r="6339" spans="1:3" x14ac:dyDescent="0.2">
      <c r="A6339" s="76" t="s">
        <v>14851</v>
      </c>
      <c r="B6339" s="275" t="s">
        <v>14852</v>
      </c>
      <c r="C6339" s="276" t="s">
        <v>22275</v>
      </c>
    </row>
    <row r="6340" spans="1:3" x14ac:dyDescent="0.2">
      <c r="A6340" s="76" t="s">
        <v>14853</v>
      </c>
      <c r="B6340" s="275" t="s">
        <v>14854</v>
      </c>
      <c r="C6340" s="276" t="s">
        <v>22275</v>
      </c>
    </row>
    <row r="6341" spans="1:3" x14ac:dyDescent="0.2">
      <c r="A6341" s="76" t="s">
        <v>14855</v>
      </c>
      <c r="B6341" s="275" t="s">
        <v>14856</v>
      </c>
      <c r="C6341" s="276" t="s">
        <v>22275</v>
      </c>
    </row>
    <row r="6342" spans="1:3" x14ac:dyDescent="0.2">
      <c r="A6342" s="76" t="s">
        <v>14857</v>
      </c>
      <c r="B6342" s="275" t="s">
        <v>14858</v>
      </c>
      <c r="C6342" s="276" t="s">
        <v>2525</v>
      </c>
    </row>
    <row r="6343" spans="1:3" x14ac:dyDescent="0.2">
      <c r="A6343" s="76" t="s">
        <v>14859</v>
      </c>
      <c r="B6343" s="275" t="s">
        <v>14860</v>
      </c>
      <c r="C6343" s="276" t="s">
        <v>22275</v>
      </c>
    </row>
    <row r="6344" spans="1:3" x14ac:dyDescent="0.2">
      <c r="A6344" s="76" t="s">
        <v>14861</v>
      </c>
      <c r="B6344" s="275" t="s">
        <v>14862</v>
      </c>
      <c r="C6344" s="276" t="s">
        <v>2525</v>
      </c>
    </row>
    <row r="6345" spans="1:3" x14ac:dyDescent="0.2">
      <c r="A6345" s="76" t="s">
        <v>14863</v>
      </c>
      <c r="B6345" s="275" t="s">
        <v>14864</v>
      </c>
      <c r="C6345" s="276" t="s">
        <v>2525</v>
      </c>
    </row>
    <row r="6346" spans="1:3" x14ac:dyDescent="0.2">
      <c r="A6346" s="76" t="s">
        <v>14865</v>
      </c>
      <c r="B6346" s="275" t="s">
        <v>14866</v>
      </c>
      <c r="C6346" s="276" t="s">
        <v>22275</v>
      </c>
    </row>
    <row r="6347" spans="1:3" x14ac:dyDescent="0.2">
      <c r="A6347" s="76" t="s">
        <v>14867</v>
      </c>
      <c r="B6347" s="275" t="s">
        <v>14868</v>
      </c>
      <c r="C6347" s="276" t="s">
        <v>2525</v>
      </c>
    </row>
    <row r="6348" spans="1:3" x14ac:dyDescent="0.2">
      <c r="A6348" s="76" t="s">
        <v>14869</v>
      </c>
      <c r="B6348" s="275" t="s">
        <v>14870</v>
      </c>
      <c r="C6348" s="276" t="s">
        <v>2525</v>
      </c>
    </row>
    <row r="6349" spans="1:3" x14ac:dyDescent="0.2">
      <c r="A6349" s="76" t="s">
        <v>14871</v>
      </c>
      <c r="B6349" s="275" t="s">
        <v>14872</v>
      </c>
      <c r="C6349" s="276" t="s">
        <v>2525</v>
      </c>
    </row>
    <row r="6350" spans="1:3" x14ac:dyDescent="0.2">
      <c r="A6350" s="76" t="s">
        <v>14873</v>
      </c>
      <c r="B6350" s="275" t="s">
        <v>14874</v>
      </c>
      <c r="C6350" s="276" t="s">
        <v>22275</v>
      </c>
    </row>
    <row r="6351" spans="1:3" x14ac:dyDescent="0.2">
      <c r="A6351" s="76" t="s">
        <v>14875</v>
      </c>
      <c r="B6351" s="275" t="s">
        <v>14876</v>
      </c>
      <c r="C6351" s="276" t="s">
        <v>22275</v>
      </c>
    </row>
    <row r="6352" spans="1:3" x14ac:dyDescent="0.2">
      <c r="A6352" s="76" t="s">
        <v>14877</v>
      </c>
      <c r="B6352" s="275" t="s">
        <v>14878</v>
      </c>
      <c r="C6352" s="276" t="s">
        <v>22275</v>
      </c>
    </row>
    <row r="6353" spans="1:3" x14ac:dyDescent="0.2">
      <c r="A6353" s="76" t="s">
        <v>14879</v>
      </c>
      <c r="B6353" s="275" t="s">
        <v>14880</v>
      </c>
      <c r="C6353" s="276" t="s">
        <v>22275</v>
      </c>
    </row>
    <row r="6354" spans="1:3" x14ac:dyDescent="0.2">
      <c r="A6354" s="76" t="s">
        <v>14881</v>
      </c>
      <c r="B6354" s="275" t="s">
        <v>14882</v>
      </c>
      <c r="C6354" s="276" t="s">
        <v>22275</v>
      </c>
    </row>
    <row r="6355" spans="1:3" x14ac:dyDescent="0.2">
      <c r="A6355" s="76" t="s">
        <v>14883</v>
      </c>
      <c r="B6355" s="275" t="s">
        <v>14884</v>
      </c>
      <c r="C6355" s="276" t="s">
        <v>2525</v>
      </c>
    </row>
    <row r="6356" spans="1:3" x14ac:dyDescent="0.2">
      <c r="A6356" s="76" t="s">
        <v>14885</v>
      </c>
      <c r="B6356" s="275" t="s">
        <v>14886</v>
      </c>
      <c r="C6356" s="276" t="s">
        <v>2525</v>
      </c>
    </row>
    <row r="6357" spans="1:3" x14ac:dyDescent="0.2">
      <c r="A6357" s="76" t="s">
        <v>14887</v>
      </c>
      <c r="B6357" s="275" t="s">
        <v>14888</v>
      </c>
      <c r="C6357" s="276" t="s">
        <v>2525</v>
      </c>
    </row>
    <row r="6358" spans="1:3" x14ac:dyDescent="0.2">
      <c r="A6358" s="76" t="s">
        <v>14889</v>
      </c>
      <c r="B6358" s="275" t="s">
        <v>14890</v>
      </c>
      <c r="C6358" s="276" t="s">
        <v>2525</v>
      </c>
    </row>
    <row r="6359" spans="1:3" x14ac:dyDescent="0.2">
      <c r="A6359" s="76" t="s">
        <v>14891</v>
      </c>
      <c r="B6359" s="275" t="s">
        <v>14892</v>
      </c>
      <c r="C6359" s="276" t="s">
        <v>2525</v>
      </c>
    </row>
    <row r="6360" spans="1:3" x14ac:dyDescent="0.2">
      <c r="A6360" s="76" t="s">
        <v>14893</v>
      </c>
      <c r="B6360" s="275" t="s">
        <v>14894</v>
      </c>
      <c r="C6360" s="276" t="s">
        <v>2525</v>
      </c>
    </row>
    <row r="6361" spans="1:3" x14ac:dyDescent="0.2">
      <c r="A6361" s="76" t="s">
        <v>14895</v>
      </c>
      <c r="B6361" s="275" t="s">
        <v>14896</v>
      </c>
      <c r="C6361" s="276" t="s">
        <v>2525</v>
      </c>
    </row>
    <row r="6362" spans="1:3" x14ac:dyDescent="0.2">
      <c r="A6362" s="76" t="s">
        <v>14897</v>
      </c>
      <c r="B6362" s="275" t="s">
        <v>14898</v>
      </c>
      <c r="C6362" s="276" t="s">
        <v>2525</v>
      </c>
    </row>
    <row r="6363" spans="1:3" x14ac:dyDescent="0.2">
      <c r="A6363" s="76" t="s">
        <v>14899</v>
      </c>
      <c r="B6363" s="275" t="s">
        <v>14900</v>
      </c>
      <c r="C6363" s="276" t="s">
        <v>2525</v>
      </c>
    </row>
    <row r="6364" spans="1:3" x14ac:dyDescent="0.2">
      <c r="A6364" s="76" t="s">
        <v>14901</v>
      </c>
      <c r="B6364" s="275" t="s">
        <v>14902</v>
      </c>
      <c r="C6364" s="276" t="s">
        <v>2525</v>
      </c>
    </row>
    <row r="6365" spans="1:3" x14ac:dyDescent="0.2">
      <c r="A6365" s="76" t="s">
        <v>14903</v>
      </c>
      <c r="B6365" s="275" t="s">
        <v>6814</v>
      </c>
      <c r="C6365" s="276" t="s">
        <v>2525</v>
      </c>
    </row>
    <row r="6366" spans="1:3" x14ac:dyDescent="0.2">
      <c r="A6366" s="76" t="s">
        <v>14904</v>
      </c>
      <c r="B6366" s="275" t="s">
        <v>14905</v>
      </c>
      <c r="C6366" s="276" t="s">
        <v>22275</v>
      </c>
    </row>
    <row r="6367" spans="1:3" x14ac:dyDescent="0.2">
      <c r="A6367" s="76" t="s">
        <v>14906</v>
      </c>
      <c r="B6367" s="275" t="s">
        <v>14907</v>
      </c>
      <c r="C6367" s="276" t="s">
        <v>2525</v>
      </c>
    </row>
    <row r="6368" spans="1:3" x14ac:dyDescent="0.2">
      <c r="A6368" s="76" t="s">
        <v>14908</v>
      </c>
      <c r="B6368" s="275" t="s">
        <v>14909</v>
      </c>
      <c r="C6368" s="276" t="s">
        <v>2525</v>
      </c>
    </row>
    <row r="6369" spans="1:3" x14ac:dyDescent="0.2">
      <c r="A6369" s="76" t="s">
        <v>14910</v>
      </c>
      <c r="B6369" s="275" t="s">
        <v>14911</v>
      </c>
      <c r="C6369" s="276" t="s">
        <v>2525</v>
      </c>
    </row>
    <row r="6370" spans="1:3" x14ac:dyDescent="0.2">
      <c r="A6370" s="76" t="s">
        <v>14912</v>
      </c>
      <c r="B6370" s="275" t="s">
        <v>14913</v>
      </c>
      <c r="C6370" s="276" t="s">
        <v>2525</v>
      </c>
    </row>
    <row r="6371" spans="1:3" x14ac:dyDescent="0.2">
      <c r="A6371" s="76" t="s">
        <v>14914</v>
      </c>
      <c r="B6371" s="275" t="s">
        <v>14915</v>
      </c>
      <c r="C6371" s="276" t="s">
        <v>2525</v>
      </c>
    </row>
    <row r="6372" spans="1:3" x14ac:dyDescent="0.2">
      <c r="A6372" s="76" t="s">
        <v>14916</v>
      </c>
      <c r="B6372" s="275" t="s">
        <v>14917</v>
      </c>
      <c r="C6372" s="276" t="s">
        <v>22275</v>
      </c>
    </row>
    <row r="6373" spans="1:3" x14ac:dyDescent="0.2">
      <c r="A6373" s="76" t="s">
        <v>14918</v>
      </c>
      <c r="B6373" s="275" t="s">
        <v>14919</v>
      </c>
      <c r="C6373" s="276" t="s">
        <v>2525</v>
      </c>
    </row>
    <row r="6374" spans="1:3" x14ac:dyDescent="0.2">
      <c r="A6374" s="76" t="s">
        <v>14920</v>
      </c>
      <c r="B6374" s="275" t="s">
        <v>14921</v>
      </c>
      <c r="C6374" s="276" t="s">
        <v>2525</v>
      </c>
    </row>
    <row r="6375" spans="1:3" x14ac:dyDescent="0.2">
      <c r="A6375" s="76" t="s">
        <v>14922</v>
      </c>
      <c r="B6375" s="275" t="s">
        <v>14923</v>
      </c>
      <c r="C6375" s="276" t="s">
        <v>2525</v>
      </c>
    </row>
    <row r="6376" spans="1:3" x14ac:dyDescent="0.2">
      <c r="A6376" s="76" t="s">
        <v>14924</v>
      </c>
      <c r="B6376" s="275" t="s">
        <v>14925</v>
      </c>
      <c r="C6376" s="276" t="s">
        <v>2525</v>
      </c>
    </row>
    <row r="6377" spans="1:3" x14ac:dyDescent="0.2">
      <c r="A6377" s="76" t="s">
        <v>14926</v>
      </c>
      <c r="B6377" s="275" t="s">
        <v>14927</v>
      </c>
      <c r="C6377" s="276" t="s">
        <v>2525</v>
      </c>
    </row>
    <row r="6378" spans="1:3" x14ac:dyDescent="0.2">
      <c r="A6378" s="76" t="s">
        <v>14928</v>
      </c>
      <c r="B6378" s="275" t="s">
        <v>14929</v>
      </c>
      <c r="C6378" s="276" t="s">
        <v>2525</v>
      </c>
    </row>
    <row r="6379" spans="1:3" x14ac:dyDescent="0.2">
      <c r="A6379" s="76" t="s">
        <v>14930</v>
      </c>
      <c r="B6379" s="275" t="s">
        <v>14931</v>
      </c>
      <c r="C6379" s="276" t="s">
        <v>22275</v>
      </c>
    </row>
    <row r="6380" spans="1:3" x14ac:dyDescent="0.2">
      <c r="A6380" s="76" t="s">
        <v>14932</v>
      </c>
      <c r="B6380" s="275" t="s">
        <v>14933</v>
      </c>
      <c r="C6380" s="276" t="s">
        <v>2525</v>
      </c>
    </row>
    <row r="6381" spans="1:3" x14ac:dyDescent="0.2">
      <c r="A6381" s="76" t="s">
        <v>14934</v>
      </c>
      <c r="B6381" s="275" t="s">
        <v>14935</v>
      </c>
      <c r="C6381" s="276" t="s">
        <v>2525</v>
      </c>
    </row>
    <row r="6382" spans="1:3" x14ac:dyDescent="0.2">
      <c r="A6382" s="76" t="s">
        <v>14936</v>
      </c>
      <c r="B6382" s="275" t="s">
        <v>14937</v>
      </c>
      <c r="C6382" s="276" t="s">
        <v>2525</v>
      </c>
    </row>
    <row r="6383" spans="1:3" x14ac:dyDescent="0.2">
      <c r="A6383" s="76" t="s">
        <v>14938</v>
      </c>
      <c r="B6383" s="275" t="s">
        <v>14939</v>
      </c>
      <c r="C6383" s="276" t="s">
        <v>22275</v>
      </c>
    </row>
    <row r="6384" spans="1:3" x14ac:dyDescent="0.2">
      <c r="A6384" s="76" t="s">
        <v>14940</v>
      </c>
      <c r="B6384" s="275" t="s">
        <v>14941</v>
      </c>
      <c r="C6384" s="276" t="s">
        <v>22275</v>
      </c>
    </row>
    <row r="6385" spans="1:3" x14ac:dyDescent="0.2">
      <c r="A6385" s="76" t="s">
        <v>14942</v>
      </c>
      <c r="B6385" s="275" t="s">
        <v>14943</v>
      </c>
      <c r="C6385" s="276" t="s">
        <v>2525</v>
      </c>
    </row>
    <row r="6386" spans="1:3" x14ac:dyDescent="0.2">
      <c r="A6386" s="76" t="s">
        <v>14944</v>
      </c>
      <c r="B6386" s="275" t="s">
        <v>14945</v>
      </c>
      <c r="C6386" s="276" t="s">
        <v>2525</v>
      </c>
    </row>
    <row r="6387" spans="1:3" x14ac:dyDescent="0.2">
      <c r="A6387" s="76" t="s">
        <v>14946</v>
      </c>
      <c r="B6387" s="275" t="s">
        <v>14947</v>
      </c>
      <c r="C6387" s="276" t="s">
        <v>2525</v>
      </c>
    </row>
    <row r="6388" spans="1:3" x14ac:dyDescent="0.2">
      <c r="A6388" s="76" t="s">
        <v>14948</v>
      </c>
      <c r="B6388" s="275" t="s">
        <v>14949</v>
      </c>
      <c r="C6388" s="276" t="s">
        <v>2525</v>
      </c>
    </row>
    <row r="6389" spans="1:3" x14ac:dyDescent="0.2">
      <c r="A6389" s="76" t="s">
        <v>14950</v>
      </c>
      <c r="B6389" s="275" t="s">
        <v>14951</v>
      </c>
      <c r="C6389" s="276" t="s">
        <v>2525</v>
      </c>
    </row>
    <row r="6390" spans="1:3" x14ac:dyDescent="0.2">
      <c r="A6390" s="76" t="s">
        <v>14952</v>
      </c>
      <c r="B6390" s="275" t="s">
        <v>14953</v>
      </c>
      <c r="C6390" s="276" t="s">
        <v>2525</v>
      </c>
    </row>
    <row r="6391" spans="1:3" x14ac:dyDescent="0.2">
      <c r="A6391" s="76" t="s">
        <v>14954</v>
      </c>
      <c r="B6391" s="275" t="s">
        <v>14955</v>
      </c>
      <c r="C6391" s="276" t="s">
        <v>2525</v>
      </c>
    </row>
    <row r="6392" spans="1:3" x14ac:dyDescent="0.2">
      <c r="A6392" s="76" t="s">
        <v>14956</v>
      </c>
      <c r="B6392" s="275" t="s">
        <v>14957</v>
      </c>
      <c r="C6392" s="276" t="s">
        <v>22278</v>
      </c>
    </row>
    <row r="6393" spans="1:3" x14ac:dyDescent="0.2">
      <c r="A6393" s="76" t="s">
        <v>14958</v>
      </c>
      <c r="B6393" s="275" t="s">
        <v>14959</v>
      </c>
      <c r="C6393" s="276" t="s">
        <v>22278</v>
      </c>
    </row>
    <row r="6394" spans="1:3" x14ac:dyDescent="0.2">
      <c r="A6394" s="76" t="s">
        <v>14960</v>
      </c>
      <c r="B6394" s="275" t="s">
        <v>14961</v>
      </c>
      <c r="C6394" s="276" t="s">
        <v>2525</v>
      </c>
    </row>
    <row r="6395" spans="1:3" x14ac:dyDescent="0.2">
      <c r="A6395" s="76" t="s">
        <v>14962</v>
      </c>
      <c r="B6395" s="275" t="s">
        <v>14963</v>
      </c>
      <c r="C6395" s="276" t="s">
        <v>22275</v>
      </c>
    </row>
    <row r="6396" spans="1:3" x14ac:dyDescent="0.2">
      <c r="A6396" s="76" t="s">
        <v>14964</v>
      </c>
      <c r="B6396" s="275" t="s">
        <v>14965</v>
      </c>
      <c r="C6396" s="276" t="s">
        <v>2525</v>
      </c>
    </row>
    <row r="6397" spans="1:3" x14ac:dyDescent="0.2">
      <c r="A6397" s="76" t="s">
        <v>14966</v>
      </c>
      <c r="B6397" s="275" t="s">
        <v>14967</v>
      </c>
      <c r="C6397" s="276" t="s">
        <v>2525</v>
      </c>
    </row>
    <row r="6398" spans="1:3" x14ac:dyDescent="0.2">
      <c r="A6398" s="76" t="s">
        <v>14968</v>
      </c>
      <c r="B6398" s="275" t="s">
        <v>14969</v>
      </c>
      <c r="C6398" s="276" t="s">
        <v>2525</v>
      </c>
    </row>
    <row r="6399" spans="1:3" x14ac:dyDescent="0.2">
      <c r="A6399" s="76" t="s">
        <v>14970</v>
      </c>
      <c r="B6399" s="275" t="s">
        <v>14971</v>
      </c>
      <c r="C6399" s="276" t="s">
        <v>2525</v>
      </c>
    </row>
    <row r="6400" spans="1:3" x14ac:dyDescent="0.2">
      <c r="A6400" s="76" t="s">
        <v>14972</v>
      </c>
      <c r="B6400" s="275" t="s">
        <v>14973</v>
      </c>
      <c r="C6400" s="276" t="s">
        <v>2525</v>
      </c>
    </row>
    <row r="6401" spans="1:3" x14ac:dyDescent="0.2">
      <c r="A6401" s="76" t="s">
        <v>14974</v>
      </c>
      <c r="B6401" s="275" t="s">
        <v>14975</v>
      </c>
      <c r="C6401" s="276" t="s">
        <v>2525</v>
      </c>
    </row>
    <row r="6402" spans="1:3" x14ac:dyDescent="0.2">
      <c r="A6402" s="76" t="s">
        <v>14976</v>
      </c>
      <c r="B6402" s="275" t="s">
        <v>14977</v>
      </c>
      <c r="C6402" s="276" t="s">
        <v>22275</v>
      </c>
    </row>
    <row r="6403" spans="1:3" x14ac:dyDescent="0.2">
      <c r="A6403" s="76" t="s">
        <v>14978</v>
      </c>
      <c r="B6403" s="275" t="s">
        <v>14979</v>
      </c>
      <c r="C6403" s="276" t="s">
        <v>2525</v>
      </c>
    </row>
    <row r="6404" spans="1:3" x14ac:dyDescent="0.2">
      <c r="A6404" s="76" t="s">
        <v>14980</v>
      </c>
      <c r="B6404" s="275" t="s">
        <v>14981</v>
      </c>
      <c r="C6404" s="276" t="s">
        <v>2525</v>
      </c>
    </row>
    <row r="6405" spans="1:3" x14ac:dyDescent="0.2">
      <c r="A6405" s="76" t="s">
        <v>14982</v>
      </c>
      <c r="B6405" s="275" t="s">
        <v>14983</v>
      </c>
      <c r="C6405" s="276" t="s">
        <v>2525</v>
      </c>
    </row>
    <row r="6406" spans="1:3" x14ac:dyDescent="0.2">
      <c r="A6406" s="76" t="s">
        <v>14984</v>
      </c>
      <c r="B6406" s="275" t="s">
        <v>14985</v>
      </c>
      <c r="C6406" s="276" t="s">
        <v>2525</v>
      </c>
    </row>
    <row r="6407" spans="1:3" x14ac:dyDescent="0.2">
      <c r="A6407" s="76" t="s">
        <v>14986</v>
      </c>
      <c r="B6407" s="275" t="s">
        <v>14987</v>
      </c>
      <c r="C6407" s="276" t="s">
        <v>2525</v>
      </c>
    </row>
    <row r="6408" spans="1:3" x14ac:dyDescent="0.2">
      <c r="A6408" s="76" t="s">
        <v>14988</v>
      </c>
      <c r="B6408" s="275" t="s">
        <v>14989</v>
      </c>
      <c r="C6408" s="276" t="s">
        <v>2525</v>
      </c>
    </row>
    <row r="6409" spans="1:3" x14ac:dyDescent="0.2">
      <c r="A6409" s="76" t="s">
        <v>14990</v>
      </c>
      <c r="B6409" s="275" t="s">
        <v>14991</v>
      </c>
      <c r="C6409" s="276" t="s">
        <v>2525</v>
      </c>
    </row>
    <row r="6410" spans="1:3" x14ac:dyDescent="0.2">
      <c r="A6410" s="76" t="s">
        <v>14992</v>
      </c>
      <c r="B6410" s="275" t="s">
        <v>14993</v>
      </c>
      <c r="C6410" s="276" t="s">
        <v>2525</v>
      </c>
    </row>
    <row r="6411" spans="1:3" x14ac:dyDescent="0.2">
      <c r="A6411" s="76" t="s">
        <v>14994</v>
      </c>
      <c r="B6411" s="275" t="s">
        <v>14995</v>
      </c>
      <c r="C6411" s="276" t="s">
        <v>2525</v>
      </c>
    </row>
    <row r="6412" spans="1:3" x14ac:dyDescent="0.2">
      <c r="A6412" s="76" t="s">
        <v>14996</v>
      </c>
      <c r="B6412" s="275" t="s">
        <v>14997</v>
      </c>
      <c r="C6412" s="276" t="s">
        <v>2525</v>
      </c>
    </row>
    <row r="6413" spans="1:3" x14ac:dyDescent="0.2">
      <c r="A6413" s="76" t="s">
        <v>14998</v>
      </c>
      <c r="B6413" s="275" t="s">
        <v>14999</v>
      </c>
      <c r="C6413" s="276" t="s">
        <v>2525</v>
      </c>
    </row>
    <row r="6414" spans="1:3" x14ac:dyDescent="0.2">
      <c r="A6414" s="76" t="s">
        <v>15000</v>
      </c>
      <c r="B6414" s="275" t="s">
        <v>15001</v>
      </c>
      <c r="C6414" s="276" t="s">
        <v>22275</v>
      </c>
    </row>
    <row r="6415" spans="1:3" x14ac:dyDescent="0.2">
      <c r="A6415" s="76" t="s">
        <v>15002</v>
      </c>
      <c r="B6415" s="275" t="s">
        <v>15003</v>
      </c>
      <c r="C6415" s="276" t="s">
        <v>22278</v>
      </c>
    </row>
    <row r="6416" spans="1:3" x14ac:dyDescent="0.2">
      <c r="A6416" s="76" t="s">
        <v>15004</v>
      </c>
      <c r="B6416" s="275" t="s">
        <v>15005</v>
      </c>
      <c r="C6416" s="276" t="s">
        <v>22278</v>
      </c>
    </row>
    <row r="6417" spans="1:3" x14ac:dyDescent="0.2">
      <c r="A6417" s="76" t="s">
        <v>15006</v>
      </c>
      <c r="B6417" s="275" t="s">
        <v>15007</v>
      </c>
      <c r="C6417" s="276" t="s">
        <v>2525</v>
      </c>
    </row>
    <row r="6418" spans="1:3" x14ac:dyDescent="0.2">
      <c r="A6418" s="76" t="s">
        <v>15008</v>
      </c>
      <c r="B6418" s="275" t="s">
        <v>15009</v>
      </c>
      <c r="C6418" s="276" t="s">
        <v>2525</v>
      </c>
    </row>
    <row r="6419" spans="1:3" x14ac:dyDescent="0.2">
      <c r="A6419" s="76" t="s">
        <v>15010</v>
      </c>
      <c r="B6419" s="275" t="s">
        <v>15011</v>
      </c>
      <c r="C6419" s="276" t="s">
        <v>22275</v>
      </c>
    </row>
    <row r="6420" spans="1:3" x14ac:dyDescent="0.2">
      <c r="A6420" s="76" t="s">
        <v>15012</v>
      </c>
      <c r="B6420" s="275" t="s">
        <v>15013</v>
      </c>
      <c r="C6420" s="276" t="s">
        <v>2525</v>
      </c>
    </row>
    <row r="6421" spans="1:3" x14ac:dyDescent="0.2">
      <c r="A6421" s="76" t="s">
        <v>15014</v>
      </c>
      <c r="B6421" s="275" t="s">
        <v>15015</v>
      </c>
      <c r="C6421" s="276" t="s">
        <v>2525</v>
      </c>
    </row>
    <row r="6422" spans="1:3" x14ac:dyDescent="0.2">
      <c r="A6422" s="76" t="s">
        <v>15016</v>
      </c>
      <c r="B6422" s="275" t="s">
        <v>15017</v>
      </c>
      <c r="C6422" s="276" t="s">
        <v>2525</v>
      </c>
    </row>
    <row r="6423" spans="1:3" x14ac:dyDescent="0.2">
      <c r="A6423" s="76" t="s">
        <v>15018</v>
      </c>
      <c r="B6423" s="275" t="s">
        <v>15019</v>
      </c>
      <c r="C6423" s="276" t="s">
        <v>2525</v>
      </c>
    </row>
    <row r="6424" spans="1:3" x14ac:dyDescent="0.2">
      <c r="A6424" s="76" t="s">
        <v>15020</v>
      </c>
      <c r="B6424" s="275" t="s">
        <v>15021</v>
      </c>
      <c r="C6424" s="276" t="s">
        <v>2525</v>
      </c>
    </row>
    <row r="6425" spans="1:3" x14ac:dyDescent="0.2">
      <c r="A6425" s="76" t="s">
        <v>15022</v>
      </c>
      <c r="B6425" s="275" t="s">
        <v>15023</v>
      </c>
      <c r="C6425" s="276" t="s">
        <v>2525</v>
      </c>
    </row>
    <row r="6426" spans="1:3" x14ac:dyDescent="0.2">
      <c r="A6426" s="76" t="s">
        <v>15024</v>
      </c>
      <c r="B6426" s="275" t="s">
        <v>15025</v>
      </c>
      <c r="C6426" s="276" t="s">
        <v>2525</v>
      </c>
    </row>
    <row r="6427" spans="1:3" x14ac:dyDescent="0.2">
      <c r="A6427" s="76" t="s">
        <v>15026</v>
      </c>
      <c r="B6427" s="275" t="s">
        <v>15027</v>
      </c>
      <c r="C6427" s="276" t="s">
        <v>2525</v>
      </c>
    </row>
    <row r="6428" spans="1:3" x14ac:dyDescent="0.2">
      <c r="A6428" s="76" t="s">
        <v>15028</v>
      </c>
      <c r="B6428" s="275" t="s">
        <v>15029</v>
      </c>
      <c r="C6428" s="276" t="s">
        <v>2525</v>
      </c>
    </row>
    <row r="6429" spans="1:3" x14ac:dyDescent="0.2">
      <c r="A6429" s="76" t="s">
        <v>15030</v>
      </c>
      <c r="B6429" s="275" t="s">
        <v>15031</v>
      </c>
      <c r="C6429" s="276" t="s">
        <v>2525</v>
      </c>
    </row>
    <row r="6430" spans="1:3" x14ac:dyDescent="0.2">
      <c r="A6430" s="76" t="s">
        <v>15032</v>
      </c>
      <c r="B6430" s="275" t="s">
        <v>15033</v>
      </c>
      <c r="C6430" s="276" t="s">
        <v>2525</v>
      </c>
    </row>
    <row r="6431" spans="1:3" x14ac:dyDescent="0.2">
      <c r="A6431" s="76" t="s">
        <v>15034</v>
      </c>
      <c r="B6431" s="275" t="s">
        <v>15035</v>
      </c>
      <c r="C6431" s="276" t="s">
        <v>2525</v>
      </c>
    </row>
    <row r="6432" spans="1:3" x14ac:dyDescent="0.2">
      <c r="A6432" s="76" t="s">
        <v>15036</v>
      </c>
      <c r="B6432" s="275" t="s">
        <v>15037</v>
      </c>
      <c r="C6432" s="276" t="s">
        <v>2525</v>
      </c>
    </row>
    <row r="6433" spans="1:3" x14ac:dyDescent="0.2">
      <c r="A6433" s="76" t="s">
        <v>15038</v>
      </c>
      <c r="B6433" s="275" t="s">
        <v>15039</v>
      </c>
      <c r="C6433" s="276" t="s">
        <v>2525</v>
      </c>
    </row>
    <row r="6434" spans="1:3" x14ac:dyDescent="0.2">
      <c r="A6434" s="76" t="s">
        <v>15040</v>
      </c>
      <c r="B6434" s="275" t="s">
        <v>15041</v>
      </c>
      <c r="C6434" s="276" t="s">
        <v>2525</v>
      </c>
    </row>
    <row r="6435" spans="1:3" x14ac:dyDescent="0.2">
      <c r="A6435" s="76" t="s">
        <v>15042</v>
      </c>
      <c r="B6435" s="275" t="s">
        <v>15043</v>
      </c>
      <c r="C6435" s="276" t="s">
        <v>2525</v>
      </c>
    </row>
    <row r="6436" spans="1:3" x14ac:dyDescent="0.2">
      <c r="A6436" s="76" t="s">
        <v>15044</v>
      </c>
      <c r="B6436" s="275" t="s">
        <v>15045</v>
      </c>
      <c r="C6436" s="276" t="s">
        <v>2525</v>
      </c>
    </row>
    <row r="6437" spans="1:3" x14ac:dyDescent="0.2">
      <c r="A6437" s="76" t="s">
        <v>15046</v>
      </c>
      <c r="B6437" s="275" t="s">
        <v>15047</v>
      </c>
      <c r="C6437" s="276" t="s">
        <v>2525</v>
      </c>
    </row>
    <row r="6438" spans="1:3" x14ac:dyDescent="0.2">
      <c r="A6438" s="76" t="s">
        <v>15048</v>
      </c>
      <c r="B6438" s="275" t="s">
        <v>15049</v>
      </c>
      <c r="C6438" s="276" t="s">
        <v>22275</v>
      </c>
    </row>
    <row r="6439" spans="1:3" x14ac:dyDescent="0.2">
      <c r="A6439" s="76" t="s">
        <v>15050</v>
      </c>
      <c r="B6439" s="275" t="s">
        <v>15051</v>
      </c>
      <c r="C6439" s="276" t="s">
        <v>2525</v>
      </c>
    </row>
    <row r="6440" spans="1:3" x14ac:dyDescent="0.2">
      <c r="A6440" s="76" t="s">
        <v>15052</v>
      </c>
      <c r="B6440" s="275" t="s">
        <v>15053</v>
      </c>
      <c r="C6440" s="276" t="s">
        <v>2525</v>
      </c>
    </row>
    <row r="6441" spans="1:3" x14ac:dyDescent="0.2">
      <c r="A6441" s="76" t="s">
        <v>15054</v>
      </c>
      <c r="B6441" s="275" t="s">
        <v>15055</v>
      </c>
      <c r="C6441" s="276" t="s">
        <v>2525</v>
      </c>
    </row>
    <row r="6442" spans="1:3" x14ac:dyDescent="0.2">
      <c r="A6442" s="76" t="s">
        <v>15056</v>
      </c>
      <c r="B6442" s="275" t="s">
        <v>15057</v>
      </c>
      <c r="C6442" s="276" t="s">
        <v>2525</v>
      </c>
    </row>
    <row r="6443" spans="1:3" x14ac:dyDescent="0.2">
      <c r="A6443" s="76" t="s">
        <v>15058</v>
      </c>
      <c r="B6443" s="275" t="s">
        <v>15059</v>
      </c>
      <c r="C6443" s="276" t="s">
        <v>22275</v>
      </c>
    </row>
    <row r="6444" spans="1:3" x14ac:dyDescent="0.2">
      <c r="A6444" s="76" t="s">
        <v>15060</v>
      </c>
      <c r="B6444" s="275" t="s">
        <v>15061</v>
      </c>
      <c r="C6444" s="276" t="s">
        <v>2525</v>
      </c>
    </row>
    <row r="6445" spans="1:3" x14ac:dyDescent="0.2">
      <c r="A6445" s="76" t="s">
        <v>15062</v>
      </c>
      <c r="B6445" s="275" t="s">
        <v>15063</v>
      </c>
      <c r="C6445" s="276" t="s">
        <v>2525</v>
      </c>
    </row>
    <row r="6446" spans="1:3" x14ac:dyDescent="0.2">
      <c r="A6446" s="76" t="s">
        <v>15064</v>
      </c>
      <c r="B6446" s="275" t="s">
        <v>15065</v>
      </c>
      <c r="C6446" s="276" t="s">
        <v>2525</v>
      </c>
    </row>
    <row r="6447" spans="1:3" x14ac:dyDescent="0.2">
      <c r="A6447" s="76" t="s">
        <v>15066</v>
      </c>
      <c r="B6447" s="275" t="s">
        <v>15067</v>
      </c>
      <c r="C6447" s="276" t="s">
        <v>2525</v>
      </c>
    </row>
    <row r="6448" spans="1:3" x14ac:dyDescent="0.2">
      <c r="A6448" s="76" t="s">
        <v>15068</v>
      </c>
      <c r="B6448" s="275" t="s">
        <v>15069</v>
      </c>
      <c r="C6448" s="276" t="s">
        <v>2525</v>
      </c>
    </row>
    <row r="6449" spans="1:3" x14ac:dyDescent="0.2">
      <c r="A6449" s="76" t="s">
        <v>15070</v>
      </c>
      <c r="B6449" s="275" t="s">
        <v>15071</v>
      </c>
      <c r="C6449" s="276" t="s">
        <v>2525</v>
      </c>
    </row>
    <row r="6450" spans="1:3" x14ac:dyDescent="0.2">
      <c r="A6450" s="76" t="s">
        <v>15072</v>
      </c>
      <c r="B6450" s="275" t="s">
        <v>15073</v>
      </c>
      <c r="C6450" s="276" t="s">
        <v>2525</v>
      </c>
    </row>
    <row r="6451" spans="1:3" x14ac:dyDescent="0.2">
      <c r="A6451" s="76" t="s">
        <v>15074</v>
      </c>
      <c r="B6451" s="275" t="s">
        <v>15075</v>
      </c>
      <c r="C6451" s="276" t="s">
        <v>2525</v>
      </c>
    </row>
    <row r="6452" spans="1:3" x14ac:dyDescent="0.2">
      <c r="A6452" s="76" t="s">
        <v>15076</v>
      </c>
      <c r="B6452" s="275" t="s">
        <v>15077</v>
      </c>
      <c r="C6452" s="276" t="s">
        <v>2525</v>
      </c>
    </row>
    <row r="6453" spans="1:3" x14ac:dyDescent="0.2">
      <c r="A6453" s="76" t="s">
        <v>15078</v>
      </c>
      <c r="B6453" s="275" t="s">
        <v>15079</v>
      </c>
      <c r="C6453" s="276" t="s">
        <v>2525</v>
      </c>
    </row>
    <row r="6454" spans="1:3" x14ac:dyDescent="0.2">
      <c r="A6454" s="76" t="s">
        <v>15080</v>
      </c>
      <c r="B6454" s="275" t="s">
        <v>15081</v>
      </c>
      <c r="C6454" s="276" t="s">
        <v>2525</v>
      </c>
    </row>
    <row r="6455" spans="1:3" x14ac:dyDescent="0.2">
      <c r="A6455" s="76" t="s">
        <v>15082</v>
      </c>
      <c r="B6455" s="275" t="s">
        <v>15083</v>
      </c>
      <c r="C6455" s="276" t="s">
        <v>22278</v>
      </c>
    </row>
    <row r="6456" spans="1:3" x14ac:dyDescent="0.2">
      <c r="A6456" s="76" t="s">
        <v>15084</v>
      </c>
      <c r="B6456" s="275" t="s">
        <v>15085</v>
      </c>
      <c r="C6456" s="276" t="s">
        <v>22278</v>
      </c>
    </row>
    <row r="6457" spans="1:3" x14ac:dyDescent="0.2">
      <c r="A6457" s="76" t="s">
        <v>15086</v>
      </c>
      <c r="B6457" s="275" t="s">
        <v>15087</v>
      </c>
      <c r="C6457" s="276" t="s">
        <v>22278</v>
      </c>
    </row>
    <row r="6458" spans="1:3" x14ac:dyDescent="0.2">
      <c r="A6458" s="76" t="s">
        <v>15088</v>
      </c>
      <c r="B6458" s="275" t="s">
        <v>15089</v>
      </c>
      <c r="C6458" s="276" t="s">
        <v>2525</v>
      </c>
    </row>
    <row r="6459" spans="1:3" x14ac:dyDescent="0.2">
      <c r="A6459" s="76" t="s">
        <v>15090</v>
      </c>
      <c r="B6459" s="275" t="s">
        <v>15091</v>
      </c>
      <c r="C6459" s="276" t="s">
        <v>2525</v>
      </c>
    </row>
    <row r="6460" spans="1:3" x14ac:dyDescent="0.2">
      <c r="A6460" s="76" t="s">
        <v>15092</v>
      </c>
      <c r="B6460" s="275" t="s">
        <v>15093</v>
      </c>
      <c r="C6460" s="276" t="s">
        <v>22275</v>
      </c>
    </row>
    <row r="6461" spans="1:3" x14ac:dyDescent="0.2">
      <c r="A6461" s="76" t="s">
        <v>15094</v>
      </c>
      <c r="B6461" s="275" t="s">
        <v>15095</v>
      </c>
      <c r="C6461" s="276" t="s">
        <v>2525</v>
      </c>
    </row>
    <row r="6462" spans="1:3" x14ac:dyDescent="0.2">
      <c r="A6462" s="76" t="s">
        <v>15096</v>
      </c>
      <c r="B6462" s="275" t="s">
        <v>15097</v>
      </c>
      <c r="C6462" s="276" t="s">
        <v>2525</v>
      </c>
    </row>
    <row r="6463" spans="1:3" x14ac:dyDescent="0.2">
      <c r="A6463" s="76" t="s">
        <v>15098</v>
      </c>
      <c r="B6463" s="275" t="s">
        <v>12844</v>
      </c>
      <c r="C6463" s="276" t="s">
        <v>2525</v>
      </c>
    </row>
    <row r="6464" spans="1:3" x14ac:dyDescent="0.2">
      <c r="A6464" s="76" t="s">
        <v>15099</v>
      </c>
      <c r="B6464" s="275" t="s">
        <v>15100</v>
      </c>
      <c r="C6464" s="276" t="s">
        <v>2525</v>
      </c>
    </row>
    <row r="6465" spans="1:3" x14ac:dyDescent="0.2">
      <c r="A6465" s="76" t="s">
        <v>15101</v>
      </c>
      <c r="B6465" s="275" t="s">
        <v>15102</v>
      </c>
      <c r="C6465" s="276" t="s">
        <v>2525</v>
      </c>
    </row>
    <row r="6466" spans="1:3" x14ac:dyDescent="0.2">
      <c r="A6466" s="76" t="s">
        <v>15103</v>
      </c>
      <c r="B6466" s="275" t="s">
        <v>15104</v>
      </c>
      <c r="C6466" s="276" t="s">
        <v>22275</v>
      </c>
    </row>
    <row r="6467" spans="1:3" x14ac:dyDescent="0.2">
      <c r="A6467" s="76" t="s">
        <v>15105</v>
      </c>
      <c r="B6467" s="275" t="s">
        <v>15106</v>
      </c>
      <c r="C6467" s="276" t="s">
        <v>2525</v>
      </c>
    </row>
    <row r="6468" spans="1:3" x14ac:dyDescent="0.2">
      <c r="A6468" s="76" t="s">
        <v>15107</v>
      </c>
      <c r="B6468" s="275" t="s">
        <v>15108</v>
      </c>
      <c r="C6468" s="276" t="s">
        <v>2525</v>
      </c>
    </row>
    <row r="6469" spans="1:3" x14ac:dyDescent="0.2">
      <c r="A6469" s="76" t="s">
        <v>15109</v>
      </c>
      <c r="B6469" s="275" t="s">
        <v>15110</v>
      </c>
      <c r="C6469" s="276" t="s">
        <v>2525</v>
      </c>
    </row>
    <row r="6470" spans="1:3" x14ac:dyDescent="0.2">
      <c r="A6470" s="76" t="s">
        <v>15111</v>
      </c>
      <c r="B6470" s="275" t="s">
        <v>15112</v>
      </c>
      <c r="C6470" s="276" t="s">
        <v>2525</v>
      </c>
    </row>
    <row r="6471" spans="1:3" x14ac:dyDescent="0.2">
      <c r="A6471" s="76" t="s">
        <v>15113</v>
      </c>
      <c r="B6471" s="275" t="s">
        <v>15114</v>
      </c>
      <c r="C6471" s="276" t="s">
        <v>2525</v>
      </c>
    </row>
    <row r="6472" spans="1:3" x14ac:dyDescent="0.2">
      <c r="A6472" s="76" t="s">
        <v>15115</v>
      </c>
      <c r="B6472" s="275" t="s">
        <v>15116</v>
      </c>
      <c r="C6472" s="276" t="s">
        <v>2525</v>
      </c>
    </row>
    <row r="6473" spans="1:3" x14ac:dyDescent="0.2">
      <c r="A6473" s="76" t="s">
        <v>15117</v>
      </c>
      <c r="B6473" s="275" t="s">
        <v>15118</v>
      </c>
      <c r="C6473" s="276" t="s">
        <v>2525</v>
      </c>
    </row>
    <row r="6474" spans="1:3" x14ac:dyDescent="0.2">
      <c r="A6474" s="76" t="s">
        <v>15119</v>
      </c>
      <c r="B6474" s="275" t="s">
        <v>15120</v>
      </c>
      <c r="C6474" s="276" t="s">
        <v>2525</v>
      </c>
    </row>
    <row r="6475" spans="1:3" x14ac:dyDescent="0.2">
      <c r="A6475" s="76" t="s">
        <v>15121</v>
      </c>
      <c r="B6475" s="275" t="s">
        <v>15122</v>
      </c>
      <c r="C6475" s="276" t="s">
        <v>2525</v>
      </c>
    </row>
    <row r="6476" spans="1:3" x14ac:dyDescent="0.2">
      <c r="A6476" s="76" t="s">
        <v>15123</v>
      </c>
      <c r="B6476" s="275" t="s">
        <v>15124</v>
      </c>
      <c r="C6476" s="276" t="s">
        <v>2525</v>
      </c>
    </row>
    <row r="6477" spans="1:3" x14ac:dyDescent="0.2">
      <c r="A6477" s="76" t="s">
        <v>15125</v>
      </c>
      <c r="B6477" s="275" t="s">
        <v>15126</v>
      </c>
      <c r="C6477" s="276" t="s">
        <v>2525</v>
      </c>
    </row>
    <row r="6478" spans="1:3" x14ac:dyDescent="0.2">
      <c r="A6478" s="76" t="s">
        <v>15127</v>
      </c>
      <c r="B6478" s="275" t="s">
        <v>15128</v>
      </c>
      <c r="C6478" s="276" t="s">
        <v>2525</v>
      </c>
    </row>
    <row r="6479" spans="1:3" x14ac:dyDescent="0.2">
      <c r="A6479" s="76" t="s">
        <v>15129</v>
      </c>
      <c r="B6479" s="275" t="s">
        <v>15130</v>
      </c>
      <c r="C6479" s="276" t="s">
        <v>2525</v>
      </c>
    </row>
    <row r="6480" spans="1:3" x14ac:dyDescent="0.2">
      <c r="A6480" s="76" t="s">
        <v>15131</v>
      </c>
      <c r="B6480" s="275" t="s">
        <v>15132</v>
      </c>
      <c r="C6480" s="276" t="s">
        <v>2525</v>
      </c>
    </row>
    <row r="6481" spans="1:3" x14ac:dyDescent="0.2">
      <c r="A6481" s="76" t="s">
        <v>15133</v>
      </c>
      <c r="B6481" s="275" t="s">
        <v>15134</v>
      </c>
      <c r="C6481" s="276" t="s">
        <v>2525</v>
      </c>
    </row>
    <row r="6482" spans="1:3" x14ac:dyDescent="0.2">
      <c r="A6482" s="76" t="s">
        <v>15135</v>
      </c>
      <c r="B6482" s="275" t="s">
        <v>15136</v>
      </c>
      <c r="C6482" s="276" t="s">
        <v>2525</v>
      </c>
    </row>
    <row r="6483" spans="1:3" x14ac:dyDescent="0.2">
      <c r="A6483" s="76" t="s">
        <v>15137</v>
      </c>
      <c r="B6483" s="275" t="s">
        <v>14913</v>
      </c>
      <c r="C6483" s="276" t="s">
        <v>2525</v>
      </c>
    </row>
    <row r="6484" spans="1:3" x14ac:dyDescent="0.2">
      <c r="A6484" s="76" t="s">
        <v>15138</v>
      </c>
      <c r="B6484" s="275" t="s">
        <v>15139</v>
      </c>
      <c r="C6484" s="276" t="s">
        <v>2525</v>
      </c>
    </row>
    <row r="6485" spans="1:3" x14ac:dyDescent="0.2">
      <c r="A6485" s="76" t="s">
        <v>15140</v>
      </c>
      <c r="B6485" s="275" t="s">
        <v>15141</v>
      </c>
      <c r="C6485" s="276" t="s">
        <v>2525</v>
      </c>
    </row>
    <row r="6486" spans="1:3" x14ac:dyDescent="0.2">
      <c r="A6486" s="76" t="s">
        <v>15142</v>
      </c>
      <c r="B6486" s="275" t="s">
        <v>15143</v>
      </c>
      <c r="C6486" s="276" t="s">
        <v>2525</v>
      </c>
    </row>
    <row r="6487" spans="1:3" x14ac:dyDescent="0.2">
      <c r="A6487" s="76" t="s">
        <v>15144</v>
      </c>
      <c r="B6487" s="275" t="s">
        <v>15145</v>
      </c>
      <c r="C6487" s="276" t="s">
        <v>2525</v>
      </c>
    </row>
    <row r="6488" spans="1:3" x14ac:dyDescent="0.2">
      <c r="A6488" s="76" t="s">
        <v>15146</v>
      </c>
      <c r="B6488" s="275" t="s">
        <v>15147</v>
      </c>
      <c r="C6488" s="276" t="s">
        <v>22278</v>
      </c>
    </row>
    <row r="6489" spans="1:3" x14ac:dyDescent="0.2">
      <c r="A6489" s="76" t="s">
        <v>15148</v>
      </c>
      <c r="B6489" s="275" t="s">
        <v>15149</v>
      </c>
      <c r="C6489" s="276" t="s">
        <v>2525</v>
      </c>
    </row>
    <row r="6490" spans="1:3" x14ac:dyDescent="0.2">
      <c r="A6490" s="76" t="s">
        <v>15150</v>
      </c>
      <c r="B6490" s="275" t="s">
        <v>1856</v>
      </c>
      <c r="C6490" s="276" t="s">
        <v>2525</v>
      </c>
    </row>
    <row r="6491" spans="1:3" x14ac:dyDescent="0.2">
      <c r="A6491" s="76" t="s">
        <v>15151</v>
      </c>
      <c r="B6491" s="275" t="s">
        <v>15152</v>
      </c>
      <c r="C6491" s="276" t="s">
        <v>2525</v>
      </c>
    </row>
    <row r="6492" spans="1:3" x14ac:dyDescent="0.2">
      <c r="A6492" s="76" t="s">
        <v>15153</v>
      </c>
      <c r="B6492" s="275" t="s">
        <v>15154</v>
      </c>
      <c r="C6492" s="276" t="s">
        <v>22275</v>
      </c>
    </row>
    <row r="6493" spans="1:3" x14ac:dyDescent="0.2">
      <c r="A6493" s="76" t="s">
        <v>15155</v>
      </c>
      <c r="B6493" s="275" t="s">
        <v>15156</v>
      </c>
      <c r="C6493" s="276" t="s">
        <v>2525</v>
      </c>
    </row>
    <row r="6494" spans="1:3" x14ac:dyDescent="0.2">
      <c r="A6494" s="76" t="s">
        <v>15157</v>
      </c>
      <c r="B6494" s="275" t="s">
        <v>15158</v>
      </c>
      <c r="C6494" s="276" t="s">
        <v>22275</v>
      </c>
    </row>
    <row r="6495" spans="1:3" x14ac:dyDescent="0.2">
      <c r="A6495" s="76" t="s">
        <v>15159</v>
      </c>
      <c r="B6495" s="275" t="s">
        <v>15160</v>
      </c>
      <c r="C6495" s="276" t="s">
        <v>2525</v>
      </c>
    </row>
    <row r="6496" spans="1:3" x14ac:dyDescent="0.2">
      <c r="A6496" s="76" t="s">
        <v>15161</v>
      </c>
      <c r="B6496" s="275" t="s">
        <v>15162</v>
      </c>
      <c r="C6496" s="276" t="s">
        <v>2525</v>
      </c>
    </row>
    <row r="6497" spans="1:3" x14ac:dyDescent="0.2">
      <c r="A6497" s="76" t="s">
        <v>15163</v>
      </c>
      <c r="B6497" s="275" t="s">
        <v>15164</v>
      </c>
      <c r="C6497" s="276" t="s">
        <v>2525</v>
      </c>
    </row>
    <row r="6498" spans="1:3" x14ac:dyDescent="0.2">
      <c r="A6498" s="76" t="s">
        <v>15165</v>
      </c>
      <c r="B6498" s="275" t="s">
        <v>15166</v>
      </c>
      <c r="C6498" s="276" t="s">
        <v>2525</v>
      </c>
    </row>
    <row r="6499" spans="1:3" x14ac:dyDescent="0.2">
      <c r="A6499" s="76" t="s">
        <v>15167</v>
      </c>
      <c r="B6499" s="275" t="s">
        <v>15168</v>
      </c>
      <c r="C6499" s="276" t="s">
        <v>2525</v>
      </c>
    </row>
    <row r="6500" spans="1:3" x14ac:dyDescent="0.2">
      <c r="A6500" s="76" t="s">
        <v>15169</v>
      </c>
      <c r="B6500" s="275" t="s">
        <v>15170</v>
      </c>
      <c r="C6500" s="276" t="s">
        <v>2525</v>
      </c>
    </row>
    <row r="6501" spans="1:3" x14ac:dyDescent="0.2">
      <c r="A6501" s="76" t="s">
        <v>15171</v>
      </c>
      <c r="B6501" s="275" t="s">
        <v>15172</v>
      </c>
      <c r="C6501" s="276" t="s">
        <v>2525</v>
      </c>
    </row>
    <row r="6502" spans="1:3" x14ac:dyDescent="0.2">
      <c r="A6502" s="76" t="s">
        <v>15173</v>
      </c>
      <c r="B6502" s="275" t="s">
        <v>15174</v>
      </c>
      <c r="C6502" s="276" t="s">
        <v>2525</v>
      </c>
    </row>
    <row r="6503" spans="1:3" x14ac:dyDescent="0.2">
      <c r="A6503" s="76" t="s">
        <v>15175</v>
      </c>
      <c r="B6503" s="275" t="s">
        <v>15176</v>
      </c>
      <c r="C6503" s="276" t="s">
        <v>2525</v>
      </c>
    </row>
    <row r="6504" spans="1:3" x14ac:dyDescent="0.2">
      <c r="A6504" s="76" t="s">
        <v>15177</v>
      </c>
      <c r="B6504" s="275" t="s">
        <v>15178</v>
      </c>
      <c r="C6504" s="276" t="s">
        <v>2525</v>
      </c>
    </row>
    <row r="6505" spans="1:3" x14ac:dyDescent="0.2">
      <c r="A6505" s="76" t="s">
        <v>15179</v>
      </c>
      <c r="B6505" s="275" t="s">
        <v>15180</v>
      </c>
      <c r="C6505" s="276" t="s">
        <v>2525</v>
      </c>
    </row>
    <row r="6506" spans="1:3" x14ac:dyDescent="0.2">
      <c r="A6506" s="76" t="s">
        <v>15181</v>
      </c>
      <c r="B6506" s="275" t="s">
        <v>15182</v>
      </c>
      <c r="C6506" s="276" t="s">
        <v>2525</v>
      </c>
    </row>
    <row r="6507" spans="1:3" x14ac:dyDescent="0.2">
      <c r="A6507" s="76" t="s">
        <v>15183</v>
      </c>
      <c r="B6507" s="275" t="s">
        <v>15184</v>
      </c>
      <c r="C6507" s="276" t="s">
        <v>2525</v>
      </c>
    </row>
    <row r="6508" spans="1:3" x14ac:dyDescent="0.2">
      <c r="A6508" s="76" t="s">
        <v>15185</v>
      </c>
      <c r="B6508" s="275" t="s">
        <v>15186</v>
      </c>
      <c r="C6508" s="276" t="s">
        <v>2525</v>
      </c>
    </row>
    <row r="6509" spans="1:3" x14ac:dyDescent="0.2">
      <c r="A6509" s="76" t="s">
        <v>15187</v>
      </c>
      <c r="B6509" s="275" t="s">
        <v>15188</v>
      </c>
      <c r="C6509" s="276" t="s">
        <v>2525</v>
      </c>
    </row>
    <row r="6510" spans="1:3" x14ac:dyDescent="0.2">
      <c r="A6510" s="76" t="s">
        <v>15189</v>
      </c>
      <c r="B6510" s="275" t="s">
        <v>6134</v>
      </c>
      <c r="C6510" s="276" t="s">
        <v>2525</v>
      </c>
    </row>
    <row r="6511" spans="1:3" x14ac:dyDescent="0.2">
      <c r="A6511" s="76" t="s">
        <v>15190</v>
      </c>
      <c r="B6511" s="275" t="s">
        <v>15191</v>
      </c>
      <c r="C6511" s="276" t="s">
        <v>2525</v>
      </c>
    </row>
    <row r="6512" spans="1:3" x14ac:dyDescent="0.2">
      <c r="A6512" s="76" t="s">
        <v>15192</v>
      </c>
      <c r="B6512" s="275" t="s">
        <v>15193</v>
      </c>
      <c r="C6512" s="276" t="s">
        <v>2525</v>
      </c>
    </row>
    <row r="6513" spans="1:3" x14ac:dyDescent="0.2">
      <c r="A6513" s="76" t="s">
        <v>15194</v>
      </c>
      <c r="B6513" s="275" t="s">
        <v>8031</v>
      </c>
      <c r="C6513" s="276" t="s">
        <v>2525</v>
      </c>
    </row>
    <row r="6514" spans="1:3" x14ac:dyDescent="0.2">
      <c r="A6514" s="76" t="s">
        <v>15195</v>
      </c>
      <c r="B6514" s="275" t="s">
        <v>15196</v>
      </c>
      <c r="C6514" s="276" t="s">
        <v>2525</v>
      </c>
    </row>
    <row r="6515" spans="1:3" x14ac:dyDescent="0.2">
      <c r="A6515" s="76" t="s">
        <v>15197</v>
      </c>
      <c r="B6515" s="275" t="s">
        <v>15198</v>
      </c>
      <c r="C6515" s="276" t="s">
        <v>2525</v>
      </c>
    </row>
    <row r="6516" spans="1:3" x14ac:dyDescent="0.2">
      <c r="A6516" s="76" t="s">
        <v>15199</v>
      </c>
      <c r="B6516" s="275" t="s">
        <v>15200</v>
      </c>
      <c r="C6516" s="276" t="s">
        <v>2525</v>
      </c>
    </row>
    <row r="6517" spans="1:3" x14ac:dyDescent="0.2">
      <c r="A6517" s="76" t="s">
        <v>15201</v>
      </c>
      <c r="B6517" s="275" t="s">
        <v>15202</v>
      </c>
      <c r="C6517" s="276" t="s">
        <v>2525</v>
      </c>
    </row>
    <row r="6518" spans="1:3" x14ac:dyDescent="0.2">
      <c r="A6518" s="76" t="s">
        <v>15203</v>
      </c>
      <c r="B6518" s="275" t="s">
        <v>15204</v>
      </c>
      <c r="C6518" s="276" t="s">
        <v>2525</v>
      </c>
    </row>
    <row r="6519" spans="1:3" x14ac:dyDescent="0.2">
      <c r="A6519" s="76" t="s">
        <v>15205</v>
      </c>
      <c r="B6519" s="275" t="s">
        <v>15206</v>
      </c>
      <c r="C6519" s="276" t="s">
        <v>2525</v>
      </c>
    </row>
    <row r="6520" spans="1:3" x14ac:dyDescent="0.2">
      <c r="A6520" s="76" t="s">
        <v>15207</v>
      </c>
      <c r="B6520" s="275" t="s">
        <v>15208</v>
      </c>
      <c r="C6520" s="276" t="s">
        <v>2525</v>
      </c>
    </row>
    <row r="6521" spans="1:3" x14ac:dyDescent="0.2">
      <c r="A6521" s="76" t="s">
        <v>15209</v>
      </c>
      <c r="B6521" s="275" t="s">
        <v>15210</v>
      </c>
      <c r="C6521" s="276" t="s">
        <v>22275</v>
      </c>
    </row>
    <row r="6522" spans="1:3" x14ac:dyDescent="0.2">
      <c r="A6522" s="76" t="s">
        <v>15211</v>
      </c>
      <c r="B6522" s="275" t="s">
        <v>15212</v>
      </c>
      <c r="C6522" s="276" t="s">
        <v>2525</v>
      </c>
    </row>
    <row r="6523" spans="1:3" x14ac:dyDescent="0.2">
      <c r="A6523" s="76" t="s">
        <v>15213</v>
      </c>
      <c r="B6523" s="275" t="s">
        <v>15214</v>
      </c>
      <c r="C6523" s="276" t="s">
        <v>2525</v>
      </c>
    </row>
    <row r="6524" spans="1:3" x14ac:dyDescent="0.2">
      <c r="A6524" s="76" t="s">
        <v>15215</v>
      </c>
      <c r="B6524" s="275" t="s">
        <v>15216</v>
      </c>
      <c r="C6524" s="276" t="s">
        <v>2525</v>
      </c>
    </row>
    <row r="6525" spans="1:3" x14ac:dyDescent="0.2">
      <c r="A6525" s="76" t="s">
        <v>15217</v>
      </c>
      <c r="B6525" s="275" t="s">
        <v>15218</v>
      </c>
      <c r="C6525" s="276" t="s">
        <v>2525</v>
      </c>
    </row>
    <row r="6526" spans="1:3" x14ac:dyDescent="0.2">
      <c r="A6526" s="76" t="s">
        <v>15219</v>
      </c>
      <c r="B6526" s="275" t="s">
        <v>15220</v>
      </c>
      <c r="C6526" s="276" t="s">
        <v>2525</v>
      </c>
    </row>
    <row r="6527" spans="1:3" x14ac:dyDescent="0.2">
      <c r="A6527" s="76" t="s">
        <v>15221</v>
      </c>
      <c r="B6527" s="275" t="s">
        <v>15222</v>
      </c>
      <c r="C6527" s="276" t="s">
        <v>2525</v>
      </c>
    </row>
    <row r="6528" spans="1:3" x14ac:dyDescent="0.2">
      <c r="A6528" s="76" t="s">
        <v>15223</v>
      </c>
      <c r="B6528" s="275" t="s">
        <v>15224</v>
      </c>
      <c r="C6528" s="276" t="s">
        <v>2525</v>
      </c>
    </row>
    <row r="6529" spans="1:3" x14ac:dyDescent="0.2">
      <c r="A6529" s="76" t="s">
        <v>15225</v>
      </c>
      <c r="B6529" s="275" t="s">
        <v>7626</v>
      </c>
      <c r="C6529" s="276" t="s">
        <v>2525</v>
      </c>
    </row>
    <row r="6530" spans="1:3" x14ac:dyDescent="0.2">
      <c r="A6530" s="76" t="s">
        <v>15226</v>
      </c>
      <c r="B6530" s="275" t="s">
        <v>15227</v>
      </c>
      <c r="C6530" s="276" t="s">
        <v>2525</v>
      </c>
    </row>
    <row r="6531" spans="1:3" x14ac:dyDescent="0.2">
      <c r="A6531" s="76" t="s">
        <v>15228</v>
      </c>
      <c r="B6531" s="275" t="s">
        <v>15229</v>
      </c>
      <c r="C6531" s="276" t="s">
        <v>2525</v>
      </c>
    </row>
    <row r="6532" spans="1:3" x14ac:dyDescent="0.2">
      <c r="A6532" s="76" t="s">
        <v>15230</v>
      </c>
      <c r="B6532" s="275" t="s">
        <v>15231</v>
      </c>
      <c r="C6532" s="276" t="s">
        <v>22275</v>
      </c>
    </row>
    <row r="6533" spans="1:3" x14ac:dyDescent="0.2">
      <c r="A6533" s="76" t="s">
        <v>15232</v>
      </c>
      <c r="B6533" s="275" t="s">
        <v>15233</v>
      </c>
      <c r="C6533" s="276" t="s">
        <v>2525</v>
      </c>
    </row>
    <row r="6534" spans="1:3" x14ac:dyDescent="0.2">
      <c r="A6534" s="76" t="s">
        <v>15234</v>
      </c>
      <c r="B6534" s="275" t="s">
        <v>15235</v>
      </c>
      <c r="C6534" s="276" t="s">
        <v>2525</v>
      </c>
    </row>
    <row r="6535" spans="1:3" x14ac:dyDescent="0.2">
      <c r="A6535" s="76" t="s">
        <v>15236</v>
      </c>
      <c r="B6535" s="275" t="s">
        <v>15237</v>
      </c>
      <c r="C6535" s="276" t="s">
        <v>2525</v>
      </c>
    </row>
    <row r="6536" spans="1:3" x14ac:dyDescent="0.2">
      <c r="A6536" s="76" t="s">
        <v>15238</v>
      </c>
      <c r="B6536" s="275" t="s">
        <v>15239</v>
      </c>
      <c r="C6536" s="276" t="s">
        <v>2525</v>
      </c>
    </row>
    <row r="6537" spans="1:3" x14ac:dyDescent="0.2">
      <c r="A6537" s="76" t="s">
        <v>15240</v>
      </c>
      <c r="B6537" s="275" t="s">
        <v>15241</v>
      </c>
      <c r="C6537" s="276" t="s">
        <v>2525</v>
      </c>
    </row>
    <row r="6538" spans="1:3" x14ac:dyDescent="0.2">
      <c r="A6538" s="76" t="s">
        <v>15242</v>
      </c>
      <c r="B6538" s="275" t="s">
        <v>15243</v>
      </c>
      <c r="C6538" s="276" t="s">
        <v>2525</v>
      </c>
    </row>
    <row r="6539" spans="1:3" x14ac:dyDescent="0.2">
      <c r="A6539" s="76" t="s">
        <v>15244</v>
      </c>
      <c r="B6539" s="275" t="s">
        <v>15245</v>
      </c>
      <c r="C6539" s="276" t="s">
        <v>2525</v>
      </c>
    </row>
    <row r="6540" spans="1:3" x14ac:dyDescent="0.2">
      <c r="A6540" s="76" t="s">
        <v>15246</v>
      </c>
      <c r="B6540" s="275" t="s">
        <v>15247</v>
      </c>
      <c r="C6540" s="276" t="s">
        <v>2525</v>
      </c>
    </row>
    <row r="6541" spans="1:3" x14ac:dyDescent="0.2">
      <c r="A6541" s="76" t="s">
        <v>15248</v>
      </c>
      <c r="B6541" s="275" t="s">
        <v>15249</v>
      </c>
      <c r="C6541" s="276" t="s">
        <v>2525</v>
      </c>
    </row>
    <row r="6542" spans="1:3" x14ac:dyDescent="0.2">
      <c r="A6542" s="76" t="s">
        <v>15250</v>
      </c>
      <c r="B6542" s="275" t="s">
        <v>15251</v>
      </c>
      <c r="C6542" s="276" t="s">
        <v>2525</v>
      </c>
    </row>
    <row r="6543" spans="1:3" x14ac:dyDescent="0.2">
      <c r="A6543" s="76" t="s">
        <v>15252</v>
      </c>
      <c r="B6543" s="275" t="s">
        <v>15253</v>
      </c>
      <c r="C6543" s="276" t="s">
        <v>2525</v>
      </c>
    </row>
    <row r="6544" spans="1:3" x14ac:dyDescent="0.2">
      <c r="A6544" s="76" t="s">
        <v>15254</v>
      </c>
      <c r="B6544" s="275" t="s">
        <v>15077</v>
      </c>
      <c r="C6544" s="276" t="s">
        <v>2525</v>
      </c>
    </row>
    <row r="6545" spans="1:3" x14ac:dyDescent="0.2">
      <c r="A6545" s="76" t="s">
        <v>15255</v>
      </c>
      <c r="B6545" s="275" t="s">
        <v>15256</v>
      </c>
      <c r="C6545" s="276" t="s">
        <v>22275</v>
      </c>
    </row>
    <row r="6546" spans="1:3" x14ac:dyDescent="0.2">
      <c r="A6546" s="76" t="s">
        <v>15257</v>
      </c>
      <c r="B6546" s="275" t="s">
        <v>15258</v>
      </c>
      <c r="C6546" s="276" t="s">
        <v>22275</v>
      </c>
    </row>
    <row r="6547" spans="1:3" x14ac:dyDescent="0.2">
      <c r="A6547" s="76" t="s">
        <v>15259</v>
      </c>
      <c r="B6547" s="275" t="s">
        <v>15260</v>
      </c>
      <c r="C6547" s="276" t="s">
        <v>2525</v>
      </c>
    </row>
    <row r="6548" spans="1:3" x14ac:dyDescent="0.2">
      <c r="A6548" s="76" t="s">
        <v>15261</v>
      </c>
      <c r="B6548" s="275" t="s">
        <v>15262</v>
      </c>
      <c r="C6548" s="276" t="s">
        <v>2525</v>
      </c>
    </row>
    <row r="6549" spans="1:3" x14ac:dyDescent="0.2">
      <c r="A6549" s="76" t="s">
        <v>15263</v>
      </c>
      <c r="B6549" s="275" t="s">
        <v>12957</v>
      </c>
      <c r="C6549" s="276" t="s">
        <v>2525</v>
      </c>
    </row>
    <row r="6550" spans="1:3" x14ac:dyDescent="0.2">
      <c r="A6550" s="76" t="s">
        <v>15264</v>
      </c>
      <c r="B6550" s="275" t="s">
        <v>15265</v>
      </c>
      <c r="C6550" s="276" t="s">
        <v>2525</v>
      </c>
    </row>
    <row r="6551" spans="1:3" x14ac:dyDescent="0.2">
      <c r="A6551" s="76" t="s">
        <v>15266</v>
      </c>
      <c r="B6551" s="275" t="s">
        <v>15267</v>
      </c>
      <c r="C6551" s="276" t="s">
        <v>2525</v>
      </c>
    </row>
    <row r="6552" spans="1:3" x14ac:dyDescent="0.2">
      <c r="A6552" s="76" t="s">
        <v>15268</v>
      </c>
      <c r="B6552" s="275" t="s">
        <v>15269</v>
      </c>
      <c r="C6552" s="276" t="s">
        <v>2525</v>
      </c>
    </row>
    <row r="6553" spans="1:3" x14ac:dyDescent="0.2">
      <c r="A6553" s="76" t="s">
        <v>15270</v>
      </c>
      <c r="B6553" s="275" t="s">
        <v>15271</v>
      </c>
      <c r="C6553" s="276" t="s">
        <v>2525</v>
      </c>
    </row>
    <row r="6554" spans="1:3" x14ac:dyDescent="0.2">
      <c r="A6554" s="76" t="s">
        <v>15272</v>
      </c>
      <c r="B6554" s="275" t="s">
        <v>15273</v>
      </c>
      <c r="C6554" s="276" t="s">
        <v>2525</v>
      </c>
    </row>
    <row r="6555" spans="1:3" x14ac:dyDescent="0.2">
      <c r="A6555" s="76" t="s">
        <v>15274</v>
      </c>
      <c r="B6555" s="275" t="s">
        <v>15275</v>
      </c>
      <c r="C6555" s="276" t="s">
        <v>2525</v>
      </c>
    </row>
    <row r="6556" spans="1:3" x14ac:dyDescent="0.2">
      <c r="A6556" s="76" t="s">
        <v>15276</v>
      </c>
      <c r="B6556" s="275" t="s">
        <v>15277</v>
      </c>
      <c r="C6556" s="276" t="s">
        <v>2525</v>
      </c>
    </row>
    <row r="6557" spans="1:3" x14ac:dyDescent="0.2">
      <c r="A6557" s="76" t="s">
        <v>15278</v>
      </c>
      <c r="B6557" s="275" t="s">
        <v>15279</v>
      </c>
      <c r="C6557" s="276" t="s">
        <v>2525</v>
      </c>
    </row>
    <row r="6558" spans="1:3" x14ac:dyDescent="0.2">
      <c r="A6558" s="76" t="s">
        <v>15280</v>
      </c>
      <c r="B6558" s="275" t="s">
        <v>15281</v>
      </c>
      <c r="C6558" s="276" t="s">
        <v>22275</v>
      </c>
    </row>
    <row r="6559" spans="1:3" x14ac:dyDescent="0.2">
      <c r="A6559" s="76" t="s">
        <v>15282</v>
      </c>
      <c r="B6559" s="275" t="s">
        <v>15283</v>
      </c>
      <c r="C6559" s="276" t="s">
        <v>22275</v>
      </c>
    </row>
    <row r="6560" spans="1:3" x14ac:dyDescent="0.2">
      <c r="A6560" s="76" t="s">
        <v>15284</v>
      </c>
      <c r="B6560" s="275" t="s">
        <v>15285</v>
      </c>
      <c r="C6560" s="276" t="s">
        <v>2525</v>
      </c>
    </row>
    <row r="6561" spans="1:3" x14ac:dyDescent="0.2">
      <c r="A6561" s="76" t="s">
        <v>15286</v>
      </c>
      <c r="B6561" s="275" t="s">
        <v>15287</v>
      </c>
      <c r="C6561" s="276" t="s">
        <v>2525</v>
      </c>
    </row>
    <row r="6562" spans="1:3" x14ac:dyDescent="0.2">
      <c r="A6562" s="76" t="s">
        <v>15288</v>
      </c>
      <c r="B6562" s="275" t="s">
        <v>15289</v>
      </c>
      <c r="C6562" s="276" t="s">
        <v>2525</v>
      </c>
    </row>
    <row r="6563" spans="1:3" x14ac:dyDescent="0.2">
      <c r="A6563" s="76" t="s">
        <v>15290</v>
      </c>
      <c r="B6563" s="275" t="s">
        <v>15291</v>
      </c>
      <c r="C6563" s="276" t="s">
        <v>2525</v>
      </c>
    </row>
    <row r="6564" spans="1:3" x14ac:dyDescent="0.2">
      <c r="A6564" s="76" t="s">
        <v>15292</v>
      </c>
      <c r="B6564" s="275" t="s">
        <v>15293</v>
      </c>
      <c r="C6564" s="276" t="s">
        <v>2525</v>
      </c>
    </row>
    <row r="6565" spans="1:3" x14ac:dyDescent="0.2">
      <c r="A6565" s="76" t="s">
        <v>15294</v>
      </c>
      <c r="B6565" s="275" t="s">
        <v>15295</v>
      </c>
      <c r="C6565" s="276" t="s">
        <v>2525</v>
      </c>
    </row>
    <row r="6566" spans="1:3" x14ac:dyDescent="0.2">
      <c r="A6566" s="76" t="s">
        <v>15296</v>
      </c>
      <c r="B6566" s="275" t="s">
        <v>15297</v>
      </c>
      <c r="C6566" s="276" t="s">
        <v>2525</v>
      </c>
    </row>
    <row r="6567" spans="1:3" x14ac:dyDescent="0.2">
      <c r="A6567" s="76" t="s">
        <v>15298</v>
      </c>
      <c r="B6567" s="275" t="s">
        <v>15299</v>
      </c>
      <c r="C6567" s="276" t="s">
        <v>2525</v>
      </c>
    </row>
    <row r="6568" spans="1:3" x14ac:dyDescent="0.2">
      <c r="A6568" s="76" t="s">
        <v>15300</v>
      </c>
      <c r="B6568" s="275" t="s">
        <v>15301</v>
      </c>
      <c r="C6568" s="276" t="s">
        <v>2525</v>
      </c>
    </row>
    <row r="6569" spans="1:3" x14ac:dyDescent="0.2">
      <c r="A6569" s="76" t="s">
        <v>15302</v>
      </c>
      <c r="B6569" s="275" t="s">
        <v>15303</v>
      </c>
      <c r="C6569" s="276" t="s">
        <v>2525</v>
      </c>
    </row>
    <row r="6570" spans="1:3" x14ac:dyDescent="0.2">
      <c r="A6570" s="76" t="s">
        <v>15304</v>
      </c>
      <c r="B6570" s="275" t="s">
        <v>15305</v>
      </c>
      <c r="C6570" s="276" t="s">
        <v>2525</v>
      </c>
    </row>
    <row r="6571" spans="1:3" x14ac:dyDescent="0.2">
      <c r="A6571" s="76" t="s">
        <v>15306</v>
      </c>
      <c r="B6571" s="275" t="s">
        <v>15307</v>
      </c>
      <c r="C6571" s="276" t="s">
        <v>2525</v>
      </c>
    </row>
    <row r="6572" spans="1:3" x14ac:dyDescent="0.2">
      <c r="A6572" s="76" t="s">
        <v>15308</v>
      </c>
      <c r="B6572" s="275" t="s">
        <v>15309</v>
      </c>
      <c r="C6572" s="276" t="s">
        <v>2525</v>
      </c>
    </row>
    <row r="6573" spans="1:3" x14ac:dyDescent="0.2">
      <c r="A6573" s="76" t="s">
        <v>15310</v>
      </c>
      <c r="B6573" s="275" t="s">
        <v>15311</v>
      </c>
      <c r="C6573" s="276" t="s">
        <v>2525</v>
      </c>
    </row>
    <row r="6574" spans="1:3" x14ac:dyDescent="0.2">
      <c r="A6574" s="76" t="s">
        <v>15312</v>
      </c>
      <c r="B6574" s="275" t="s">
        <v>15313</v>
      </c>
      <c r="C6574" s="276" t="s">
        <v>2525</v>
      </c>
    </row>
    <row r="6575" spans="1:3" x14ac:dyDescent="0.2">
      <c r="A6575" s="76" t="s">
        <v>15314</v>
      </c>
      <c r="B6575" s="275" t="s">
        <v>15315</v>
      </c>
      <c r="C6575" s="276" t="s">
        <v>2525</v>
      </c>
    </row>
    <row r="6576" spans="1:3" x14ac:dyDescent="0.2">
      <c r="A6576" s="76" t="s">
        <v>15316</v>
      </c>
      <c r="B6576" s="275" t="s">
        <v>15317</v>
      </c>
      <c r="C6576" s="276" t="s">
        <v>2525</v>
      </c>
    </row>
    <row r="6577" spans="1:3" x14ac:dyDescent="0.2">
      <c r="A6577" s="76" t="s">
        <v>15318</v>
      </c>
      <c r="B6577" s="275" t="s">
        <v>15319</v>
      </c>
      <c r="C6577" s="276" t="s">
        <v>2525</v>
      </c>
    </row>
    <row r="6578" spans="1:3" x14ac:dyDescent="0.2">
      <c r="A6578" s="76" t="s">
        <v>15320</v>
      </c>
      <c r="B6578" s="275" t="s">
        <v>15321</v>
      </c>
      <c r="C6578" s="276" t="s">
        <v>2525</v>
      </c>
    </row>
    <row r="6579" spans="1:3" x14ac:dyDescent="0.2">
      <c r="A6579" s="76" t="s">
        <v>15322</v>
      </c>
      <c r="B6579" s="275" t="s">
        <v>15323</v>
      </c>
      <c r="C6579" s="276" t="s">
        <v>2525</v>
      </c>
    </row>
    <row r="6580" spans="1:3" x14ac:dyDescent="0.2">
      <c r="A6580" s="76" t="s">
        <v>15324</v>
      </c>
      <c r="B6580" s="275" t="s">
        <v>15325</v>
      </c>
      <c r="C6580" s="276" t="s">
        <v>2525</v>
      </c>
    </row>
    <row r="6581" spans="1:3" x14ac:dyDescent="0.2">
      <c r="A6581" s="76" t="s">
        <v>15326</v>
      </c>
      <c r="B6581" s="275" t="s">
        <v>15327</v>
      </c>
      <c r="C6581" s="276" t="s">
        <v>2525</v>
      </c>
    </row>
    <row r="6582" spans="1:3" x14ac:dyDescent="0.2">
      <c r="A6582" s="76" t="s">
        <v>15328</v>
      </c>
      <c r="B6582" s="275" t="s">
        <v>15329</v>
      </c>
      <c r="C6582" s="276" t="s">
        <v>2525</v>
      </c>
    </row>
    <row r="6583" spans="1:3" x14ac:dyDescent="0.2">
      <c r="A6583" s="76" t="s">
        <v>15330</v>
      </c>
      <c r="B6583" s="275" t="s">
        <v>15331</v>
      </c>
      <c r="C6583" s="276" t="s">
        <v>2525</v>
      </c>
    </row>
    <row r="6584" spans="1:3" x14ac:dyDescent="0.2">
      <c r="A6584" s="76" t="s">
        <v>15332</v>
      </c>
      <c r="B6584" s="275" t="s">
        <v>15333</v>
      </c>
      <c r="C6584" s="276" t="s">
        <v>22278</v>
      </c>
    </row>
    <row r="6585" spans="1:3" x14ac:dyDescent="0.2">
      <c r="A6585" s="76" t="s">
        <v>15334</v>
      </c>
      <c r="B6585" s="275" t="s">
        <v>15335</v>
      </c>
      <c r="C6585" s="276" t="s">
        <v>2525</v>
      </c>
    </row>
    <row r="6586" spans="1:3" x14ac:dyDescent="0.2">
      <c r="A6586" s="76" t="s">
        <v>15336</v>
      </c>
      <c r="B6586" s="275" t="s">
        <v>15337</v>
      </c>
      <c r="C6586" s="276" t="s">
        <v>2525</v>
      </c>
    </row>
    <row r="6587" spans="1:3" x14ac:dyDescent="0.2">
      <c r="A6587" s="76" t="s">
        <v>15338</v>
      </c>
      <c r="B6587" s="275" t="s">
        <v>15339</v>
      </c>
      <c r="C6587" s="276" t="s">
        <v>2525</v>
      </c>
    </row>
    <row r="6588" spans="1:3" x14ac:dyDescent="0.2">
      <c r="A6588" s="76" t="s">
        <v>15340</v>
      </c>
      <c r="B6588" s="275" t="s">
        <v>15341</v>
      </c>
      <c r="C6588" s="276" t="s">
        <v>2525</v>
      </c>
    </row>
    <row r="6589" spans="1:3" x14ac:dyDescent="0.2">
      <c r="A6589" s="76" t="s">
        <v>15342</v>
      </c>
      <c r="B6589" s="275" t="s">
        <v>15343</v>
      </c>
      <c r="C6589" s="276" t="s">
        <v>2525</v>
      </c>
    </row>
    <row r="6590" spans="1:3" x14ac:dyDescent="0.2">
      <c r="A6590" s="76" t="s">
        <v>15344</v>
      </c>
      <c r="B6590" s="275" t="s">
        <v>15345</v>
      </c>
      <c r="C6590" s="276" t="s">
        <v>2525</v>
      </c>
    </row>
    <row r="6591" spans="1:3" x14ac:dyDescent="0.2">
      <c r="A6591" s="76" t="s">
        <v>15346</v>
      </c>
      <c r="B6591" s="275" t="s">
        <v>15347</v>
      </c>
      <c r="C6591" s="276" t="s">
        <v>2525</v>
      </c>
    </row>
    <row r="6592" spans="1:3" x14ac:dyDescent="0.2">
      <c r="A6592" s="76" t="s">
        <v>15348</v>
      </c>
      <c r="B6592" s="275" t="s">
        <v>15349</v>
      </c>
      <c r="C6592" s="276" t="s">
        <v>2525</v>
      </c>
    </row>
    <row r="6593" spans="1:3" x14ac:dyDescent="0.2">
      <c r="A6593" s="76" t="s">
        <v>15350</v>
      </c>
      <c r="B6593" s="275" t="s">
        <v>15351</v>
      </c>
      <c r="C6593" s="276" t="s">
        <v>2525</v>
      </c>
    </row>
    <row r="6594" spans="1:3" x14ac:dyDescent="0.2">
      <c r="A6594" s="76" t="s">
        <v>15352</v>
      </c>
      <c r="B6594" s="275" t="s">
        <v>15353</v>
      </c>
      <c r="C6594" s="276" t="s">
        <v>2525</v>
      </c>
    </row>
    <row r="6595" spans="1:3" x14ac:dyDescent="0.2">
      <c r="A6595" s="76" t="s">
        <v>15354</v>
      </c>
      <c r="B6595" s="275" t="s">
        <v>14002</v>
      </c>
      <c r="C6595" s="276" t="s">
        <v>2525</v>
      </c>
    </row>
    <row r="6596" spans="1:3" x14ac:dyDescent="0.2">
      <c r="A6596" s="76" t="s">
        <v>15355</v>
      </c>
      <c r="B6596" s="275" t="s">
        <v>15356</v>
      </c>
      <c r="C6596" s="276" t="s">
        <v>2525</v>
      </c>
    </row>
    <row r="6597" spans="1:3" x14ac:dyDescent="0.2">
      <c r="A6597" s="76" t="s">
        <v>15357</v>
      </c>
      <c r="B6597" s="275" t="s">
        <v>15358</v>
      </c>
      <c r="C6597" s="276" t="s">
        <v>2525</v>
      </c>
    </row>
    <row r="6598" spans="1:3" x14ac:dyDescent="0.2">
      <c r="A6598" s="76" t="s">
        <v>15359</v>
      </c>
      <c r="B6598" s="275" t="s">
        <v>15360</v>
      </c>
      <c r="C6598" s="276" t="s">
        <v>2525</v>
      </c>
    </row>
    <row r="6599" spans="1:3" x14ac:dyDescent="0.2">
      <c r="A6599" s="76" t="s">
        <v>15361</v>
      </c>
      <c r="B6599" s="275" t="s">
        <v>15362</v>
      </c>
      <c r="C6599" s="276" t="s">
        <v>2525</v>
      </c>
    </row>
    <row r="6600" spans="1:3" x14ac:dyDescent="0.2">
      <c r="A6600" s="76" t="s">
        <v>15363</v>
      </c>
      <c r="B6600" s="275" t="s">
        <v>15364</v>
      </c>
      <c r="C6600" s="276" t="s">
        <v>22275</v>
      </c>
    </row>
    <row r="6601" spans="1:3" x14ac:dyDescent="0.2">
      <c r="A6601" s="76" t="s">
        <v>10913</v>
      </c>
      <c r="B6601" s="275" t="s">
        <v>10914</v>
      </c>
      <c r="C6601" s="276" t="s">
        <v>2525</v>
      </c>
    </row>
    <row r="6602" spans="1:3" x14ac:dyDescent="0.2">
      <c r="A6602" s="76" t="s">
        <v>10915</v>
      </c>
      <c r="B6602" s="275" t="s">
        <v>10916</v>
      </c>
      <c r="C6602" s="276" t="s">
        <v>2525</v>
      </c>
    </row>
    <row r="6603" spans="1:3" x14ac:dyDescent="0.2">
      <c r="A6603" s="76" t="s">
        <v>10917</v>
      </c>
      <c r="B6603" s="275" t="s">
        <v>10918</v>
      </c>
      <c r="C6603" s="276" t="s">
        <v>2525</v>
      </c>
    </row>
    <row r="6604" spans="1:3" x14ac:dyDescent="0.2">
      <c r="A6604" s="76" t="s">
        <v>10919</v>
      </c>
      <c r="B6604" s="275" t="s">
        <v>10920</v>
      </c>
      <c r="C6604" s="276" t="s">
        <v>2525</v>
      </c>
    </row>
    <row r="6605" spans="1:3" x14ac:dyDescent="0.2">
      <c r="A6605" s="76" t="s">
        <v>10921</v>
      </c>
      <c r="B6605" s="275" t="s">
        <v>10922</v>
      </c>
      <c r="C6605" s="276" t="s">
        <v>2525</v>
      </c>
    </row>
    <row r="6606" spans="1:3" x14ac:dyDescent="0.2">
      <c r="A6606" s="76" t="s">
        <v>10923</v>
      </c>
      <c r="B6606" s="275" t="s">
        <v>3996</v>
      </c>
      <c r="C6606" s="276" t="s">
        <v>2525</v>
      </c>
    </row>
    <row r="6607" spans="1:3" x14ac:dyDescent="0.2">
      <c r="A6607" s="76" t="s">
        <v>10924</v>
      </c>
      <c r="B6607" s="275" t="s">
        <v>10925</v>
      </c>
      <c r="C6607" s="276" t="s">
        <v>2525</v>
      </c>
    </row>
    <row r="6608" spans="1:3" x14ac:dyDescent="0.2">
      <c r="A6608" s="76" t="s">
        <v>10926</v>
      </c>
      <c r="B6608" s="275" t="s">
        <v>10927</v>
      </c>
      <c r="C6608" s="276" t="s">
        <v>2525</v>
      </c>
    </row>
    <row r="6609" spans="1:3" x14ac:dyDescent="0.2">
      <c r="A6609" s="76" t="s">
        <v>10928</v>
      </c>
      <c r="B6609" s="275" t="s">
        <v>10929</v>
      </c>
      <c r="C6609" s="276" t="s">
        <v>2525</v>
      </c>
    </row>
    <row r="6610" spans="1:3" x14ac:dyDescent="0.2">
      <c r="A6610" s="76" t="s">
        <v>10930</v>
      </c>
      <c r="B6610" s="275" t="s">
        <v>10931</v>
      </c>
      <c r="C6610" s="276" t="s">
        <v>2525</v>
      </c>
    </row>
    <row r="6611" spans="1:3" x14ac:dyDescent="0.2">
      <c r="A6611" s="76" t="s">
        <v>10932</v>
      </c>
      <c r="B6611" s="275" t="s">
        <v>10933</v>
      </c>
      <c r="C6611" s="276" t="s">
        <v>2525</v>
      </c>
    </row>
    <row r="6612" spans="1:3" x14ac:dyDescent="0.2">
      <c r="A6612" s="76" t="s">
        <v>10934</v>
      </c>
      <c r="B6612" s="275" t="s">
        <v>10935</v>
      </c>
      <c r="C6612" s="276" t="s">
        <v>2525</v>
      </c>
    </row>
    <row r="6613" spans="1:3" x14ac:dyDescent="0.2">
      <c r="A6613" s="76" t="s">
        <v>10936</v>
      </c>
      <c r="B6613" s="275" t="s">
        <v>10937</v>
      </c>
      <c r="C6613" s="276" t="s">
        <v>2525</v>
      </c>
    </row>
    <row r="6614" spans="1:3" x14ac:dyDescent="0.2">
      <c r="A6614" s="76" t="s">
        <v>10938</v>
      </c>
      <c r="B6614" s="275" t="s">
        <v>10939</v>
      </c>
      <c r="C6614" s="276" t="s">
        <v>2525</v>
      </c>
    </row>
    <row r="6615" spans="1:3" x14ac:dyDescent="0.2">
      <c r="A6615" s="76" t="s">
        <v>10940</v>
      </c>
      <c r="B6615" s="275" t="s">
        <v>10941</v>
      </c>
      <c r="C6615" s="276" t="s">
        <v>2525</v>
      </c>
    </row>
    <row r="6616" spans="1:3" x14ac:dyDescent="0.2">
      <c r="A6616" s="76" t="s">
        <v>10942</v>
      </c>
      <c r="B6616" s="275" t="s">
        <v>10943</v>
      </c>
      <c r="C6616" s="276" t="s">
        <v>22278</v>
      </c>
    </row>
    <row r="6617" spans="1:3" x14ac:dyDescent="0.2">
      <c r="A6617" s="76" t="s">
        <v>10944</v>
      </c>
      <c r="B6617" s="275" t="s">
        <v>10945</v>
      </c>
      <c r="C6617" s="276" t="s">
        <v>2525</v>
      </c>
    </row>
    <row r="6618" spans="1:3" x14ac:dyDescent="0.2">
      <c r="A6618" s="76" t="s">
        <v>10946</v>
      </c>
      <c r="B6618" s="275" t="s">
        <v>10947</v>
      </c>
      <c r="C6618" s="276" t="s">
        <v>2525</v>
      </c>
    </row>
    <row r="6619" spans="1:3" x14ac:dyDescent="0.2">
      <c r="A6619" s="76" t="s">
        <v>10948</v>
      </c>
      <c r="B6619" s="275" t="s">
        <v>10949</v>
      </c>
      <c r="C6619" s="276" t="s">
        <v>2525</v>
      </c>
    </row>
    <row r="6620" spans="1:3" x14ac:dyDescent="0.2">
      <c r="A6620" s="76" t="s">
        <v>10950</v>
      </c>
      <c r="B6620" s="275" t="s">
        <v>10951</v>
      </c>
      <c r="C6620" s="276" t="s">
        <v>2525</v>
      </c>
    </row>
    <row r="6621" spans="1:3" x14ac:dyDescent="0.2">
      <c r="A6621" s="76" t="s">
        <v>10952</v>
      </c>
      <c r="B6621" s="275" t="s">
        <v>10953</v>
      </c>
      <c r="C6621" s="276" t="s">
        <v>2525</v>
      </c>
    </row>
    <row r="6622" spans="1:3" x14ac:dyDescent="0.2">
      <c r="A6622" s="76" t="s">
        <v>10954</v>
      </c>
      <c r="B6622" s="275" t="s">
        <v>10955</v>
      </c>
      <c r="C6622" s="276" t="s">
        <v>2525</v>
      </c>
    </row>
    <row r="6623" spans="1:3" x14ac:dyDescent="0.2">
      <c r="A6623" s="76" t="s">
        <v>10956</v>
      </c>
      <c r="B6623" s="275" t="s">
        <v>10957</v>
      </c>
      <c r="C6623" s="276" t="s">
        <v>2525</v>
      </c>
    </row>
    <row r="6624" spans="1:3" x14ac:dyDescent="0.2">
      <c r="A6624" s="76" t="s">
        <v>10958</v>
      </c>
      <c r="B6624" s="275" t="s">
        <v>10959</v>
      </c>
      <c r="C6624" s="276" t="s">
        <v>2525</v>
      </c>
    </row>
    <row r="6625" spans="1:3" x14ac:dyDescent="0.2">
      <c r="A6625" s="76" t="s">
        <v>10960</v>
      </c>
      <c r="B6625" s="275" t="s">
        <v>10961</v>
      </c>
      <c r="C6625" s="276" t="s">
        <v>22275</v>
      </c>
    </row>
    <row r="6626" spans="1:3" x14ac:dyDescent="0.2">
      <c r="A6626" s="76" t="s">
        <v>10962</v>
      </c>
      <c r="B6626" s="275" t="s">
        <v>10963</v>
      </c>
      <c r="C6626" s="276" t="s">
        <v>2525</v>
      </c>
    </row>
    <row r="6627" spans="1:3" x14ac:dyDescent="0.2">
      <c r="A6627" s="76" t="s">
        <v>10964</v>
      </c>
      <c r="B6627" s="275" t="s">
        <v>10965</v>
      </c>
      <c r="C6627" s="276" t="s">
        <v>2525</v>
      </c>
    </row>
    <row r="6628" spans="1:3" x14ac:dyDescent="0.2">
      <c r="A6628" s="76" t="s">
        <v>10966</v>
      </c>
      <c r="B6628" s="275" t="s">
        <v>10967</v>
      </c>
      <c r="C6628" s="276" t="s">
        <v>2525</v>
      </c>
    </row>
    <row r="6629" spans="1:3" x14ac:dyDescent="0.2">
      <c r="A6629" s="76" t="s">
        <v>10968</v>
      </c>
      <c r="B6629" s="275" t="s">
        <v>10969</v>
      </c>
      <c r="C6629" s="276" t="s">
        <v>22275</v>
      </c>
    </row>
    <row r="6630" spans="1:3" x14ac:dyDescent="0.2">
      <c r="A6630" s="76" t="s">
        <v>10970</v>
      </c>
      <c r="B6630" s="275" t="s">
        <v>10971</v>
      </c>
      <c r="C6630" s="276" t="s">
        <v>2525</v>
      </c>
    </row>
    <row r="6631" spans="1:3" x14ac:dyDescent="0.2">
      <c r="A6631" s="76" t="s">
        <v>10972</v>
      </c>
      <c r="B6631" s="275" t="s">
        <v>10973</v>
      </c>
      <c r="C6631" s="276" t="s">
        <v>2525</v>
      </c>
    </row>
    <row r="6632" spans="1:3" x14ac:dyDescent="0.2">
      <c r="A6632" s="76" t="s">
        <v>10974</v>
      </c>
      <c r="B6632" s="275" t="s">
        <v>10975</v>
      </c>
      <c r="C6632" s="276" t="s">
        <v>2525</v>
      </c>
    </row>
    <row r="6633" spans="1:3" x14ac:dyDescent="0.2">
      <c r="A6633" s="76" t="s">
        <v>10976</v>
      </c>
      <c r="B6633" s="275" t="s">
        <v>10977</v>
      </c>
      <c r="C6633" s="276" t="s">
        <v>2525</v>
      </c>
    </row>
    <row r="6634" spans="1:3" x14ac:dyDescent="0.2">
      <c r="A6634" s="76" t="s">
        <v>10978</v>
      </c>
      <c r="B6634" s="275" t="s">
        <v>10979</v>
      </c>
      <c r="C6634" s="276" t="s">
        <v>2525</v>
      </c>
    </row>
    <row r="6635" spans="1:3" x14ac:dyDescent="0.2">
      <c r="A6635" s="76" t="s">
        <v>10980</v>
      </c>
      <c r="B6635" s="275" t="s">
        <v>10981</v>
      </c>
      <c r="C6635" s="276" t="s">
        <v>2525</v>
      </c>
    </row>
    <row r="6636" spans="1:3" x14ac:dyDescent="0.2">
      <c r="A6636" s="76" t="s">
        <v>10982</v>
      </c>
      <c r="B6636" s="275" t="s">
        <v>10983</v>
      </c>
      <c r="C6636" s="276" t="s">
        <v>2525</v>
      </c>
    </row>
    <row r="6637" spans="1:3" x14ac:dyDescent="0.2">
      <c r="A6637" s="76" t="s">
        <v>10984</v>
      </c>
      <c r="B6637" s="275" t="s">
        <v>10985</v>
      </c>
      <c r="C6637" s="276" t="s">
        <v>2525</v>
      </c>
    </row>
    <row r="6638" spans="1:3" x14ac:dyDescent="0.2">
      <c r="A6638" s="76" t="s">
        <v>10986</v>
      </c>
      <c r="B6638" s="275" t="s">
        <v>10987</v>
      </c>
      <c r="C6638" s="276" t="s">
        <v>2525</v>
      </c>
    </row>
    <row r="6639" spans="1:3" x14ac:dyDescent="0.2">
      <c r="A6639" s="76" t="s">
        <v>10988</v>
      </c>
      <c r="B6639" s="275" t="s">
        <v>10989</v>
      </c>
      <c r="C6639" s="276" t="s">
        <v>2525</v>
      </c>
    </row>
    <row r="6640" spans="1:3" x14ac:dyDescent="0.2">
      <c r="A6640" s="76" t="s">
        <v>10990</v>
      </c>
      <c r="B6640" s="275" t="s">
        <v>10991</v>
      </c>
      <c r="C6640" s="276" t="s">
        <v>2525</v>
      </c>
    </row>
    <row r="6641" spans="1:3" x14ac:dyDescent="0.2">
      <c r="A6641" s="76" t="s">
        <v>10992</v>
      </c>
      <c r="B6641" s="275" t="s">
        <v>10993</v>
      </c>
      <c r="C6641" s="276" t="s">
        <v>2525</v>
      </c>
    </row>
    <row r="6642" spans="1:3" x14ac:dyDescent="0.2">
      <c r="A6642" s="76" t="s">
        <v>10994</v>
      </c>
      <c r="B6642" s="275" t="s">
        <v>7611</v>
      </c>
      <c r="C6642" s="276" t="s">
        <v>2525</v>
      </c>
    </row>
    <row r="6643" spans="1:3" x14ac:dyDescent="0.2">
      <c r="A6643" s="76" t="s">
        <v>10995</v>
      </c>
      <c r="B6643" s="275" t="s">
        <v>1255</v>
      </c>
      <c r="C6643" s="276" t="s">
        <v>2525</v>
      </c>
    </row>
    <row r="6644" spans="1:3" x14ac:dyDescent="0.2">
      <c r="A6644" s="76" t="s">
        <v>10996</v>
      </c>
      <c r="B6644" s="275" t="s">
        <v>10997</v>
      </c>
      <c r="C6644" s="276" t="s">
        <v>2525</v>
      </c>
    </row>
    <row r="6645" spans="1:3" x14ac:dyDescent="0.2">
      <c r="A6645" s="76" t="s">
        <v>10998</v>
      </c>
      <c r="B6645" s="275" t="s">
        <v>10999</v>
      </c>
      <c r="C6645" s="276" t="s">
        <v>2525</v>
      </c>
    </row>
    <row r="6646" spans="1:3" x14ac:dyDescent="0.2">
      <c r="A6646" s="76" t="s">
        <v>11000</v>
      </c>
      <c r="B6646" s="275" t="s">
        <v>11001</v>
      </c>
      <c r="C6646" s="276" t="s">
        <v>2525</v>
      </c>
    </row>
    <row r="6647" spans="1:3" x14ac:dyDescent="0.2">
      <c r="A6647" s="76" t="s">
        <v>11002</v>
      </c>
      <c r="B6647" s="275" t="s">
        <v>11612</v>
      </c>
      <c r="C6647" s="276" t="s">
        <v>2525</v>
      </c>
    </row>
    <row r="6648" spans="1:3" x14ac:dyDescent="0.2">
      <c r="A6648" s="76" t="s">
        <v>11003</v>
      </c>
      <c r="B6648" s="275" t="s">
        <v>11004</v>
      </c>
      <c r="C6648" s="276" t="s">
        <v>22275</v>
      </c>
    </row>
    <row r="6649" spans="1:3" x14ac:dyDescent="0.2">
      <c r="A6649" s="76" t="s">
        <v>11005</v>
      </c>
      <c r="B6649" s="275" t="s">
        <v>11006</v>
      </c>
      <c r="C6649" s="276" t="s">
        <v>22275</v>
      </c>
    </row>
    <row r="6650" spans="1:3" x14ac:dyDescent="0.2">
      <c r="A6650" s="76" t="s">
        <v>11007</v>
      </c>
      <c r="B6650" s="275" t="s">
        <v>11008</v>
      </c>
      <c r="C6650" s="276" t="s">
        <v>2525</v>
      </c>
    </row>
    <row r="6651" spans="1:3" x14ac:dyDescent="0.2">
      <c r="A6651" s="76" t="s">
        <v>11009</v>
      </c>
      <c r="B6651" s="275" t="s">
        <v>11010</v>
      </c>
      <c r="C6651" s="276" t="s">
        <v>2525</v>
      </c>
    </row>
    <row r="6652" spans="1:3" x14ac:dyDescent="0.2">
      <c r="A6652" s="76" t="s">
        <v>11011</v>
      </c>
      <c r="B6652" s="275" t="s">
        <v>11012</v>
      </c>
      <c r="C6652" s="276" t="s">
        <v>2525</v>
      </c>
    </row>
    <row r="6653" spans="1:3" x14ac:dyDescent="0.2">
      <c r="A6653" s="76" t="s">
        <v>11013</v>
      </c>
      <c r="B6653" s="275" t="s">
        <v>11014</v>
      </c>
      <c r="C6653" s="276" t="s">
        <v>2525</v>
      </c>
    </row>
    <row r="6654" spans="1:3" x14ac:dyDescent="0.2">
      <c r="A6654" s="76" t="s">
        <v>11015</v>
      </c>
      <c r="B6654" s="275" t="s">
        <v>11016</v>
      </c>
      <c r="C6654" s="276" t="s">
        <v>2525</v>
      </c>
    </row>
    <row r="6655" spans="1:3" x14ac:dyDescent="0.2">
      <c r="A6655" s="76" t="s">
        <v>11017</v>
      </c>
      <c r="B6655" s="275" t="s">
        <v>11018</v>
      </c>
      <c r="C6655" s="276" t="s">
        <v>2525</v>
      </c>
    </row>
    <row r="6656" spans="1:3" x14ac:dyDescent="0.2">
      <c r="A6656" s="76" t="s">
        <v>11019</v>
      </c>
      <c r="B6656" s="275" t="s">
        <v>11020</v>
      </c>
      <c r="C6656" s="276" t="s">
        <v>2525</v>
      </c>
    </row>
    <row r="6657" spans="1:3" x14ac:dyDescent="0.2">
      <c r="A6657" s="76" t="s">
        <v>11021</v>
      </c>
      <c r="B6657" s="275" t="s">
        <v>11022</v>
      </c>
      <c r="C6657" s="276" t="s">
        <v>2525</v>
      </c>
    </row>
    <row r="6658" spans="1:3" x14ac:dyDescent="0.2">
      <c r="A6658" s="76" t="s">
        <v>11023</v>
      </c>
      <c r="B6658" s="275" t="s">
        <v>11024</v>
      </c>
      <c r="C6658" s="276" t="s">
        <v>2525</v>
      </c>
    </row>
    <row r="6659" spans="1:3" x14ac:dyDescent="0.2">
      <c r="A6659" s="76" t="s">
        <v>11025</v>
      </c>
      <c r="B6659" s="275" t="s">
        <v>3520</v>
      </c>
      <c r="C6659" s="276" t="s">
        <v>2525</v>
      </c>
    </row>
    <row r="6660" spans="1:3" x14ac:dyDescent="0.2">
      <c r="A6660" s="76" t="s">
        <v>11026</v>
      </c>
      <c r="B6660" s="275" t="s">
        <v>11027</v>
      </c>
      <c r="C6660" s="276" t="s">
        <v>2525</v>
      </c>
    </row>
    <row r="6661" spans="1:3" x14ac:dyDescent="0.2">
      <c r="A6661" s="76" t="s">
        <v>11028</v>
      </c>
      <c r="B6661" s="275" t="s">
        <v>11029</v>
      </c>
      <c r="C6661" s="276" t="s">
        <v>2525</v>
      </c>
    </row>
    <row r="6662" spans="1:3" x14ac:dyDescent="0.2">
      <c r="A6662" s="76" t="s">
        <v>11030</v>
      </c>
      <c r="B6662" s="275" t="s">
        <v>11031</v>
      </c>
      <c r="C6662" s="276" t="s">
        <v>2525</v>
      </c>
    </row>
    <row r="6663" spans="1:3" x14ac:dyDescent="0.2">
      <c r="A6663" s="76" t="s">
        <v>11032</v>
      </c>
      <c r="B6663" s="275" t="s">
        <v>11033</v>
      </c>
      <c r="C6663" s="276" t="s">
        <v>22275</v>
      </c>
    </row>
    <row r="6664" spans="1:3" x14ac:dyDescent="0.2">
      <c r="A6664" s="76" t="s">
        <v>11034</v>
      </c>
      <c r="B6664" s="275" t="s">
        <v>11035</v>
      </c>
      <c r="C6664" s="276" t="s">
        <v>2525</v>
      </c>
    </row>
    <row r="6665" spans="1:3" x14ac:dyDescent="0.2">
      <c r="A6665" s="76" t="s">
        <v>11036</v>
      </c>
      <c r="B6665" s="275" t="s">
        <v>11037</v>
      </c>
      <c r="C6665" s="276" t="s">
        <v>22278</v>
      </c>
    </row>
    <row r="6666" spans="1:3" x14ac:dyDescent="0.2">
      <c r="A6666" s="76" t="s">
        <v>11038</v>
      </c>
      <c r="B6666" s="275" t="s">
        <v>11039</v>
      </c>
      <c r="C6666" s="276" t="s">
        <v>2525</v>
      </c>
    </row>
    <row r="6667" spans="1:3" x14ac:dyDescent="0.2">
      <c r="A6667" s="76" t="s">
        <v>11040</v>
      </c>
      <c r="B6667" s="275" t="s">
        <v>11041</v>
      </c>
      <c r="C6667" s="276" t="s">
        <v>2525</v>
      </c>
    </row>
    <row r="6668" spans="1:3" x14ac:dyDescent="0.2">
      <c r="A6668" s="76" t="s">
        <v>11042</v>
      </c>
      <c r="B6668" s="275" t="s">
        <v>11043</v>
      </c>
      <c r="C6668" s="276" t="s">
        <v>2525</v>
      </c>
    </row>
    <row r="6669" spans="1:3" x14ac:dyDescent="0.2">
      <c r="A6669" s="76" t="s">
        <v>11044</v>
      </c>
      <c r="B6669" s="275" t="s">
        <v>11045</v>
      </c>
      <c r="C6669" s="276" t="s">
        <v>2525</v>
      </c>
    </row>
    <row r="6670" spans="1:3" x14ac:dyDescent="0.2">
      <c r="A6670" s="76" t="s">
        <v>11046</v>
      </c>
      <c r="B6670" s="275" t="s">
        <v>11047</v>
      </c>
      <c r="C6670" s="276" t="s">
        <v>22275</v>
      </c>
    </row>
    <row r="6671" spans="1:3" x14ac:dyDescent="0.2">
      <c r="A6671" s="76" t="s">
        <v>11048</v>
      </c>
      <c r="B6671" s="275" t="s">
        <v>11049</v>
      </c>
      <c r="C6671" s="276" t="s">
        <v>2525</v>
      </c>
    </row>
    <row r="6672" spans="1:3" x14ac:dyDescent="0.2">
      <c r="A6672" s="76" t="s">
        <v>11050</v>
      </c>
      <c r="B6672" s="275" t="s">
        <v>11051</v>
      </c>
      <c r="C6672" s="276" t="s">
        <v>2525</v>
      </c>
    </row>
    <row r="6673" spans="1:3" x14ac:dyDescent="0.2">
      <c r="A6673" s="76" t="s">
        <v>11052</v>
      </c>
      <c r="B6673" s="275" t="s">
        <v>11053</v>
      </c>
      <c r="C6673" s="276" t="s">
        <v>2525</v>
      </c>
    </row>
    <row r="6674" spans="1:3" x14ac:dyDescent="0.2">
      <c r="A6674" s="76" t="s">
        <v>11054</v>
      </c>
      <c r="B6674" s="275" t="s">
        <v>11055</v>
      </c>
      <c r="C6674" s="276" t="s">
        <v>2525</v>
      </c>
    </row>
    <row r="6675" spans="1:3" x14ac:dyDescent="0.2">
      <c r="A6675" s="76" t="s">
        <v>11056</v>
      </c>
      <c r="B6675" s="275" t="s">
        <v>11057</v>
      </c>
      <c r="C6675" s="276" t="s">
        <v>2525</v>
      </c>
    </row>
    <row r="6676" spans="1:3" x14ac:dyDescent="0.2">
      <c r="A6676" s="76" t="s">
        <v>11058</v>
      </c>
      <c r="B6676" s="275" t="s">
        <v>11059</v>
      </c>
      <c r="C6676" s="276" t="s">
        <v>2525</v>
      </c>
    </row>
    <row r="6677" spans="1:3" x14ac:dyDescent="0.2">
      <c r="A6677" s="76" t="s">
        <v>11060</v>
      </c>
      <c r="B6677" s="275" t="s">
        <v>11061</v>
      </c>
      <c r="C6677" s="276" t="s">
        <v>2525</v>
      </c>
    </row>
    <row r="6678" spans="1:3" x14ac:dyDescent="0.2">
      <c r="A6678" s="76" t="s">
        <v>11062</v>
      </c>
      <c r="B6678" s="275" t="s">
        <v>11063</v>
      </c>
      <c r="C6678" s="276" t="s">
        <v>2525</v>
      </c>
    </row>
    <row r="6679" spans="1:3" x14ac:dyDescent="0.2">
      <c r="A6679" s="76" t="s">
        <v>11064</v>
      </c>
      <c r="B6679" s="275" t="s">
        <v>14069</v>
      </c>
      <c r="C6679" s="276" t="s">
        <v>2525</v>
      </c>
    </row>
    <row r="6680" spans="1:3" x14ac:dyDescent="0.2">
      <c r="A6680" s="76" t="s">
        <v>11065</v>
      </c>
      <c r="B6680" s="275" t="s">
        <v>11066</v>
      </c>
      <c r="C6680" s="276" t="s">
        <v>2525</v>
      </c>
    </row>
    <row r="6681" spans="1:3" x14ac:dyDescent="0.2">
      <c r="A6681" s="76" t="s">
        <v>11067</v>
      </c>
      <c r="B6681" s="275" t="s">
        <v>11068</v>
      </c>
      <c r="C6681" s="276" t="s">
        <v>2525</v>
      </c>
    </row>
    <row r="6682" spans="1:3" x14ac:dyDescent="0.2">
      <c r="A6682" s="76" t="s">
        <v>11069</v>
      </c>
      <c r="B6682" s="275" t="s">
        <v>11070</v>
      </c>
      <c r="C6682" s="276" t="s">
        <v>2525</v>
      </c>
    </row>
    <row r="6683" spans="1:3" x14ac:dyDescent="0.2">
      <c r="A6683" s="76" t="s">
        <v>11071</v>
      </c>
      <c r="B6683" s="275" t="s">
        <v>11072</v>
      </c>
      <c r="C6683" s="276" t="s">
        <v>2525</v>
      </c>
    </row>
    <row r="6684" spans="1:3" x14ac:dyDescent="0.2">
      <c r="A6684" s="76" t="s">
        <v>11073</v>
      </c>
      <c r="B6684" s="275" t="s">
        <v>11074</v>
      </c>
      <c r="C6684" s="276" t="s">
        <v>2525</v>
      </c>
    </row>
    <row r="6685" spans="1:3" x14ac:dyDescent="0.2">
      <c r="A6685" s="76" t="s">
        <v>11075</v>
      </c>
      <c r="B6685" s="275" t="s">
        <v>11076</v>
      </c>
      <c r="C6685" s="276" t="s">
        <v>2525</v>
      </c>
    </row>
    <row r="6686" spans="1:3" x14ac:dyDescent="0.2">
      <c r="A6686" s="76" t="s">
        <v>11077</v>
      </c>
      <c r="B6686" s="275" t="s">
        <v>11078</v>
      </c>
      <c r="C6686" s="276" t="s">
        <v>2525</v>
      </c>
    </row>
    <row r="6687" spans="1:3" x14ac:dyDescent="0.2">
      <c r="A6687" s="76" t="s">
        <v>11079</v>
      </c>
      <c r="B6687" s="275" t="s">
        <v>11080</v>
      </c>
      <c r="C6687" s="276" t="s">
        <v>2525</v>
      </c>
    </row>
    <row r="6688" spans="1:3" x14ac:dyDescent="0.2">
      <c r="A6688" s="76" t="s">
        <v>11081</v>
      </c>
      <c r="B6688" s="275" t="s">
        <v>11082</v>
      </c>
      <c r="C6688" s="276" t="s">
        <v>2525</v>
      </c>
    </row>
    <row r="6689" spans="1:3" x14ac:dyDescent="0.2">
      <c r="A6689" s="76" t="s">
        <v>11083</v>
      </c>
      <c r="B6689" s="275" t="s">
        <v>11084</v>
      </c>
      <c r="C6689" s="276" t="s">
        <v>2525</v>
      </c>
    </row>
    <row r="6690" spans="1:3" x14ac:dyDescent="0.2">
      <c r="A6690" s="76" t="s">
        <v>11085</v>
      </c>
      <c r="B6690" s="275" t="s">
        <v>11029</v>
      </c>
      <c r="C6690" s="276" t="s">
        <v>2525</v>
      </c>
    </row>
    <row r="6691" spans="1:3" x14ac:dyDescent="0.2">
      <c r="A6691" s="76" t="s">
        <v>11086</v>
      </c>
      <c r="B6691" s="275" t="s">
        <v>11087</v>
      </c>
      <c r="C6691" s="276" t="s">
        <v>2525</v>
      </c>
    </row>
    <row r="6692" spans="1:3" x14ac:dyDescent="0.2">
      <c r="A6692" s="76" t="s">
        <v>11088</v>
      </c>
      <c r="B6692" s="275" t="s">
        <v>11089</v>
      </c>
      <c r="C6692" s="276" t="s">
        <v>2525</v>
      </c>
    </row>
    <row r="6693" spans="1:3" x14ac:dyDescent="0.2">
      <c r="A6693" s="76" t="s">
        <v>11090</v>
      </c>
      <c r="B6693" s="275" t="s">
        <v>11091</v>
      </c>
      <c r="C6693" s="276" t="s">
        <v>2525</v>
      </c>
    </row>
    <row r="6694" spans="1:3" x14ac:dyDescent="0.2">
      <c r="A6694" s="76" t="s">
        <v>11092</v>
      </c>
      <c r="B6694" s="275" t="s">
        <v>11093</v>
      </c>
      <c r="C6694" s="276" t="s">
        <v>22275</v>
      </c>
    </row>
    <row r="6695" spans="1:3" x14ac:dyDescent="0.2">
      <c r="A6695" s="76" t="s">
        <v>11094</v>
      </c>
      <c r="B6695" s="275" t="s">
        <v>11095</v>
      </c>
      <c r="C6695" s="276" t="s">
        <v>22278</v>
      </c>
    </row>
    <row r="6696" spans="1:3" x14ac:dyDescent="0.2">
      <c r="A6696" s="76" t="s">
        <v>11096</v>
      </c>
      <c r="B6696" s="275" t="s">
        <v>11097</v>
      </c>
      <c r="C6696" s="276" t="s">
        <v>22278</v>
      </c>
    </row>
    <row r="6697" spans="1:3" x14ac:dyDescent="0.2">
      <c r="A6697" s="76" t="s">
        <v>11098</v>
      </c>
      <c r="B6697" s="275" t="s">
        <v>11099</v>
      </c>
      <c r="C6697" s="276" t="s">
        <v>22278</v>
      </c>
    </row>
    <row r="6698" spans="1:3" x14ac:dyDescent="0.2">
      <c r="A6698" s="76" t="s">
        <v>11100</v>
      </c>
      <c r="B6698" s="275" t="s">
        <v>11101</v>
      </c>
      <c r="C6698" s="276" t="s">
        <v>2525</v>
      </c>
    </row>
    <row r="6699" spans="1:3" x14ac:dyDescent="0.2">
      <c r="A6699" s="76" t="s">
        <v>11102</v>
      </c>
      <c r="B6699" s="275" t="s">
        <v>11103</v>
      </c>
      <c r="C6699" s="276" t="s">
        <v>2525</v>
      </c>
    </row>
    <row r="6700" spans="1:3" x14ac:dyDescent="0.2">
      <c r="A6700" s="76" t="s">
        <v>11104</v>
      </c>
      <c r="B6700" s="275" t="s">
        <v>2315</v>
      </c>
      <c r="C6700" s="276" t="s">
        <v>2525</v>
      </c>
    </row>
    <row r="6701" spans="1:3" x14ac:dyDescent="0.2">
      <c r="A6701" s="76" t="s">
        <v>11105</v>
      </c>
      <c r="B6701" s="275" t="s">
        <v>11106</v>
      </c>
      <c r="C6701" s="276" t="s">
        <v>2525</v>
      </c>
    </row>
    <row r="6702" spans="1:3" x14ac:dyDescent="0.2">
      <c r="A6702" s="76" t="s">
        <v>11107</v>
      </c>
      <c r="B6702" s="275" t="s">
        <v>11108</v>
      </c>
      <c r="C6702" s="276" t="s">
        <v>2525</v>
      </c>
    </row>
    <row r="6703" spans="1:3" x14ac:dyDescent="0.2">
      <c r="A6703" s="76" t="s">
        <v>11109</v>
      </c>
      <c r="B6703" s="275" t="s">
        <v>11110</v>
      </c>
      <c r="C6703" s="276" t="s">
        <v>2525</v>
      </c>
    </row>
    <row r="6704" spans="1:3" x14ac:dyDescent="0.2">
      <c r="A6704" s="76" t="s">
        <v>11111</v>
      </c>
      <c r="B6704" s="275" t="s">
        <v>11112</v>
      </c>
      <c r="C6704" s="276" t="s">
        <v>2525</v>
      </c>
    </row>
    <row r="6705" spans="1:3" x14ac:dyDescent="0.2">
      <c r="A6705" s="76" t="s">
        <v>11113</v>
      </c>
      <c r="B6705" s="275" t="s">
        <v>11114</v>
      </c>
      <c r="C6705" s="276" t="s">
        <v>2525</v>
      </c>
    </row>
    <row r="6706" spans="1:3" x14ac:dyDescent="0.2">
      <c r="A6706" s="76" t="s">
        <v>11115</v>
      </c>
      <c r="B6706" s="275" t="s">
        <v>11116</v>
      </c>
      <c r="C6706" s="276" t="s">
        <v>2525</v>
      </c>
    </row>
    <row r="6707" spans="1:3" x14ac:dyDescent="0.2">
      <c r="A6707" s="76" t="s">
        <v>11117</v>
      </c>
      <c r="B6707" s="275" t="s">
        <v>11118</v>
      </c>
      <c r="C6707" s="276" t="s">
        <v>2525</v>
      </c>
    </row>
    <row r="6708" spans="1:3" x14ac:dyDescent="0.2">
      <c r="A6708" s="76" t="s">
        <v>11119</v>
      </c>
      <c r="B6708" s="275" t="s">
        <v>11120</v>
      </c>
      <c r="C6708" s="276" t="s">
        <v>22275</v>
      </c>
    </row>
    <row r="6709" spans="1:3" x14ac:dyDescent="0.2">
      <c r="A6709" s="76" t="s">
        <v>11121</v>
      </c>
      <c r="B6709" s="275" t="s">
        <v>2140</v>
      </c>
      <c r="C6709" s="276" t="s">
        <v>2525</v>
      </c>
    </row>
    <row r="6710" spans="1:3" x14ac:dyDescent="0.2">
      <c r="A6710" s="76" t="s">
        <v>11122</v>
      </c>
      <c r="B6710" s="275" t="s">
        <v>11123</v>
      </c>
      <c r="C6710" s="276" t="s">
        <v>2525</v>
      </c>
    </row>
    <row r="6711" spans="1:3" x14ac:dyDescent="0.2">
      <c r="A6711" s="76" t="s">
        <v>11124</v>
      </c>
      <c r="B6711" s="275" t="s">
        <v>11125</v>
      </c>
      <c r="C6711" s="276" t="s">
        <v>2525</v>
      </c>
    </row>
    <row r="6712" spans="1:3" x14ac:dyDescent="0.2">
      <c r="A6712" s="76" t="s">
        <v>11126</v>
      </c>
      <c r="B6712" s="275" t="s">
        <v>11127</v>
      </c>
      <c r="C6712" s="276" t="s">
        <v>22275</v>
      </c>
    </row>
    <row r="6713" spans="1:3" x14ac:dyDescent="0.2">
      <c r="A6713" s="76" t="s">
        <v>11128</v>
      </c>
      <c r="B6713" s="275" t="s">
        <v>11129</v>
      </c>
      <c r="C6713" s="276" t="s">
        <v>2525</v>
      </c>
    </row>
    <row r="6714" spans="1:3" x14ac:dyDescent="0.2">
      <c r="A6714" s="76" t="s">
        <v>11130</v>
      </c>
      <c r="B6714" s="275" t="s">
        <v>11131</v>
      </c>
      <c r="C6714" s="276" t="s">
        <v>2525</v>
      </c>
    </row>
    <row r="6715" spans="1:3" x14ac:dyDescent="0.2">
      <c r="A6715" s="76" t="s">
        <v>11132</v>
      </c>
      <c r="B6715" s="275" t="s">
        <v>11133</v>
      </c>
      <c r="C6715" s="276" t="s">
        <v>2525</v>
      </c>
    </row>
    <row r="6716" spans="1:3" x14ac:dyDescent="0.2">
      <c r="A6716" s="76" t="s">
        <v>11134</v>
      </c>
      <c r="B6716" s="275" t="s">
        <v>11135</v>
      </c>
      <c r="C6716" s="276" t="s">
        <v>2525</v>
      </c>
    </row>
    <row r="6717" spans="1:3" x14ac:dyDescent="0.2">
      <c r="A6717" s="76" t="s">
        <v>11136</v>
      </c>
      <c r="B6717" s="275" t="s">
        <v>11137</v>
      </c>
      <c r="C6717" s="276" t="s">
        <v>2525</v>
      </c>
    </row>
    <row r="6718" spans="1:3" x14ac:dyDescent="0.2">
      <c r="A6718" s="76" t="s">
        <v>11138</v>
      </c>
      <c r="B6718" s="275" t="s">
        <v>11139</v>
      </c>
      <c r="C6718" s="276" t="s">
        <v>22275</v>
      </c>
    </row>
    <row r="6719" spans="1:3" x14ac:dyDescent="0.2">
      <c r="A6719" s="76" t="s">
        <v>11140</v>
      </c>
      <c r="B6719" s="275" t="s">
        <v>11141</v>
      </c>
      <c r="C6719" s="276" t="s">
        <v>2525</v>
      </c>
    </row>
    <row r="6720" spans="1:3" x14ac:dyDescent="0.2">
      <c r="A6720" s="76" t="s">
        <v>11142</v>
      </c>
      <c r="B6720" s="275" t="s">
        <v>11143</v>
      </c>
      <c r="C6720" s="276" t="s">
        <v>2525</v>
      </c>
    </row>
    <row r="6721" spans="1:3" x14ac:dyDescent="0.2">
      <c r="A6721" s="76" t="s">
        <v>11144</v>
      </c>
      <c r="B6721" s="275" t="s">
        <v>11145</v>
      </c>
      <c r="C6721" s="276" t="s">
        <v>2525</v>
      </c>
    </row>
    <row r="6722" spans="1:3" x14ac:dyDescent="0.2">
      <c r="A6722" s="76" t="s">
        <v>11146</v>
      </c>
      <c r="B6722" s="275" t="s">
        <v>11147</v>
      </c>
      <c r="C6722" s="276" t="s">
        <v>2525</v>
      </c>
    </row>
    <row r="6723" spans="1:3" x14ac:dyDescent="0.2">
      <c r="A6723" s="76" t="s">
        <v>11148</v>
      </c>
      <c r="B6723" s="275" t="s">
        <v>11149</v>
      </c>
      <c r="C6723" s="276" t="s">
        <v>2525</v>
      </c>
    </row>
    <row r="6724" spans="1:3" x14ac:dyDescent="0.2">
      <c r="A6724" s="76" t="s">
        <v>11150</v>
      </c>
      <c r="B6724" s="275" t="s">
        <v>11151</v>
      </c>
      <c r="C6724" s="276" t="s">
        <v>2525</v>
      </c>
    </row>
    <row r="6725" spans="1:3" x14ac:dyDescent="0.2">
      <c r="A6725" s="76" t="s">
        <v>11152</v>
      </c>
      <c r="B6725" s="275" t="s">
        <v>11153</v>
      </c>
      <c r="C6725" s="276" t="s">
        <v>2525</v>
      </c>
    </row>
    <row r="6726" spans="1:3" x14ac:dyDescent="0.2">
      <c r="A6726" s="76" t="s">
        <v>11154</v>
      </c>
      <c r="B6726" s="275" t="s">
        <v>11155</v>
      </c>
      <c r="C6726" s="276" t="s">
        <v>22275</v>
      </c>
    </row>
    <row r="6727" spans="1:3" x14ac:dyDescent="0.2">
      <c r="A6727" s="76" t="s">
        <v>11156</v>
      </c>
      <c r="B6727" s="275" t="s">
        <v>11157</v>
      </c>
      <c r="C6727" s="276" t="s">
        <v>2525</v>
      </c>
    </row>
    <row r="6728" spans="1:3" x14ac:dyDescent="0.2">
      <c r="A6728" s="76" t="s">
        <v>11158</v>
      </c>
      <c r="B6728" s="275" t="s">
        <v>11159</v>
      </c>
      <c r="C6728" s="276" t="s">
        <v>2525</v>
      </c>
    </row>
    <row r="6729" spans="1:3" x14ac:dyDescent="0.2">
      <c r="A6729" s="76" t="s">
        <v>11160</v>
      </c>
      <c r="B6729" s="275" t="s">
        <v>11161</v>
      </c>
      <c r="C6729" s="276" t="s">
        <v>2525</v>
      </c>
    </row>
    <row r="6730" spans="1:3" x14ac:dyDescent="0.2">
      <c r="A6730" s="76" t="s">
        <v>11162</v>
      </c>
      <c r="B6730" s="275" t="s">
        <v>4419</v>
      </c>
      <c r="C6730" s="276" t="s">
        <v>2525</v>
      </c>
    </row>
    <row r="6731" spans="1:3" x14ac:dyDescent="0.2">
      <c r="A6731" s="76" t="s">
        <v>11163</v>
      </c>
      <c r="B6731" s="275" t="s">
        <v>11164</v>
      </c>
      <c r="C6731" s="276" t="s">
        <v>2525</v>
      </c>
    </row>
    <row r="6732" spans="1:3" x14ac:dyDescent="0.2">
      <c r="A6732" s="76" t="s">
        <v>11165</v>
      </c>
      <c r="B6732" s="275" t="s">
        <v>11166</v>
      </c>
      <c r="C6732" s="276" t="s">
        <v>2525</v>
      </c>
    </row>
    <row r="6733" spans="1:3" x14ac:dyDescent="0.2">
      <c r="A6733" s="76" t="s">
        <v>11167</v>
      </c>
      <c r="B6733" s="275" t="s">
        <v>11168</v>
      </c>
      <c r="C6733" s="276" t="s">
        <v>22275</v>
      </c>
    </row>
    <row r="6734" spans="1:3" x14ac:dyDescent="0.2">
      <c r="A6734" s="76" t="s">
        <v>11169</v>
      </c>
      <c r="B6734" s="275" t="s">
        <v>11170</v>
      </c>
      <c r="C6734" s="276" t="s">
        <v>2525</v>
      </c>
    </row>
    <row r="6735" spans="1:3" x14ac:dyDescent="0.2">
      <c r="A6735" s="76" t="s">
        <v>11171</v>
      </c>
      <c r="B6735" s="275" t="s">
        <v>11172</v>
      </c>
      <c r="C6735" s="276" t="s">
        <v>2525</v>
      </c>
    </row>
    <row r="6736" spans="1:3" x14ac:dyDescent="0.2">
      <c r="A6736" s="76" t="s">
        <v>11173</v>
      </c>
      <c r="B6736" s="275" t="s">
        <v>11174</v>
      </c>
      <c r="C6736" s="276" t="s">
        <v>2525</v>
      </c>
    </row>
    <row r="6737" spans="1:3" x14ac:dyDescent="0.2">
      <c r="A6737" s="76" t="s">
        <v>11175</v>
      </c>
      <c r="B6737" s="275" t="s">
        <v>11176</v>
      </c>
      <c r="C6737" s="276" t="s">
        <v>2525</v>
      </c>
    </row>
    <row r="6738" spans="1:3" x14ac:dyDescent="0.2">
      <c r="A6738" s="76" t="s">
        <v>11177</v>
      </c>
      <c r="B6738" s="275" t="s">
        <v>11178</v>
      </c>
      <c r="C6738" s="276" t="s">
        <v>22275</v>
      </c>
    </row>
    <row r="6739" spans="1:3" x14ac:dyDescent="0.2">
      <c r="A6739" s="76" t="s">
        <v>11179</v>
      </c>
      <c r="B6739" s="275" t="s">
        <v>11180</v>
      </c>
      <c r="C6739" s="276" t="s">
        <v>2525</v>
      </c>
    </row>
    <row r="6740" spans="1:3" x14ac:dyDescent="0.2">
      <c r="A6740" s="76" t="s">
        <v>11181</v>
      </c>
      <c r="B6740" s="275" t="s">
        <v>11182</v>
      </c>
      <c r="C6740" s="276" t="s">
        <v>2525</v>
      </c>
    </row>
    <row r="6741" spans="1:3" x14ac:dyDescent="0.2">
      <c r="A6741" s="76" t="s">
        <v>11183</v>
      </c>
      <c r="B6741" s="275" t="s">
        <v>11184</v>
      </c>
      <c r="C6741" s="276" t="s">
        <v>2525</v>
      </c>
    </row>
    <row r="6742" spans="1:3" x14ac:dyDescent="0.2">
      <c r="A6742" s="76" t="s">
        <v>11185</v>
      </c>
      <c r="B6742" s="275" t="s">
        <v>11186</v>
      </c>
      <c r="C6742" s="276" t="s">
        <v>2525</v>
      </c>
    </row>
    <row r="6743" spans="1:3" x14ac:dyDescent="0.2">
      <c r="A6743" s="76" t="s">
        <v>11187</v>
      </c>
      <c r="B6743" s="275" t="s">
        <v>11188</v>
      </c>
      <c r="C6743" s="276" t="s">
        <v>2525</v>
      </c>
    </row>
    <row r="6744" spans="1:3" x14ac:dyDescent="0.2">
      <c r="A6744" s="76" t="s">
        <v>11189</v>
      </c>
      <c r="B6744" s="275" t="s">
        <v>11190</v>
      </c>
      <c r="C6744" s="276" t="s">
        <v>2525</v>
      </c>
    </row>
    <row r="6745" spans="1:3" x14ac:dyDescent="0.2">
      <c r="A6745" s="76" t="s">
        <v>11191</v>
      </c>
      <c r="B6745" s="275" t="s">
        <v>11192</v>
      </c>
      <c r="C6745" s="276" t="s">
        <v>2525</v>
      </c>
    </row>
    <row r="6746" spans="1:3" x14ac:dyDescent="0.2">
      <c r="A6746" s="76" t="s">
        <v>11193</v>
      </c>
      <c r="B6746" s="275" t="s">
        <v>11194</v>
      </c>
      <c r="C6746" s="276" t="s">
        <v>2525</v>
      </c>
    </row>
    <row r="6747" spans="1:3" x14ac:dyDescent="0.2">
      <c r="A6747" s="76" t="s">
        <v>11195</v>
      </c>
      <c r="B6747" s="275" t="s">
        <v>11196</v>
      </c>
      <c r="C6747" s="276" t="s">
        <v>2525</v>
      </c>
    </row>
    <row r="6748" spans="1:3" x14ac:dyDescent="0.2">
      <c r="A6748" s="76" t="s">
        <v>11197</v>
      </c>
      <c r="B6748" s="275" t="s">
        <v>11198</v>
      </c>
      <c r="C6748" s="276" t="s">
        <v>2525</v>
      </c>
    </row>
    <row r="6749" spans="1:3" x14ac:dyDescent="0.2">
      <c r="A6749" s="76" t="s">
        <v>11199</v>
      </c>
      <c r="B6749" s="275" t="s">
        <v>11200</v>
      </c>
      <c r="C6749" s="276" t="s">
        <v>2525</v>
      </c>
    </row>
    <row r="6750" spans="1:3" x14ac:dyDescent="0.2">
      <c r="A6750" s="76" t="s">
        <v>11201</v>
      </c>
      <c r="B6750" s="275" t="s">
        <v>11202</v>
      </c>
      <c r="C6750" s="276" t="s">
        <v>2525</v>
      </c>
    </row>
    <row r="6751" spans="1:3" x14ac:dyDescent="0.2">
      <c r="A6751" s="76" t="s">
        <v>11203</v>
      </c>
      <c r="B6751" s="275" t="s">
        <v>11204</v>
      </c>
      <c r="C6751" s="276" t="s">
        <v>2525</v>
      </c>
    </row>
    <row r="6752" spans="1:3" x14ac:dyDescent="0.2">
      <c r="A6752" s="76" t="s">
        <v>11205</v>
      </c>
      <c r="B6752" s="275" t="s">
        <v>11206</v>
      </c>
      <c r="C6752" s="276" t="s">
        <v>2525</v>
      </c>
    </row>
    <row r="6753" spans="1:3" x14ac:dyDescent="0.2">
      <c r="A6753" s="76" t="s">
        <v>11207</v>
      </c>
      <c r="B6753" s="275" t="s">
        <v>11208</v>
      </c>
      <c r="C6753" s="276" t="s">
        <v>2525</v>
      </c>
    </row>
    <row r="6754" spans="1:3" x14ac:dyDescent="0.2">
      <c r="A6754" s="76" t="s">
        <v>11209</v>
      </c>
      <c r="B6754" s="275" t="s">
        <v>11210</v>
      </c>
      <c r="C6754" s="276" t="s">
        <v>2525</v>
      </c>
    </row>
    <row r="6755" spans="1:3" x14ac:dyDescent="0.2">
      <c r="A6755" s="76" t="s">
        <v>11211</v>
      </c>
      <c r="B6755" s="275" t="s">
        <v>11212</v>
      </c>
      <c r="C6755" s="276" t="s">
        <v>2525</v>
      </c>
    </row>
    <row r="6756" spans="1:3" x14ac:dyDescent="0.2">
      <c r="A6756" s="76" t="s">
        <v>11213</v>
      </c>
      <c r="B6756" s="275" t="s">
        <v>11214</v>
      </c>
      <c r="C6756" s="276" t="s">
        <v>2525</v>
      </c>
    </row>
    <row r="6757" spans="1:3" x14ac:dyDescent="0.2">
      <c r="A6757" s="76" t="s">
        <v>11215</v>
      </c>
      <c r="B6757" s="275" t="s">
        <v>11216</v>
      </c>
      <c r="C6757" s="276" t="s">
        <v>2525</v>
      </c>
    </row>
    <row r="6758" spans="1:3" x14ac:dyDescent="0.2">
      <c r="A6758" s="76" t="s">
        <v>11217</v>
      </c>
      <c r="B6758" s="275" t="s">
        <v>11218</v>
      </c>
      <c r="C6758" s="276" t="s">
        <v>2525</v>
      </c>
    </row>
    <row r="6759" spans="1:3" x14ac:dyDescent="0.2">
      <c r="A6759" s="76" t="s">
        <v>11219</v>
      </c>
      <c r="B6759" s="275" t="s">
        <v>11220</v>
      </c>
      <c r="C6759" s="276" t="s">
        <v>22275</v>
      </c>
    </row>
    <row r="6760" spans="1:3" x14ac:dyDescent="0.2">
      <c r="A6760" s="76" t="s">
        <v>11221</v>
      </c>
      <c r="B6760" s="275" t="s">
        <v>11222</v>
      </c>
      <c r="C6760" s="276" t="s">
        <v>2525</v>
      </c>
    </row>
    <row r="6761" spans="1:3" x14ac:dyDescent="0.2">
      <c r="A6761" s="76" t="s">
        <v>11223</v>
      </c>
      <c r="B6761" s="275" t="s">
        <v>11224</v>
      </c>
      <c r="C6761" s="276" t="s">
        <v>2525</v>
      </c>
    </row>
    <row r="6762" spans="1:3" x14ac:dyDescent="0.2">
      <c r="A6762" s="76" t="s">
        <v>11225</v>
      </c>
      <c r="B6762" s="275" t="s">
        <v>11226</v>
      </c>
      <c r="C6762" s="276" t="s">
        <v>2525</v>
      </c>
    </row>
    <row r="6763" spans="1:3" x14ac:dyDescent="0.2">
      <c r="A6763" s="76" t="s">
        <v>11227</v>
      </c>
      <c r="B6763" s="275" t="s">
        <v>11228</v>
      </c>
      <c r="C6763" s="276" t="s">
        <v>2525</v>
      </c>
    </row>
    <row r="6764" spans="1:3" x14ac:dyDescent="0.2">
      <c r="A6764" s="76" t="s">
        <v>11229</v>
      </c>
      <c r="B6764" s="275" t="s">
        <v>11230</v>
      </c>
      <c r="C6764" s="276" t="s">
        <v>2525</v>
      </c>
    </row>
    <row r="6765" spans="1:3" x14ac:dyDescent="0.2">
      <c r="A6765" s="76" t="s">
        <v>11231</v>
      </c>
      <c r="B6765" s="275" t="s">
        <v>11232</v>
      </c>
      <c r="C6765" s="276" t="s">
        <v>2525</v>
      </c>
    </row>
    <row r="6766" spans="1:3" x14ac:dyDescent="0.2">
      <c r="A6766" s="76" t="s">
        <v>11233</v>
      </c>
      <c r="B6766" s="275" t="s">
        <v>11234</v>
      </c>
      <c r="C6766" s="276" t="s">
        <v>2525</v>
      </c>
    </row>
    <row r="6767" spans="1:3" x14ac:dyDescent="0.2">
      <c r="A6767" s="76" t="s">
        <v>11235</v>
      </c>
      <c r="B6767" s="275" t="s">
        <v>11236</v>
      </c>
      <c r="C6767" s="276" t="s">
        <v>2525</v>
      </c>
    </row>
    <row r="6768" spans="1:3" x14ac:dyDescent="0.2">
      <c r="A6768" s="76" t="s">
        <v>11237</v>
      </c>
      <c r="B6768" s="275" t="s">
        <v>11238</v>
      </c>
      <c r="C6768" s="276" t="s">
        <v>2525</v>
      </c>
    </row>
    <row r="6769" spans="1:3" x14ac:dyDescent="0.2">
      <c r="A6769" s="76" t="s">
        <v>11239</v>
      </c>
      <c r="B6769" s="275" t="s">
        <v>11240</v>
      </c>
      <c r="C6769" s="276" t="s">
        <v>2525</v>
      </c>
    </row>
    <row r="6770" spans="1:3" x14ac:dyDescent="0.2">
      <c r="A6770" s="76" t="s">
        <v>11241</v>
      </c>
      <c r="B6770" s="275" t="s">
        <v>9214</v>
      </c>
      <c r="C6770" s="276" t="s">
        <v>2525</v>
      </c>
    </row>
    <row r="6771" spans="1:3" x14ac:dyDescent="0.2">
      <c r="A6771" s="76" t="s">
        <v>11242</v>
      </c>
      <c r="B6771" s="275" t="s">
        <v>11243</v>
      </c>
      <c r="C6771" s="276" t="s">
        <v>2525</v>
      </c>
    </row>
    <row r="6772" spans="1:3" x14ac:dyDescent="0.2">
      <c r="A6772" s="76" t="s">
        <v>11244</v>
      </c>
      <c r="B6772" s="275" t="s">
        <v>11245</v>
      </c>
      <c r="C6772" s="276" t="s">
        <v>2525</v>
      </c>
    </row>
    <row r="6773" spans="1:3" x14ac:dyDescent="0.2">
      <c r="A6773" s="76" t="s">
        <v>11246</v>
      </c>
      <c r="B6773" s="275" t="s">
        <v>11247</v>
      </c>
      <c r="C6773" s="276" t="s">
        <v>2525</v>
      </c>
    </row>
    <row r="6774" spans="1:3" x14ac:dyDescent="0.2">
      <c r="A6774" s="76" t="s">
        <v>11248</v>
      </c>
      <c r="B6774" s="275" t="s">
        <v>11249</v>
      </c>
      <c r="C6774" s="276" t="s">
        <v>2525</v>
      </c>
    </row>
    <row r="6775" spans="1:3" x14ac:dyDescent="0.2">
      <c r="A6775" s="76" t="s">
        <v>11250</v>
      </c>
      <c r="B6775" s="275" t="s">
        <v>11251</v>
      </c>
      <c r="C6775" s="276" t="s">
        <v>2525</v>
      </c>
    </row>
    <row r="6776" spans="1:3" x14ac:dyDescent="0.2">
      <c r="A6776" s="76" t="s">
        <v>11252</v>
      </c>
      <c r="B6776" s="275" t="s">
        <v>11253</v>
      </c>
      <c r="C6776" s="276" t="s">
        <v>2525</v>
      </c>
    </row>
    <row r="6777" spans="1:3" x14ac:dyDescent="0.2">
      <c r="A6777" s="76" t="s">
        <v>11254</v>
      </c>
      <c r="B6777" s="275" t="s">
        <v>11255</v>
      </c>
      <c r="C6777" s="276" t="s">
        <v>2525</v>
      </c>
    </row>
    <row r="6778" spans="1:3" x14ac:dyDescent="0.2">
      <c r="A6778" s="76" t="s">
        <v>11256</v>
      </c>
      <c r="B6778" s="275" t="s">
        <v>11257</v>
      </c>
      <c r="C6778" s="276" t="s">
        <v>2525</v>
      </c>
    </row>
    <row r="6779" spans="1:3" x14ac:dyDescent="0.2">
      <c r="A6779" s="76" t="s">
        <v>11258</v>
      </c>
      <c r="B6779" s="275" t="s">
        <v>11259</v>
      </c>
      <c r="C6779" s="276" t="s">
        <v>22275</v>
      </c>
    </row>
    <row r="6780" spans="1:3" x14ac:dyDescent="0.2">
      <c r="A6780" s="76" t="s">
        <v>11260</v>
      </c>
      <c r="B6780" s="275" t="s">
        <v>11261</v>
      </c>
      <c r="C6780" s="276" t="s">
        <v>2525</v>
      </c>
    </row>
    <row r="6781" spans="1:3" x14ac:dyDescent="0.2">
      <c r="A6781" s="76" t="s">
        <v>11262</v>
      </c>
      <c r="B6781" s="275" t="s">
        <v>11263</v>
      </c>
      <c r="C6781" s="276" t="s">
        <v>22278</v>
      </c>
    </row>
    <row r="6782" spans="1:3" x14ac:dyDescent="0.2">
      <c r="A6782" s="76" t="s">
        <v>11264</v>
      </c>
      <c r="B6782" s="275" t="s">
        <v>11265</v>
      </c>
      <c r="C6782" s="276" t="s">
        <v>22278</v>
      </c>
    </row>
    <row r="6783" spans="1:3" x14ac:dyDescent="0.2">
      <c r="A6783" s="76" t="s">
        <v>11266</v>
      </c>
      <c r="B6783" s="275" t="s">
        <v>8330</v>
      </c>
      <c r="C6783" s="276" t="s">
        <v>2525</v>
      </c>
    </row>
    <row r="6784" spans="1:3" x14ac:dyDescent="0.2">
      <c r="A6784" s="76" t="s">
        <v>11267</v>
      </c>
      <c r="B6784" s="275" t="s">
        <v>11268</v>
      </c>
      <c r="C6784" s="276" t="s">
        <v>2525</v>
      </c>
    </row>
    <row r="6785" spans="1:3" x14ac:dyDescent="0.2">
      <c r="A6785" s="76" t="s">
        <v>11269</v>
      </c>
      <c r="B6785" s="275" t="s">
        <v>11270</v>
      </c>
      <c r="C6785" s="276" t="s">
        <v>2525</v>
      </c>
    </row>
    <row r="6786" spans="1:3" x14ac:dyDescent="0.2">
      <c r="A6786" s="76" t="s">
        <v>11271</v>
      </c>
      <c r="B6786" s="275" t="s">
        <v>11272</v>
      </c>
      <c r="C6786" s="276" t="s">
        <v>2525</v>
      </c>
    </row>
    <row r="6787" spans="1:3" x14ac:dyDescent="0.2">
      <c r="A6787" s="76" t="s">
        <v>11273</v>
      </c>
      <c r="B6787" s="275" t="s">
        <v>11274</v>
      </c>
      <c r="C6787" s="276" t="s">
        <v>2525</v>
      </c>
    </row>
    <row r="6788" spans="1:3" x14ac:dyDescent="0.2">
      <c r="A6788" s="76" t="s">
        <v>11275</v>
      </c>
      <c r="B6788" s="275" t="s">
        <v>11276</v>
      </c>
      <c r="C6788" s="276" t="s">
        <v>2525</v>
      </c>
    </row>
    <row r="6789" spans="1:3" x14ac:dyDescent="0.2">
      <c r="A6789" s="76" t="s">
        <v>11277</v>
      </c>
      <c r="B6789" s="275" t="s">
        <v>11278</v>
      </c>
      <c r="C6789" s="276" t="s">
        <v>2525</v>
      </c>
    </row>
    <row r="6790" spans="1:3" x14ac:dyDescent="0.2">
      <c r="A6790" s="76" t="s">
        <v>11279</v>
      </c>
      <c r="B6790" s="275" t="s">
        <v>11280</v>
      </c>
      <c r="C6790" s="276" t="s">
        <v>2525</v>
      </c>
    </row>
    <row r="6791" spans="1:3" x14ac:dyDescent="0.2">
      <c r="A6791" s="76" t="s">
        <v>11281</v>
      </c>
      <c r="B6791" s="275" t="s">
        <v>485</v>
      </c>
      <c r="C6791" s="276" t="s">
        <v>2525</v>
      </c>
    </row>
    <row r="6792" spans="1:3" x14ac:dyDescent="0.2">
      <c r="A6792" s="76" t="s">
        <v>11282</v>
      </c>
      <c r="B6792" s="275" t="s">
        <v>11283</v>
      </c>
      <c r="C6792" s="276" t="s">
        <v>2525</v>
      </c>
    </row>
    <row r="6793" spans="1:3" x14ac:dyDescent="0.2">
      <c r="A6793" s="76" t="s">
        <v>11284</v>
      </c>
      <c r="B6793" s="275" t="s">
        <v>11285</v>
      </c>
      <c r="C6793" s="276" t="s">
        <v>22275</v>
      </c>
    </row>
    <row r="6794" spans="1:3" x14ac:dyDescent="0.2">
      <c r="A6794" s="76" t="s">
        <v>11286</v>
      </c>
      <c r="B6794" s="275" t="s">
        <v>11287</v>
      </c>
      <c r="C6794" s="276" t="s">
        <v>2525</v>
      </c>
    </row>
    <row r="6795" spans="1:3" x14ac:dyDescent="0.2">
      <c r="A6795" s="76" t="s">
        <v>11288</v>
      </c>
      <c r="B6795" s="275" t="s">
        <v>11289</v>
      </c>
      <c r="C6795" s="276" t="s">
        <v>2525</v>
      </c>
    </row>
    <row r="6796" spans="1:3" x14ac:dyDescent="0.2">
      <c r="A6796" s="76" t="s">
        <v>11290</v>
      </c>
      <c r="B6796" s="275" t="s">
        <v>11291</v>
      </c>
      <c r="C6796" s="276" t="s">
        <v>2525</v>
      </c>
    </row>
    <row r="6797" spans="1:3" x14ac:dyDescent="0.2">
      <c r="A6797" s="76" t="s">
        <v>11292</v>
      </c>
      <c r="B6797" s="275" t="s">
        <v>11293</v>
      </c>
      <c r="C6797" s="276" t="s">
        <v>22278</v>
      </c>
    </row>
    <row r="6798" spans="1:3" x14ac:dyDescent="0.2">
      <c r="A6798" s="76" t="s">
        <v>11294</v>
      </c>
      <c r="B6798" s="275" t="s">
        <v>11295</v>
      </c>
      <c r="C6798" s="276" t="s">
        <v>2525</v>
      </c>
    </row>
    <row r="6799" spans="1:3" x14ac:dyDescent="0.2">
      <c r="A6799" s="76" t="s">
        <v>11296</v>
      </c>
      <c r="B6799" s="275" t="s">
        <v>1631</v>
      </c>
      <c r="C6799" s="276" t="s">
        <v>2525</v>
      </c>
    </row>
    <row r="6800" spans="1:3" x14ac:dyDescent="0.2">
      <c r="A6800" s="76" t="s">
        <v>11297</v>
      </c>
      <c r="B6800" s="275" t="s">
        <v>11298</v>
      </c>
      <c r="C6800" s="276" t="s">
        <v>2525</v>
      </c>
    </row>
    <row r="6801" spans="1:3" x14ac:dyDescent="0.2">
      <c r="A6801" s="76" t="s">
        <v>11299</v>
      </c>
      <c r="B6801" s="275" t="s">
        <v>11300</v>
      </c>
      <c r="C6801" s="276" t="s">
        <v>2525</v>
      </c>
    </row>
    <row r="6802" spans="1:3" x14ac:dyDescent="0.2">
      <c r="A6802" s="76" t="s">
        <v>11301</v>
      </c>
      <c r="B6802" s="275" t="s">
        <v>11302</v>
      </c>
      <c r="C6802" s="276" t="s">
        <v>2525</v>
      </c>
    </row>
    <row r="6803" spans="1:3" x14ac:dyDescent="0.2">
      <c r="A6803" s="76" t="s">
        <v>11303</v>
      </c>
      <c r="B6803" s="275" t="s">
        <v>11304</v>
      </c>
      <c r="C6803" s="276" t="s">
        <v>2525</v>
      </c>
    </row>
    <row r="6804" spans="1:3" x14ac:dyDescent="0.2">
      <c r="A6804" s="76" t="s">
        <v>11305</v>
      </c>
      <c r="B6804" s="275" t="s">
        <v>11306</v>
      </c>
      <c r="C6804" s="276" t="s">
        <v>2525</v>
      </c>
    </row>
    <row r="6805" spans="1:3" x14ac:dyDescent="0.2">
      <c r="A6805" s="76" t="s">
        <v>11307</v>
      </c>
      <c r="B6805" s="275" t="s">
        <v>11308</v>
      </c>
      <c r="C6805" s="276" t="s">
        <v>2525</v>
      </c>
    </row>
    <row r="6806" spans="1:3" x14ac:dyDescent="0.2">
      <c r="A6806" s="76" t="s">
        <v>11309</v>
      </c>
      <c r="B6806" s="275" t="s">
        <v>11310</v>
      </c>
      <c r="C6806" s="276" t="s">
        <v>2525</v>
      </c>
    </row>
    <row r="6807" spans="1:3" x14ac:dyDescent="0.2">
      <c r="A6807" s="76" t="s">
        <v>11311</v>
      </c>
      <c r="B6807" s="275" t="s">
        <v>11312</v>
      </c>
      <c r="C6807" s="276" t="s">
        <v>2525</v>
      </c>
    </row>
    <row r="6808" spans="1:3" x14ac:dyDescent="0.2">
      <c r="A6808" s="76" t="s">
        <v>11313</v>
      </c>
      <c r="B6808" s="275" t="s">
        <v>11314</v>
      </c>
      <c r="C6808" s="276" t="s">
        <v>2525</v>
      </c>
    </row>
    <row r="6809" spans="1:3" x14ac:dyDescent="0.2">
      <c r="A6809" s="76" t="s">
        <v>11315</v>
      </c>
      <c r="B6809" s="275" t="s">
        <v>11316</v>
      </c>
      <c r="C6809" s="276" t="s">
        <v>2525</v>
      </c>
    </row>
    <row r="6810" spans="1:3" x14ac:dyDescent="0.2">
      <c r="A6810" s="76" t="s">
        <v>11317</v>
      </c>
      <c r="B6810" s="275" t="s">
        <v>11318</v>
      </c>
      <c r="C6810" s="276" t="s">
        <v>2525</v>
      </c>
    </row>
    <row r="6811" spans="1:3" x14ac:dyDescent="0.2">
      <c r="A6811" s="76" t="s">
        <v>11319</v>
      </c>
      <c r="B6811" s="275" t="s">
        <v>11320</v>
      </c>
      <c r="C6811" s="276" t="s">
        <v>2525</v>
      </c>
    </row>
    <row r="6812" spans="1:3" x14ac:dyDescent="0.2">
      <c r="A6812" s="76" t="s">
        <v>11321</v>
      </c>
      <c r="B6812" s="275" t="s">
        <v>11322</v>
      </c>
      <c r="C6812" s="276" t="s">
        <v>2525</v>
      </c>
    </row>
    <row r="6813" spans="1:3" x14ac:dyDescent="0.2">
      <c r="A6813" s="76" t="s">
        <v>11323</v>
      </c>
      <c r="B6813" s="275" t="s">
        <v>11324</v>
      </c>
      <c r="C6813" s="276" t="s">
        <v>2525</v>
      </c>
    </row>
    <row r="6814" spans="1:3" x14ac:dyDescent="0.2">
      <c r="A6814" s="76" t="s">
        <v>11325</v>
      </c>
      <c r="B6814" s="275" t="s">
        <v>11326</v>
      </c>
      <c r="C6814" s="276" t="s">
        <v>2525</v>
      </c>
    </row>
    <row r="6815" spans="1:3" x14ac:dyDescent="0.2">
      <c r="A6815" s="76" t="s">
        <v>11327</v>
      </c>
      <c r="B6815" s="275" t="s">
        <v>11328</v>
      </c>
      <c r="C6815" s="276" t="s">
        <v>2525</v>
      </c>
    </row>
    <row r="6816" spans="1:3" x14ac:dyDescent="0.2">
      <c r="A6816" s="76" t="s">
        <v>11329</v>
      </c>
      <c r="B6816" s="275" t="s">
        <v>11330</v>
      </c>
      <c r="C6816" s="276" t="s">
        <v>2525</v>
      </c>
    </row>
    <row r="6817" spans="1:3" x14ac:dyDescent="0.2">
      <c r="A6817" s="76" t="s">
        <v>11331</v>
      </c>
      <c r="B6817" s="275" t="s">
        <v>11332</v>
      </c>
      <c r="C6817" s="276" t="s">
        <v>2525</v>
      </c>
    </row>
    <row r="6818" spans="1:3" x14ac:dyDescent="0.2">
      <c r="A6818" s="76" t="s">
        <v>11333</v>
      </c>
      <c r="B6818" s="275" t="s">
        <v>11334</v>
      </c>
      <c r="C6818" s="276" t="s">
        <v>2525</v>
      </c>
    </row>
    <row r="6819" spans="1:3" x14ac:dyDescent="0.2">
      <c r="A6819" s="76" t="s">
        <v>11335</v>
      </c>
      <c r="B6819" s="275" t="s">
        <v>11336</v>
      </c>
      <c r="C6819" s="276" t="s">
        <v>2525</v>
      </c>
    </row>
    <row r="6820" spans="1:3" x14ac:dyDescent="0.2">
      <c r="A6820" s="76" t="s">
        <v>11337</v>
      </c>
      <c r="B6820" s="275" t="s">
        <v>11338</v>
      </c>
      <c r="C6820" s="276" t="s">
        <v>2525</v>
      </c>
    </row>
    <row r="6821" spans="1:3" x14ac:dyDescent="0.2">
      <c r="A6821" s="76" t="s">
        <v>11339</v>
      </c>
      <c r="B6821" s="275" t="s">
        <v>11340</v>
      </c>
      <c r="C6821" s="276" t="s">
        <v>2525</v>
      </c>
    </row>
    <row r="6822" spans="1:3" x14ac:dyDescent="0.2">
      <c r="A6822" s="76" t="s">
        <v>11341</v>
      </c>
      <c r="B6822" s="275" t="s">
        <v>11342</v>
      </c>
      <c r="C6822" s="276" t="s">
        <v>2525</v>
      </c>
    </row>
    <row r="6823" spans="1:3" x14ac:dyDescent="0.2">
      <c r="A6823" s="76" t="s">
        <v>11343</v>
      </c>
      <c r="B6823" s="275" t="s">
        <v>11344</v>
      </c>
      <c r="C6823" s="276" t="s">
        <v>2525</v>
      </c>
    </row>
    <row r="6824" spans="1:3" x14ac:dyDescent="0.2">
      <c r="A6824" s="76" t="s">
        <v>11345</v>
      </c>
      <c r="B6824" s="275" t="s">
        <v>11346</v>
      </c>
      <c r="C6824" s="276" t="s">
        <v>22275</v>
      </c>
    </row>
    <row r="6825" spans="1:3" x14ac:dyDescent="0.2">
      <c r="A6825" s="76" t="s">
        <v>11347</v>
      </c>
      <c r="B6825" s="275" t="s">
        <v>11348</v>
      </c>
      <c r="C6825" s="276" t="s">
        <v>22275</v>
      </c>
    </row>
    <row r="6826" spans="1:3" x14ac:dyDescent="0.2">
      <c r="A6826" s="76" t="s">
        <v>11349</v>
      </c>
      <c r="B6826" s="275" t="s">
        <v>11350</v>
      </c>
      <c r="C6826" s="276" t="s">
        <v>22275</v>
      </c>
    </row>
    <row r="6827" spans="1:3" x14ac:dyDescent="0.2">
      <c r="A6827" s="76" t="s">
        <v>11351</v>
      </c>
      <c r="B6827" s="275" t="s">
        <v>11352</v>
      </c>
      <c r="C6827" s="276" t="s">
        <v>22275</v>
      </c>
    </row>
    <row r="6828" spans="1:3" x14ac:dyDescent="0.2">
      <c r="A6828" s="76" t="s">
        <v>11353</v>
      </c>
      <c r="B6828" s="275" t="s">
        <v>11354</v>
      </c>
      <c r="C6828" s="276" t="s">
        <v>2525</v>
      </c>
    </row>
    <row r="6829" spans="1:3" x14ac:dyDescent="0.2">
      <c r="A6829" s="76" t="s">
        <v>11355</v>
      </c>
      <c r="B6829" s="275" t="s">
        <v>11356</v>
      </c>
      <c r="C6829" s="276" t="s">
        <v>2525</v>
      </c>
    </row>
    <row r="6830" spans="1:3" x14ac:dyDescent="0.2">
      <c r="A6830" s="76" t="s">
        <v>11357</v>
      </c>
      <c r="B6830" s="275" t="s">
        <v>11358</v>
      </c>
      <c r="C6830" s="276" t="s">
        <v>2525</v>
      </c>
    </row>
    <row r="6831" spans="1:3" x14ac:dyDescent="0.2">
      <c r="A6831" s="76" t="s">
        <v>11359</v>
      </c>
      <c r="B6831" s="275" t="s">
        <v>11360</v>
      </c>
      <c r="C6831" s="276" t="s">
        <v>2525</v>
      </c>
    </row>
    <row r="6832" spans="1:3" x14ac:dyDescent="0.2">
      <c r="A6832" s="76" t="s">
        <v>11361</v>
      </c>
      <c r="B6832" s="275" t="s">
        <v>11362</v>
      </c>
      <c r="C6832" s="276" t="s">
        <v>2525</v>
      </c>
    </row>
    <row r="6833" spans="1:3" x14ac:dyDescent="0.2">
      <c r="A6833" s="76" t="s">
        <v>11363</v>
      </c>
      <c r="B6833" s="275" t="s">
        <v>11364</v>
      </c>
      <c r="C6833" s="276" t="s">
        <v>22278</v>
      </c>
    </row>
    <row r="6834" spans="1:3" x14ac:dyDescent="0.2">
      <c r="A6834" s="76" t="s">
        <v>11365</v>
      </c>
      <c r="B6834" s="275" t="s">
        <v>11366</v>
      </c>
      <c r="C6834" s="276" t="s">
        <v>22278</v>
      </c>
    </row>
    <row r="6835" spans="1:3" x14ac:dyDescent="0.2">
      <c r="A6835" s="76" t="s">
        <v>11367</v>
      </c>
      <c r="B6835" s="275" t="s">
        <v>3116</v>
      </c>
      <c r="C6835" s="276" t="s">
        <v>2525</v>
      </c>
    </row>
    <row r="6836" spans="1:3" x14ac:dyDescent="0.2">
      <c r="A6836" s="76" t="s">
        <v>11368</v>
      </c>
      <c r="B6836" s="275" t="s">
        <v>11369</v>
      </c>
      <c r="C6836" s="276" t="s">
        <v>2525</v>
      </c>
    </row>
    <row r="6837" spans="1:3" x14ac:dyDescent="0.2">
      <c r="A6837" s="76" t="s">
        <v>11370</v>
      </c>
      <c r="B6837" s="275" t="s">
        <v>11371</v>
      </c>
      <c r="C6837" s="276" t="s">
        <v>2525</v>
      </c>
    </row>
    <row r="6838" spans="1:3" x14ac:dyDescent="0.2">
      <c r="A6838" s="76" t="s">
        <v>11372</v>
      </c>
      <c r="B6838" s="275" t="s">
        <v>11373</v>
      </c>
      <c r="C6838" s="276" t="s">
        <v>2525</v>
      </c>
    </row>
    <row r="6839" spans="1:3" x14ac:dyDescent="0.2">
      <c r="A6839" s="76" t="s">
        <v>11374</v>
      </c>
      <c r="B6839" s="275" t="s">
        <v>11375</v>
      </c>
      <c r="C6839" s="276" t="s">
        <v>2525</v>
      </c>
    </row>
    <row r="6840" spans="1:3" x14ac:dyDescent="0.2">
      <c r="A6840" s="76" t="s">
        <v>11376</v>
      </c>
      <c r="B6840" s="275" t="s">
        <v>11377</v>
      </c>
      <c r="C6840" s="276" t="s">
        <v>2525</v>
      </c>
    </row>
    <row r="6841" spans="1:3" x14ac:dyDescent="0.2">
      <c r="A6841" s="76" t="s">
        <v>11378</v>
      </c>
      <c r="B6841" s="275" t="s">
        <v>11379</v>
      </c>
      <c r="C6841" s="276" t="s">
        <v>2525</v>
      </c>
    </row>
    <row r="6842" spans="1:3" x14ac:dyDescent="0.2">
      <c r="A6842" s="76" t="s">
        <v>11380</v>
      </c>
      <c r="B6842" s="275" t="s">
        <v>11381</v>
      </c>
      <c r="C6842" s="276" t="s">
        <v>2525</v>
      </c>
    </row>
    <row r="6843" spans="1:3" x14ac:dyDescent="0.2">
      <c r="A6843" s="76" t="s">
        <v>11382</v>
      </c>
      <c r="B6843" s="275" t="s">
        <v>11383</v>
      </c>
      <c r="C6843" s="276" t="s">
        <v>2525</v>
      </c>
    </row>
    <row r="6844" spans="1:3" x14ac:dyDescent="0.2">
      <c r="A6844" s="76" t="s">
        <v>11384</v>
      </c>
      <c r="B6844" s="275" t="s">
        <v>11385</v>
      </c>
      <c r="C6844" s="276" t="s">
        <v>2525</v>
      </c>
    </row>
    <row r="6845" spans="1:3" x14ac:dyDescent="0.2">
      <c r="A6845" s="76" t="s">
        <v>11386</v>
      </c>
      <c r="B6845" s="275" t="s">
        <v>11387</v>
      </c>
      <c r="C6845" s="276" t="s">
        <v>2525</v>
      </c>
    </row>
    <row r="6846" spans="1:3" x14ac:dyDescent="0.2">
      <c r="A6846" s="76" t="s">
        <v>11388</v>
      </c>
      <c r="B6846" s="275" t="s">
        <v>11389</v>
      </c>
      <c r="C6846" s="276" t="s">
        <v>2525</v>
      </c>
    </row>
    <row r="6847" spans="1:3" x14ac:dyDescent="0.2">
      <c r="A6847" s="76" t="s">
        <v>11390</v>
      </c>
      <c r="B6847" s="275" t="s">
        <v>11391</v>
      </c>
      <c r="C6847" s="276" t="s">
        <v>2525</v>
      </c>
    </row>
    <row r="6848" spans="1:3" x14ac:dyDescent="0.2">
      <c r="A6848" s="76" t="s">
        <v>11392</v>
      </c>
      <c r="B6848" s="275" t="s">
        <v>11393</v>
      </c>
      <c r="C6848" s="276" t="s">
        <v>2525</v>
      </c>
    </row>
    <row r="6849" spans="1:3" x14ac:dyDescent="0.2">
      <c r="A6849" s="76" t="s">
        <v>11394</v>
      </c>
      <c r="B6849" s="275" t="s">
        <v>2140</v>
      </c>
      <c r="C6849" s="276" t="s">
        <v>2525</v>
      </c>
    </row>
    <row r="6850" spans="1:3" x14ac:dyDescent="0.2">
      <c r="A6850" s="76" t="s">
        <v>11395</v>
      </c>
      <c r="B6850" s="275" t="s">
        <v>11396</v>
      </c>
      <c r="C6850" s="276" t="s">
        <v>2525</v>
      </c>
    </row>
    <row r="6851" spans="1:3" x14ac:dyDescent="0.2">
      <c r="A6851" s="76" t="s">
        <v>11397</v>
      </c>
      <c r="B6851" s="275" t="s">
        <v>11398</v>
      </c>
      <c r="C6851" s="276" t="s">
        <v>2525</v>
      </c>
    </row>
    <row r="6852" spans="1:3" x14ac:dyDescent="0.2">
      <c r="A6852" s="76" t="s">
        <v>11399</v>
      </c>
      <c r="B6852" s="275" t="s">
        <v>11400</v>
      </c>
      <c r="C6852" s="276" t="s">
        <v>2525</v>
      </c>
    </row>
    <row r="6853" spans="1:3" x14ac:dyDescent="0.2">
      <c r="A6853" s="76" t="s">
        <v>11401</v>
      </c>
      <c r="B6853" s="275" t="s">
        <v>11402</v>
      </c>
      <c r="C6853" s="276" t="s">
        <v>2525</v>
      </c>
    </row>
    <row r="6854" spans="1:3" x14ac:dyDescent="0.2">
      <c r="A6854" s="76" t="s">
        <v>11403</v>
      </c>
      <c r="B6854" s="275" t="s">
        <v>11404</v>
      </c>
      <c r="C6854" s="276" t="s">
        <v>22275</v>
      </c>
    </row>
    <row r="6855" spans="1:3" x14ac:dyDescent="0.2">
      <c r="A6855" s="76" t="s">
        <v>11405</v>
      </c>
      <c r="B6855" s="275" t="s">
        <v>11018</v>
      </c>
      <c r="C6855" s="276" t="s">
        <v>2525</v>
      </c>
    </row>
    <row r="6856" spans="1:3" x14ac:dyDescent="0.2">
      <c r="A6856" s="76" t="s">
        <v>11406</v>
      </c>
      <c r="B6856" s="275" t="s">
        <v>11407</v>
      </c>
      <c r="C6856" s="276" t="s">
        <v>2525</v>
      </c>
    </row>
    <row r="6857" spans="1:3" x14ac:dyDescent="0.2">
      <c r="A6857" s="76" t="s">
        <v>11408</v>
      </c>
      <c r="B6857" s="275" t="s">
        <v>11409</v>
      </c>
      <c r="C6857" s="276" t="s">
        <v>2525</v>
      </c>
    </row>
    <row r="6858" spans="1:3" x14ac:dyDescent="0.2">
      <c r="A6858" s="76" t="s">
        <v>11410</v>
      </c>
      <c r="B6858" s="275" t="s">
        <v>11411</v>
      </c>
      <c r="C6858" s="276" t="s">
        <v>2525</v>
      </c>
    </row>
    <row r="6859" spans="1:3" x14ac:dyDescent="0.2">
      <c r="A6859" s="76" t="s">
        <v>11412</v>
      </c>
      <c r="B6859" s="275" t="s">
        <v>11413</v>
      </c>
      <c r="C6859" s="276" t="s">
        <v>22275</v>
      </c>
    </row>
    <row r="6860" spans="1:3" x14ac:dyDescent="0.2">
      <c r="A6860" s="76" t="s">
        <v>11414</v>
      </c>
      <c r="B6860" s="275" t="s">
        <v>11415</v>
      </c>
      <c r="C6860" s="276" t="s">
        <v>2525</v>
      </c>
    </row>
    <row r="6861" spans="1:3" x14ac:dyDescent="0.2">
      <c r="A6861" s="76" t="s">
        <v>11416</v>
      </c>
      <c r="B6861" s="275" t="s">
        <v>11417</v>
      </c>
      <c r="C6861" s="276" t="s">
        <v>2525</v>
      </c>
    </row>
    <row r="6862" spans="1:3" x14ac:dyDescent="0.2">
      <c r="A6862" s="76" t="s">
        <v>11418</v>
      </c>
      <c r="B6862" s="275" t="s">
        <v>11419</v>
      </c>
      <c r="C6862" s="276" t="s">
        <v>2525</v>
      </c>
    </row>
    <row r="6863" spans="1:3" x14ac:dyDescent="0.2">
      <c r="A6863" s="76" t="s">
        <v>11420</v>
      </c>
      <c r="B6863" s="275" t="s">
        <v>11421</v>
      </c>
      <c r="C6863" s="276" t="s">
        <v>2525</v>
      </c>
    </row>
    <row r="6864" spans="1:3" x14ac:dyDescent="0.2">
      <c r="A6864" s="76" t="s">
        <v>11422</v>
      </c>
      <c r="B6864" s="275" t="s">
        <v>11423</v>
      </c>
      <c r="C6864" s="276" t="s">
        <v>2525</v>
      </c>
    </row>
    <row r="6865" spans="1:3" x14ac:dyDescent="0.2">
      <c r="A6865" s="76" t="s">
        <v>11424</v>
      </c>
      <c r="B6865" s="275" t="s">
        <v>11425</v>
      </c>
      <c r="C6865" s="276" t="s">
        <v>22275</v>
      </c>
    </row>
    <row r="6866" spans="1:3" x14ac:dyDescent="0.2">
      <c r="A6866" s="76" t="s">
        <v>11426</v>
      </c>
      <c r="B6866" s="275" t="s">
        <v>11427</v>
      </c>
      <c r="C6866" s="276" t="s">
        <v>2525</v>
      </c>
    </row>
    <row r="6867" spans="1:3" x14ac:dyDescent="0.2">
      <c r="A6867" s="76" t="s">
        <v>11428</v>
      </c>
      <c r="B6867" s="275" t="s">
        <v>11429</v>
      </c>
      <c r="C6867" s="276" t="s">
        <v>2525</v>
      </c>
    </row>
    <row r="6868" spans="1:3" x14ac:dyDescent="0.2">
      <c r="A6868" s="76" t="s">
        <v>11430</v>
      </c>
      <c r="B6868" s="275" t="s">
        <v>11431</v>
      </c>
      <c r="C6868" s="276" t="s">
        <v>2525</v>
      </c>
    </row>
    <row r="6869" spans="1:3" x14ac:dyDescent="0.2">
      <c r="A6869" s="76" t="s">
        <v>11432</v>
      </c>
      <c r="B6869" s="275" t="s">
        <v>11433</v>
      </c>
      <c r="C6869" s="276" t="s">
        <v>22275</v>
      </c>
    </row>
    <row r="6870" spans="1:3" x14ac:dyDescent="0.2">
      <c r="A6870" s="76" t="s">
        <v>11434</v>
      </c>
      <c r="B6870" s="275" t="s">
        <v>11435</v>
      </c>
      <c r="C6870" s="276" t="s">
        <v>22275</v>
      </c>
    </row>
    <row r="6871" spans="1:3" x14ac:dyDescent="0.2">
      <c r="A6871" s="76" t="s">
        <v>11436</v>
      </c>
      <c r="B6871" s="275" t="s">
        <v>11437</v>
      </c>
      <c r="C6871" s="276" t="s">
        <v>22275</v>
      </c>
    </row>
    <row r="6872" spans="1:3" x14ac:dyDescent="0.2">
      <c r="A6872" s="76" t="s">
        <v>11438</v>
      </c>
      <c r="B6872" s="275" t="s">
        <v>11439</v>
      </c>
      <c r="C6872" s="276" t="s">
        <v>2525</v>
      </c>
    </row>
    <row r="6873" spans="1:3" x14ac:dyDescent="0.2">
      <c r="A6873" s="76" t="s">
        <v>11440</v>
      </c>
      <c r="B6873" s="275" t="s">
        <v>11441</v>
      </c>
      <c r="C6873" s="276" t="s">
        <v>2525</v>
      </c>
    </row>
    <row r="6874" spans="1:3" x14ac:dyDescent="0.2">
      <c r="A6874" s="76" t="s">
        <v>11442</v>
      </c>
      <c r="B6874" s="275" t="s">
        <v>11443</v>
      </c>
      <c r="C6874" s="276" t="s">
        <v>2525</v>
      </c>
    </row>
    <row r="6875" spans="1:3" x14ac:dyDescent="0.2">
      <c r="A6875" s="76" t="s">
        <v>11444</v>
      </c>
      <c r="B6875" s="275" t="s">
        <v>11445</v>
      </c>
      <c r="C6875" s="276" t="s">
        <v>2525</v>
      </c>
    </row>
    <row r="6876" spans="1:3" x14ac:dyDescent="0.2">
      <c r="A6876" s="76" t="s">
        <v>11446</v>
      </c>
      <c r="B6876" s="275" t="s">
        <v>11447</v>
      </c>
      <c r="C6876" s="276" t="s">
        <v>2525</v>
      </c>
    </row>
    <row r="6877" spans="1:3" x14ac:dyDescent="0.2">
      <c r="A6877" s="76" t="s">
        <v>11448</v>
      </c>
      <c r="B6877" s="275" t="s">
        <v>11449</v>
      </c>
      <c r="C6877" s="276" t="s">
        <v>22275</v>
      </c>
    </row>
    <row r="6878" spans="1:3" x14ac:dyDescent="0.2">
      <c r="A6878" s="76" t="s">
        <v>11450</v>
      </c>
      <c r="B6878" s="275" t="s">
        <v>11451</v>
      </c>
      <c r="C6878" s="276" t="s">
        <v>2525</v>
      </c>
    </row>
    <row r="6879" spans="1:3" x14ac:dyDescent="0.2">
      <c r="A6879" s="76" t="s">
        <v>11452</v>
      </c>
      <c r="B6879" s="275" t="s">
        <v>11453</v>
      </c>
      <c r="C6879" s="276" t="s">
        <v>2525</v>
      </c>
    </row>
    <row r="6880" spans="1:3" x14ac:dyDescent="0.2">
      <c r="A6880" s="76" t="s">
        <v>11454</v>
      </c>
      <c r="B6880" s="275" t="s">
        <v>11455</v>
      </c>
      <c r="C6880" s="276" t="s">
        <v>2525</v>
      </c>
    </row>
    <row r="6881" spans="1:3" x14ac:dyDescent="0.2">
      <c r="A6881" s="76" t="s">
        <v>11456</v>
      </c>
      <c r="B6881" s="275" t="s">
        <v>11457</v>
      </c>
      <c r="C6881" s="276" t="s">
        <v>2525</v>
      </c>
    </row>
    <row r="6882" spans="1:3" x14ac:dyDescent="0.2">
      <c r="A6882" s="76" t="s">
        <v>11458</v>
      </c>
      <c r="B6882" s="275" t="s">
        <v>11459</v>
      </c>
      <c r="C6882" s="276" t="s">
        <v>2525</v>
      </c>
    </row>
    <row r="6883" spans="1:3" x14ac:dyDescent="0.2">
      <c r="A6883" s="76" t="s">
        <v>11460</v>
      </c>
      <c r="B6883" s="275" t="s">
        <v>11461</v>
      </c>
      <c r="C6883" s="276" t="s">
        <v>2525</v>
      </c>
    </row>
    <row r="6884" spans="1:3" x14ac:dyDescent="0.2">
      <c r="A6884" s="76" t="s">
        <v>11462</v>
      </c>
      <c r="B6884" s="275" t="s">
        <v>11463</v>
      </c>
      <c r="C6884" s="276" t="s">
        <v>2525</v>
      </c>
    </row>
    <row r="6885" spans="1:3" x14ac:dyDescent="0.2">
      <c r="A6885" s="76" t="s">
        <v>11464</v>
      </c>
      <c r="B6885" s="275" t="s">
        <v>11465</v>
      </c>
      <c r="C6885" s="276" t="s">
        <v>2525</v>
      </c>
    </row>
    <row r="6886" spans="1:3" x14ac:dyDescent="0.2">
      <c r="A6886" s="76" t="s">
        <v>11466</v>
      </c>
      <c r="B6886" s="275" t="s">
        <v>14245</v>
      </c>
      <c r="C6886" s="276" t="s">
        <v>2525</v>
      </c>
    </row>
    <row r="6887" spans="1:3" x14ac:dyDescent="0.2">
      <c r="A6887" s="76" t="s">
        <v>11467</v>
      </c>
      <c r="B6887" s="275" t="s">
        <v>11468</v>
      </c>
      <c r="C6887" s="276" t="s">
        <v>2525</v>
      </c>
    </row>
    <row r="6888" spans="1:3" x14ac:dyDescent="0.2">
      <c r="A6888" s="76" t="s">
        <v>11469</v>
      </c>
      <c r="B6888" s="275" t="s">
        <v>11470</v>
      </c>
      <c r="C6888" s="276" t="s">
        <v>2525</v>
      </c>
    </row>
    <row r="6889" spans="1:3" x14ac:dyDescent="0.2">
      <c r="A6889" s="76" t="s">
        <v>11471</v>
      </c>
      <c r="B6889" s="275" t="s">
        <v>11472</v>
      </c>
      <c r="C6889" s="276" t="s">
        <v>2525</v>
      </c>
    </row>
    <row r="6890" spans="1:3" x14ac:dyDescent="0.2">
      <c r="A6890" s="76" t="s">
        <v>11473</v>
      </c>
      <c r="B6890" s="275" t="s">
        <v>11474</v>
      </c>
      <c r="C6890" s="276" t="s">
        <v>22275</v>
      </c>
    </row>
    <row r="6891" spans="1:3" x14ac:dyDescent="0.2">
      <c r="A6891" s="76" t="s">
        <v>11475</v>
      </c>
      <c r="B6891" s="275" t="s">
        <v>11476</v>
      </c>
      <c r="C6891" s="276" t="s">
        <v>2525</v>
      </c>
    </row>
    <row r="6892" spans="1:3" x14ac:dyDescent="0.2">
      <c r="A6892" s="76" t="s">
        <v>11477</v>
      </c>
      <c r="B6892" s="275" t="s">
        <v>11478</v>
      </c>
      <c r="C6892" s="276" t="s">
        <v>22275</v>
      </c>
    </row>
    <row r="6893" spans="1:3" x14ac:dyDescent="0.2">
      <c r="A6893" s="76" t="s">
        <v>11479</v>
      </c>
      <c r="B6893" s="275" t="s">
        <v>11480</v>
      </c>
      <c r="C6893" s="276" t="s">
        <v>2525</v>
      </c>
    </row>
    <row r="6894" spans="1:3" x14ac:dyDescent="0.2">
      <c r="A6894" s="76" t="s">
        <v>11481</v>
      </c>
      <c r="B6894" s="275" t="s">
        <v>11482</v>
      </c>
      <c r="C6894" s="276" t="s">
        <v>2525</v>
      </c>
    </row>
    <row r="6895" spans="1:3" x14ac:dyDescent="0.2">
      <c r="A6895" s="76" t="s">
        <v>11483</v>
      </c>
      <c r="B6895" s="275" t="s">
        <v>11484</v>
      </c>
      <c r="C6895" s="276" t="s">
        <v>2525</v>
      </c>
    </row>
    <row r="6896" spans="1:3" x14ac:dyDescent="0.2">
      <c r="A6896" s="76" t="s">
        <v>11485</v>
      </c>
      <c r="B6896" s="275" t="s">
        <v>11486</v>
      </c>
      <c r="C6896" s="276" t="s">
        <v>2525</v>
      </c>
    </row>
    <row r="6897" spans="1:3" x14ac:dyDescent="0.2">
      <c r="A6897" s="76" t="s">
        <v>11487</v>
      </c>
      <c r="B6897" s="275" t="s">
        <v>11488</v>
      </c>
      <c r="C6897" s="276" t="s">
        <v>2525</v>
      </c>
    </row>
    <row r="6898" spans="1:3" x14ac:dyDescent="0.2">
      <c r="A6898" s="76" t="s">
        <v>11489</v>
      </c>
      <c r="B6898" s="275" t="s">
        <v>11490</v>
      </c>
      <c r="C6898" s="276" t="s">
        <v>2525</v>
      </c>
    </row>
    <row r="6899" spans="1:3" x14ac:dyDescent="0.2">
      <c r="A6899" s="76" t="s">
        <v>11491</v>
      </c>
      <c r="B6899" s="275" t="s">
        <v>11492</v>
      </c>
      <c r="C6899" s="276" t="s">
        <v>22275</v>
      </c>
    </row>
    <row r="6900" spans="1:3" x14ac:dyDescent="0.2">
      <c r="A6900" s="76" t="s">
        <v>11493</v>
      </c>
      <c r="B6900" s="275" t="s">
        <v>11494</v>
      </c>
      <c r="C6900" s="276" t="s">
        <v>2525</v>
      </c>
    </row>
    <row r="6901" spans="1:3" x14ac:dyDescent="0.2">
      <c r="A6901" s="76" t="s">
        <v>11495</v>
      </c>
      <c r="B6901" s="275" t="s">
        <v>12828</v>
      </c>
      <c r="C6901" s="276" t="s">
        <v>22275</v>
      </c>
    </row>
    <row r="6902" spans="1:3" x14ac:dyDescent="0.2">
      <c r="A6902" s="76" t="s">
        <v>11496</v>
      </c>
      <c r="B6902" s="275" t="s">
        <v>11497</v>
      </c>
      <c r="C6902" s="276" t="s">
        <v>2525</v>
      </c>
    </row>
    <row r="6903" spans="1:3" x14ac:dyDescent="0.2">
      <c r="A6903" s="76" t="s">
        <v>11498</v>
      </c>
      <c r="B6903" s="275" t="s">
        <v>11499</v>
      </c>
      <c r="C6903" s="276" t="s">
        <v>2525</v>
      </c>
    </row>
    <row r="6904" spans="1:3" x14ac:dyDescent="0.2">
      <c r="A6904" s="76" t="s">
        <v>11500</v>
      </c>
      <c r="B6904" s="275" t="s">
        <v>11501</v>
      </c>
      <c r="C6904" s="276" t="s">
        <v>2525</v>
      </c>
    </row>
    <row r="6905" spans="1:3" x14ac:dyDescent="0.2">
      <c r="A6905" s="76" t="s">
        <v>11502</v>
      </c>
      <c r="B6905" s="275" t="s">
        <v>11503</v>
      </c>
      <c r="C6905" s="276" t="s">
        <v>2525</v>
      </c>
    </row>
    <row r="6906" spans="1:3" x14ac:dyDescent="0.2">
      <c r="A6906" s="76" t="s">
        <v>11504</v>
      </c>
      <c r="B6906" s="275" t="s">
        <v>11505</v>
      </c>
      <c r="C6906" s="276" t="s">
        <v>2525</v>
      </c>
    </row>
    <row r="6907" spans="1:3" x14ac:dyDescent="0.2">
      <c r="A6907" s="76" t="s">
        <v>11506</v>
      </c>
      <c r="B6907" s="275" t="s">
        <v>11507</v>
      </c>
      <c r="C6907" s="276" t="s">
        <v>2525</v>
      </c>
    </row>
    <row r="6908" spans="1:3" x14ac:dyDescent="0.2">
      <c r="A6908" s="76" t="s">
        <v>11508</v>
      </c>
      <c r="B6908" s="275" t="s">
        <v>11509</v>
      </c>
      <c r="C6908" s="276" t="s">
        <v>2525</v>
      </c>
    </row>
    <row r="6909" spans="1:3" x14ac:dyDescent="0.2">
      <c r="A6909" s="76" t="s">
        <v>11510</v>
      </c>
      <c r="B6909" s="275" t="s">
        <v>11511</v>
      </c>
      <c r="C6909" s="276" t="s">
        <v>2525</v>
      </c>
    </row>
    <row r="6910" spans="1:3" x14ac:dyDescent="0.2">
      <c r="A6910" s="76" t="s">
        <v>11512</v>
      </c>
      <c r="B6910" s="275" t="s">
        <v>11513</v>
      </c>
      <c r="C6910" s="276" t="s">
        <v>2525</v>
      </c>
    </row>
    <row r="6911" spans="1:3" x14ac:dyDescent="0.2">
      <c r="A6911" s="76" t="s">
        <v>11514</v>
      </c>
      <c r="B6911" s="275" t="s">
        <v>11515</v>
      </c>
      <c r="C6911" s="276" t="s">
        <v>2525</v>
      </c>
    </row>
    <row r="6912" spans="1:3" x14ac:dyDescent="0.2">
      <c r="A6912" s="76" t="s">
        <v>11516</v>
      </c>
      <c r="B6912" s="275" t="s">
        <v>11517</v>
      </c>
      <c r="C6912" s="276" t="s">
        <v>2525</v>
      </c>
    </row>
    <row r="6913" spans="1:3" x14ac:dyDescent="0.2">
      <c r="A6913" s="76" t="s">
        <v>11518</v>
      </c>
      <c r="B6913" s="275" t="s">
        <v>11519</v>
      </c>
      <c r="C6913" s="276" t="s">
        <v>2525</v>
      </c>
    </row>
    <row r="6914" spans="1:3" x14ac:dyDescent="0.2">
      <c r="A6914" s="76" t="s">
        <v>11520</v>
      </c>
      <c r="B6914" s="275" t="s">
        <v>11521</v>
      </c>
      <c r="C6914" s="276" t="s">
        <v>2525</v>
      </c>
    </row>
    <row r="6915" spans="1:3" x14ac:dyDescent="0.2">
      <c r="A6915" s="76" t="s">
        <v>11522</v>
      </c>
      <c r="B6915" s="275" t="s">
        <v>11523</v>
      </c>
      <c r="C6915" s="276" t="s">
        <v>2525</v>
      </c>
    </row>
    <row r="6916" spans="1:3" x14ac:dyDescent="0.2">
      <c r="A6916" s="76" t="s">
        <v>11524</v>
      </c>
      <c r="B6916" s="275" t="s">
        <v>11525</v>
      </c>
      <c r="C6916" s="276" t="s">
        <v>2525</v>
      </c>
    </row>
    <row r="6917" spans="1:3" x14ac:dyDescent="0.2">
      <c r="A6917" s="76" t="s">
        <v>11526</v>
      </c>
      <c r="B6917" s="275" t="s">
        <v>11527</v>
      </c>
      <c r="C6917" s="276" t="s">
        <v>2525</v>
      </c>
    </row>
    <row r="6918" spans="1:3" x14ac:dyDescent="0.2">
      <c r="A6918" s="76" t="s">
        <v>11528</v>
      </c>
      <c r="B6918" s="275" t="s">
        <v>3520</v>
      </c>
      <c r="C6918" s="276" t="s">
        <v>2525</v>
      </c>
    </row>
    <row r="6919" spans="1:3" x14ac:dyDescent="0.2">
      <c r="A6919" s="76" t="s">
        <v>11529</v>
      </c>
      <c r="B6919" s="275" t="s">
        <v>11530</v>
      </c>
      <c r="C6919" s="276" t="s">
        <v>2525</v>
      </c>
    </row>
    <row r="6920" spans="1:3" x14ac:dyDescent="0.2">
      <c r="A6920" s="76" t="s">
        <v>11531</v>
      </c>
      <c r="B6920" s="275" t="s">
        <v>11532</v>
      </c>
      <c r="C6920" s="276" t="s">
        <v>2525</v>
      </c>
    </row>
    <row r="6921" spans="1:3" x14ac:dyDescent="0.2">
      <c r="A6921" s="76" t="s">
        <v>11533</v>
      </c>
      <c r="B6921" s="275" t="s">
        <v>11534</v>
      </c>
      <c r="C6921" s="276" t="s">
        <v>22275</v>
      </c>
    </row>
    <row r="6922" spans="1:3" x14ac:dyDescent="0.2">
      <c r="A6922" s="76" t="s">
        <v>11535</v>
      </c>
      <c r="B6922" s="275" t="s">
        <v>11536</v>
      </c>
      <c r="C6922" s="276" t="s">
        <v>2525</v>
      </c>
    </row>
    <row r="6923" spans="1:3" x14ac:dyDescent="0.2">
      <c r="A6923" s="76" t="s">
        <v>11537</v>
      </c>
      <c r="B6923" s="275" t="s">
        <v>11538</v>
      </c>
      <c r="C6923" s="276" t="s">
        <v>22278</v>
      </c>
    </row>
    <row r="6924" spans="1:3" x14ac:dyDescent="0.2">
      <c r="A6924" s="76" t="s">
        <v>11539</v>
      </c>
      <c r="B6924" s="275" t="s">
        <v>11540</v>
      </c>
      <c r="C6924" s="276" t="s">
        <v>22278</v>
      </c>
    </row>
    <row r="6925" spans="1:3" x14ac:dyDescent="0.2">
      <c r="A6925" s="76" t="s">
        <v>11541</v>
      </c>
      <c r="B6925" s="275" t="s">
        <v>11542</v>
      </c>
      <c r="C6925" s="276" t="s">
        <v>22278</v>
      </c>
    </row>
    <row r="6926" spans="1:3" x14ac:dyDescent="0.2">
      <c r="A6926" s="76" t="s">
        <v>11543</v>
      </c>
      <c r="B6926" s="275" t="s">
        <v>11544</v>
      </c>
      <c r="C6926" s="276" t="s">
        <v>22278</v>
      </c>
    </row>
    <row r="6927" spans="1:3" x14ac:dyDescent="0.2">
      <c r="A6927" s="76" t="s">
        <v>11545</v>
      </c>
      <c r="B6927" s="275" t="s">
        <v>11546</v>
      </c>
      <c r="C6927" s="276" t="s">
        <v>22278</v>
      </c>
    </row>
    <row r="6928" spans="1:3" x14ac:dyDescent="0.2">
      <c r="A6928" s="76" t="s">
        <v>11547</v>
      </c>
      <c r="B6928" s="275" t="s">
        <v>11548</v>
      </c>
      <c r="C6928" s="276" t="s">
        <v>22278</v>
      </c>
    </row>
    <row r="6929" spans="1:3" x14ac:dyDescent="0.2">
      <c r="A6929" s="76" t="s">
        <v>11549</v>
      </c>
      <c r="B6929" s="275" t="s">
        <v>11550</v>
      </c>
      <c r="C6929" s="276" t="s">
        <v>22278</v>
      </c>
    </row>
    <row r="6930" spans="1:3" x14ac:dyDescent="0.2">
      <c r="A6930" s="76" t="s">
        <v>11551</v>
      </c>
      <c r="B6930" s="275" t="s">
        <v>11552</v>
      </c>
      <c r="C6930" s="276" t="s">
        <v>22278</v>
      </c>
    </row>
    <row r="6931" spans="1:3" x14ac:dyDescent="0.2">
      <c r="A6931" s="76" t="s">
        <v>11553</v>
      </c>
      <c r="B6931" s="275" t="s">
        <v>11554</v>
      </c>
      <c r="C6931" s="276" t="s">
        <v>22278</v>
      </c>
    </row>
    <row r="6932" spans="1:3" x14ac:dyDescent="0.2">
      <c r="A6932" s="76" t="s">
        <v>11555</v>
      </c>
      <c r="B6932" s="275" t="s">
        <v>11556</v>
      </c>
      <c r="C6932" s="276" t="s">
        <v>22278</v>
      </c>
    </row>
    <row r="6933" spans="1:3" x14ac:dyDescent="0.2">
      <c r="A6933" s="76" t="s">
        <v>11557</v>
      </c>
      <c r="B6933" s="275" t="s">
        <v>11558</v>
      </c>
      <c r="C6933" s="276" t="s">
        <v>22278</v>
      </c>
    </row>
    <row r="6934" spans="1:3" x14ac:dyDescent="0.2">
      <c r="A6934" s="76" t="s">
        <v>11559</v>
      </c>
      <c r="B6934" s="275" t="s">
        <v>11560</v>
      </c>
      <c r="C6934" s="276" t="s">
        <v>22275</v>
      </c>
    </row>
    <row r="6935" spans="1:3" x14ac:dyDescent="0.2">
      <c r="A6935" s="76" t="s">
        <v>11561</v>
      </c>
      <c r="B6935" s="275" t="s">
        <v>11562</v>
      </c>
      <c r="C6935" s="276" t="s">
        <v>2525</v>
      </c>
    </row>
    <row r="6936" spans="1:3" x14ac:dyDescent="0.2">
      <c r="A6936" s="76" t="s">
        <v>11563</v>
      </c>
      <c r="B6936" s="275" t="s">
        <v>11564</v>
      </c>
      <c r="C6936" s="276" t="s">
        <v>2525</v>
      </c>
    </row>
    <row r="6937" spans="1:3" x14ac:dyDescent="0.2">
      <c r="A6937" s="76" t="s">
        <v>11565</v>
      </c>
      <c r="B6937" s="275" t="s">
        <v>11566</v>
      </c>
      <c r="C6937" s="276" t="s">
        <v>2525</v>
      </c>
    </row>
    <row r="6938" spans="1:3" x14ac:dyDescent="0.2">
      <c r="A6938" s="76" t="s">
        <v>11567</v>
      </c>
      <c r="B6938" s="275" t="s">
        <v>11568</v>
      </c>
      <c r="C6938" s="276" t="s">
        <v>2525</v>
      </c>
    </row>
    <row r="6939" spans="1:3" x14ac:dyDescent="0.2">
      <c r="A6939" s="76" t="s">
        <v>11569</v>
      </c>
      <c r="B6939" s="275" t="s">
        <v>11570</v>
      </c>
      <c r="C6939" s="276" t="s">
        <v>2525</v>
      </c>
    </row>
    <row r="6940" spans="1:3" x14ac:dyDescent="0.2">
      <c r="A6940" s="76" t="s">
        <v>11571</v>
      </c>
      <c r="B6940" s="275" t="s">
        <v>4346</v>
      </c>
      <c r="C6940" s="276" t="s">
        <v>2525</v>
      </c>
    </row>
    <row r="6941" spans="1:3" x14ac:dyDescent="0.2">
      <c r="A6941" s="76" t="s">
        <v>11572</v>
      </c>
      <c r="B6941" s="275" t="s">
        <v>11573</v>
      </c>
      <c r="C6941" s="276" t="s">
        <v>2525</v>
      </c>
    </row>
    <row r="6942" spans="1:3" x14ac:dyDescent="0.2">
      <c r="A6942" s="76" t="s">
        <v>11574</v>
      </c>
      <c r="B6942" s="275" t="s">
        <v>11575</v>
      </c>
      <c r="C6942" s="276" t="s">
        <v>2525</v>
      </c>
    </row>
    <row r="6943" spans="1:3" x14ac:dyDescent="0.2">
      <c r="A6943" s="76" t="s">
        <v>11576</v>
      </c>
      <c r="B6943" s="275" t="s">
        <v>11577</v>
      </c>
      <c r="C6943" s="276" t="s">
        <v>22275</v>
      </c>
    </row>
    <row r="6944" spans="1:3" x14ac:dyDescent="0.2">
      <c r="A6944" s="76" t="s">
        <v>11578</v>
      </c>
      <c r="B6944" s="275" t="s">
        <v>1255</v>
      </c>
      <c r="C6944" s="276" t="s">
        <v>2525</v>
      </c>
    </row>
    <row r="6945" spans="1:3" x14ac:dyDescent="0.2">
      <c r="A6945" s="76" t="s">
        <v>11579</v>
      </c>
      <c r="B6945" s="275" t="s">
        <v>11580</v>
      </c>
      <c r="C6945" s="276" t="s">
        <v>2525</v>
      </c>
    </row>
    <row r="6946" spans="1:3" x14ac:dyDescent="0.2">
      <c r="A6946" s="76" t="s">
        <v>11581</v>
      </c>
      <c r="B6946" s="275" t="s">
        <v>11582</v>
      </c>
      <c r="C6946" s="276" t="s">
        <v>22275</v>
      </c>
    </row>
    <row r="6947" spans="1:3" x14ac:dyDescent="0.2">
      <c r="A6947" s="76" t="s">
        <v>11583</v>
      </c>
      <c r="B6947" s="275" t="s">
        <v>11584</v>
      </c>
      <c r="C6947" s="276" t="s">
        <v>22275</v>
      </c>
    </row>
    <row r="6948" spans="1:3" x14ac:dyDescent="0.2">
      <c r="A6948" s="76" t="s">
        <v>11585</v>
      </c>
      <c r="B6948" s="275" t="s">
        <v>11586</v>
      </c>
      <c r="C6948" s="276" t="s">
        <v>2525</v>
      </c>
    </row>
    <row r="6949" spans="1:3" x14ac:dyDescent="0.2">
      <c r="A6949" s="76" t="s">
        <v>11587</v>
      </c>
      <c r="B6949" s="275" t="s">
        <v>11588</v>
      </c>
      <c r="C6949" s="276" t="s">
        <v>2525</v>
      </c>
    </row>
    <row r="6950" spans="1:3" x14ac:dyDescent="0.2">
      <c r="A6950" s="76" t="s">
        <v>11589</v>
      </c>
      <c r="B6950" s="275" t="s">
        <v>11590</v>
      </c>
      <c r="C6950" s="276" t="s">
        <v>22275</v>
      </c>
    </row>
    <row r="6951" spans="1:3" x14ac:dyDescent="0.2">
      <c r="A6951" s="76" t="s">
        <v>11591</v>
      </c>
      <c r="B6951" s="275" t="s">
        <v>11592</v>
      </c>
      <c r="C6951" s="276" t="s">
        <v>2525</v>
      </c>
    </row>
    <row r="6952" spans="1:3" x14ac:dyDescent="0.2">
      <c r="A6952" s="76" t="s">
        <v>11593</v>
      </c>
      <c r="B6952" s="275" t="s">
        <v>11594</v>
      </c>
      <c r="C6952" s="276" t="s">
        <v>2525</v>
      </c>
    </row>
    <row r="6953" spans="1:3" x14ac:dyDescent="0.2">
      <c r="A6953" s="76" t="s">
        <v>11595</v>
      </c>
      <c r="B6953" s="275" t="s">
        <v>11596</v>
      </c>
      <c r="C6953" s="276" t="s">
        <v>2525</v>
      </c>
    </row>
    <row r="6954" spans="1:3" x14ac:dyDescent="0.2">
      <c r="A6954" s="76" t="s">
        <v>11597</v>
      </c>
      <c r="B6954" s="275" t="s">
        <v>11598</v>
      </c>
      <c r="C6954" s="276" t="s">
        <v>2525</v>
      </c>
    </row>
    <row r="6955" spans="1:3" x14ac:dyDescent="0.2">
      <c r="A6955" s="76" t="s">
        <v>11599</v>
      </c>
      <c r="B6955" s="275" t="s">
        <v>11600</v>
      </c>
      <c r="C6955" s="276" t="s">
        <v>2525</v>
      </c>
    </row>
    <row r="6956" spans="1:3" x14ac:dyDescent="0.2">
      <c r="A6956" s="76" t="s">
        <v>11601</v>
      </c>
      <c r="B6956" s="275" t="s">
        <v>11602</v>
      </c>
      <c r="C6956" s="276" t="s">
        <v>2525</v>
      </c>
    </row>
    <row r="6957" spans="1:3" x14ac:dyDescent="0.2">
      <c r="A6957" s="76" t="s">
        <v>11603</v>
      </c>
      <c r="B6957" s="275" t="s">
        <v>11604</v>
      </c>
      <c r="C6957" s="276" t="s">
        <v>2525</v>
      </c>
    </row>
    <row r="6958" spans="1:3" x14ac:dyDescent="0.2">
      <c r="A6958" s="76" t="s">
        <v>11605</v>
      </c>
      <c r="B6958" s="275" t="s">
        <v>11606</v>
      </c>
      <c r="C6958" s="276" t="s">
        <v>22278</v>
      </c>
    </row>
    <row r="6959" spans="1:3" x14ac:dyDescent="0.2">
      <c r="A6959" s="76" t="s">
        <v>11607</v>
      </c>
      <c r="B6959" s="275" t="s">
        <v>11608</v>
      </c>
      <c r="C6959" s="276" t="s">
        <v>22278</v>
      </c>
    </row>
    <row r="6960" spans="1:3" x14ac:dyDescent="0.2">
      <c r="A6960" s="76" t="s">
        <v>11609</v>
      </c>
      <c r="B6960" s="275" t="s">
        <v>11610</v>
      </c>
      <c r="C6960" s="276" t="s">
        <v>22278</v>
      </c>
    </row>
    <row r="6961" spans="1:3" x14ac:dyDescent="0.2">
      <c r="A6961" s="76" t="s">
        <v>11611</v>
      </c>
      <c r="B6961" s="275" t="s">
        <v>16064</v>
      </c>
      <c r="C6961" s="276" t="s">
        <v>22278</v>
      </c>
    </row>
    <row r="6962" spans="1:3" x14ac:dyDescent="0.2">
      <c r="A6962" s="76" t="s">
        <v>16065</v>
      </c>
      <c r="B6962" s="275" t="s">
        <v>16066</v>
      </c>
      <c r="C6962" s="276" t="s">
        <v>2525</v>
      </c>
    </row>
    <row r="6963" spans="1:3" x14ac:dyDescent="0.2">
      <c r="A6963" s="76" t="s">
        <v>16067</v>
      </c>
      <c r="B6963" s="275" t="s">
        <v>16068</v>
      </c>
      <c r="C6963" s="276" t="s">
        <v>2525</v>
      </c>
    </row>
    <row r="6964" spans="1:3" x14ac:dyDescent="0.2">
      <c r="A6964" s="76" t="s">
        <v>16069</v>
      </c>
      <c r="B6964" s="275" t="s">
        <v>7720</v>
      </c>
      <c r="C6964" s="276" t="s">
        <v>2525</v>
      </c>
    </row>
    <row r="6965" spans="1:3" x14ac:dyDescent="0.2">
      <c r="A6965" s="76" t="s">
        <v>16070</v>
      </c>
      <c r="B6965" s="275" t="s">
        <v>16071</v>
      </c>
      <c r="C6965" s="276" t="s">
        <v>2525</v>
      </c>
    </row>
    <row r="6966" spans="1:3" x14ac:dyDescent="0.2">
      <c r="A6966" s="76" t="s">
        <v>16072</v>
      </c>
      <c r="B6966" s="275" t="s">
        <v>16073</v>
      </c>
      <c r="C6966" s="276" t="s">
        <v>2525</v>
      </c>
    </row>
    <row r="6967" spans="1:3" x14ac:dyDescent="0.2">
      <c r="A6967" s="76" t="s">
        <v>16074</v>
      </c>
      <c r="B6967" s="275" t="s">
        <v>16075</v>
      </c>
      <c r="C6967" s="276" t="s">
        <v>2525</v>
      </c>
    </row>
    <row r="6968" spans="1:3" x14ac:dyDescent="0.2">
      <c r="A6968" s="76" t="s">
        <v>16076</v>
      </c>
      <c r="B6968" s="275" t="s">
        <v>16077</v>
      </c>
      <c r="C6968" s="276" t="s">
        <v>2525</v>
      </c>
    </row>
    <row r="6969" spans="1:3" x14ac:dyDescent="0.2">
      <c r="A6969" s="76" t="s">
        <v>16078</v>
      </c>
      <c r="B6969" s="275" t="s">
        <v>16079</v>
      </c>
      <c r="C6969" s="276" t="s">
        <v>2525</v>
      </c>
    </row>
    <row r="6970" spans="1:3" x14ac:dyDescent="0.2">
      <c r="A6970" s="76" t="s">
        <v>16080</v>
      </c>
      <c r="B6970" s="275" t="s">
        <v>15204</v>
      </c>
      <c r="C6970" s="276" t="s">
        <v>2525</v>
      </c>
    </row>
    <row r="6971" spans="1:3" x14ac:dyDescent="0.2">
      <c r="A6971" s="76" t="s">
        <v>16081</v>
      </c>
      <c r="B6971" s="275" t="s">
        <v>16082</v>
      </c>
      <c r="C6971" s="276" t="s">
        <v>2525</v>
      </c>
    </row>
    <row r="6972" spans="1:3" x14ac:dyDescent="0.2">
      <c r="A6972" s="76" t="s">
        <v>16083</v>
      </c>
      <c r="B6972" s="275" t="s">
        <v>16084</v>
      </c>
      <c r="C6972" s="276" t="s">
        <v>2525</v>
      </c>
    </row>
    <row r="6973" spans="1:3" x14ac:dyDescent="0.2">
      <c r="A6973" s="76" t="s">
        <v>16085</v>
      </c>
      <c r="B6973" s="275" t="s">
        <v>16086</v>
      </c>
      <c r="C6973" s="276" t="s">
        <v>2525</v>
      </c>
    </row>
    <row r="6974" spans="1:3" x14ac:dyDescent="0.2">
      <c r="A6974" s="76" t="s">
        <v>16087</v>
      </c>
      <c r="B6974" s="275" t="s">
        <v>16088</v>
      </c>
      <c r="C6974" s="276" t="s">
        <v>2525</v>
      </c>
    </row>
    <row r="6975" spans="1:3" x14ac:dyDescent="0.2">
      <c r="A6975" s="76" t="s">
        <v>16089</v>
      </c>
      <c r="B6975" s="275" t="s">
        <v>16090</v>
      </c>
      <c r="C6975" s="276" t="s">
        <v>2525</v>
      </c>
    </row>
    <row r="6976" spans="1:3" x14ac:dyDescent="0.2">
      <c r="A6976" s="76" t="s">
        <v>16091</v>
      </c>
      <c r="B6976" s="275" t="s">
        <v>16092</v>
      </c>
      <c r="C6976" s="276" t="s">
        <v>2525</v>
      </c>
    </row>
    <row r="6977" spans="1:3" x14ac:dyDescent="0.2">
      <c r="A6977" s="76" t="s">
        <v>16093</v>
      </c>
      <c r="B6977" s="275" t="s">
        <v>16094</v>
      </c>
      <c r="C6977" s="276" t="s">
        <v>2525</v>
      </c>
    </row>
    <row r="6978" spans="1:3" x14ac:dyDescent="0.2">
      <c r="A6978" s="76" t="s">
        <v>16095</v>
      </c>
      <c r="B6978" s="275" t="s">
        <v>16096</v>
      </c>
      <c r="C6978" s="276" t="s">
        <v>2525</v>
      </c>
    </row>
    <row r="6979" spans="1:3" x14ac:dyDescent="0.2">
      <c r="A6979" s="76" t="s">
        <v>16097</v>
      </c>
      <c r="B6979" s="275" t="s">
        <v>16098</v>
      </c>
      <c r="C6979" s="276" t="s">
        <v>2525</v>
      </c>
    </row>
    <row r="6980" spans="1:3" x14ac:dyDescent="0.2">
      <c r="A6980" s="76" t="s">
        <v>16099</v>
      </c>
      <c r="B6980" s="275" t="s">
        <v>16100</v>
      </c>
      <c r="C6980" s="276" t="s">
        <v>2525</v>
      </c>
    </row>
    <row r="6981" spans="1:3" x14ac:dyDescent="0.2">
      <c r="A6981" s="76" t="s">
        <v>16101</v>
      </c>
      <c r="B6981" s="275" t="s">
        <v>16102</v>
      </c>
      <c r="C6981" s="276" t="s">
        <v>2525</v>
      </c>
    </row>
    <row r="6982" spans="1:3" x14ac:dyDescent="0.2">
      <c r="A6982" s="76" t="s">
        <v>16103</v>
      </c>
      <c r="B6982" s="275" t="s">
        <v>16104</v>
      </c>
      <c r="C6982" s="276" t="s">
        <v>2525</v>
      </c>
    </row>
    <row r="6983" spans="1:3" x14ac:dyDescent="0.2">
      <c r="A6983" s="76" t="s">
        <v>16105</v>
      </c>
      <c r="B6983" s="275" t="s">
        <v>16106</v>
      </c>
      <c r="C6983" s="276" t="s">
        <v>2525</v>
      </c>
    </row>
    <row r="6984" spans="1:3" x14ac:dyDescent="0.2">
      <c r="A6984" s="76" t="s">
        <v>16107</v>
      </c>
      <c r="B6984" s="275" t="s">
        <v>16108</v>
      </c>
      <c r="C6984" s="276" t="s">
        <v>2525</v>
      </c>
    </row>
    <row r="6985" spans="1:3" x14ac:dyDescent="0.2">
      <c r="A6985" s="76" t="s">
        <v>16109</v>
      </c>
      <c r="B6985" s="275" t="s">
        <v>16110</v>
      </c>
      <c r="C6985" s="276" t="s">
        <v>2525</v>
      </c>
    </row>
    <row r="6986" spans="1:3" x14ac:dyDescent="0.2">
      <c r="A6986" s="76" t="s">
        <v>16111</v>
      </c>
      <c r="B6986" s="275" t="s">
        <v>16112</v>
      </c>
      <c r="C6986" s="276" t="s">
        <v>22275</v>
      </c>
    </row>
    <row r="6987" spans="1:3" x14ac:dyDescent="0.2">
      <c r="A6987" s="76" t="s">
        <v>16113</v>
      </c>
      <c r="B6987" s="275" t="s">
        <v>16114</v>
      </c>
      <c r="C6987" s="276" t="s">
        <v>2525</v>
      </c>
    </row>
    <row r="6988" spans="1:3" x14ac:dyDescent="0.2">
      <c r="A6988" s="76" t="s">
        <v>16115</v>
      </c>
      <c r="B6988" s="275" t="s">
        <v>9811</v>
      </c>
      <c r="C6988" s="276" t="s">
        <v>2525</v>
      </c>
    </row>
    <row r="6989" spans="1:3" x14ac:dyDescent="0.2">
      <c r="A6989" s="76" t="s">
        <v>16116</v>
      </c>
      <c r="B6989" s="275" t="s">
        <v>16117</v>
      </c>
      <c r="C6989" s="276" t="s">
        <v>2525</v>
      </c>
    </row>
    <row r="6990" spans="1:3" x14ac:dyDescent="0.2">
      <c r="A6990" s="76" t="s">
        <v>16118</v>
      </c>
      <c r="B6990" s="275" t="s">
        <v>16119</v>
      </c>
      <c r="C6990" s="276" t="s">
        <v>22275</v>
      </c>
    </row>
    <row r="6991" spans="1:3" x14ac:dyDescent="0.2">
      <c r="A6991" s="76" t="s">
        <v>16120</v>
      </c>
      <c r="B6991" s="275" t="s">
        <v>16121</v>
      </c>
      <c r="C6991" s="276" t="s">
        <v>2525</v>
      </c>
    </row>
    <row r="6992" spans="1:3" x14ac:dyDescent="0.2">
      <c r="A6992" s="76" t="s">
        <v>16122</v>
      </c>
      <c r="B6992" s="275" t="s">
        <v>16123</v>
      </c>
      <c r="C6992" s="276" t="s">
        <v>2525</v>
      </c>
    </row>
    <row r="6993" spans="1:3" x14ac:dyDescent="0.2">
      <c r="A6993" s="76" t="s">
        <v>16124</v>
      </c>
      <c r="B6993" s="275" t="s">
        <v>16125</v>
      </c>
      <c r="C6993" s="276" t="s">
        <v>2525</v>
      </c>
    </row>
    <row r="6994" spans="1:3" x14ac:dyDescent="0.2">
      <c r="A6994" s="76" t="s">
        <v>16126</v>
      </c>
      <c r="B6994" s="275" t="s">
        <v>16127</v>
      </c>
      <c r="C6994" s="276" t="s">
        <v>2525</v>
      </c>
    </row>
    <row r="6995" spans="1:3" x14ac:dyDescent="0.2">
      <c r="A6995" s="76" t="s">
        <v>16128</v>
      </c>
      <c r="B6995" s="275" t="s">
        <v>16129</v>
      </c>
      <c r="C6995" s="276" t="s">
        <v>2525</v>
      </c>
    </row>
    <row r="6996" spans="1:3" x14ac:dyDescent="0.2">
      <c r="A6996" s="76" t="s">
        <v>16130</v>
      </c>
      <c r="B6996" s="275" t="s">
        <v>16131</v>
      </c>
      <c r="C6996" s="276" t="s">
        <v>2525</v>
      </c>
    </row>
    <row r="6997" spans="1:3" x14ac:dyDescent="0.2">
      <c r="A6997" s="76" t="s">
        <v>16132</v>
      </c>
      <c r="B6997" s="275" t="s">
        <v>16133</v>
      </c>
      <c r="C6997" s="276" t="s">
        <v>2525</v>
      </c>
    </row>
    <row r="6998" spans="1:3" x14ac:dyDescent="0.2">
      <c r="A6998" s="76" t="s">
        <v>16134</v>
      </c>
      <c r="B6998" s="275" t="s">
        <v>16135</v>
      </c>
      <c r="C6998" s="276" t="s">
        <v>2525</v>
      </c>
    </row>
    <row r="6999" spans="1:3" x14ac:dyDescent="0.2">
      <c r="A6999" s="76" t="s">
        <v>16136</v>
      </c>
      <c r="B6999" s="275" t="s">
        <v>16137</v>
      </c>
      <c r="C6999" s="276" t="s">
        <v>2525</v>
      </c>
    </row>
    <row r="7000" spans="1:3" x14ac:dyDescent="0.2">
      <c r="A7000" s="76" t="s">
        <v>16138</v>
      </c>
      <c r="B7000" s="275" t="s">
        <v>16139</v>
      </c>
      <c r="C7000" s="276" t="s">
        <v>2525</v>
      </c>
    </row>
    <row r="7001" spans="1:3" x14ac:dyDescent="0.2">
      <c r="A7001" s="76" t="s">
        <v>16140</v>
      </c>
      <c r="B7001" s="275" t="s">
        <v>16141</v>
      </c>
      <c r="C7001" s="276" t="s">
        <v>2525</v>
      </c>
    </row>
    <row r="7002" spans="1:3" x14ac:dyDescent="0.2">
      <c r="A7002" s="76" t="s">
        <v>16142</v>
      </c>
      <c r="B7002" s="275" t="s">
        <v>1009</v>
      </c>
      <c r="C7002" s="276" t="s">
        <v>2525</v>
      </c>
    </row>
    <row r="7003" spans="1:3" x14ac:dyDescent="0.2">
      <c r="A7003" s="76" t="s">
        <v>16143</v>
      </c>
      <c r="B7003" s="275" t="s">
        <v>16144</v>
      </c>
      <c r="C7003" s="276" t="s">
        <v>2525</v>
      </c>
    </row>
    <row r="7004" spans="1:3" x14ac:dyDescent="0.2">
      <c r="A7004" s="76" t="s">
        <v>16145</v>
      </c>
      <c r="B7004" s="275" t="s">
        <v>16146</v>
      </c>
      <c r="C7004" s="276" t="s">
        <v>2525</v>
      </c>
    </row>
    <row r="7005" spans="1:3" x14ac:dyDescent="0.2">
      <c r="A7005" s="76" t="s">
        <v>16147</v>
      </c>
      <c r="B7005" s="275" t="s">
        <v>16148</v>
      </c>
      <c r="C7005" s="276" t="s">
        <v>2525</v>
      </c>
    </row>
    <row r="7006" spans="1:3" x14ac:dyDescent="0.2">
      <c r="A7006" s="76" t="s">
        <v>16149</v>
      </c>
      <c r="B7006" s="275" t="s">
        <v>16150</v>
      </c>
      <c r="C7006" s="276" t="s">
        <v>2525</v>
      </c>
    </row>
    <row r="7007" spans="1:3" x14ac:dyDescent="0.2">
      <c r="A7007" s="76" t="s">
        <v>16151</v>
      </c>
      <c r="B7007" s="275" t="s">
        <v>16152</v>
      </c>
      <c r="C7007" s="276" t="s">
        <v>22275</v>
      </c>
    </row>
    <row r="7008" spans="1:3" x14ac:dyDescent="0.2">
      <c r="A7008" s="76" t="s">
        <v>16153</v>
      </c>
      <c r="B7008" s="275" t="s">
        <v>16154</v>
      </c>
      <c r="C7008" s="276" t="s">
        <v>2525</v>
      </c>
    </row>
    <row r="7009" spans="1:3" x14ac:dyDescent="0.2">
      <c r="A7009" s="76" t="s">
        <v>16155</v>
      </c>
      <c r="B7009" s="275" t="s">
        <v>16156</v>
      </c>
      <c r="C7009" s="276" t="s">
        <v>22275</v>
      </c>
    </row>
    <row r="7010" spans="1:3" x14ac:dyDescent="0.2">
      <c r="A7010" s="76" t="s">
        <v>16157</v>
      </c>
      <c r="B7010" s="275" t="s">
        <v>16158</v>
      </c>
      <c r="C7010" s="276" t="s">
        <v>2525</v>
      </c>
    </row>
    <row r="7011" spans="1:3" x14ac:dyDescent="0.2">
      <c r="A7011" s="76" t="s">
        <v>16159</v>
      </c>
      <c r="B7011" s="275" t="s">
        <v>16160</v>
      </c>
      <c r="C7011" s="276" t="s">
        <v>2525</v>
      </c>
    </row>
    <row r="7012" spans="1:3" x14ac:dyDescent="0.2">
      <c r="A7012" s="76" t="s">
        <v>16161</v>
      </c>
      <c r="B7012" s="275" t="s">
        <v>16162</v>
      </c>
      <c r="C7012" s="276" t="s">
        <v>2525</v>
      </c>
    </row>
    <row r="7013" spans="1:3" x14ac:dyDescent="0.2">
      <c r="A7013" s="76" t="s">
        <v>16163</v>
      </c>
      <c r="B7013" s="275" t="s">
        <v>16164</v>
      </c>
      <c r="C7013" s="276" t="s">
        <v>2525</v>
      </c>
    </row>
    <row r="7014" spans="1:3" x14ac:dyDescent="0.2">
      <c r="A7014" s="76" t="s">
        <v>16165</v>
      </c>
      <c r="B7014" s="275" t="s">
        <v>16166</v>
      </c>
      <c r="C7014" s="276" t="s">
        <v>2525</v>
      </c>
    </row>
    <row r="7015" spans="1:3" x14ac:dyDescent="0.2">
      <c r="A7015" s="76" t="s">
        <v>16167</v>
      </c>
      <c r="B7015" s="275" t="s">
        <v>16168</v>
      </c>
      <c r="C7015" s="276" t="s">
        <v>2525</v>
      </c>
    </row>
    <row r="7016" spans="1:3" x14ac:dyDescent="0.2">
      <c r="A7016" s="76" t="s">
        <v>16169</v>
      </c>
      <c r="B7016" s="275" t="s">
        <v>16170</v>
      </c>
      <c r="C7016" s="276" t="s">
        <v>2525</v>
      </c>
    </row>
    <row r="7017" spans="1:3" x14ac:dyDescent="0.2">
      <c r="A7017" s="76" t="s">
        <v>16171</v>
      </c>
      <c r="B7017" s="275" t="s">
        <v>16172</v>
      </c>
      <c r="C7017" s="276" t="s">
        <v>2525</v>
      </c>
    </row>
    <row r="7018" spans="1:3" x14ac:dyDescent="0.2">
      <c r="A7018" s="76" t="s">
        <v>16173</v>
      </c>
      <c r="B7018" s="275" t="s">
        <v>16174</v>
      </c>
      <c r="C7018" s="276" t="s">
        <v>2525</v>
      </c>
    </row>
    <row r="7019" spans="1:3" x14ac:dyDescent="0.2">
      <c r="A7019" s="76" t="s">
        <v>16175</v>
      </c>
      <c r="B7019" s="275" t="s">
        <v>16176</v>
      </c>
      <c r="C7019" s="276" t="s">
        <v>2525</v>
      </c>
    </row>
    <row r="7020" spans="1:3" x14ac:dyDescent="0.2">
      <c r="A7020" s="76" t="s">
        <v>16177</v>
      </c>
      <c r="B7020" s="275" t="s">
        <v>16178</v>
      </c>
      <c r="C7020" s="276" t="s">
        <v>22275</v>
      </c>
    </row>
    <row r="7021" spans="1:3" x14ac:dyDescent="0.2">
      <c r="A7021" s="76" t="s">
        <v>16179</v>
      </c>
      <c r="B7021" s="275" t="s">
        <v>16180</v>
      </c>
      <c r="C7021" s="276" t="s">
        <v>2525</v>
      </c>
    </row>
    <row r="7022" spans="1:3" x14ac:dyDescent="0.2">
      <c r="A7022" s="76" t="s">
        <v>16181</v>
      </c>
      <c r="B7022" s="275" t="s">
        <v>16182</v>
      </c>
      <c r="C7022" s="276" t="s">
        <v>2525</v>
      </c>
    </row>
    <row r="7023" spans="1:3" x14ac:dyDescent="0.2">
      <c r="A7023" s="76" t="s">
        <v>16183</v>
      </c>
      <c r="B7023" s="275" t="s">
        <v>16184</v>
      </c>
      <c r="C7023" s="276" t="s">
        <v>2525</v>
      </c>
    </row>
    <row r="7024" spans="1:3" x14ac:dyDescent="0.2">
      <c r="A7024" s="76" t="s">
        <v>16185</v>
      </c>
      <c r="B7024" s="275" t="s">
        <v>16186</v>
      </c>
      <c r="C7024" s="276" t="s">
        <v>2525</v>
      </c>
    </row>
    <row r="7025" spans="1:3" x14ac:dyDescent="0.2">
      <c r="A7025" s="76" t="s">
        <v>16187</v>
      </c>
      <c r="B7025" s="275" t="s">
        <v>16188</v>
      </c>
      <c r="C7025" s="276" t="s">
        <v>2525</v>
      </c>
    </row>
    <row r="7026" spans="1:3" x14ac:dyDescent="0.2">
      <c r="A7026" s="76" t="s">
        <v>16189</v>
      </c>
      <c r="B7026" s="275" t="s">
        <v>16190</v>
      </c>
      <c r="C7026" s="276" t="s">
        <v>2525</v>
      </c>
    </row>
    <row r="7027" spans="1:3" x14ac:dyDescent="0.2">
      <c r="A7027" s="76" t="s">
        <v>16191</v>
      </c>
      <c r="B7027" s="275" t="s">
        <v>16192</v>
      </c>
      <c r="C7027" s="276" t="s">
        <v>2525</v>
      </c>
    </row>
    <row r="7028" spans="1:3" x14ac:dyDescent="0.2">
      <c r="A7028" s="76" t="s">
        <v>16193</v>
      </c>
      <c r="B7028" s="275" t="s">
        <v>9811</v>
      </c>
      <c r="C7028" s="276" t="s">
        <v>2525</v>
      </c>
    </row>
    <row r="7029" spans="1:3" x14ac:dyDescent="0.2">
      <c r="A7029" s="76" t="s">
        <v>16194</v>
      </c>
      <c r="B7029" s="275" t="s">
        <v>16195</v>
      </c>
      <c r="C7029" s="276" t="s">
        <v>2525</v>
      </c>
    </row>
    <row r="7030" spans="1:3" x14ac:dyDescent="0.2">
      <c r="A7030" s="76" t="s">
        <v>16196</v>
      </c>
      <c r="B7030" s="275" t="s">
        <v>16197</v>
      </c>
      <c r="C7030" s="276" t="s">
        <v>2525</v>
      </c>
    </row>
    <row r="7031" spans="1:3" x14ac:dyDescent="0.2">
      <c r="A7031" s="76" t="s">
        <v>16198</v>
      </c>
      <c r="B7031" s="275" t="s">
        <v>16199</v>
      </c>
      <c r="C7031" s="276" t="s">
        <v>22275</v>
      </c>
    </row>
    <row r="7032" spans="1:3" x14ac:dyDescent="0.2">
      <c r="A7032" s="76" t="s">
        <v>16200</v>
      </c>
      <c r="B7032" s="275" t="s">
        <v>16201</v>
      </c>
      <c r="C7032" s="276" t="s">
        <v>2525</v>
      </c>
    </row>
    <row r="7033" spans="1:3" x14ac:dyDescent="0.2">
      <c r="A7033" s="76" t="s">
        <v>16202</v>
      </c>
      <c r="B7033" s="275" t="s">
        <v>16203</v>
      </c>
      <c r="C7033" s="276" t="s">
        <v>2525</v>
      </c>
    </row>
    <row r="7034" spans="1:3" x14ac:dyDescent="0.2">
      <c r="A7034" s="76" t="s">
        <v>16204</v>
      </c>
      <c r="B7034" s="275" t="s">
        <v>16205</v>
      </c>
      <c r="C7034" s="276" t="s">
        <v>2525</v>
      </c>
    </row>
    <row r="7035" spans="1:3" x14ac:dyDescent="0.2">
      <c r="A7035" s="76" t="s">
        <v>16206</v>
      </c>
      <c r="B7035" s="275" t="s">
        <v>16207</v>
      </c>
      <c r="C7035" s="276" t="s">
        <v>2525</v>
      </c>
    </row>
    <row r="7036" spans="1:3" x14ac:dyDescent="0.2">
      <c r="A7036" s="76" t="s">
        <v>16208</v>
      </c>
      <c r="B7036" s="275" t="s">
        <v>16209</v>
      </c>
      <c r="C7036" s="276" t="s">
        <v>2525</v>
      </c>
    </row>
    <row r="7037" spans="1:3" x14ac:dyDescent="0.2">
      <c r="A7037" s="76" t="s">
        <v>16210</v>
      </c>
      <c r="B7037" s="275" t="s">
        <v>16211</v>
      </c>
      <c r="C7037" s="276" t="s">
        <v>2525</v>
      </c>
    </row>
    <row r="7038" spans="1:3" x14ac:dyDescent="0.2">
      <c r="A7038" s="76" t="s">
        <v>16212</v>
      </c>
      <c r="B7038" s="275" t="s">
        <v>16213</v>
      </c>
      <c r="C7038" s="276" t="s">
        <v>2525</v>
      </c>
    </row>
    <row r="7039" spans="1:3" x14ac:dyDescent="0.2">
      <c r="A7039" s="76" t="s">
        <v>16214</v>
      </c>
      <c r="B7039" s="275" t="s">
        <v>16215</v>
      </c>
      <c r="C7039" s="276" t="s">
        <v>2525</v>
      </c>
    </row>
    <row r="7040" spans="1:3" x14ac:dyDescent="0.2">
      <c r="A7040" s="76" t="s">
        <v>16216</v>
      </c>
      <c r="B7040" s="275" t="s">
        <v>16217</v>
      </c>
      <c r="C7040" s="276" t="s">
        <v>2525</v>
      </c>
    </row>
    <row r="7041" spans="1:3" x14ac:dyDescent="0.2">
      <c r="A7041" s="76" t="s">
        <v>16218</v>
      </c>
      <c r="B7041" s="275" t="s">
        <v>16219</v>
      </c>
      <c r="C7041" s="276" t="s">
        <v>2525</v>
      </c>
    </row>
    <row r="7042" spans="1:3" x14ac:dyDescent="0.2">
      <c r="A7042" s="76" t="s">
        <v>16220</v>
      </c>
      <c r="B7042" s="275" t="s">
        <v>16221</v>
      </c>
      <c r="C7042" s="276" t="s">
        <v>2525</v>
      </c>
    </row>
    <row r="7043" spans="1:3" x14ac:dyDescent="0.2">
      <c r="A7043" s="76" t="s">
        <v>16222</v>
      </c>
      <c r="B7043" s="275" t="s">
        <v>16223</v>
      </c>
      <c r="C7043" s="276" t="s">
        <v>2525</v>
      </c>
    </row>
    <row r="7044" spans="1:3" x14ac:dyDescent="0.2">
      <c r="A7044" s="76" t="s">
        <v>16224</v>
      </c>
      <c r="B7044" s="275" t="s">
        <v>16225</v>
      </c>
      <c r="C7044" s="276" t="s">
        <v>2525</v>
      </c>
    </row>
    <row r="7045" spans="1:3" x14ac:dyDescent="0.2">
      <c r="A7045" s="76" t="s">
        <v>16226</v>
      </c>
      <c r="B7045" s="275" t="s">
        <v>16227</v>
      </c>
      <c r="C7045" s="276" t="s">
        <v>2525</v>
      </c>
    </row>
    <row r="7046" spans="1:3" x14ac:dyDescent="0.2">
      <c r="A7046" s="76" t="s">
        <v>16228</v>
      </c>
      <c r="B7046" s="275" t="s">
        <v>16229</v>
      </c>
      <c r="C7046" s="276" t="s">
        <v>2525</v>
      </c>
    </row>
    <row r="7047" spans="1:3" x14ac:dyDescent="0.2">
      <c r="A7047" s="76" t="s">
        <v>16230</v>
      </c>
      <c r="B7047" s="275" t="s">
        <v>16231</v>
      </c>
      <c r="C7047" s="276" t="s">
        <v>2525</v>
      </c>
    </row>
    <row r="7048" spans="1:3" x14ac:dyDescent="0.2">
      <c r="A7048" s="76" t="s">
        <v>16232</v>
      </c>
      <c r="B7048" s="275" t="s">
        <v>16233</v>
      </c>
      <c r="C7048" s="276" t="s">
        <v>2525</v>
      </c>
    </row>
    <row r="7049" spans="1:3" x14ac:dyDescent="0.2">
      <c r="A7049" s="76" t="s">
        <v>16234</v>
      </c>
      <c r="B7049" s="275" t="s">
        <v>16235</v>
      </c>
      <c r="C7049" s="276" t="s">
        <v>2525</v>
      </c>
    </row>
    <row r="7050" spans="1:3" x14ac:dyDescent="0.2">
      <c r="A7050" s="76" t="s">
        <v>16236</v>
      </c>
      <c r="B7050" s="275" t="s">
        <v>16237</v>
      </c>
      <c r="C7050" s="276" t="s">
        <v>2525</v>
      </c>
    </row>
    <row r="7051" spans="1:3" x14ac:dyDescent="0.2">
      <c r="A7051" s="76" t="s">
        <v>16238</v>
      </c>
      <c r="B7051" s="275" t="s">
        <v>16239</v>
      </c>
      <c r="C7051" s="276" t="s">
        <v>2525</v>
      </c>
    </row>
    <row r="7052" spans="1:3" x14ac:dyDescent="0.2">
      <c r="A7052" s="76" t="s">
        <v>16240</v>
      </c>
      <c r="B7052" s="275" t="s">
        <v>16241</v>
      </c>
      <c r="C7052" s="276" t="s">
        <v>22275</v>
      </c>
    </row>
    <row r="7053" spans="1:3" x14ac:dyDescent="0.2">
      <c r="A7053" s="76" t="s">
        <v>16242</v>
      </c>
      <c r="B7053" s="275" t="s">
        <v>16243</v>
      </c>
      <c r="C7053" s="276" t="s">
        <v>2525</v>
      </c>
    </row>
    <row r="7054" spans="1:3" x14ac:dyDescent="0.2">
      <c r="A7054" s="76" t="s">
        <v>16244</v>
      </c>
      <c r="B7054" s="275" t="s">
        <v>16245</v>
      </c>
      <c r="C7054" s="276" t="s">
        <v>2525</v>
      </c>
    </row>
    <row r="7055" spans="1:3" x14ac:dyDescent="0.2">
      <c r="A7055" s="76" t="s">
        <v>16246</v>
      </c>
      <c r="B7055" s="275" t="s">
        <v>16247</v>
      </c>
      <c r="C7055" s="276" t="s">
        <v>2525</v>
      </c>
    </row>
    <row r="7056" spans="1:3" x14ac:dyDescent="0.2">
      <c r="A7056" s="76" t="s">
        <v>16248</v>
      </c>
      <c r="B7056" s="275" t="s">
        <v>16249</v>
      </c>
      <c r="C7056" s="276" t="s">
        <v>22275</v>
      </c>
    </row>
    <row r="7057" spans="1:3" x14ac:dyDescent="0.2">
      <c r="A7057" s="76" t="s">
        <v>16250</v>
      </c>
      <c r="B7057" s="275" t="s">
        <v>16251</v>
      </c>
      <c r="C7057" s="276" t="s">
        <v>2525</v>
      </c>
    </row>
    <row r="7058" spans="1:3" x14ac:dyDescent="0.2">
      <c r="A7058" s="76" t="s">
        <v>16252</v>
      </c>
      <c r="B7058" s="275" t="s">
        <v>16253</v>
      </c>
      <c r="C7058" s="276" t="s">
        <v>22275</v>
      </c>
    </row>
    <row r="7059" spans="1:3" x14ac:dyDescent="0.2">
      <c r="A7059" s="76" t="s">
        <v>16254</v>
      </c>
      <c r="B7059" s="275" t="s">
        <v>16255</v>
      </c>
      <c r="C7059" s="276" t="s">
        <v>2525</v>
      </c>
    </row>
    <row r="7060" spans="1:3" x14ac:dyDescent="0.2">
      <c r="A7060" s="76" t="s">
        <v>16256</v>
      </c>
      <c r="B7060" s="275" t="s">
        <v>16257</v>
      </c>
      <c r="C7060" s="276" t="s">
        <v>2525</v>
      </c>
    </row>
    <row r="7061" spans="1:3" x14ac:dyDescent="0.2">
      <c r="A7061" s="76" t="s">
        <v>16258</v>
      </c>
      <c r="B7061" s="275" t="s">
        <v>16259</v>
      </c>
      <c r="C7061" s="276" t="s">
        <v>2525</v>
      </c>
    </row>
    <row r="7062" spans="1:3" x14ac:dyDescent="0.2">
      <c r="A7062" s="76" t="s">
        <v>16260</v>
      </c>
      <c r="B7062" s="275" t="s">
        <v>16261</v>
      </c>
      <c r="C7062" s="276" t="s">
        <v>2525</v>
      </c>
    </row>
    <row r="7063" spans="1:3" x14ac:dyDescent="0.2">
      <c r="A7063" s="76" t="s">
        <v>16262</v>
      </c>
      <c r="B7063" s="275" t="s">
        <v>16263</v>
      </c>
      <c r="C7063" s="276" t="s">
        <v>22275</v>
      </c>
    </row>
    <row r="7064" spans="1:3" x14ac:dyDescent="0.2">
      <c r="A7064" s="76" t="s">
        <v>16264</v>
      </c>
      <c r="B7064" s="275" t="s">
        <v>16265</v>
      </c>
      <c r="C7064" s="276" t="s">
        <v>2525</v>
      </c>
    </row>
    <row r="7065" spans="1:3" x14ac:dyDescent="0.2">
      <c r="A7065" s="76" t="s">
        <v>16266</v>
      </c>
      <c r="B7065" s="275" t="s">
        <v>16267</v>
      </c>
      <c r="C7065" s="276" t="s">
        <v>2525</v>
      </c>
    </row>
    <row r="7066" spans="1:3" x14ac:dyDescent="0.2">
      <c r="A7066" s="76" t="s">
        <v>16268</v>
      </c>
      <c r="B7066" s="275" t="s">
        <v>16269</v>
      </c>
      <c r="C7066" s="276" t="s">
        <v>2525</v>
      </c>
    </row>
    <row r="7067" spans="1:3" x14ac:dyDescent="0.2">
      <c r="A7067" s="76" t="s">
        <v>16270</v>
      </c>
      <c r="B7067" s="275" t="s">
        <v>16271</v>
      </c>
      <c r="C7067" s="276" t="s">
        <v>2525</v>
      </c>
    </row>
    <row r="7068" spans="1:3" x14ac:dyDescent="0.2">
      <c r="A7068" s="76" t="s">
        <v>16272</v>
      </c>
      <c r="B7068" s="275" t="s">
        <v>16273</v>
      </c>
      <c r="C7068" s="276" t="s">
        <v>2525</v>
      </c>
    </row>
    <row r="7069" spans="1:3" x14ac:dyDescent="0.2">
      <c r="A7069" s="76" t="s">
        <v>16274</v>
      </c>
      <c r="B7069" s="275" t="s">
        <v>16275</v>
      </c>
      <c r="C7069" s="276" t="s">
        <v>2525</v>
      </c>
    </row>
    <row r="7070" spans="1:3" x14ac:dyDescent="0.2">
      <c r="A7070" s="76" t="s">
        <v>16276</v>
      </c>
      <c r="B7070" s="275" t="s">
        <v>16277</v>
      </c>
      <c r="C7070" s="276" t="s">
        <v>2525</v>
      </c>
    </row>
    <row r="7071" spans="1:3" x14ac:dyDescent="0.2">
      <c r="A7071" s="76" t="s">
        <v>16278</v>
      </c>
      <c r="B7071" s="275" t="s">
        <v>16279</v>
      </c>
      <c r="C7071" s="276" t="s">
        <v>2525</v>
      </c>
    </row>
    <row r="7072" spans="1:3" x14ac:dyDescent="0.2">
      <c r="A7072" s="76" t="s">
        <v>16280</v>
      </c>
      <c r="B7072" s="275" t="s">
        <v>16281</v>
      </c>
      <c r="C7072" s="276" t="s">
        <v>2525</v>
      </c>
    </row>
    <row r="7073" spans="1:3" x14ac:dyDescent="0.2">
      <c r="A7073" s="76" t="s">
        <v>16282</v>
      </c>
      <c r="B7073" s="275" t="s">
        <v>16283</v>
      </c>
      <c r="C7073" s="276" t="s">
        <v>2525</v>
      </c>
    </row>
    <row r="7074" spans="1:3" x14ac:dyDescent="0.2">
      <c r="A7074" s="76" t="s">
        <v>16284</v>
      </c>
      <c r="B7074" s="275" t="s">
        <v>16285</v>
      </c>
      <c r="C7074" s="276" t="s">
        <v>2525</v>
      </c>
    </row>
    <row r="7075" spans="1:3" x14ac:dyDescent="0.2">
      <c r="A7075" s="76" t="s">
        <v>16286</v>
      </c>
      <c r="B7075" s="275" t="s">
        <v>16287</v>
      </c>
      <c r="C7075" s="276" t="s">
        <v>2525</v>
      </c>
    </row>
    <row r="7076" spans="1:3" x14ac:dyDescent="0.2">
      <c r="A7076" s="76" t="s">
        <v>16288</v>
      </c>
      <c r="B7076" s="275" t="s">
        <v>16289</v>
      </c>
      <c r="C7076" s="276" t="s">
        <v>22275</v>
      </c>
    </row>
    <row r="7077" spans="1:3" x14ac:dyDescent="0.2">
      <c r="A7077" s="76" t="s">
        <v>16290</v>
      </c>
      <c r="B7077" s="275" t="s">
        <v>16291</v>
      </c>
      <c r="C7077" s="276" t="s">
        <v>2525</v>
      </c>
    </row>
    <row r="7078" spans="1:3" x14ac:dyDescent="0.2">
      <c r="A7078" s="76" t="s">
        <v>16292</v>
      </c>
      <c r="B7078" s="275" t="s">
        <v>16293</v>
      </c>
      <c r="C7078" s="276" t="s">
        <v>2525</v>
      </c>
    </row>
    <row r="7079" spans="1:3" x14ac:dyDescent="0.2">
      <c r="A7079" s="76" t="s">
        <v>16294</v>
      </c>
      <c r="B7079" s="275" t="s">
        <v>2833</v>
      </c>
      <c r="C7079" s="276" t="s">
        <v>2525</v>
      </c>
    </row>
    <row r="7080" spans="1:3" x14ac:dyDescent="0.2">
      <c r="A7080" s="76" t="s">
        <v>16295</v>
      </c>
      <c r="B7080" s="275" t="s">
        <v>9555</v>
      </c>
      <c r="C7080" s="276" t="s">
        <v>2525</v>
      </c>
    </row>
    <row r="7081" spans="1:3" x14ac:dyDescent="0.2">
      <c r="A7081" s="76" t="s">
        <v>16296</v>
      </c>
      <c r="B7081" s="275" t="s">
        <v>9142</v>
      </c>
      <c r="C7081" s="276" t="s">
        <v>2525</v>
      </c>
    </row>
    <row r="7082" spans="1:3" x14ac:dyDescent="0.2">
      <c r="A7082" s="76" t="s">
        <v>16297</v>
      </c>
      <c r="B7082" s="275" t="s">
        <v>16298</v>
      </c>
      <c r="C7082" s="276" t="s">
        <v>22275</v>
      </c>
    </row>
    <row r="7083" spans="1:3" x14ac:dyDescent="0.2">
      <c r="A7083" s="76" t="s">
        <v>16299</v>
      </c>
      <c r="B7083" s="275" t="s">
        <v>16300</v>
      </c>
      <c r="C7083" s="276" t="s">
        <v>2525</v>
      </c>
    </row>
    <row r="7084" spans="1:3" x14ac:dyDescent="0.2">
      <c r="A7084" s="76" t="s">
        <v>16301</v>
      </c>
      <c r="B7084" s="275" t="s">
        <v>16302</v>
      </c>
      <c r="C7084" s="276" t="s">
        <v>2525</v>
      </c>
    </row>
    <row r="7085" spans="1:3" x14ac:dyDescent="0.2">
      <c r="A7085" s="76" t="s">
        <v>16303</v>
      </c>
      <c r="B7085" s="275" t="s">
        <v>16304</v>
      </c>
      <c r="C7085" s="276" t="s">
        <v>2525</v>
      </c>
    </row>
    <row r="7086" spans="1:3" x14ac:dyDescent="0.2">
      <c r="A7086" s="76" t="s">
        <v>16305</v>
      </c>
      <c r="B7086" s="275" t="s">
        <v>16306</v>
      </c>
      <c r="C7086" s="276" t="s">
        <v>2525</v>
      </c>
    </row>
    <row r="7087" spans="1:3" x14ac:dyDescent="0.2">
      <c r="A7087" s="76" t="s">
        <v>16307</v>
      </c>
      <c r="B7087" s="275" t="s">
        <v>16308</v>
      </c>
      <c r="C7087" s="276" t="s">
        <v>2525</v>
      </c>
    </row>
    <row r="7088" spans="1:3" x14ac:dyDescent="0.2">
      <c r="A7088" s="76" t="s">
        <v>16309</v>
      </c>
      <c r="B7088" s="275" t="s">
        <v>16310</v>
      </c>
      <c r="C7088" s="276" t="s">
        <v>2525</v>
      </c>
    </row>
    <row r="7089" spans="1:3" x14ac:dyDescent="0.2">
      <c r="A7089" s="76" t="s">
        <v>16311</v>
      </c>
      <c r="B7089" s="275" t="s">
        <v>16312</v>
      </c>
      <c r="C7089" s="276" t="s">
        <v>2525</v>
      </c>
    </row>
    <row r="7090" spans="1:3" x14ac:dyDescent="0.2">
      <c r="A7090" s="76" t="s">
        <v>16313</v>
      </c>
      <c r="B7090" s="275" t="s">
        <v>16314</v>
      </c>
      <c r="C7090" s="276" t="s">
        <v>2525</v>
      </c>
    </row>
    <row r="7091" spans="1:3" x14ac:dyDescent="0.2">
      <c r="A7091" s="76" t="s">
        <v>16315</v>
      </c>
      <c r="B7091" s="275" t="s">
        <v>16316</v>
      </c>
      <c r="C7091" s="276" t="s">
        <v>2525</v>
      </c>
    </row>
    <row r="7092" spans="1:3" x14ac:dyDescent="0.2">
      <c r="A7092" s="76" t="s">
        <v>16317</v>
      </c>
      <c r="B7092" s="275" t="s">
        <v>16318</v>
      </c>
      <c r="C7092" s="276" t="s">
        <v>2525</v>
      </c>
    </row>
    <row r="7093" spans="1:3" x14ac:dyDescent="0.2">
      <c r="A7093" s="76" t="s">
        <v>16319</v>
      </c>
      <c r="B7093" s="275" t="s">
        <v>16320</v>
      </c>
      <c r="C7093" s="276" t="s">
        <v>2525</v>
      </c>
    </row>
    <row r="7094" spans="1:3" x14ac:dyDescent="0.2">
      <c r="A7094" s="76" t="s">
        <v>16321</v>
      </c>
      <c r="B7094" s="275" t="s">
        <v>16322</v>
      </c>
      <c r="C7094" s="276" t="s">
        <v>22275</v>
      </c>
    </row>
    <row r="7095" spans="1:3" x14ac:dyDescent="0.2">
      <c r="A7095" s="76" t="s">
        <v>16323</v>
      </c>
      <c r="B7095" s="275" t="s">
        <v>16324</v>
      </c>
      <c r="C7095" s="276" t="s">
        <v>2525</v>
      </c>
    </row>
    <row r="7096" spans="1:3" x14ac:dyDescent="0.2">
      <c r="A7096" s="76" t="s">
        <v>16325</v>
      </c>
      <c r="B7096" s="275" t="s">
        <v>11045</v>
      </c>
      <c r="C7096" s="276" t="s">
        <v>2525</v>
      </c>
    </row>
    <row r="7097" spans="1:3" x14ac:dyDescent="0.2">
      <c r="A7097" s="76" t="s">
        <v>16326</v>
      </c>
      <c r="B7097" s="275" t="s">
        <v>16327</v>
      </c>
      <c r="C7097" s="276" t="s">
        <v>22275</v>
      </c>
    </row>
    <row r="7098" spans="1:3" x14ac:dyDescent="0.2">
      <c r="A7098" s="76" t="s">
        <v>16328</v>
      </c>
      <c r="B7098" s="275" t="s">
        <v>16329</v>
      </c>
      <c r="C7098" s="276" t="s">
        <v>2525</v>
      </c>
    </row>
    <row r="7099" spans="1:3" x14ac:dyDescent="0.2">
      <c r="A7099" s="76" t="s">
        <v>16330</v>
      </c>
      <c r="B7099" s="275" t="s">
        <v>16331</v>
      </c>
      <c r="C7099" s="276" t="s">
        <v>2525</v>
      </c>
    </row>
    <row r="7100" spans="1:3" x14ac:dyDescent="0.2">
      <c r="A7100" s="76" t="s">
        <v>16332</v>
      </c>
      <c r="B7100" s="275" t="s">
        <v>16333</v>
      </c>
      <c r="C7100" s="276" t="s">
        <v>2525</v>
      </c>
    </row>
    <row r="7101" spans="1:3" x14ac:dyDescent="0.2">
      <c r="A7101" s="76" t="s">
        <v>16334</v>
      </c>
      <c r="B7101" s="275" t="s">
        <v>16335</v>
      </c>
      <c r="C7101" s="276" t="s">
        <v>2525</v>
      </c>
    </row>
    <row r="7102" spans="1:3" x14ac:dyDescent="0.2">
      <c r="A7102" s="76" t="s">
        <v>16336</v>
      </c>
      <c r="B7102" s="275" t="s">
        <v>16337</v>
      </c>
      <c r="C7102" s="276" t="s">
        <v>2525</v>
      </c>
    </row>
    <row r="7103" spans="1:3" x14ac:dyDescent="0.2">
      <c r="A7103" s="76" t="s">
        <v>16338</v>
      </c>
      <c r="B7103" s="275" t="s">
        <v>16339</v>
      </c>
      <c r="C7103" s="276" t="s">
        <v>2525</v>
      </c>
    </row>
    <row r="7104" spans="1:3" x14ac:dyDescent="0.2">
      <c r="A7104" s="76" t="s">
        <v>16340</v>
      </c>
      <c r="B7104" s="275" t="s">
        <v>16341</v>
      </c>
      <c r="C7104" s="276" t="s">
        <v>2525</v>
      </c>
    </row>
    <row r="7105" spans="1:3" x14ac:dyDescent="0.2">
      <c r="A7105" s="76" t="s">
        <v>16342</v>
      </c>
      <c r="B7105" s="275" t="s">
        <v>16343</v>
      </c>
      <c r="C7105" s="276" t="s">
        <v>2525</v>
      </c>
    </row>
    <row r="7106" spans="1:3" x14ac:dyDescent="0.2">
      <c r="A7106" s="76" t="s">
        <v>16344</v>
      </c>
      <c r="B7106" s="275" t="s">
        <v>16345</v>
      </c>
      <c r="C7106" s="276" t="s">
        <v>2525</v>
      </c>
    </row>
    <row r="7107" spans="1:3" x14ac:dyDescent="0.2">
      <c r="A7107" s="76" t="s">
        <v>16346</v>
      </c>
      <c r="B7107" s="275" t="s">
        <v>16347</v>
      </c>
      <c r="C7107" s="276" t="s">
        <v>2525</v>
      </c>
    </row>
    <row r="7108" spans="1:3" x14ac:dyDescent="0.2">
      <c r="A7108" s="76" t="s">
        <v>16348</v>
      </c>
      <c r="B7108" s="275" t="s">
        <v>16349</v>
      </c>
      <c r="C7108" s="276" t="s">
        <v>2525</v>
      </c>
    </row>
    <row r="7109" spans="1:3" x14ac:dyDescent="0.2">
      <c r="A7109" s="76" t="s">
        <v>16350</v>
      </c>
      <c r="B7109" s="275" t="s">
        <v>16351</v>
      </c>
      <c r="C7109" s="276" t="s">
        <v>2525</v>
      </c>
    </row>
    <row r="7110" spans="1:3" x14ac:dyDescent="0.2">
      <c r="A7110" s="76" t="s">
        <v>16352</v>
      </c>
      <c r="B7110" s="275" t="s">
        <v>3700</v>
      </c>
      <c r="C7110" s="276" t="s">
        <v>2525</v>
      </c>
    </row>
    <row r="7111" spans="1:3" x14ac:dyDescent="0.2">
      <c r="A7111" s="76" t="s">
        <v>16353</v>
      </c>
      <c r="B7111" s="275" t="s">
        <v>16354</v>
      </c>
      <c r="C7111" s="276" t="s">
        <v>2525</v>
      </c>
    </row>
    <row r="7112" spans="1:3" x14ac:dyDescent="0.2">
      <c r="A7112" s="76" t="s">
        <v>16355</v>
      </c>
      <c r="B7112" s="275" t="s">
        <v>16356</v>
      </c>
      <c r="C7112" s="276" t="s">
        <v>2525</v>
      </c>
    </row>
    <row r="7113" spans="1:3" x14ac:dyDescent="0.2">
      <c r="A7113" s="76" t="s">
        <v>16357</v>
      </c>
      <c r="B7113" s="275" t="s">
        <v>16358</v>
      </c>
      <c r="C7113" s="276" t="s">
        <v>2525</v>
      </c>
    </row>
    <row r="7114" spans="1:3" x14ac:dyDescent="0.2">
      <c r="A7114" s="76" t="s">
        <v>16359</v>
      </c>
      <c r="B7114" s="275" t="s">
        <v>16360</v>
      </c>
      <c r="C7114" s="276" t="s">
        <v>2525</v>
      </c>
    </row>
    <row r="7115" spans="1:3" x14ac:dyDescent="0.2">
      <c r="A7115" s="76" t="s">
        <v>16361</v>
      </c>
      <c r="B7115" s="275" t="s">
        <v>16362</v>
      </c>
      <c r="C7115" s="276" t="s">
        <v>2525</v>
      </c>
    </row>
    <row r="7116" spans="1:3" x14ac:dyDescent="0.2">
      <c r="A7116" s="76" t="s">
        <v>16363</v>
      </c>
      <c r="B7116" s="275" t="s">
        <v>16364</v>
      </c>
      <c r="C7116" s="276" t="s">
        <v>2525</v>
      </c>
    </row>
    <row r="7117" spans="1:3" x14ac:dyDescent="0.2">
      <c r="A7117" s="76" t="s">
        <v>16365</v>
      </c>
      <c r="B7117" s="275" t="s">
        <v>16366</v>
      </c>
      <c r="C7117" s="276" t="s">
        <v>2525</v>
      </c>
    </row>
    <row r="7118" spans="1:3" x14ac:dyDescent="0.2">
      <c r="A7118" s="76" t="s">
        <v>16367</v>
      </c>
      <c r="B7118" s="275" t="s">
        <v>16368</v>
      </c>
      <c r="C7118" s="276" t="s">
        <v>2525</v>
      </c>
    </row>
    <row r="7119" spans="1:3" x14ac:dyDescent="0.2">
      <c r="A7119" s="76" t="s">
        <v>16369</v>
      </c>
      <c r="B7119" s="275" t="s">
        <v>16370</v>
      </c>
      <c r="C7119" s="276" t="s">
        <v>2525</v>
      </c>
    </row>
    <row r="7120" spans="1:3" x14ac:dyDescent="0.2">
      <c r="A7120" s="76" t="s">
        <v>16371</v>
      </c>
      <c r="B7120" s="275" t="s">
        <v>16372</v>
      </c>
      <c r="C7120" s="276" t="s">
        <v>2525</v>
      </c>
    </row>
    <row r="7121" spans="1:3" x14ac:dyDescent="0.2">
      <c r="A7121" s="76" t="s">
        <v>16373</v>
      </c>
      <c r="B7121" s="275" t="s">
        <v>9069</v>
      </c>
      <c r="C7121" s="276" t="s">
        <v>2525</v>
      </c>
    </row>
    <row r="7122" spans="1:3" x14ac:dyDescent="0.2">
      <c r="A7122" s="76" t="s">
        <v>16374</v>
      </c>
      <c r="B7122" s="275" t="s">
        <v>16375</v>
      </c>
      <c r="C7122" s="276" t="s">
        <v>2525</v>
      </c>
    </row>
    <row r="7123" spans="1:3" x14ac:dyDescent="0.2">
      <c r="A7123" s="76" t="s">
        <v>16376</v>
      </c>
      <c r="B7123" s="275" t="s">
        <v>14059</v>
      </c>
      <c r="C7123" s="276" t="s">
        <v>2525</v>
      </c>
    </row>
    <row r="7124" spans="1:3" x14ac:dyDescent="0.2">
      <c r="A7124" s="76" t="s">
        <v>16377</v>
      </c>
      <c r="B7124" s="275" t="s">
        <v>16378</v>
      </c>
      <c r="C7124" s="276" t="s">
        <v>2525</v>
      </c>
    </row>
    <row r="7125" spans="1:3" x14ac:dyDescent="0.2">
      <c r="A7125" s="76" t="s">
        <v>16379</v>
      </c>
      <c r="B7125" s="275" t="s">
        <v>16380</v>
      </c>
      <c r="C7125" s="276" t="s">
        <v>2525</v>
      </c>
    </row>
    <row r="7126" spans="1:3" x14ac:dyDescent="0.2">
      <c r="A7126" s="76" t="s">
        <v>16381</v>
      </c>
      <c r="B7126" s="275" t="s">
        <v>16382</v>
      </c>
      <c r="C7126" s="276" t="s">
        <v>2525</v>
      </c>
    </row>
    <row r="7127" spans="1:3" x14ac:dyDescent="0.2">
      <c r="A7127" s="76" t="s">
        <v>16383</v>
      </c>
      <c r="B7127" s="275" t="s">
        <v>16384</v>
      </c>
      <c r="C7127" s="276" t="s">
        <v>22275</v>
      </c>
    </row>
    <row r="7128" spans="1:3" x14ac:dyDescent="0.2">
      <c r="A7128" s="76" t="s">
        <v>16385</v>
      </c>
      <c r="B7128" s="275" t="s">
        <v>16386</v>
      </c>
      <c r="C7128" s="276" t="s">
        <v>2525</v>
      </c>
    </row>
    <row r="7129" spans="1:3" x14ac:dyDescent="0.2">
      <c r="A7129" s="76" t="s">
        <v>16387</v>
      </c>
      <c r="B7129" s="275" t="s">
        <v>16388</v>
      </c>
      <c r="C7129" s="276" t="s">
        <v>2525</v>
      </c>
    </row>
    <row r="7130" spans="1:3" x14ac:dyDescent="0.2">
      <c r="A7130" s="76" t="s">
        <v>16389</v>
      </c>
      <c r="B7130" s="275" t="s">
        <v>16390</v>
      </c>
      <c r="C7130" s="276" t="s">
        <v>2525</v>
      </c>
    </row>
    <row r="7131" spans="1:3" x14ac:dyDescent="0.2">
      <c r="A7131" s="76" t="s">
        <v>16391</v>
      </c>
      <c r="B7131" s="275" t="s">
        <v>16392</v>
      </c>
      <c r="C7131" s="276" t="s">
        <v>22275</v>
      </c>
    </row>
    <row r="7132" spans="1:3" x14ac:dyDescent="0.2">
      <c r="A7132" s="76" t="s">
        <v>16393</v>
      </c>
      <c r="B7132" s="275" t="s">
        <v>16394</v>
      </c>
      <c r="C7132" s="276" t="s">
        <v>2525</v>
      </c>
    </row>
    <row r="7133" spans="1:3" x14ac:dyDescent="0.2">
      <c r="A7133" s="76" t="s">
        <v>16395</v>
      </c>
      <c r="B7133" s="275" t="s">
        <v>16396</v>
      </c>
      <c r="C7133" s="276" t="s">
        <v>2525</v>
      </c>
    </row>
    <row r="7134" spans="1:3" x14ac:dyDescent="0.2">
      <c r="A7134" s="76" t="s">
        <v>16397</v>
      </c>
      <c r="B7134" s="275" t="s">
        <v>16398</v>
      </c>
      <c r="C7134" s="276" t="s">
        <v>2525</v>
      </c>
    </row>
    <row r="7135" spans="1:3" x14ac:dyDescent="0.2">
      <c r="A7135" s="76" t="s">
        <v>16399</v>
      </c>
      <c r="B7135" s="275" t="s">
        <v>16400</v>
      </c>
      <c r="C7135" s="276" t="s">
        <v>2525</v>
      </c>
    </row>
    <row r="7136" spans="1:3" x14ac:dyDescent="0.2">
      <c r="A7136" s="76" t="s">
        <v>16401</v>
      </c>
      <c r="B7136" s="275" t="s">
        <v>16402</v>
      </c>
      <c r="C7136" s="276" t="s">
        <v>2525</v>
      </c>
    </row>
    <row r="7137" spans="1:3" x14ac:dyDescent="0.2">
      <c r="A7137" s="76" t="s">
        <v>16403</v>
      </c>
      <c r="B7137" s="275" t="s">
        <v>16404</v>
      </c>
      <c r="C7137" s="276" t="s">
        <v>2525</v>
      </c>
    </row>
    <row r="7138" spans="1:3" x14ac:dyDescent="0.2">
      <c r="A7138" s="76" t="s">
        <v>16405</v>
      </c>
      <c r="B7138" s="275" t="s">
        <v>16406</v>
      </c>
      <c r="C7138" s="276" t="s">
        <v>2525</v>
      </c>
    </row>
    <row r="7139" spans="1:3" x14ac:dyDescent="0.2">
      <c r="A7139" s="76" t="s">
        <v>16407</v>
      </c>
      <c r="B7139" s="275" t="s">
        <v>16408</v>
      </c>
      <c r="C7139" s="276" t="s">
        <v>2525</v>
      </c>
    </row>
    <row r="7140" spans="1:3" x14ac:dyDescent="0.2">
      <c r="A7140" s="76" t="s">
        <v>16409</v>
      </c>
      <c r="B7140" s="275" t="s">
        <v>16410</v>
      </c>
      <c r="C7140" s="276" t="s">
        <v>2525</v>
      </c>
    </row>
    <row r="7141" spans="1:3" x14ac:dyDescent="0.2">
      <c r="A7141" s="76" t="s">
        <v>16411</v>
      </c>
      <c r="B7141" s="275" t="s">
        <v>16412</v>
      </c>
      <c r="C7141" s="276" t="s">
        <v>2525</v>
      </c>
    </row>
    <row r="7142" spans="1:3" x14ac:dyDescent="0.2">
      <c r="A7142" s="76" t="s">
        <v>16413</v>
      </c>
      <c r="B7142" s="275" t="s">
        <v>16414</v>
      </c>
      <c r="C7142" s="276" t="s">
        <v>22275</v>
      </c>
    </row>
    <row r="7143" spans="1:3" x14ac:dyDescent="0.2">
      <c r="A7143" s="76" t="s">
        <v>16415</v>
      </c>
      <c r="B7143" s="275" t="s">
        <v>16416</v>
      </c>
      <c r="C7143" s="276" t="s">
        <v>22275</v>
      </c>
    </row>
    <row r="7144" spans="1:3" x14ac:dyDescent="0.2">
      <c r="A7144" s="76" t="s">
        <v>16417</v>
      </c>
      <c r="B7144" s="275" t="s">
        <v>16418</v>
      </c>
      <c r="C7144" s="276" t="s">
        <v>22275</v>
      </c>
    </row>
    <row r="7145" spans="1:3" x14ac:dyDescent="0.2">
      <c r="A7145" s="76" t="s">
        <v>16419</v>
      </c>
      <c r="B7145" s="275" t="s">
        <v>16420</v>
      </c>
      <c r="C7145" s="276" t="s">
        <v>2525</v>
      </c>
    </row>
    <row r="7146" spans="1:3" x14ac:dyDescent="0.2">
      <c r="A7146" s="76" t="s">
        <v>16421</v>
      </c>
      <c r="B7146" s="275" t="s">
        <v>16422</v>
      </c>
      <c r="C7146" s="276" t="s">
        <v>22275</v>
      </c>
    </row>
    <row r="7147" spans="1:3" x14ac:dyDescent="0.2">
      <c r="A7147" s="76" t="s">
        <v>16423</v>
      </c>
      <c r="B7147" s="275" t="s">
        <v>16424</v>
      </c>
      <c r="C7147" s="276" t="s">
        <v>2525</v>
      </c>
    </row>
    <row r="7148" spans="1:3" x14ac:dyDescent="0.2">
      <c r="A7148" s="76" t="s">
        <v>16425</v>
      </c>
      <c r="B7148" s="275" t="s">
        <v>16426</v>
      </c>
      <c r="C7148" s="276" t="s">
        <v>2525</v>
      </c>
    </row>
    <row r="7149" spans="1:3" x14ac:dyDescent="0.2">
      <c r="A7149" s="76" t="s">
        <v>16427</v>
      </c>
      <c r="B7149" s="275" t="s">
        <v>16428</v>
      </c>
      <c r="C7149" s="276" t="s">
        <v>2525</v>
      </c>
    </row>
    <row r="7150" spans="1:3" x14ac:dyDescent="0.2">
      <c r="A7150" s="76" t="s">
        <v>16429</v>
      </c>
      <c r="B7150" s="275" t="s">
        <v>16430</v>
      </c>
      <c r="C7150" s="276" t="s">
        <v>2525</v>
      </c>
    </row>
    <row r="7151" spans="1:3" x14ac:dyDescent="0.2">
      <c r="A7151" s="76" t="s">
        <v>16431</v>
      </c>
      <c r="B7151" s="275" t="s">
        <v>16432</v>
      </c>
      <c r="C7151" s="276" t="s">
        <v>2525</v>
      </c>
    </row>
    <row r="7152" spans="1:3" x14ac:dyDescent="0.2">
      <c r="A7152" s="76" t="s">
        <v>16433</v>
      </c>
      <c r="B7152" s="275" t="s">
        <v>7421</v>
      </c>
      <c r="C7152" s="276" t="s">
        <v>2525</v>
      </c>
    </row>
    <row r="7153" spans="1:3" x14ac:dyDescent="0.2">
      <c r="A7153" s="76" t="s">
        <v>16434</v>
      </c>
      <c r="B7153" s="275" t="s">
        <v>16435</v>
      </c>
      <c r="C7153" s="276" t="s">
        <v>2525</v>
      </c>
    </row>
    <row r="7154" spans="1:3" x14ac:dyDescent="0.2">
      <c r="A7154" s="76" t="s">
        <v>16436</v>
      </c>
      <c r="B7154" s="275" t="s">
        <v>16437</v>
      </c>
      <c r="C7154" s="276" t="s">
        <v>2525</v>
      </c>
    </row>
    <row r="7155" spans="1:3" x14ac:dyDescent="0.2">
      <c r="A7155" s="76" t="s">
        <v>16438</v>
      </c>
      <c r="B7155" s="275" t="s">
        <v>16439</v>
      </c>
      <c r="C7155" s="276" t="s">
        <v>22275</v>
      </c>
    </row>
    <row r="7156" spans="1:3" x14ac:dyDescent="0.2">
      <c r="A7156" s="76" t="s">
        <v>16440</v>
      </c>
      <c r="B7156" s="275" t="s">
        <v>16441</v>
      </c>
      <c r="C7156" s="276" t="s">
        <v>2525</v>
      </c>
    </row>
    <row r="7157" spans="1:3" x14ac:dyDescent="0.2">
      <c r="A7157" s="76" t="s">
        <v>16442</v>
      </c>
      <c r="B7157" s="275" t="s">
        <v>16443</v>
      </c>
      <c r="C7157" s="276" t="s">
        <v>2525</v>
      </c>
    </row>
    <row r="7158" spans="1:3" x14ac:dyDescent="0.2">
      <c r="A7158" s="76" t="s">
        <v>16444</v>
      </c>
      <c r="B7158" s="275" t="s">
        <v>16445</v>
      </c>
      <c r="C7158" s="276" t="s">
        <v>2525</v>
      </c>
    </row>
    <row r="7159" spans="1:3" x14ac:dyDescent="0.2">
      <c r="A7159" s="76" t="s">
        <v>16446</v>
      </c>
      <c r="B7159" s="275" t="s">
        <v>14898</v>
      </c>
      <c r="C7159" s="276" t="s">
        <v>2525</v>
      </c>
    </row>
    <row r="7160" spans="1:3" x14ac:dyDescent="0.2">
      <c r="A7160" s="76" t="s">
        <v>16447</v>
      </c>
      <c r="B7160" s="275" t="s">
        <v>16448</v>
      </c>
      <c r="C7160" s="276" t="s">
        <v>2525</v>
      </c>
    </row>
    <row r="7161" spans="1:3" x14ac:dyDescent="0.2">
      <c r="A7161" s="76" t="s">
        <v>16449</v>
      </c>
      <c r="B7161" s="275" t="s">
        <v>16450</v>
      </c>
      <c r="C7161" s="276" t="s">
        <v>2525</v>
      </c>
    </row>
    <row r="7162" spans="1:3" x14ac:dyDescent="0.2">
      <c r="A7162" s="76" t="s">
        <v>16451</v>
      </c>
      <c r="B7162" s="275" t="s">
        <v>16452</v>
      </c>
      <c r="C7162" s="276" t="s">
        <v>2525</v>
      </c>
    </row>
    <row r="7163" spans="1:3" x14ac:dyDescent="0.2">
      <c r="A7163" s="76" t="s">
        <v>16453</v>
      </c>
      <c r="B7163" s="275" t="s">
        <v>16454</v>
      </c>
      <c r="C7163" s="276" t="s">
        <v>2525</v>
      </c>
    </row>
    <row r="7164" spans="1:3" x14ac:dyDescent="0.2">
      <c r="A7164" s="76" t="s">
        <v>16455</v>
      </c>
      <c r="B7164" s="275" t="s">
        <v>16456</v>
      </c>
      <c r="C7164" s="276" t="s">
        <v>2525</v>
      </c>
    </row>
    <row r="7165" spans="1:3" x14ac:dyDescent="0.2">
      <c r="A7165" s="76" t="s">
        <v>16457</v>
      </c>
      <c r="B7165" s="275" t="s">
        <v>9379</v>
      </c>
      <c r="C7165" s="276" t="s">
        <v>2525</v>
      </c>
    </row>
    <row r="7166" spans="1:3" x14ac:dyDescent="0.2">
      <c r="A7166" s="76" t="s">
        <v>16458</v>
      </c>
      <c r="B7166" s="275" t="s">
        <v>16459</v>
      </c>
      <c r="C7166" s="276" t="s">
        <v>2525</v>
      </c>
    </row>
    <row r="7167" spans="1:3" x14ac:dyDescent="0.2">
      <c r="A7167" s="76" t="s">
        <v>16460</v>
      </c>
      <c r="B7167" s="275" t="s">
        <v>16461</v>
      </c>
      <c r="C7167" s="276" t="s">
        <v>22275</v>
      </c>
    </row>
    <row r="7168" spans="1:3" x14ac:dyDescent="0.2">
      <c r="A7168" s="76" t="s">
        <v>16462</v>
      </c>
      <c r="B7168" s="275" t="s">
        <v>16463</v>
      </c>
      <c r="C7168" s="276" t="s">
        <v>22275</v>
      </c>
    </row>
    <row r="7169" spans="1:3" x14ac:dyDescent="0.2">
      <c r="A7169" s="76" t="s">
        <v>16464</v>
      </c>
      <c r="B7169" s="275" t="s">
        <v>16465</v>
      </c>
      <c r="C7169" s="276" t="s">
        <v>2525</v>
      </c>
    </row>
    <row r="7170" spans="1:3" x14ac:dyDescent="0.2">
      <c r="A7170" s="76" t="s">
        <v>16466</v>
      </c>
      <c r="B7170" s="275" t="s">
        <v>16467</v>
      </c>
      <c r="C7170" s="276" t="s">
        <v>22275</v>
      </c>
    </row>
    <row r="7171" spans="1:3" x14ac:dyDescent="0.2">
      <c r="A7171" s="76" t="s">
        <v>16468</v>
      </c>
      <c r="B7171" s="275" t="s">
        <v>16469</v>
      </c>
      <c r="C7171" s="276" t="s">
        <v>2525</v>
      </c>
    </row>
    <row r="7172" spans="1:3" x14ac:dyDescent="0.2">
      <c r="A7172" s="76" t="s">
        <v>16470</v>
      </c>
      <c r="B7172" s="275" t="s">
        <v>8498</v>
      </c>
      <c r="C7172" s="276" t="s">
        <v>22278</v>
      </c>
    </row>
    <row r="7173" spans="1:3" x14ac:dyDescent="0.2">
      <c r="A7173" s="76" t="s">
        <v>16471</v>
      </c>
      <c r="B7173" s="275" t="s">
        <v>16472</v>
      </c>
      <c r="C7173" s="276" t="s">
        <v>22278</v>
      </c>
    </row>
    <row r="7174" spans="1:3" x14ac:dyDescent="0.2">
      <c r="A7174" s="76" t="s">
        <v>16473</v>
      </c>
      <c r="B7174" s="275" t="s">
        <v>16474</v>
      </c>
      <c r="C7174" s="276" t="s">
        <v>2525</v>
      </c>
    </row>
    <row r="7175" spans="1:3" x14ac:dyDescent="0.2">
      <c r="A7175" s="76" t="s">
        <v>16475</v>
      </c>
      <c r="B7175" s="275" t="s">
        <v>16476</v>
      </c>
      <c r="C7175" s="276" t="s">
        <v>2525</v>
      </c>
    </row>
    <row r="7176" spans="1:3" x14ac:dyDescent="0.2">
      <c r="A7176" s="76" t="s">
        <v>16477</v>
      </c>
      <c r="B7176" s="275" t="s">
        <v>16478</v>
      </c>
      <c r="C7176" s="276" t="s">
        <v>2525</v>
      </c>
    </row>
    <row r="7177" spans="1:3" x14ac:dyDescent="0.2">
      <c r="A7177" s="76" t="s">
        <v>16479</v>
      </c>
      <c r="B7177" s="275" t="s">
        <v>16480</v>
      </c>
      <c r="C7177" s="276" t="s">
        <v>22275</v>
      </c>
    </row>
    <row r="7178" spans="1:3" x14ac:dyDescent="0.2">
      <c r="A7178" s="76" t="s">
        <v>16481</v>
      </c>
      <c r="B7178" s="275" t="s">
        <v>16482</v>
      </c>
      <c r="C7178" s="276" t="s">
        <v>2525</v>
      </c>
    </row>
    <row r="7179" spans="1:3" x14ac:dyDescent="0.2">
      <c r="A7179" s="76" t="s">
        <v>16483</v>
      </c>
      <c r="B7179" s="275" t="s">
        <v>16484</v>
      </c>
      <c r="C7179" s="276" t="s">
        <v>2525</v>
      </c>
    </row>
    <row r="7180" spans="1:3" x14ac:dyDescent="0.2">
      <c r="A7180" s="76" t="s">
        <v>16485</v>
      </c>
      <c r="B7180" s="275" t="s">
        <v>11796</v>
      </c>
      <c r="C7180" s="276" t="s">
        <v>2525</v>
      </c>
    </row>
    <row r="7181" spans="1:3" x14ac:dyDescent="0.2">
      <c r="A7181" s="76" t="s">
        <v>16486</v>
      </c>
      <c r="B7181" s="275" t="s">
        <v>16487</v>
      </c>
      <c r="C7181" s="276" t="s">
        <v>22275</v>
      </c>
    </row>
    <row r="7182" spans="1:3" x14ac:dyDescent="0.2">
      <c r="A7182" s="76" t="s">
        <v>16488</v>
      </c>
      <c r="B7182" s="275" t="s">
        <v>16489</v>
      </c>
      <c r="C7182" s="276" t="s">
        <v>2525</v>
      </c>
    </row>
    <row r="7183" spans="1:3" x14ac:dyDescent="0.2">
      <c r="A7183" s="76" t="s">
        <v>16490</v>
      </c>
      <c r="B7183" s="275" t="s">
        <v>16491</v>
      </c>
      <c r="C7183" s="276" t="s">
        <v>2525</v>
      </c>
    </row>
    <row r="7184" spans="1:3" x14ac:dyDescent="0.2">
      <c r="A7184" s="76" t="s">
        <v>16492</v>
      </c>
      <c r="B7184" s="275" t="s">
        <v>16493</v>
      </c>
      <c r="C7184" s="276" t="s">
        <v>2525</v>
      </c>
    </row>
    <row r="7185" spans="1:3" x14ac:dyDescent="0.2">
      <c r="A7185" s="76" t="s">
        <v>16494</v>
      </c>
      <c r="B7185" s="275" t="s">
        <v>16495</v>
      </c>
      <c r="C7185" s="276" t="s">
        <v>22275</v>
      </c>
    </row>
    <row r="7186" spans="1:3" x14ac:dyDescent="0.2">
      <c r="A7186" s="76" t="s">
        <v>16496</v>
      </c>
      <c r="B7186" s="275" t="s">
        <v>16497</v>
      </c>
      <c r="C7186" s="276" t="s">
        <v>2525</v>
      </c>
    </row>
    <row r="7187" spans="1:3" x14ac:dyDescent="0.2">
      <c r="A7187" s="76" t="s">
        <v>16498</v>
      </c>
      <c r="B7187" s="275" t="s">
        <v>16499</v>
      </c>
      <c r="C7187" s="276" t="s">
        <v>2525</v>
      </c>
    </row>
    <row r="7188" spans="1:3" x14ac:dyDescent="0.2">
      <c r="A7188" s="76" t="s">
        <v>16500</v>
      </c>
      <c r="B7188" s="275" t="s">
        <v>16501</v>
      </c>
      <c r="C7188" s="276" t="s">
        <v>2525</v>
      </c>
    </row>
    <row r="7189" spans="1:3" x14ac:dyDescent="0.2">
      <c r="A7189" s="76" t="s">
        <v>16502</v>
      </c>
      <c r="B7189" s="275" t="s">
        <v>16503</v>
      </c>
      <c r="C7189" s="276" t="s">
        <v>2525</v>
      </c>
    </row>
    <row r="7190" spans="1:3" x14ac:dyDescent="0.2">
      <c r="A7190" s="76" t="s">
        <v>16504</v>
      </c>
      <c r="B7190" s="275" t="s">
        <v>16505</v>
      </c>
      <c r="C7190" s="276" t="s">
        <v>2525</v>
      </c>
    </row>
    <row r="7191" spans="1:3" x14ac:dyDescent="0.2">
      <c r="A7191" s="76" t="s">
        <v>16506</v>
      </c>
      <c r="B7191" s="275" t="s">
        <v>16507</v>
      </c>
      <c r="C7191" s="276" t="s">
        <v>2525</v>
      </c>
    </row>
    <row r="7192" spans="1:3" x14ac:dyDescent="0.2">
      <c r="A7192" s="76" t="s">
        <v>16508</v>
      </c>
      <c r="B7192" s="275" t="s">
        <v>4409</v>
      </c>
      <c r="C7192" s="276" t="s">
        <v>2525</v>
      </c>
    </row>
    <row r="7193" spans="1:3" x14ac:dyDescent="0.2">
      <c r="A7193" s="76" t="s">
        <v>16509</v>
      </c>
      <c r="B7193" s="275" t="s">
        <v>16510</v>
      </c>
      <c r="C7193" s="276" t="s">
        <v>2525</v>
      </c>
    </row>
    <row r="7194" spans="1:3" x14ac:dyDescent="0.2">
      <c r="A7194" s="76" t="s">
        <v>16511</v>
      </c>
      <c r="B7194" s="275" t="s">
        <v>2833</v>
      </c>
      <c r="C7194" s="276" t="s">
        <v>2525</v>
      </c>
    </row>
    <row r="7195" spans="1:3" x14ac:dyDescent="0.2">
      <c r="A7195" s="76" t="s">
        <v>16512</v>
      </c>
      <c r="B7195" s="275" t="s">
        <v>16513</v>
      </c>
      <c r="C7195" s="276" t="s">
        <v>22275</v>
      </c>
    </row>
    <row r="7196" spans="1:3" x14ac:dyDescent="0.2">
      <c r="A7196" s="76" t="s">
        <v>16514</v>
      </c>
      <c r="B7196" s="275" t="s">
        <v>16515</v>
      </c>
      <c r="C7196" s="276" t="s">
        <v>22275</v>
      </c>
    </row>
    <row r="7197" spans="1:3" x14ac:dyDescent="0.2">
      <c r="A7197" s="76" t="s">
        <v>16516</v>
      </c>
      <c r="B7197" s="275" t="s">
        <v>16517</v>
      </c>
      <c r="C7197" s="276" t="s">
        <v>2525</v>
      </c>
    </row>
    <row r="7198" spans="1:3" x14ac:dyDescent="0.2">
      <c r="A7198" s="76" t="s">
        <v>16518</v>
      </c>
      <c r="B7198" s="275" t="s">
        <v>16519</v>
      </c>
      <c r="C7198" s="276" t="s">
        <v>2525</v>
      </c>
    </row>
    <row r="7199" spans="1:3" x14ac:dyDescent="0.2">
      <c r="A7199" s="76" t="s">
        <v>16520</v>
      </c>
      <c r="B7199" s="275" t="s">
        <v>13099</v>
      </c>
      <c r="C7199" s="276" t="s">
        <v>2525</v>
      </c>
    </row>
    <row r="7200" spans="1:3" x14ac:dyDescent="0.2">
      <c r="A7200" s="76" t="s">
        <v>16521</v>
      </c>
      <c r="B7200" s="275" t="s">
        <v>16522</v>
      </c>
      <c r="C7200" s="276" t="s">
        <v>2525</v>
      </c>
    </row>
    <row r="7201" spans="1:3" x14ac:dyDescent="0.2">
      <c r="A7201" s="76" t="s">
        <v>16523</v>
      </c>
      <c r="B7201" s="275" t="s">
        <v>9811</v>
      </c>
      <c r="C7201" s="276" t="s">
        <v>2525</v>
      </c>
    </row>
    <row r="7202" spans="1:3" x14ac:dyDescent="0.2">
      <c r="A7202" s="76" t="s">
        <v>16524</v>
      </c>
      <c r="B7202" s="275" t="s">
        <v>16525</v>
      </c>
      <c r="C7202" s="276" t="s">
        <v>2525</v>
      </c>
    </row>
    <row r="7203" spans="1:3" x14ac:dyDescent="0.2">
      <c r="A7203" s="76" t="s">
        <v>16526</v>
      </c>
      <c r="B7203" s="275" t="s">
        <v>16527</v>
      </c>
      <c r="C7203" s="276" t="s">
        <v>2525</v>
      </c>
    </row>
    <row r="7204" spans="1:3" x14ac:dyDescent="0.2">
      <c r="A7204" s="76" t="s">
        <v>16528</v>
      </c>
      <c r="B7204" s="275" t="s">
        <v>16529</v>
      </c>
      <c r="C7204" s="276" t="s">
        <v>2525</v>
      </c>
    </row>
    <row r="7205" spans="1:3" x14ac:dyDescent="0.2">
      <c r="A7205" s="76" t="s">
        <v>16530</v>
      </c>
      <c r="B7205" s="275" t="s">
        <v>16531</v>
      </c>
      <c r="C7205" s="276" t="s">
        <v>2525</v>
      </c>
    </row>
    <row r="7206" spans="1:3" x14ac:dyDescent="0.2">
      <c r="A7206" s="76" t="s">
        <v>16532</v>
      </c>
      <c r="B7206" s="275" t="s">
        <v>14868</v>
      </c>
      <c r="C7206" s="276" t="s">
        <v>2525</v>
      </c>
    </row>
    <row r="7207" spans="1:3" x14ac:dyDescent="0.2">
      <c r="A7207" s="76" t="s">
        <v>16533</v>
      </c>
      <c r="B7207" s="275" t="s">
        <v>16534</v>
      </c>
      <c r="C7207" s="276" t="s">
        <v>2525</v>
      </c>
    </row>
    <row r="7208" spans="1:3" x14ac:dyDescent="0.2">
      <c r="A7208" s="76" t="s">
        <v>16535</v>
      </c>
      <c r="B7208" s="275" t="s">
        <v>16536</v>
      </c>
      <c r="C7208" s="276" t="s">
        <v>22275</v>
      </c>
    </row>
    <row r="7209" spans="1:3" x14ac:dyDescent="0.2">
      <c r="A7209" s="76" t="s">
        <v>16537</v>
      </c>
      <c r="B7209" s="275" t="s">
        <v>16538</v>
      </c>
      <c r="C7209" s="276" t="s">
        <v>2525</v>
      </c>
    </row>
    <row r="7210" spans="1:3" x14ac:dyDescent="0.2">
      <c r="A7210" s="76" t="s">
        <v>16539</v>
      </c>
      <c r="B7210" s="275" t="s">
        <v>16540</v>
      </c>
      <c r="C7210" s="276" t="s">
        <v>2525</v>
      </c>
    </row>
    <row r="7211" spans="1:3" x14ac:dyDescent="0.2">
      <c r="A7211" s="76" t="s">
        <v>16541</v>
      </c>
      <c r="B7211" s="275" t="s">
        <v>16542</v>
      </c>
      <c r="C7211" s="276" t="s">
        <v>2525</v>
      </c>
    </row>
    <row r="7212" spans="1:3" x14ac:dyDescent="0.2">
      <c r="A7212" s="76" t="s">
        <v>16543</v>
      </c>
      <c r="B7212" s="275" t="s">
        <v>16544</v>
      </c>
      <c r="C7212" s="276" t="s">
        <v>2525</v>
      </c>
    </row>
    <row r="7213" spans="1:3" x14ac:dyDescent="0.2">
      <c r="A7213" s="76" t="s">
        <v>16545</v>
      </c>
      <c r="B7213" s="275" t="s">
        <v>16546</v>
      </c>
      <c r="C7213" s="276" t="s">
        <v>22275</v>
      </c>
    </row>
    <row r="7214" spans="1:3" x14ac:dyDescent="0.2">
      <c r="A7214" s="76" t="s">
        <v>16547</v>
      </c>
      <c r="B7214" s="275" t="s">
        <v>16548</v>
      </c>
      <c r="C7214" s="276" t="s">
        <v>2525</v>
      </c>
    </row>
    <row r="7215" spans="1:3" x14ac:dyDescent="0.2">
      <c r="A7215" s="76" t="s">
        <v>16549</v>
      </c>
      <c r="B7215" s="275" t="s">
        <v>16550</v>
      </c>
      <c r="C7215" s="276" t="s">
        <v>2525</v>
      </c>
    </row>
    <row r="7216" spans="1:3" x14ac:dyDescent="0.2">
      <c r="A7216" s="76" t="s">
        <v>16551</v>
      </c>
      <c r="B7216" s="275" t="s">
        <v>16552</v>
      </c>
      <c r="C7216" s="276" t="s">
        <v>2525</v>
      </c>
    </row>
    <row r="7217" spans="1:3" x14ac:dyDescent="0.2">
      <c r="A7217" s="76" t="s">
        <v>12079</v>
      </c>
      <c r="B7217" s="275" t="s">
        <v>12080</v>
      </c>
      <c r="C7217" s="276" t="s">
        <v>2525</v>
      </c>
    </row>
    <row r="7218" spans="1:3" x14ac:dyDescent="0.2">
      <c r="A7218" s="76" t="s">
        <v>12081</v>
      </c>
      <c r="B7218" s="275" t="s">
        <v>12082</v>
      </c>
      <c r="C7218" s="276" t="s">
        <v>22275</v>
      </c>
    </row>
    <row r="7219" spans="1:3" x14ac:dyDescent="0.2">
      <c r="A7219" s="76" t="s">
        <v>12083</v>
      </c>
      <c r="B7219" s="275" t="s">
        <v>12084</v>
      </c>
      <c r="C7219" s="276" t="s">
        <v>22275</v>
      </c>
    </row>
    <row r="7220" spans="1:3" x14ac:dyDescent="0.2">
      <c r="A7220" s="76" t="s">
        <v>12085</v>
      </c>
      <c r="B7220" s="275" t="s">
        <v>14265</v>
      </c>
      <c r="C7220" s="276" t="s">
        <v>2525</v>
      </c>
    </row>
    <row r="7221" spans="1:3" x14ac:dyDescent="0.2">
      <c r="A7221" s="76" t="s">
        <v>12086</v>
      </c>
      <c r="B7221" s="275" t="s">
        <v>12087</v>
      </c>
      <c r="C7221" s="276" t="s">
        <v>2525</v>
      </c>
    </row>
    <row r="7222" spans="1:3" x14ac:dyDescent="0.2">
      <c r="A7222" s="76" t="s">
        <v>12088</v>
      </c>
      <c r="B7222" s="275" t="s">
        <v>12089</v>
      </c>
      <c r="C7222" s="276" t="s">
        <v>2525</v>
      </c>
    </row>
    <row r="7223" spans="1:3" x14ac:dyDescent="0.2">
      <c r="A7223" s="76" t="s">
        <v>12090</v>
      </c>
      <c r="B7223" s="275" t="s">
        <v>9118</v>
      </c>
      <c r="C7223" s="276" t="s">
        <v>2525</v>
      </c>
    </row>
    <row r="7224" spans="1:3" x14ac:dyDescent="0.2">
      <c r="A7224" s="76" t="s">
        <v>12091</v>
      </c>
      <c r="B7224" s="275" t="s">
        <v>12092</v>
      </c>
      <c r="C7224" s="276" t="s">
        <v>22275</v>
      </c>
    </row>
    <row r="7225" spans="1:3" x14ac:dyDescent="0.2">
      <c r="A7225" s="76" t="s">
        <v>12093</v>
      </c>
      <c r="B7225" s="275" t="s">
        <v>12094</v>
      </c>
      <c r="C7225" s="276" t="s">
        <v>22275</v>
      </c>
    </row>
    <row r="7226" spans="1:3" x14ac:dyDescent="0.2">
      <c r="A7226" s="76" t="s">
        <v>12095</v>
      </c>
      <c r="B7226" s="275" t="s">
        <v>12096</v>
      </c>
      <c r="C7226" s="276" t="s">
        <v>2525</v>
      </c>
    </row>
    <row r="7227" spans="1:3" x14ac:dyDescent="0.2">
      <c r="A7227" s="76" t="s">
        <v>12097</v>
      </c>
      <c r="B7227" s="275" t="s">
        <v>12098</v>
      </c>
      <c r="C7227" s="276" t="s">
        <v>2525</v>
      </c>
    </row>
    <row r="7228" spans="1:3" x14ac:dyDescent="0.2">
      <c r="A7228" s="76" t="s">
        <v>12099</v>
      </c>
      <c r="B7228" s="275" t="s">
        <v>12100</v>
      </c>
      <c r="C7228" s="276" t="s">
        <v>2525</v>
      </c>
    </row>
    <row r="7229" spans="1:3" x14ac:dyDescent="0.2">
      <c r="A7229" s="76" t="s">
        <v>12101</v>
      </c>
      <c r="B7229" s="275" t="s">
        <v>12102</v>
      </c>
      <c r="C7229" s="276" t="s">
        <v>2525</v>
      </c>
    </row>
    <row r="7230" spans="1:3" x14ac:dyDescent="0.2">
      <c r="A7230" s="76" t="s">
        <v>12103</v>
      </c>
      <c r="B7230" s="275" t="s">
        <v>12104</v>
      </c>
      <c r="C7230" s="276" t="s">
        <v>2525</v>
      </c>
    </row>
    <row r="7231" spans="1:3" x14ac:dyDescent="0.2">
      <c r="A7231" s="76" t="s">
        <v>12105</v>
      </c>
      <c r="B7231" s="275" t="s">
        <v>12106</v>
      </c>
      <c r="C7231" s="276" t="s">
        <v>22275</v>
      </c>
    </row>
    <row r="7232" spans="1:3" x14ac:dyDescent="0.2">
      <c r="A7232" s="76" t="s">
        <v>12107</v>
      </c>
      <c r="B7232" s="275" t="s">
        <v>12108</v>
      </c>
      <c r="C7232" s="276" t="s">
        <v>2525</v>
      </c>
    </row>
    <row r="7233" spans="1:3" x14ac:dyDescent="0.2">
      <c r="A7233" s="76" t="s">
        <v>12109</v>
      </c>
      <c r="B7233" s="275" t="s">
        <v>12110</v>
      </c>
      <c r="C7233" s="276" t="s">
        <v>22275</v>
      </c>
    </row>
    <row r="7234" spans="1:3" x14ac:dyDescent="0.2">
      <c r="A7234" s="76" t="s">
        <v>12111</v>
      </c>
      <c r="B7234" s="275" t="s">
        <v>12112</v>
      </c>
      <c r="C7234" s="276" t="s">
        <v>2525</v>
      </c>
    </row>
    <row r="7235" spans="1:3" x14ac:dyDescent="0.2">
      <c r="A7235" s="76" t="s">
        <v>12113</v>
      </c>
      <c r="B7235" s="275" t="s">
        <v>12114</v>
      </c>
      <c r="C7235" s="276" t="s">
        <v>2525</v>
      </c>
    </row>
    <row r="7236" spans="1:3" x14ac:dyDescent="0.2">
      <c r="A7236" s="76" t="s">
        <v>12115</v>
      </c>
      <c r="B7236" s="275" t="s">
        <v>12116</v>
      </c>
      <c r="C7236" s="276" t="s">
        <v>2525</v>
      </c>
    </row>
    <row r="7237" spans="1:3" x14ac:dyDescent="0.2">
      <c r="A7237" s="76" t="s">
        <v>12117</v>
      </c>
      <c r="B7237" s="275" t="s">
        <v>12118</v>
      </c>
      <c r="C7237" s="276" t="s">
        <v>2525</v>
      </c>
    </row>
    <row r="7238" spans="1:3" x14ac:dyDescent="0.2">
      <c r="A7238" s="76" t="s">
        <v>12119</v>
      </c>
      <c r="B7238" s="275" t="s">
        <v>12120</v>
      </c>
      <c r="C7238" s="276" t="s">
        <v>2525</v>
      </c>
    </row>
    <row r="7239" spans="1:3" x14ac:dyDescent="0.2">
      <c r="A7239" s="76" t="s">
        <v>12121</v>
      </c>
      <c r="B7239" s="275" t="s">
        <v>12122</v>
      </c>
      <c r="C7239" s="276" t="s">
        <v>22275</v>
      </c>
    </row>
    <row r="7240" spans="1:3" x14ac:dyDescent="0.2">
      <c r="A7240" s="76" t="s">
        <v>12123</v>
      </c>
      <c r="B7240" s="275" t="s">
        <v>12124</v>
      </c>
      <c r="C7240" s="276" t="s">
        <v>2525</v>
      </c>
    </row>
    <row r="7241" spans="1:3" x14ac:dyDescent="0.2">
      <c r="A7241" s="76" t="s">
        <v>12125</v>
      </c>
      <c r="B7241" s="275" t="s">
        <v>12126</v>
      </c>
      <c r="C7241" s="276" t="s">
        <v>2525</v>
      </c>
    </row>
    <row r="7242" spans="1:3" x14ac:dyDescent="0.2">
      <c r="A7242" s="76" t="s">
        <v>12127</v>
      </c>
      <c r="B7242" s="275" t="s">
        <v>12128</v>
      </c>
      <c r="C7242" s="276" t="s">
        <v>2525</v>
      </c>
    </row>
    <row r="7243" spans="1:3" x14ac:dyDescent="0.2">
      <c r="A7243" s="76" t="s">
        <v>12129</v>
      </c>
      <c r="B7243" s="275" t="s">
        <v>12864</v>
      </c>
      <c r="C7243" s="276" t="s">
        <v>2525</v>
      </c>
    </row>
    <row r="7244" spans="1:3" x14ac:dyDescent="0.2">
      <c r="A7244" s="76" t="s">
        <v>12130</v>
      </c>
      <c r="B7244" s="275" t="s">
        <v>12131</v>
      </c>
      <c r="C7244" s="276" t="s">
        <v>2525</v>
      </c>
    </row>
    <row r="7245" spans="1:3" x14ac:dyDescent="0.2">
      <c r="A7245" s="76" t="s">
        <v>12132</v>
      </c>
      <c r="B7245" s="275" t="s">
        <v>12133</v>
      </c>
      <c r="C7245" s="276" t="s">
        <v>2525</v>
      </c>
    </row>
    <row r="7246" spans="1:3" x14ac:dyDescent="0.2">
      <c r="A7246" s="76" t="s">
        <v>12134</v>
      </c>
      <c r="B7246" s="275" t="s">
        <v>12135</v>
      </c>
      <c r="C7246" s="276" t="s">
        <v>2525</v>
      </c>
    </row>
    <row r="7247" spans="1:3" x14ac:dyDescent="0.2">
      <c r="A7247" s="76" t="s">
        <v>12136</v>
      </c>
      <c r="B7247" s="275" t="s">
        <v>12137</v>
      </c>
      <c r="C7247" s="276" t="s">
        <v>2525</v>
      </c>
    </row>
    <row r="7248" spans="1:3" x14ac:dyDescent="0.2">
      <c r="A7248" s="76" t="s">
        <v>12138</v>
      </c>
      <c r="B7248" s="275" t="s">
        <v>12139</v>
      </c>
      <c r="C7248" s="276" t="s">
        <v>22275</v>
      </c>
    </row>
    <row r="7249" spans="1:3" x14ac:dyDescent="0.2">
      <c r="A7249" s="76" t="s">
        <v>12140</v>
      </c>
      <c r="B7249" s="275" t="s">
        <v>12141</v>
      </c>
      <c r="C7249" s="276" t="s">
        <v>22275</v>
      </c>
    </row>
    <row r="7250" spans="1:3" x14ac:dyDescent="0.2">
      <c r="A7250" s="76" t="s">
        <v>12142</v>
      </c>
      <c r="B7250" s="275" t="s">
        <v>12143</v>
      </c>
      <c r="C7250" s="276" t="s">
        <v>2525</v>
      </c>
    </row>
    <row r="7251" spans="1:3" x14ac:dyDescent="0.2">
      <c r="A7251" s="76" t="s">
        <v>12144</v>
      </c>
      <c r="B7251" s="275" t="s">
        <v>12145</v>
      </c>
      <c r="C7251" s="276" t="s">
        <v>2525</v>
      </c>
    </row>
    <row r="7252" spans="1:3" x14ac:dyDescent="0.2">
      <c r="A7252" s="76" t="s">
        <v>12146</v>
      </c>
      <c r="B7252" s="275" t="s">
        <v>12147</v>
      </c>
      <c r="C7252" s="276" t="s">
        <v>22275</v>
      </c>
    </row>
    <row r="7253" spans="1:3" x14ac:dyDescent="0.2">
      <c r="A7253" s="76" t="s">
        <v>12148</v>
      </c>
      <c r="B7253" s="275" t="s">
        <v>12149</v>
      </c>
      <c r="C7253" s="276" t="s">
        <v>2525</v>
      </c>
    </row>
    <row r="7254" spans="1:3" x14ac:dyDescent="0.2">
      <c r="A7254" s="76" t="s">
        <v>12150</v>
      </c>
      <c r="B7254" s="275" t="s">
        <v>12151</v>
      </c>
      <c r="C7254" s="276" t="s">
        <v>22275</v>
      </c>
    </row>
    <row r="7255" spans="1:3" x14ac:dyDescent="0.2">
      <c r="A7255" s="76" t="s">
        <v>12152</v>
      </c>
      <c r="B7255" s="275" t="s">
        <v>12153</v>
      </c>
      <c r="C7255" s="276" t="s">
        <v>2525</v>
      </c>
    </row>
    <row r="7256" spans="1:3" x14ac:dyDescent="0.2">
      <c r="A7256" s="76" t="s">
        <v>12154</v>
      </c>
      <c r="B7256" s="275" t="s">
        <v>12155</v>
      </c>
      <c r="C7256" s="276" t="s">
        <v>2525</v>
      </c>
    </row>
    <row r="7257" spans="1:3" x14ac:dyDescent="0.2">
      <c r="A7257" s="76" t="s">
        <v>12156</v>
      </c>
      <c r="B7257" s="275" t="s">
        <v>12157</v>
      </c>
      <c r="C7257" s="276" t="s">
        <v>2525</v>
      </c>
    </row>
    <row r="7258" spans="1:3" x14ac:dyDescent="0.2">
      <c r="A7258" s="76" t="s">
        <v>12158</v>
      </c>
      <c r="B7258" s="275" t="s">
        <v>12159</v>
      </c>
      <c r="C7258" s="276" t="s">
        <v>2525</v>
      </c>
    </row>
    <row r="7259" spans="1:3" x14ac:dyDescent="0.2">
      <c r="A7259" s="76" t="s">
        <v>12160</v>
      </c>
      <c r="B7259" s="275" t="s">
        <v>12161</v>
      </c>
      <c r="C7259" s="276" t="s">
        <v>2525</v>
      </c>
    </row>
    <row r="7260" spans="1:3" x14ac:dyDescent="0.2">
      <c r="A7260" s="76" t="s">
        <v>12162</v>
      </c>
      <c r="B7260" s="275" t="s">
        <v>12163</v>
      </c>
      <c r="C7260" s="276" t="s">
        <v>2525</v>
      </c>
    </row>
    <row r="7261" spans="1:3" x14ac:dyDescent="0.2">
      <c r="A7261" s="76" t="s">
        <v>12164</v>
      </c>
      <c r="B7261" s="275" t="s">
        <v>12165</v>
      </c>
      <c r="C7261" s="276" t="s">
        <v>2525</v>
      </c>
    </row>
    <row r="7262" spans="1:3" x14ac:dyDescent="0.2">
      <c r="A7262" s="76" t="s">
        <v>12166</v>
      </c>
      <c r="B7262" s="275" t="s">
        <v>12167</v>
      </c>
      <c r="C7262" s="276" t="s">
        <v>2525</v>
      </c>
    </row>
    <row r="7263" spans="1:3" x14ac:dyDescent="0.2">
      <c r="A7263" s="76" t="s">
        <v>12168</v>
      </c>
      <c r="B7263" s="275" t="s">
        <v>12169</v>
      </c>
      <c r="C7263" s="276" t="s">
        <v>22275</v>
      </c>
    </row>
    <row r="7264" spans="1:3" x14ac:dyDescent="0.2">
      <c r="A7264" s="76" t="s">
        <v>12170</v>
      </c>
      <c r="B7264" s="275" t="s">
        <v>12171</v>
      </c>
      <c r="C7264" s="276" t="s">
        <v>2525</v>
      </c>
    </row>
    <row r="7265" spans="1:3" x14ac:dyDescent="0.2">
      <c r="A7265" s="76" t="s">
        <v>12172</v>
      </c>
      <c r="B7265" s="275" t="s">
        <v>12173</v>
      </c>
      <c r="C7265" s="276" t="s">
        <v>2525</v>
      </c>
    </row>
    <row r="7266" spans="1:3" x14ac:dyDescent="0.2">
      <c r="A7266" s="76" t="s">
        <v>12174</v>
      </c>
      <c r="B7266" s="275" t="s">
        <v>12175</v>
      </c>
      <c r="C7266" s="276" t="s">
        <v>2525</v>
      </c>
    </row>
    <row r="7267" spans="1:3" x14ac:dyDescent="0.2">
      <c r="A7267" s="76" t="s">
        <v>12176</v>
      </c>
      <c r="B7267" s="275" t="s">
        <v>12177</v>
      </c>
      <c r="C7267" s="276" t="s">
        <v>2525</v>
      </c>
    </row>
    <row r="7268" spans="1:3" x14ac:dyDescent="0.2">
      <c r="A7268" s="76" t="s">
        <v>12178</v>
      </c>
      <c r="B7268" s="275" t="s">
        <v>12179</v>
      </c>
      <c r="C7268" s="276" t="s">
        <v>22275</v>
      </c>
    </row>
    <row r="7269" spans="1:3" x14ac:dyDescent="0.2">
      <c r="A7269" s="76" t="s">
        <v>12180</v>
      </c>
      <c r="B7269" s="275" t="s">
        <v>12181</v>
      </c>
      <c r="C7269" s="276" t="s">
        <v>2525</v>
      </c>
    </row>
    <row r="7270" spans="1:3" x14ac:dyDescent="0.2">
      <c r="A7270" s="76" t="s">
        <v>12182</v>
      </c>
      <c r="B7270" s="275" t="s">
        <v>12183</v>
      </c>
      <c r="C7270" s="276" t="s">
        <v>22278</v>
      </c>
    </row>
    <row r="7271" spans="1:3" x14ac:dyDescent="0.2">
      <c r="A7271" s="76" t="s">
        <v>12184</v>
      </c>
      <c r="B7271" s="275" t="s">
        <v>12185</v>
      </c>
      <c r="C7271" s="276" t="s">
        <v>22278</v>
      </c>
    </row>
    <row r="7272" spans="1:3" x14ac:dyDescent="0.2">
      <c r="A7272" s="76" t="s">
        <v>12186</v>
      </c>
      <c r="B7272" s="275" t="s">
        <v>12187</v>
      </c>
      <c r="C7272" s="276" t="s">
        <v>22278</v>
      </c>
    </row>
    <row r="7273" spans="1:3" x14ac:dyDescent="0.2">
      <c r="A7273" s="76" t="s">
        <v>12188</v>
      </c>
      <c r="B7273" s="275" t="s">
        <v>12189</v>
      </c>
      <c r="C7273" s="276" t="s">
        <v>2525</v>
      </c>
    </row>
    <row r="7274" spans="1:3" x14ac:dyDescent="0.2">
      <c r="A7274" s="76" t="s">
        <v>12190</v>
      </c>
      <c r="B7274" s="275" t="s">
        <v>12191</v>
      </c>
      <c r="C7274" s="276" t="s">
        <v>2525</v>
      </c>
    </row>
    <row r="7275" spans="1:3" x14ac:dyDescent="0.2">
      <c r="A7275" s="76" t="s">
        <v>12192</v>
      </c>
      <c r="B7275" s="275" t="s">
        <v>12193</v>
      </c>
      <c r="C7275" s="276" t="s">
        <v>2525</v>
      </c>
    </row>
    <row r="7276" spans="1:3" x14ac:dyDescent="0.2">
      <c r="A7276" s="76" t="s">
        <v>12194</v>
      </c>
      <c r="B7276" s="275" t="s">
        <v>12195</v>
      </c>
      <c r="C7276" s="276" t="s">
        <v>2525</v>
      </c>
    </row>
    <row r="7277" spans="1:3" x14ac:dyDescent="0.2">
      <c r="A7277" s="76" t="s">
        <v>12196</v>
      </c>
      <c r="B7277" s="275" t="s">
        <v>12197</v>
      </c>
      <c r="C7277" s="276" t="s">
        <v>2525</v>
      </c>
    </row>
    <row r="7278" spans="1:3" x14ac:dyDescent="0.2">
      <c r="A7278" s="76" t="s">
        <v>12198</v>
      </c>
      <c r="B7278" s="275" t="s">
        <v>12199</v>
      </c>
      <c r="C7278" s="276" t="s">
        <v>2525</v>
      </c>
    </row>
    <row r="7279" spans="1:3" x14ac:dyDescent="0.2">
      <c r="A7279" s="76" t="s">
        <v>12200</v>
      </c>
      <c r="B7279" s="275" t="s">
        <v>12201</v>
      </c>
      <c r="C7279" s="276" t="s">
        <v>2525</v>
      </c>
    </row>
    <row r="7280" spans="1:3" x14ac:dyDescent="0.2">
      <c r="A7280" s="76" t="s">
        <v>12202</v>
      </c>
      <c r="B7280" s="275" t="s">
        <v>12203</v>
      </c>
      <c r="C7280" s="276" t="s">
        <v>2525</v>
      </c>
    </row>
    <row r="7281" spans="1:3" x14ac:dyDescent="0.2">
      <c r="A7281" s="76" t="s">
        <v>12204</v>
      </c>
      <c r="B7281" s="275" t="s">
        <v>12205</v>
      </c>
      <c r="C7281" s="276" t="s">
        <v>2525</v>
      </c>
    </row>
    <row r="7282" spans="1:3" x14ac:dyDescent="0.2">
      <c r="A7282" s="76" t="s">
        <v>12206</v>
      </c>
      <c r="B7282" s="275" t="s">
        <v>12207</v>
      </c>
      <c r="C7282" s="276" t="s">
        <v>2525</v>
      </c>
    </row>
    <row r="7283" spans="1:3" x14ac:dyDescent="0.2">
      <c r="A7283" s="76" t="s">
        <v>12208</v>
      </c>
      <c r="B7283" s="275" t="s">
        <v>12209</v>
      </c>
      <c r="C7283" s="276" t="s">
        <v>2525</v>
      </c>
    </row>
    <row r="7284" spans="1:3" x14ac:dyDescent="0.2">
      <c r="A7284" s="76" t="s">
        <v>12210</v>
      </c>
      <c r="B7284" s="275" t="s">
        <v>12211</v>
      </c>
      <c r="C7284" s="276" t="s">
        <v>2525</v>
      </c>
    </row>
    <row r="7285" spans="1:3" x14ac:dyDescent="0.2">
      <c r="A7285" s="76" t="s">
        <v>12212</v>
      </c>
      <c r="B7285" s="275" t="s">
        <v>12213</v>
      </c>
      <c r="C7285" s="276" t="s">
        <v>2525</v>
      </c>
    </row>
    <row r="7286" spans="1:3" x14ac:dyDescent="0.2">
      <c r="A7286" s="76" t="s">
        <v>12214</v>
      </c>
      <c r="B7286" s="275" t="s">
        <v>12215</v>
      </c>
      <c r="C7286" s="276" t="s">
        <v>22275</v>
      </c>
    </row>
    <row r="7287" spans="1:3" x14ac:dyDescent="0.2">
      <c r="A7287" s="76" t="s">
        <v>12216</v>
      </c>
      <c r="B7287" s="275" t="s">
        <v>12217</v>
      </c>
      <c r="C7287" s="276" t="s">
        <v>2525</v>
      </c>
    </row>
    <row r="7288" spans="1:3" x14ac:dyDescent="0.2">
      <c r="A7288" s="76" t="s">
        <v>12218</v>
      </c>
      <c r="B7288" s="275" t="s">
        <v>12219</v>
      </c>
      <c r="C7288" s="276" t="s">
        <v>2525</v>
      </c>
    </row>
    <row r="7289" spans="1:3" x14ac:dyDescent="0.2">
      <c r="A7289" s="76" t="s">
        <v>12220</v>
      </c>
      <c r="B7289" s="275" t="s">
        <v>12221</v>
      </c>
      <c r="C7289" s="276" t="s">
        <v>2525</v>
      </c>
    </row>
    <row r="7290" spans="1:3" x14ac:dyDescent="0.2">
      <c r="A7290" s="76" t="s">
        <v>12222</v>
      </c>
      <c r="B7290" s="275" t="s">
        <v>12223</v>
      </c>
      <c r="C7290" s="276" t="s">
        <v>2525</v>
      </c>
    </row>
    <row r="7291" spans="1:3" x14ac:dyDescent="0.2">
      <c r="A7291" s="76" t="s">
        <v>12224</v>
      </c>
      <c r="B7291" s="275" t="s">
        <v>12225</v>
      </c>
      <c r="C7291" s="276" t="s">
        <v>2525</v>
      </c>
    </row>
    <row r="7292" spans="1:3" x14ac:dyDescent="0.2">
      <c r="A7292" s="76" t="s">
        <v>12226</v>
      </c>
      <c r="B7292" s="275" t="s">
        <v>12227</v>
      </c>
      <c r="C7292" s="276" t="s">
        <v>2525</v>
      </c>
    </row>
    <row r="7293" spans="1:3" x14ac:dyDescent="0.2">
      <c r="A7293" s="76" t="s">
        <v>12228</v>
      </c>
      <c r="B7293" s="275" t="s">
        <v>12229</v>
      </c>
      <c r="C7293" s="276" t="s">
        <v>2525</v>
      </c>
    </row>
    <row r="7294" spans="1:3" x14ac:dyDescent="0.2">
      <c r="A7294" s="76" t="s">
        <v>12230</v>
      </c>
      <c r="B7294" s="275" t="s">
        <v>12231</v>
      </c>
      <c r="C7294" s="276" t="s">
        <v>22275</v>
      </c>
    </row>
    <row r="7295" spans="1:3" x14ac:dyDescent="0.2">
      <c r="A7295" s="76" t="s">
        <v>12232</v>
      </c>
      <c r="B7295" s="275" t="s">
        <v>12233</v>
      </c>
      <c r="C7295" s="276" t="s">
        <v>2525</v>
      </c>
    </row>
    <row r="7296" spans="1:3" x14ac:dyDescent="0.2">
      <c r="A7296" s="76" t="s">
        <v>12234</v>
      </c>
      <c r="B7296" s="275" t="s">
        <v>12235</v>
      </c>
      <c r="C7296" s="276" t="s">
        <v>2525</v>
      </c>
    </row>
    <row r="7297" spans="1:3" x14ac:dyDescent="0.2">
      <c r="A7297" s="76" t="s">
        <v>12236</v>
      </c>
      <c r="B7297" s="275" t="s">
        <v>12237</v>
      </c>
      <c r="C7297" s="276" t="s">
        <v>2525</v>
      </c>
    </row>
    <row r="7298" spans="1:3" x14ac:dyDescent="0.2">
      <c r="A7298" s="76" t="s">
        <v>12238</v>
      </c>
      <c r="B7298" s="275" t="s">
        <v>12239</v>
      </c>
      <c r="C7298" s="276" t="s">
        <v>2525</v>
      </c>
    </row>
    <row r="7299" spans="1:3" x14ac:dyDescent="0.2">
      <c r="A7299" s="76" t="s">
        <v>12240</v>
      </c>
      <c r="B7299" s="275" t="s">
        <v>12241</v>
      </c>
      <c r="C7299" s="276" t="s">
        <v>2525</v>
      </c>
    </row>
    <row r="7300" spans="1:3" x14ac:dyDescent="0.2">
      <c r="A7300" s="76" t="s">
        <v>12242</v>
      </c>
      <c r="B7300" s="275" t="s">
        <v>12243</v>
      </c>
      <c r="C7300" s="276" t="s">
        <v>2525</v>
      </c>
    </row>
    <row r="7301" spans="1:3" x14ac:dyDescent="0.2">
      <c r="A7301" s="76" t="s">
        <v>12244</v>
      </c>
      <c r="B7301" s="275" t="s">
        <v>12245</v>
      </c>
      <c r="C7301" s="276" t="s">
        <v>2525</v>
      </c>
    </row>
    <row r="7302" spans="1:3" x14ac:dyDescent="0.2">
      <c r="A7302" s="76" t="s">
        <v>12246</v>
      </c>
      <c r="B7302" s="275" t="s">
        <v>12247</v>
      </c>
      <c r="C7302" s="276" t="s">
        <v>2525</v>
      </c>
    </row>
    <row r="7303" spans="1:3" x14ac:dyDescent="0.2">
      <c r="A7303" s="76" t="s">
        <v>12248</v>
      </c>
      <c r="B7303" s="275" t="s">
        <v>12249</v>
      </c>
      <c r="C7303" s="276" t="s">
        <v>2525</v>
      </c>
    </row>
    <row r="7304" spans="1:3" x14ac:dyDescent="0.2">
      <c r="A7304" s="76" t="s">
        <v>12250</v>
      </c>
      <c r="B7304" s="275" t="s">
        <v>12251</v>
      </c>
      <c r="C7304" s="276" t="s">
        <v>2525</v>
      </c>
    </row>
    <row r="7305" spans="1:3" x14ac:dyDescent="0.2">
      <c r="A7305" s="76" t="s">
        <v>12252</v>
      </c>
      <c r="B7305" s="275" t="s">
        <v>12253</v>
      </c>
      <c r="C7305" s="276" t="s">
        <v>2525</v>
      </c>
    </row>
    <row r="7306" spans="1:3" x14ac:dyDescent="0.2">
      <c r="A7306" s="76" t="s">
        <v>12254</v>
      </c>
      <c r="B7306" s="275" t="s">
        <v>12255</v>
      </c>
      <c r="C7306" s="276" t="s">
        <v>2525</v>
      </c>
    </row>
    <row r="7307" spans="1:3" x14ac:dyDescent="0.2">
      <c r="A7307" s="76" t="s">
        <v>12256</v>
      </c>
      <c r="B7307" s="275" t="s">
        <v>12257</v>
      </c>
      <c r="C7307" s="276" t="s">
        <v>2525</v>
      </c>
    </row>
    <row r="7308" spans="1:3" x14ac:dyDescent="0.2">
      <c r="A7308" s="76" t="s">
        <v>12258</v>
      </c>
      <c r="B7308" s="275" t="s">
        <v>12259</v>
      </c>
      <c r="C7308" s="276" t="s">
        <v>2525</v>
      </c>
    </row>
    <row r="7309" spans="1:3" x14ac:dyDescent="0.2">
      <c r="A7309" s="76" t="s">
        <v>12260</v>
      </c>
      <c r="B7309" s="275" t="s">
        <v>12261</v>
      </c>
      <c r="C7309" s="276" t="s">
        <v>2525</v>
      </c>
    </row>
    <row r="7310" spans="1:3" x14ac:dyDescent="0.2">
      <c r="A7310" s="76" t="s">
        <v>12262</v>
      </c>
      <c r="B7310" s="275" t="s">
        <v>12263</v>
      </c>
      <c r="C7310" s="276" t="s">
        <v>2525</v>
      </c>
    </row>
    <row r="7311" spans="1:3" x14ac:dyDescent="0.2">
      <c r="A7311" s="76" t="s">
        <v>12264</v>
      </c>
      <c r="B7311" s="275" t="s">
        <v>12265</v>
      </c>
      <c r="C7311" s="276" t="s">
        <v>22275</v>
      </c>
    </row>
    <row r="7312" spans="1:3" x14ac:dyDescent="0.2">
      <c r="A7312" s="76" t="s">
        <v>12266</v>
      </c>
      <c r="B7312" s="275" t="s">
        <v>12267</v>
      </c>
      <c r="C7312" s="276" t="s">
        <v>2525</v>
      </c>
    </row>
    <row r="7313" spans="1:3" x14ac:dyDescent="0.2">
      <c r="A7313" s="76" t="s">
        <v>12268</v>
      </c>
      <c r="B7313" s="275" t="s">
        <v>12269</v>
      </c>
      <c r="C7313" s="276" t="s">
        <v>2525</v>
      </c>
    </row>
    <row r="7314" spans="1:3" x14ac:dyDescent="0.2">
      <c r="A7314" s="76" t="s">
        <v>12270</v>
      </c>
      <c r="B7314" s="275" t="s">
        <v>12271</v>
      </c>
      <c r="C7314" s="276" t="s">
        <v>22278</v>
      </c>
    </row>
    <row r="7315" spans="1:3" x14ac:dyDescent="0.2">
      <c r="A7315" s="76" t="s">
        <v>12272</v>
      </c>
      <c r="B7315" s="275" t="s">
        <v>12273</v>
      </c>
      <c r="C7315" s="276" t="s">
        <v>22278</v>
      </c>
    </row>
    <row r="7316" spans="1:3" x14ac:dyDescent="0.2">
      <c r="A7316" s="76" t="s">
        <v>12274</v>
      </c>
      <c r="B7316" s="275" t="s">
        <v>12275</v>
      </c>
      <c r="C7316" s="276" t="s">
        <v>2525</v>
      </c>
    </row>
    <row r="7317" spans="1:3" x14ac:dyDescent="0.2">
      <c r="A7317" s="76" t="s">
        <v>12276</v>
      </c>
      <c r="B7317" s="275" t="s">
        <v>12277</v>
      </c>
      <c r="C7317" s="276" t="s">
        <v>2525</v>
      </c>
    </row>
    <row r="7318" spans="1:3" x14ac:dyDescent="0.2">
      <c r="A7318" s="76" t="s">
        <v>12278</v>
      </c>
      <c r="B7318" s="275" t="s">
        <v>12279</v>
      </c>
      <c r="C7318" s="276" t="s">
        <v>2525</v>
      </c>
    </row>
    <row r="7319" spans="1:3" x14ac:dyDescent="0.2">
      <c r="A7319" s="76" t="s">
        <v>12280</v>
      </c>
      <c r="B7319" s="275" t="s">
        <v>12281</v>
      </c>
      <c r="C7319" s="276" t="s">
        <v>22275</v>
      </c>
    </row>
    <row r="7320" spans="1:3" x14ac:dyDescent="0.2">
      <c r="A7320" s="76" t="s">
        <v>12282</v>
      </c>
      <c r="B7320" s="275" t="s">
        <v>12283</v>
      </c>
      <c r="C7320" s="276" t="s">
        <v>2525</v>
      </c>
    </row>
    <row r="7321" spans="1:3" x14ac:dyDescent="0.2">
      <c r="A7321" s="76" t="s">
        <v>12284</v>
      </c>
      <c r="B7321" s="275" t="s">
        <v>12285</v>
      </c>
      <c r="C7321" s="276" t="s">
        <v>2525</v>
      </c>
    </row>
    <row r="7322" spans="1:3" x14ac:dyDescent="0.2">
      <c r="A7322" s="76" t="s">
        <v>12286</v>
      </c>
      <c r="B7322" s="275" t="s">
        <v>12287</v>
      </c>
      <c r="C7322" s="276" t="s">
        <v>2525</v>
      </c>
    </row>
    <row r="7323" spans="1:3" x14ac:dyDescent="0.2">
      <c r="A7323" s="76" t="s">
        <v>12288</v>
      </c>
      <c r="B7323" s="275" t="s">
        <v>12289</v>
      </c>
      <c r="C7323" s="276" t="s">
        <v>2525</v>
      </c>
    </row>
    <row r="7324" spans="1:3" x14ac:dyDescent="0.2">
      <c r="A7324" s="76" t="s">
        <v>12290</v>
      </c>
      <c r="B7324" s="275" t="s">
        <v>12291</v>
      </c>
      <c r="C7324" s="276" t="s">
        <v>22275</v>
      </c>
    </row>
    <row r="7325" spans="1:3" x14ac:dyDescent="0.2">
      <c r="A7325" s="76" t="s">
        <v>12292</v>
      </c>
      <c r="B7325" s="275" t="s">
        <v>12293</v>
      </c>
      <c r="C7325" s="276" t="s">
        <v>22275</v>
      </c>
    </row>
    <row r="7326" spans="1:3" x14ac:dyDescent="0.2">
      <c r="A7326" s="76" t="s">
        <v>12294</v>
      </c>
      <c r="B7326" s="275" t="s">
        <v>12295</v>
      </c>
      <c r="C7326" s="276" t="s">
        <v>2525</v>
      </c>
    </row>
    <row r="7327" spans="1:3" x14ac:dyDescent="0.2">
      <c r="A7327" s="76" t="s">
        <v>12296</v>
      </c>
      <c r="B7327" s="275" t="s">
        <v>12297</v>
      </c>
      <c r="C7327" s="276" t="s">
        <v>22275</v>
      </c>
    </row>
    <row r="7328" spans="1:3" x14ac:dyDescent="0.2">
      <c r="A7328" s="76" t="s">
        <v>12298</v>
      </c>
      <c r="B7328" s="275" t="s">
        <v>12299</v>
      </c>
      <c r="C7328" s="276" t="s">
        <v>2525</v>
      </c>
    </row>
    <row r="7329" spans="1:3" x14ac:dyDescent="0.2">
      <c r="A7329" s="76" t="s">
        <v>12300</v>
      </c>
      <c r="B7329" s="275" t="s">
        <v>12301</v>
      </c>
      <c r="C7329" s="276" t="s">
        <v>22275</v>
      </c>
    </row>
    <row r="7330" spans="1:3" x14ac:dyDescent="0.2">
      <c r="A7330" s="76" t="s">
        <v>12302</v>
      </c>
      <c r="B7330" s="275" t="s">
        <v>12303</v>
      </c>
      <c r="C7330" s="276" t="s">
        <v>2525</v>
      </c>
    </row>
    <row r="7331" spans="1:3" x14ac:dyDescent="0.2">
      <c r="A7331" s="76" t="s">
        <v>12304</v>
      </c>
      <c r="B7331" s="275" t="s">
        <v>12305</v>
      </c>
      <c r="C7331" s="276" t="s">
        <v>22275</v>
      </c>
    </row>
    <row r="7332" spans="1:3" x14ac:dyDescent="0.2">
      <c r="A7332" s="76" t="s">
        <v>12306</v>
      </c>
      <c r="B7332" s="275" t="s">
        <v>12307</v>
      </c>
      <c r="C7332" s="276" t="s">
        <v>22275</v>
      </c>
    </row>
    <row r="7333" spans="1:3" x14ac:dyDescent="0.2">
      <c r="A7333" s="76" t="s">
        <v>12308</v>
      </c>
      <c r="B7333" s="275" t="s">
        <v>12309</v>
      </c>
      <c r="C7333" s="276" t="s">
        <v>2525</v>
      </c>
    </row>
    <row r="7334" spans="1:3" x14ac:dyDescent="0.2">
      <c r="A7334" s="76" t="s">
        <v>12310</v>
      </c>
      <c r="B7334" s="275" t="s">
        <v>12311</v>
      </c>
      <c r="C7334" s="276" t="s">
        <v>22275</v>
      </c>
    </row>
    <row r="7335" spans="1:3" x14ac:dyDescent="0.2">
      <c r="A7335" s="76" t="s">
        <v>12312</v>
      </c>
      <c r="B7335" s="275" t="s">
        <v>12313</v>
      </c>
      <c r="C7335" s="276" t="s">
        <v>22275</v>
      </c>
    </row>
    <row r="7336" spans="1:3" x14ac:dyDescent="0.2">
      <c r="A7336" s="76" t="s">
        <v>12314</v>
      </c>
      <c r="B7336" s="275" t="s">
        <v>12315</v>
      </c>
      <c r="C7336" s="276" t="s">
        <v>2525</v>
      </c>
    </row>
    <row r="7337" spans="1:3" x14ac:dyDescent="0.2">
      <c r="A7337" s="76" t="s">
        <v>12316</v>
      </c>
      <c r="B7337" s="275" t="s">
        <v>12317</v>
      </c>
      <c r="C7337" s="276" t="s">
        <v>2525</v>
      </c>
    </row>
    <row r="7338" spans="1:3" x14ac:dyDescent="0.2">
      <c r="A7338" s="76" t="s">
        <v>12318</v>
      </c>
      <c r="B7338" s="275" t="s">
        <v>12319</v>
      </c>
      <c r="C7338" s="276" t="s">
        <v>2525</v>
      </c>
    </row>
    <row r="7339" spans="1:3" x14ac:dyDescent="0.2">
      <c r="A7339" s="76" t="s">
        <v>12320</v>
      </c>
      <c r="B7339" s="275" t="s">
        <v>12321</v>
      </c>
      <c r="C7339" s="276" t="s">
        <v>2525</v>
      </c>
    </row>
    <row r="7340" spans="1:3" x14ac:dyDescent="0.2">
      <c r="A7340" s="76" t="s">
        <v>12322</v>
      </c>
      <c r="B7340" s="275" t="s">
        <v>12323</v>
      </c>
      <c r="C7340" s="276" t="s">
        <v>2525</v>
      </c>
    </row>
    <row r="7341" spans="1:3" x14ac:dyDescent="0.2">
      <c r="A7341" s="76" t="s">
        <v>12324</v>
      </c>
      <c r="B7341" s="275" t="s">
        <v>12325</v>
      </c>
      <c r="C7341" s="276" t="s">
        <v>2525</v>
      </c>
    </row>
    <row r="7342" spans="1:3" x14ac:dyDescent="0.2">
      <c r="A7342" s="76" t="s">
        <v>12326</v>
      </c>
      <c r="B7342" s="275" t="s">
        <v>12327</v>
      </c>
      <c r="C7342" s="276" t="s">
        <v>22275</v>
      </c>
    </row>
    <row r="7343" spans="1:3" x14ac:dyDescent="0.2">
      <c r="A7343" s="76" t="s">
        <v>12328</v>
      </c>
      <c r="B7343" s="275" t="s">
        <v>12329</v>
      </c>
      <c r="C7343" s="276" t="s">
        <v>2525</v>
      </c>
    </row>
    <row r="7344" spans="1:3" x14ac:dyDescent="0.2">
      <c r="A7344" s="76" t="s">
        <v>12330</v>
      </c>
      <c r="B7344" s="275" t="s">
        <v>12331</v>
      </c>
      <c r="C7344" s="276" t="s">
        <v>2525</v>
      </c>
    </row>
    <row r="7345" spans="1:3" x14ac:dyDescent="0.2">
      <c r="A7345" s="76" t="s">
        <v>12332</v>
      </c>
      <c r="B7345" s="275" t="s">
        <v>12333</v>
      </c>
      <c r="C7345" s="276" t="s">
        <v>2525</v>
      </c>
    </row>
    <row r="7346" spans="1:3" x14ac:dyDescent="0.2">
      <c r="A7346" s="76" t="s">
        <v>12334</v>
      </c>
      <c r="B7346" s="275" t="s">
        <v>12335</v>
      </c>
      <c r="C7346" s="276" t="s">
        <v>2525</v>
      </c>
    </row>
    <row r="7347" spans="1:3" x14ac:dyDescent="0.2">
      <c r="A7347" s="76" t="s">
        <v>12336</v>
      </c>
      <c r="B7347" s="275" t="s">
        <v>16538</v>
      </c>
      <c r="C7347" s="276" t="s">
        <v>2525</v>
      </c>
    </row>
    <row r="7348" spans="1:3" x14ac:dyDescent="0.2">
      <c r="A7348" s="76" t="s">
        <v>12337</v>
      </c>
      <c r="B7348" s="275" t="s">
        <v>12338</v>
      </c>
      <c r="C7348" s="276" t="s">
        <v>2525</v>
      </c>
    </row>
    <row r="7349" spans="1:3" x14ac:dyDescent="0.2">
      <c r="A7349" s="76" t="s">
        <v>12339</v>
      </c>
      <c r="B7349" s="275" t="s">
        <v>12340</v>
      </c>
      <c r="C7349" s="276" t="s">
        <v>22278</v>
      </c>
    </row>
    <row r="7350" spans="1:3" x14ac:dyDescent="0.2">
      <c r="A7350" s="76" t="s">
        <v>12341</v>
      </c>
      <c r="B7350" s="275" t="s">
        <v>12342</v>
      </c>
      <c r="C7350" s="276" t="s">
        <v>22278</v>
      </c>
    </row>
    <row r="7351" spans="1:3" x14ac:dyDescent="0.2">
      <c r="A7351" s="76" t="s">
        <v>12343</v>
      </c>
      <c r="B7351" s="275" t="s">
        <v>12344</v>
      </c>
      <c r="C7351" s="276" t="s">
        <v>22275</v>
      </c>
    </row>
    <row r="7352" spans="1:3" x14ac:dyDescent="0.2">
      <c r="A7352" s="76" t="s">
        <v>12345</v>
      </c>
      <c r="B7352" s="275" t="s">
        <v>12346</v>
      </c>
      <c r="C7352" s="276" t="s">
        <v>2525</v>
      </c>
    </row>
    <row r="7353" spans="1:3" x14ac:dyDescent="0.2">
      <c r="A7353" s="76" t="s">
        <v>12347</v>
      </c>
      <c r="B7353" s="275" t="s">
        <v>12348</v>
      </c>
      <c r="C7353" s="276" t="s">
        <v>2525</v>
      </c>
    </row>
    <row r="7354" spans="1:3" x14ac:dyDescent="0.2">
      <c r="A7354" s="76" t="s">
        <v>12349</v>
      </c>
      <c r="B7354" s="275" t="s">
        <v>12350</v>
      </c>
      <c r="C7354" s="276" t="s">
        <v>22275</v>
      </c>
    </row>
    <row r="7355" spans="1:3" x14ac:dyDescent="0.2">
      <c r="A7355" s="76" t="s">
        <v>12351</v>
      </c>
      <c r="B7355" s="275" t="s">
        <v>16269</v>
      </c>
      <c r="C7355" s="276" t="s">
        <v>2525</v>
      </c>
    </row>
    <row r="7356" spans="1:3" x14ac:dyDescent="0.2">
      <c r="A7356" s="76" t="s">
        <v>12352</v>
      </c>
      <c r="B7356" s="275" t="s">
        <v>12353</v>
      </c>
      <c r="C7356" s="276" t="s">
        <v>2525</v>
      </c>
    </row>
    <row r="7357" spans="1:3" x14ac:dyDescent="0.2">
      <c r="A7357" s="76" t="s">
        <v>12354</v>
      </c>
      <c r="B7357" s="275" t="s">
        <v>12355</v>
      </c>
      <c r="C7357" s="276" t="s">
        <v>2525</v>
      </c>
    </row>
    <row r="7358" spans="1:3" x14ac:dyDescent="0.2">
      <c r="A7358" s="76" t="s">
        <v>12356</v>
      </c>
      <c r="B7358" s="275" t="s">
        <v>12357</v>
      </c>
      <c r="C7358" s="276" t="s">
        <v>2525</v>
      </c>
    </row>
    <row r="7359" spans="1:3" x14ac:dyDescent="0.2">
      <c r="A7359" s="76" t="s">
        <v>12358</v>
      </c>
      <c r="B7359" s="275" t="s">
        <v>14898</v>
      </c>
      <c r="C7359" s="276" t="s">
        <v>2525</v>
      </c>
    </row>
    <row r="7360" spans="1:3" x14ac:dyDescent="0.2">
      <c r="A7360" s="76" t="s">
        <v>12359</v>
      </c>
      <c r="B7360" s="275" t="s">
        <v>12360</v>
      </c>
      <c r="C7360" s="276" t="s">
        <v>22275</v>
      </c>
    </row>
    <row r="7361" spans="1:3" x14ac:dyDescent="0.2">
      <c r="A7361" s="76" t="s">
        <v>12361</v>
      </c>
      <c r="B7361" s="275" t="s">
        <v>12362</v>
      </c>
      <c r="C7361" s="276" t="s">
        <v>2525</v>
      </c>
    </row>
    <row r="7362" spans="1:3" x14ac:dyDescent="0.2">
      <c r="A7362" s="76" t="s">
        <v>12363</v>
      </c>
      <c r="B7362" s="275" t="s">
        <v>12364</v>
      </c>
      <c r="C7362" s="276" t="s">
        <v>2525</v>
      </c>
    </row>
    <row r="7363" spans="1:3" x14ac:dyDescent="0.2">
      <c r="A7363" s="76" t="s">
        <v>12365</v>
      </c>
      <c r="B7363" s="275" t="s">
        <v>12366</v>
      </c>
      <c r="C7363" s="276" t="s">
        <v>2525</v>
      </c>
    </row>
    <row r="7364" spans="1:3" x14ac:dyDescent="0.2">
      <c r="A7364" s="76" t="s">
        <v>12367</v>
      </c>
      <c r="B7364" s="275" t="s">
        <v>12800</v>
      </c>
      <c r="C7364" s="276" t="s">
        <v>2525</v>
      </c>
    </row>
    <row r="7365" spans="1:3" x14ac:dyDescent="0.2">
      <c r="A7365" s="76" t="s">
        <v>12368</v>
      </c>
      <c r="B7365" s="275" t="s">
        <v>12369</v>
      </c>
      <c r="C7365" s="276" t="s">
        <v>2525</v>
      </c>
    </row>
    <row r="7366" spans="1:3" x14ac:dyDescent="0.2">
      <c r="A7366" s="76" t="s">
        <v>12370</v>
      </c>
      <c r="B7366" s="275" t="s">
        <v>12371</v>
      </c>
      <c r="C7366" s="276" t="s">
        <v>22275</v>
      </c>
    </row>
    <row r="7367" spans="1:3" x14ac:dyDescent="0.2">
      <c r="A7367" s="76" t="s">
        <v>12372</v>
      </c>
      <c r="B7367" s="275" t="s">
        <v>12373</v>
      </c>
      <c r="C7367" s="276" t="s">
        <v>2525</v>
      </c>
    </row>
    <row r="7368" spans="1:3" x14ac:dyDescent="0.2">
      <c r="A7368" s="76" t="s">
        <v>12374</v>
      </c>
      <c r="B7368" s="275" t="s">
        <v>12375</v>
      </c>
      <c r="C7368" s="276" t="s">
        <v>2525</v>
      </c>
    </row>
    <row r="7369" spans="1:3" x14ac:dyDescent="0.2">
      <c r="A7369" s="76" t="s">
        <v>12376</v>
      </c>
      <c r="B7369" s="275" t="s">
        <v>12377</v>
      </c>
      <c r="C7369" s="276" t="s">
        <v>2525</v>
      </c>
    </row>
    <row r="7370" spans="1:3" x14ac:dyDescent="0.2">
      <c r="A7370" s="76" t="s">
        <v>12378</v>
      </c>
      <c r="B7370" s="275" t="s">
        <v>12379</v>
      </c>
      <c r="C7370" s="276" t="s">
        <v>2525</v>
      </c>
    </row>
    <row r="7371" spans="1:3" x14ac:dyDescent="0.2">
      <c r="A7371" s="76" t="s">
        <v>12380</v>
      </c>
      <c r="B7371" s="275" t="s">
        <v>12381</v>
      </c>
      <c r="C7371" s="276" t="s">
        <v>2525</v>
      </c>
    </row>
    <row r="7372" spans="1:3" x14ac:dyDescent="0.2">
      <c r="A7372" s="76" t="s">
        <v>12382</v>
      </c>
      <c r="B7372" s="275" t="s">
        <v>12383</v>
      </c>
      <c r="C7372" s="276" t="s">
        <v>2525</v>
      </c>
    </row>
    <row r="7373" spans="1:3" x14ac:dyDescent="0.2">
      <c r="A7373" s="76" t="s">
        <v>12384</v>
      </c>
      <c r="B7373" s="275" t="s">
        <v>12385</v>
      </c>
      <c r="C7373" s="276" t="s">
        <v>22275</v>
      </c>
    </row>
    <row r="7374" spans="1:3" x14ac:dyDescent="0.2">
      <c r="A7374" s="76" t="s">
        <v>12386</v>
      </c>
      <c r="B7374" s="275" t="s">
        <v>12387</v>
      </c>
      <c r="C7374" s="276" t="s">
        <v>22275</v>
      </c>
    </row>
    <row r="7375" spans="1:3" x14ac:dyDescent="0.2">
      <c r="A7375" s="76" t="s">
        <v>12388</v>
      </c>
      <c r="B7375" s="275" t="s">
        <v>12389</v>
      </c>
      <c r="C7375" s="276" t="s">
        <v>22275</v>
      </c>
    </row>
    <row r="7376" spans="1:3" x14ac:dyDescent="0.2">
      <c r="A7376" s="76" t="s">
        <v>12390</v>
      </c>
      <c r="B7376" s="275" t="s">
        <v>12391</v>
      </c>
      <c r="C7376" s="276" t="s">
        <v>2525</v>
      </c>
    </row>
    <row r="7377" spans="1:3" x14ac:dyDescent="0.2">
      <c r="A7377" s="76" t="s">
        <v>12392</v>
      </c>
      <c r="B7377" s="275" t="s">
        <v>12393</v>
      </c>
      <c r="C7377" s="276" t="s">
        <v>22278</v>
      </c>
    </row>
    <row r="7378" spans="1:3" x14ac:dyDescent="0.2">
      <c r="A7378" s="76" t="s">
        <v>12394</v>
      </c>
      <c r="B7378" s="275" t="s">
        <v>12395</v>
      </c>
      <c r="C7378" s="276" t="s">
        <v>22275</v>
      </c>
    </row>
    <row r="7379" spans="1:3" x14ac:dyDescent="0.2">
      <c r="A7379" s="76" t="s">
        <v>12396</v>
      </c>
      <c r="B7379" s="275" t="s">
        <v>12397</v>
      </c>
      <c r="C7379" s="276" t="s">
        <v>22275</v>
      </c>
    </row>
    <row r="7380" spans="1:3" x14ac:dyDescent="0.2">
      <c r="A7380" s="76" t="s">
        <v>12398</v>
      </c>
      <c r="B7380" s="275" t="s">
        <v>12399</v>
      </c>
      <c r="C7380" s="276" t="s">
        <v>22275</v>
      </c>
    </row>
    <row r="7381" spans="1:3" x14ac:dyDescent="0.2">
      <c r="A7381" s="76" t="s">
        <v>12400</v>
      </c>
      <c r="B7381" s="275" t="s">
        <v>10312</v>
      </c>
      <c r="C7381" s="276" t="s">
        <v>22275</v>
      </c>
    </row>
    <row r="7382" spans="1:3" x14ac:dyDescent="0.2">
      <c r="A7382" s="76" t="s">
        <v>12401</v>
      </c>
      <c r="B7382" s="275" t="s">
        <v>12275</v>
      </c>
      <c r="C7382" s="276" t="s">
        <v>2525</v>
      </c>
    </row>
    <row r="7383" spans="1:3" x14ac:dyDescent="0.2">
      <c r="A7383" s="76" t="s">
        <v>12402</v>
      </c>
      <c r="B7383" s="275" t="s">
        <v>12403</v>
      </c>
      <c r="C7383" s="276" t="s">
        <v>22275</v>
      </c>
    </row>
    <row r="7384" spans="1:3" x14ac:dyDescent="0.2">
      <c r="A7384" s="76" t="s">
        <v>12404</v>
      </c>
      <c r="B7384" s="275" t="s">
        <v>12405</v>
      </c>
      <c r="C7384" s="276" t="s">
        <v>2525</v>
      </c>
    </row>
    <row r="7385" spans="1:3" x14ac:dyDescent="0.2">
      <c r="A7385" s="76" t="s">
        <v>12406</v>
      </c>
      <c r="B7385" s="275" t="s">
        <v>12407</v>
      </c>
      <c r="C7385" s="276" t="s">
        <v>2525</v>
      </c>
    </row>
    <row r="7386" spans="1:3" x14ac:dyDescent="0.2">
      <c r="A7386" s="76" t="s">
        <v>12408</v>
      </c>
      <c r="B7386" s="275" t="s">
        <v>12409</v>
      </c>
      <c r="C7386" s="276" t="s">
        <v>2525</v>
      </c>
    </row>
    <row r="7387" spans="1:3" x14ac:dyDescent="0.2">
      <c r="A7387" s="76" t="s">
        <v>12410</v>
      </c>
      <c r="B7387" s="275" t="s">
        <v>12411</v>
      </c>
      <c r="C7387" s="276" t="s">
        <v>2525</v>
      </c>
    </row>
    <row r="7388" spans="1:3" x14ac:dyDescent="0.2">
      <c r="A7388" s="76" t="s">
        <v>12412</v>
      </c>
      <c r="B7388" s="275" t="s">
        <v>12413</v>
      </c>
      <c r="C7388" s="276" t="s">
        <v>2525</v>
      </c>
    </row>
    <row r="7389" spans="1:3" x14ac:dyDescent="0.2">
      <c r="A7389" s="76" t="s">
        <v>12414</v>
      </c>
      <c r="B7389" s="275" t="s">
        <v>12415</v>
      </c>
      <c r="C7389" s="276" t="s">
        <v>2525</v>
      </c>
    </row>
    <row r="7390" spans="1:3" x14ac:dyDescent="0.2">
      <c r="A7390" s="76" t="s">
        <v>12416</v>
      </c>
      <c r="B7390" s="275" t="s">
        <v>12417</v>
      </c>
      <c r="C7390" s="276" t="s">
        <v>2525</v>
      </c>
    </row>
    <row r="7391" spans="1:3" x14ac:dyDescent="0.2">
      <c r="A7391" s="76" t="s">
        <v>12418</v>
      </c>
      <c r="B7391" s="275" t="s">
        <v>4332</v>
      </c>
      <c r="C7391" s="276" t="s">
        <v>2525</v>
      </c>
    </row>
    <row r="7392" spans="1:3" x14ac:dyDescent="0.2">
      <c r="A7392" s="76" t="s">
        <v>12419</v>
      </c>
      <c r="B7392" s="275" t="s">
        <v>8620</v>
      </c>
      <c r="C7392" s="276" t="s">
        <v>2525</v>
      </c>
    </row>
    <row r="7393" spans="1:3" x14ac:dyDescent="0.2">
      <c r="A7393" s="76" t="s">
        <v>12420</v>
      </c>
      <c r="B7393" s="275" t="s">
        <v>12421</v>
      </c>
      <c r="C7393" s="276" t="s">
        <v>22275</v>
      </c>
    </row>
    <row r="7394" spans="1:3" x14ac:dyDescent="0.2">
      <c r="A7394" s="76" t="s">
        <v>12422</v>
      </c>
      <c r="B7394" s="275" t="s">
        <v>12423</v>
      </c>
      <c r="C7394" s="276" t="s">
        <v>2525</v>
      </c>
    </row>
    <row r="7395" spans="1:3" x14ac:dyDescent="0.2">
      <c r="A7395" s="76" t="s">
        <v>12424</v>
      </c>
      <c r="B7395" s="275" t="s">
        <v>12425</v>
      </c>
      <c r="C7395" s="276" t="s">
        <v>2525</v>
      </c>
    </row>
    <row r="7396" spans="1:3" x14ac:dyDescent="0.2">
      <c r="A7396" s="76" t="s">
        <v>12426</v>
      </c>
      <c r="B7396" s="275" t="s">
        <v>12427</v>
      </c>
      <c r="C7396" s="276" t="s">
        <v>2525</v>
      </c>
    </row>
    <row r="7397" spans="1:3" x14ac:dyDescent="0.2">
      <c r="A7397" s="76" t="s">
        <v>12428</v>
      </c>
      <c r="B7397" s="275" t="s">
        <v>8371</v>
      </c>
      <c r="C7397" s="276" t="s">
        <v>2525</v>
      </c>
    </row>
    <row r="7398" spans="1:3" x14ac:dyDescent="0.2">
      <c r="A7398" s="76" t="s">
        <v>12429</v>
      </c>
      <c r="B7398" s="275" t="s">
        <v>12430</v>
      </c>
      <c r="C7398" s="276" t="s">
        <v>2525</v>
      </c>
    </row>
    <row r="7399" spans="1:3" x14ac:dyDescent="0.2">
      <c r="A7399" s="76" t="s">
        <v>12431</v>
      </c>
      <c r="B7399" s="275" t="s">
        <v>12432</v>
      </c>
      <c r="C7399" s="276" t="s">
        <v>2525</v>
      </c>
    </row>
    <row r="7400" spans="1:3" x14ac:dyDescent="0.2">
      <c r="A7400" s="76" t="s">
        <v>12433</v>
      </c>
      <c r="B7400" s="275" t="s">
        <v>12434</v>
      </c>
      <c r="C7400" s="276" t="s">
        <v>2525</v>
      </c>
    </row>
    <row r="7401" spans="1:3" x14ac:dyDescent="0.2">
      <c r="A7401" s="76" t="s">
        <v>12435</v>
      </c>
      <c r="B7401" s="275" t="s">
        <v>12436</v>
      </c>
      <c r="C7401" s="276" t="s">
        <v>2525</v>
      </c>
    </row>
    <row r="7402" spans="1:3" x14ac:dyDescent="0.2">
      <c r="A7402" s="76" t="s">
        <v>12437</v>
      </c>
      <c r="B7402" s="275" t="s">
        <v>5551</v>
      </c>
      <c r="C7402" s="276" t="s">
        <v>2525</v>
      </c>
    </row>
    <row r="7403" spans="1:3" x14ac:dyDescent="0.2">
      <c r="A7403" s="76" t="s">
        <v>12438</v>
      </c>
      <c r="B7403" s="275" t="s">
        <v>12439</v>
      </c>
      <c r="C7403" s="276" t="s">
        <v>2525</v>
      </c>
    </row>
    <row r="7404" spans="1:3" x14ac:dyDescent="0.2">
      <c r="A7404" s="76" t="s">
        <v>12440</v>
      </c>
      <c r="B7404" s="275" t="s">
        <v>12441</v>
      </c>
      <c r="C7404" s="276" t="s">
        <v>2525</v>
      </c>
    </row>
    <row r="7405" spans="1:3" x14ac:dyDescent="0.2">
      <c r="A7405" s="76" t="s">
        <v>12442</v>
      </c>
      <c r="B7405" s="275" t="s">
        <v>12443</v>
      </c>
      <c r="C7405" s="276" t="s">
        <v>2525</v>
      </c>
    </row>
    <row r="7406" spans="1:3" x14ac:dyDescent="0.2">
      <c r="A7406" s="76" t="s">
        <v>12444</v>
      </c>
      <c r="B7406" s="275" t="s">
        <v>12445</v>
      </c>
      <c r="C7406" s="276" t="s">
        <v>2525</v>
      </c>
    </row>
    <row r="7407" spans="1:3" x14ac:dyDescent="0.2">
      <c r="A7407" s="76" t="s">
        <v>12446</v>
      </c>
      <c r="B7407" s="275" t="s">
        <v>12447</v>
      </c>
      <c r="C7407" s="276" t="s">
        <v>2525</v>
      </c>
    </row>
    <row r="7408" spans="1:3" x14ac:dyDescent="0.2">
      <c r="A7408" s="76" t="s">
        <v>12448</v>
      </c>
      <c r="B7408" s="275" t="s">
        <v>12449</v>
      </c>
      <c r="C7408" s="276" t="s">
        <v>22275</v>
      </c>
    </row>
    <row r="7409" spans="1:3" x14ac:dyDescent="0.2">
      <c r="A7409" s="76" t="s">
        <v>12450</v>
      </c>
      <c r="B7409" s="275" t="s">
        <v>12451</v>
      </c>
      <c r="C7409" s="276" t="s">
        <v>2525</v>
      </c>
    </row>
    <row r="7410" spans="1:3" x14ac:dyDescent="0.2">
      <c r="A7410" s="76" t="s">
        <v>12452</v>
      </c>
      <c r="B7410" s="275" t="s">
        <v>12453</v>
      </c>
      <c r="C7410" s="276" t="s">
        <v>2525</v>
      </c>
    </row>
    <row r="7411" spans="1:3" x14ac:dyDescent="0.2">
      <c r="A7411" s="76" t="s">
        <v>12454</v>
      </c>
      <c r="B7411" s="275" t="s">
        <v>12455</v>
      </c>
      <c r="C7411" s="276" t="s">
        <v>2525</v>
      </c>
    </row>
    <row r="7412" spans="1:3" x14ac:dyDescent="0.2">
      <c r="A7412" s="76" t="s">
        <v>12456</v>
      </c>
      <c r="B7412" s="275" t="s">
        <v>12457</v>
      </c>
      <c r="C7412" s="276" t="s">
        <v>2525</v>
      </c>
    </row>
    <row r="7413" spans="1:3" x14ac:dyDescent="0.2">
      <c r="A7413" s="76" t="s">
        <v>12458</v>
      </c>
      <c r="B7413" s="275" t="s">
        <v>12459</v>
      </c>
      <c r="C7413" s="276" t="s">
        <v>2525</v>
      </c>
    </row>
    <row r="7414" spans="1:3" x14ac:dyDescent="0.2">
      <c r="A7414" s="76" t="s">
        <v>12460</v>
      </c>
      <c r="B7414" s="275" t="s">
        <v>6621</v>
      </c>
      <c r="C7414" s="276" t="s">
        <v>2525</v>
      </c>
    </row>
    <row r="7415" spans="1:3" x14ac:dyDescent="0.2">
      <c r="A7415" s="76" t="s">
        <v>12461</v>
      </c>
      <c r="B7415" s="275" t="s">
        <v>12462</v>
      </c>
      <c r="C7415" s="276" t="s">
        <v>2525</v>
      </c>
    </row>
    <row r="7416" spans="1:3" x14ac:dyDescent="0.2">
      <c r="A7416" s="76" t="s">
        <v>12463</v>
      </c>
      <c r="B7416" s="275" t="s">
        <v>12464</v>
      </c>
      <c r="C7416" s="276" t="s">
        <v>2525</v>
      </c>
    </row>
    <row r="7417" spans="1:3" x14ac:dyDescent="0.2">
      <c r="A7417" s="76" t="s">
        <v>12465</v>
      </c>
      <c r="B7417" s="275" t="s">
        <v>12466</v>
      </c>
      <c r="C7417" s="276" t="s">
        <v>22275</v>
      </c>
    </row>
    <row r="7418" spans="1:3" x14ac:dyDescent="0.2">
      <c r="A7418" s="76" t="s">
        <v>12467</v>
      </c>
      <c r="B7418" s="275" t="s">
        <v>12468</v>
      </c>
      <c r="C7418" s="276" t="s">
        <v>22278</v>
      </c>
    </row>
    <row r="7419" spans="1:3" x14ac:dyDescent="0.2">
      <c r="A7419" s="76" t="s">
        <v>12469</v>
      </c>
      <c r="B7419" s="275" t="s">
        <v>12470</v>
      </c>
      <c r="C7419" s="276" t="s">
        <v>22278</v>
      </c>
    </row>
    <row r="7420" spans="1:3" x14ac:dyDescent="0.2">
      <c r="A7420" s="76" t="s">
        <v>12471</v>
      </c>
      <c r="B7420" s="275" t="s">
        <v>12472</v>
      </c>
      <c r="C7420" s="276" t="s">
        <v>22278</v>
      </c>
    </row>
    <row r="7421" spans="1:3" x14ac:dyDescent="0.2">
      <c r="A7421" s="76" t="s">
        <v>12473</v>
      </c>
      <c r="B7421" s="275" t="s">
        <v>12474</v>
      </c>
      <c r="C7421" s="276" t="s">
        <v>22278</v>
      </c>
    </row>
    <row r="7422" spans="1:3" x14ac:dyDescent="0.2">
      <c r="A7422" s="76" t="s">
        <v>12475</v>
      </c>
      <c r="B7422" s="275" t="s">
        <v>12476</v>
      </c>
      <c r="C7422" s="276" t="s">
        <v>22278</v>
      </c>
    </row>
    <row r="7423" spans="1:3" x14ac:dyDescent="0.2">
      <c r="A7423" s="76" t="s">
        <v>12477</v>
      </c>
      <c r="B7423" s="275" t="s">
        <v>12478</v>
      </c>
      <c r="C7423" s="276" t="s">
        <v>22278</v>
      </c>
    </row>
    <row r="7424" spans="1:3" x14ac:dyDescent="0.2">
      <c r="A7424" s="76" t="s">
        <v>12479</v>
      </c>
      <c r="B7424" s="275" t="s">
        <v>12480</v>
      </c>
      <c r="C7424" s="276" t="s">
        <v>22278</v>
      </c>
    </row>
    <row r="7425" spans="1:3" x14ac:dyDescent="0.2">
      <c r="A7425" s="76" t="s">
        <v>12481</v>
      </c>
      <c r="B7425" s="275" t="s">
        <v>12482</v>
      </c>
      <c r="C7425" s="276" t="s">
        <v>22278</v>
      </c>
    </row>
    <row r="7426" spans="1:3" x14ac:dyDescent="0.2">
      <c r="A7426" s="76" t="s">
        <v>12483</v>
      </c>
      <c r="B7426" s="275" t="s">
        <v>12484</v>
      </c>
      <c r="C7426" s="276" t="s">
        <v>22278</v>
      </c>
    </row>
    <row r="7427" spans="1:3" x14ac:dyDescent="0.2">
      <c r="A7427" s="76" t="s">
        <v>12485</v>
      </c>
      <c r="B7427" s="275" t="s">
        <v>12486</v>
      </c>
      <c r="C7427" s="276" t="s">
        <v>22278</v>
      </c>
    </row>
    <row r="7428" spans="1:3" x14ac:dyDescent="0.2">
      <c r="A7428" s="76" t="s">
        <v>12487</v>
      </c>
      <c r="B7428" s="275" t="s">
        <v>12488</v>
      </c>
      <c r="C7428" s="276" t="s">
        <v>2525</v>
      </c>
    </row>
    <row r="7429" spans="1:3" x14ac:dyDescent="0.2">
      <c r="A7429" s="76" t="s">
        <v>12489</v>
      </c>
      <c r="B7429" s="275" t="s">
        <v>12490</v>
      </c>
      <c r="C7429" s="276" t="s">
        <v>2525</v>
      </c>
    </row>
    <row r="7430" spans="1:3" x14ac:dyDescent="0.2">
      <c r="A7430" s="76" t="s">
        <v>12491</v>
      </c>
      <c r="B7430" s="275" t="s">
        <v>12492</v>
      </c>
      <c r="C7430" s="276" t="s">
        <v>22275</v>
      </c>
    </row>
    <row r="7431" spans="1:3" x14ac:dyDescent="0.2">
      <c r="A7431" s="76" t="s">
        <v>12493</v>
      </c>
      <c r="B7431" s="275" t="s">
        <v>12494</v>
      </c>
      <c r="C7431" s="276" t="s">
        <v>22275</v>
      </c>
    </row>
    <row r="7432" spans="1:3" x14ac:dyDescent="0.2">
      <c r="A7432" s="76" t="s">
        <v>12495</v>
      </c>
      <c r="B7432" s="275" t="s">
        <v>12496</v>
      </c>
      <c r="C7432" s="276" t="s">
        <v>2525</v>
      </c>
    </row>
    <row r="7433" spans="1:3" x14ac:dyDescent="0.2">
      <c r="A7433" s="76" t="s">
        <v>12497</v>
      </c>
      <c r="B7433" s="275" t="s">
        <v>12498</v>
      </c>
      <c r="C7433" s="276" t="s">
        <v>2525</v>
      </c>
    </row>
    <row r="7434" spans="1:3" x14ac:dyDescent="0.2">
      <c r="A7434" s="76" t="s">
        <v>12499</v>
      </c>
      <c r="B7434" s="275" t="s">
        <v>12500</v>
      </c>
      <c r="C7434" s="276" t="s">
        <v>22275</v>
      </c>
    </row>
    <row r="7435" spans="1:3" x14ac:dyDescent="0.2">
      <c r="A7435" s="76" t="s">
        <v>12501</v>
      </c>
      <c r="B7435" s="275" t="s">
        <v>12502</v>
      </c>
      <c r="C7435" s="276" t="s">
        <v>2525</v>
      </c>
    </row>
    <row r="7436" spans="1:3" x14ac:dyDescent="0.2">
      <c r="A7436" s="76" t="s">
        <v>12503</v>
      </c>
      <c r="B7436" s="275" t="s">
        <v>12504</v>
      </c>
      <c r="C7436" s="276" t="s">
        <v>2525</v>
      </c>
    </row>
    <row r="7437" spans="1:3" x14ac:dyDescent="0.2">
      <c r="A7437" s="76" t="s">
        <v>12505</v>
      </c>
      <c r="B7437" s="275" t="s">
        <v>12506</v>
      </c>
      <c r="C7437" s="276" t="s">
        <v>2525</v>
      </c>
    </row>
    <row r="7438" spans="1:3" x14ac:dyDescent="0.2">
      <c r="A7438" s="76" t="s">
        <v>12507</v>
      </c>
      <c r="B7438" s="275" t="s">
        <v>12508</v>
      </c>
      <c r="C7438" s="276" t="s">
        <v>22275</v>
      </c>
    </row>
    <row r="7439" spans="1:3" x14ac:dyDescent="0.2">
      <c r="A7439" s="76" t="s">
        <v>12509</v>
      </c>
      <c r="B7439" s="275" t="s">
        <v>12510</v>
      </c>
      <c r="C7439" s="276" t="s">
        <v>2525</v>
      </c>
    </row>
    <row r="7440" spans="1:3" x14ac:dyDescent="0.2">
      <c r="A7440" s="76" t="s">
        <v>12511</v>
      </c>
      <c r="B7440" s="275" t="s">
        <v>2920</v>
      </c>
      <c r="C7440" s="276" t="s">
        <v>2525</v>
      </c>
    </row>
    <row r="7441" spans="1:3" x14ac:dyDescent="0.2">
      <c r="A7441" s="76" t="s">
        <v>12512</v>
      </c>
      <c r="B7441" s="275" t="s">
        <v>12513</v>
      </c>
      <c r="C7441" s="276" t="s">
        <v>22275</v>
      </c>
    </row>
    <row r="7442" spans="1:3" x14ac:dyDescent="0.2">
      <c r="A7442" s="76" t="s">
        <v>12514</v>
      </c>
      <c r="B7442" s="275" t="s">
        <v>12515</v>
      </c>
      <c r="C7442" s="276" t="s">
        <v>2525</v>
      </c>
    </row>
    <row r="7443" spans="1:3" x14ac:dyDescent="0.2">
      <c r="A7443" s="76" t="s">
        <v>12516</v>
      </c>
      <c r="B7443" s="275" t="s">
        <v>12517</v>
      </c>
      <c r="C7443" s="276" t="s">
        <v>2525</v>
      </c>
    </row>
    <row r="7444" spans="1:3" x14ac:dyDescent="0.2">
      <c r="A7444" s="76" t="s">
        <v>12518</v>
      </c>
      <c r="B7444" s="275" t="s">
        <v>12519</v>
      </c>
      <c r="C7444" s="276" t="s">
        <v>22275</v>
      </c>
    </row>
    <row r="7445" spans="1:3" x14ac:dyDescent="0.2">
      <c r="A7445" s="76" t="s">
        <v>12520</v>
      </c>
      <c r="B7445" s="275" t="s">
        <v>12521</v>
      </c>
      <c r="C7445" s="276" t="s">
        <v>2525</v>
      </c>
    </row>
    <row r="7446" spans="1:3" x14ac:dyDescent="0.2">
      <c r="A7446" s="76" t="s">
        <v>12522</v>
      </c>
      <c r="B7446" s="275" t="s">
        <v>12523</v>
      </c>
      <c r="C7446" s="276" t="s">
        <v>2525</v>
      </c>
    </row>
    <row r="7447" spans="1:3" x14ac:dyDescent="0.2">
      <c r="A7447" s="76" t="s">
        <v>12524</v>
      </c>
      <c r="B7447" s="275" t="s">
        <v>12525</v>
      </c>
      <c r="C7447" s="276" t="s">
        <v>2525</v>
      </c>
    </row>
    <row r="7448" spans="1:3" x14ac:dyDescent="0.2">
      <c r="A7448" s="76" t="s">
        <v>12526</v>
      </c>
      <c r="B7448" s="275" t="s">
        <v>12527</v>
      </c>
      <c r="C7448" s="276" t="s">
        <v>2525</v>
      </c>
    </row>
    <row r="7449" spans="1:3" x14ac:dyDescent="0.2">
      <c r="A7449" s="76" t="s">
        <v>12528</v>
      </c>
      <c r="B7449" s="275" t="s">
        <v>12529</v>
      </c>
      <c r="C7449" s="276" t="s">
        <v>2525</v>
      </c>
    </row>
    <row r="7450" spans="1:3" x14ac:dyDescent="0.2">
      <c r="A7450" s="76" t="s">
        <v>12530</v>
      </c>
      <c r="B7450" s="275" t="s">
        <v>12531</v>
      </c>
      <c r="C7450" s="276" t="s">
        <v>22275</v>
      </c>
    </row>
    <row r="7451" spans="1:3" x14ac:dyDescent="0.2">
      <c r="A7451" s="76" t="s">
        <v>12532</v>
      </c>
      <c r="B7451" s="275" t="s">
        <v>12533</v>
      </c>
      <c r="C7451" s="276" t="s">
        <v>2525</v>
      </c>
    </row>
    <row r="7452" spans="1:3" x14ac:dyDescent="0.2">
      <c r="A7452" s="76" t="s">
        <v>12534</v>
      </c>
      <c r="B7452" s="275" t="s">
        <v>12535</v>
      </c>
      <c r="C7452" s="276" t="s">
        <v>2525</v>
      </c>
    </row>
    <row r="7453" spans="1:3" x14ac:dyDescent="0.2">
      <c r="A7453" s="76" t="s">
        <v>12536</v>
      </c>
      <c r="B7453" s="275" t="s">
        <v>12537</v>
      </c>
      <c r="C7453" s="276" t="s">
        <v>22275</v>
      </c>
    </row>
    <row r="7454" spans="1:3" x14ac:dyDescent="0.2">
      <c r="A7454" s="76" t="s">
        <v>12538</v>
      </c>
      <c r="B7454" s="275" t="s">
        <v>12539</v>
      </c>
      <c r="C7454" s="276" t="s">
        <v>2525</v>
      </c>
    </row>
    <row r="7455" spans="1:3" x14ac:dyDescent="0.2">
      <c r="A7455" s="76" t="s">
        <v>12540</v>
      </c>
      <c r="B7455" s="275" t="s">
        <v>12541</v>
      </c>
      <c r="C7455" s="276" t="s">
        <v>2525</v>
      </c>
    </row>
    <row r="7456" spans="1:3" x14ac:dyDescent="0.2">
      <c r="A7456" s="76" t="s">
        <v>12542</v>
      </c>
      <c r="B7456" s="275" t="s">
        <v>12543</v>
      </c>
      <c r="C7456" s="276" t="s">
        <v>2525</v>
      </c>
    </row>
    <row r="7457" spans="1:3" x14ac:dyDescent="0.2">
      <c r="A7457" s="76" t="s">
        <v>12544</v>
      </c>
      <c r="B7457" s="275" t="s">
        <v>12545</v>
      </c>
      <c r="C7457" s="276" t="s">
        <v>2525</v>
      </c>
    </row>
    <row r="7458" spans="1:3" x14ac:dyDescent="0.2">
      <c r="A7458" s="76" t="s">
        <v>12546</v>
      </c>
      <c r="B7458" s="275" t="s">
        <v>12547</v>
      </c>
      <c r="C7458" s="276" t="s">
        <v>22275</v>
      </c>
    </row>
    <row r="7459" spans="1:3" x14ac:dyDescent="0.2">
      <c r="A7459" s="76" t="s">
        <v>12548</v>
      </c>
      <c r="B7459" s="275" t="s">
        <v>12549</v>
      </c>
      <c r="C7459" s="276" t="s">
        <v>2525</v>
      </c>
    </row>
    <row r="7460" spans="1:3" x14ac:dyDescent="0.2">
      <c r="A7460" s="76" t="s">
        <v>12550</v>
      </c>
      <c r="B7460" s="275" t="s">
        <v>12551</v>
      </c>
      <c r="C7460" s="276" t="s">
        <v>2525</v>
      </c>
    </row>
    <row r="7461" spans="1:3" x14ac:dyDescent="0.2">
      <c r="A7461" s="76" t="s">
        <v>12552</v>
      </c>
      <c r="B7461" s="275" t="s">
        <v>12553</v>
      </c>
      <c r="C7461" s="276" t="s">
        <v>22278</v>
      </c>
    </row>
    <row r="7462" spans="1:3" x14ac:dyDescent="0.2">
      <c r="A7462" s="76" t="s">
        <v>12554</v>
      </c>
      <c r="B7462" s="275" t="s">
        <v>12506</v>
      </c>
      <c r="C7462" s="276" t="s">
        <v>22278</v>
      </c>
    </row>
    <row r="7463" spans="1:3" x14ac:dyDescent="0.2">
      <c r="A7463" s="76" t="s">
        <v>12555</v>
      </c>
      <c r="B7463" s="275" t="s">
        <v>17041</v>
      </c>
      <c r="C7463" s="276" t="s">
        <v>22278</v>
      </c>
    </row>
    <row r="7464" spans="1:3" x14ac:dyDescent="0.2">
      <c r="A7464" s="76" t="s">
        <v>17042</v>
      </c>
      <c r="B7464" s="275" t="s">
        <v>17043</v>
      </c>
      <c r="C7464" s="276" t="s">
        <v>22278</v>
      </c>
    </row>
    <row r="7465" spans="1:3" x14ac:dyDescent="0.2">
      <c r="A7465" s="76" t="s">
        <v>17044</v>
      </c>
      <c r="B7465" s="275" t="s">
        <v>17045</v>
      </c>
      <c r="C7465" s="276" t="s">
        <v>22278</v>
      </c>
    </row>
    <row r="7466" spans="1:3" x14ac:dyDescent="0.2">
      <c r="A7466" s="76" t="s">
        <v>17046</v>
      </c>
      <c r="B7466" s="275" t="s">
        <v>12183</v>
      </c>
      <c r="C7466" s="276" t="s">
        <v>22278</v>
      </c>
    </row>
    <row r="7467" spans="1:3" x14ac:dyDescent="0.2">
      <c r="A7467" s="76" t="s">
        <v>17047</v>
      </c>
      <c r="B7467" s="275" t="s">
        <v>17048</v>
      </c>
      <c r="C7467" s="276" t="s">
        <v>22278</v>
      </c>
    </row>
    <row r="7468" spans="1:3" x14ac:dyDescent="0.2">
      <c r="A7468" s="76" t="s">
        <v>17049</v>
      </c>
      <c r="B7468" s="275" t="s">
        <v>17050</v>
      </c>
      <c r="C7468" s="276" t="s">
        <v>22278</v>
      </c>
    </row>
    <row r="7469" spans="1:3" x14ac:dyDescent="0.2">
      <c r="A7469" s="76" t="s">
        <v>17051</v>
      </c>
      <c r="B7469" s="275" t="s">
        <v>17052</v>
      </c>
      <c r="C7469" s="276" t="s">
        <v>22278</v>
      </c>
    </row>
    <row r="7470" spans="1:3" x14ac:dyDescent="0.2">
      <c r="A7470" s="76" t="s">
        <v>17053</v>
      </c>
      <c r="B7470" s="275" t="s">
        <v>17054</v>
      </c>
      <c r="C7470" s="276" t="s">
        <v>22278</v>
      </c>
    </row>
    <row r="7471" spans="1:3" x14ac:dyDescent="0.2">
      <c r="A7471" s="76" t="s">
        <v>17055</v>
      </c>
      <c r="B7471" s="275" t="s">
        <v>17056</v>
      </c>
      <c r="C7471" s="276" t="s">
        <v>22278</v>
      </c>
    </row>
    <row r="7472" spans="1:3" x14ac:dyDescent="0.2">
      <c r="A7472" s="76" t="s">
        <v>17057</v>
      </c>
      <c r="B7472" s="275" t="s">
        <v>17058</v>
      </c>
      <c r="C7472" s="276" t="s">
        <v>22278</v>
      </c>
    </row>
    <row r="7473" spans="1:3" x14ac:dyDescent="0.2">
      <c r="A7473" s="76" t="s">
        <v>17059</v>
      </c>
      <c r="B7473" s="275" t="s">
        <v>17060</v>
      </c>
      <c r="C7473" s="276" t="s">
        <v>22278</v>
      </c>
    </row>
    <row r="7474" spans="1:3" x14ac:dyDescent="0.2">
      <c r="A7474" s="76" t="s">
        <v>17061</v>
      </c>
      <c r="B7474" s="275" t="s">
        <v>17062</v>
      </c>
      <c r="C7474" s="276" t="s">
        <v>22278</v>
      </c>
    </row>
    <row r="7475" spans="1:3" x14ac:dyDescent="0.2">
      <c r="A7475" s="76" t="s">
        <v>17063</v>
      </c>
      <c r="B7475" s="275" t="s">
        <v>8803</v>
      </c>
      <c r="C7475" s="276" t="s">
        <v>2525</v>
      </c>
    </row>
    <row r="7476" spans="1:3" x14ac:dyDescent="0.2">
      <c r="A7476" s="76" t="s">
        <v>17064</v>
      </c>
      <c r="B7476" s="275" t="s">
        <v>17065</v>
      </c>
      <c r="C7476" s="276" t="s">
        <v>2525</v>
      </c>
    </row>
    <row r="7477" spans="1:3" x14ac:dyDescent="0.2">
      <c r="A7477" s="76" t="s">
        <v>17066</v>
      </c>
      <c r="B7477" s="275" t="s">
        <v>17067</v>
      </c>
      <c r="C7477" s="276" t="s">
        <v>2525</v>
      </c>
    </row>
    <row r="7478" spans="1:3" x14ac:dyDescent="0.2">
      <c r="A7478" s="76" t="s">
        <v>17068</v>
      </c>
      <c r="B7478" s="275" t="s">
        <v>17069</v>
      </c>
      <c r="C7478" s="276" t="s">
        <v>2525</v>
      </c>
    </row>
    <row r="7479" spans="1:3" x14ac:dyDescent="0.2">
      <c r="A7479" s="76" t="s">
        <v>17070</v>
      </c>
      <c r="B7479" s="275" t="s">
        <v>17071</v>
      </c>
      <c r="C7479" s="276" t="s">
        <v>2525</v>
      </c>
    </row>
    <row r="7480" spans="1:3" x14ac:dyDescent="0.2">
      <c r="A7480" s="76" t="s">
        <v>17072</v>
      </c>
      <c r="B7480" s="275" t="s">
        <v>17073</v>
      </c>
      <c r="C7480" s="276" t="s">
        <v>2525</v>
      </c>
    </row>
    <row r="7481" spans="1:3" x14ac:dyDescent="0.2">
      <c r="A7481" s="76" t="s">
        <v>17074</v>
      </c>
      <c r="B7481" s="275" t="s">
        <v>17075</v>
      </c>
      <c r="C7481" s="276" t="s">
        <v>2525</v>
      </c>
    </row>
    <row r="7482" spans="1:3" x14ac:dyDescent="0.2">
      <c r="A7482" s="76" t="s">
        <v>17076</v>
      </c>
      <c r="B7482" s="275" t="s">
        <v>17077</v>
      </c>
      <c r="C7482" s="276" t="s">
        <v>2525</v>
      </c>
    </row>
    <row r="7483" spans="1:3" x14ac:dyDescent="0.2">
      <c r="A7483" s="76" t="s">
        <v>17078</v>
      </c>
      <c r="B7483" s="275" t="s">
        <v>17079</v>
      </c>
      <c r="C7483" s="276" t="s">
        <v>22275</v>
      </c>
    </row>
    <row r="7484" spans="1:3" x14ac:dyDescent="0.2">
      <c r="A7484" s="76" t="s">
        <v>17080</v>
      </c>
      <c r="B7484" s="275" t="s">
        <v>17081</v>
      </c>
      <c r="C7484" s="276" t="s">
        <v>2525</v>
      </c>
    </row>
    <row r="7485" spans="1:3" x14ac:dyDescent="0.2">
      <c r="A7485" s="76" t="s">
        <v>17082</v>
      </c>
      <c r="B7485" s="275" t="s">
        <v>17083</v>
      </c>
      <c r="C7485" s="276" t="s">
        <v>22275</v>
      </c>
    </row>
    <row r="7486" spans="1:3" x14ac:dyDescent="0.2">
      <c r="A7486" s="76" t="s">
        <v>17084</v>
      </c>
      <c r="B7486" s="275" t="s">
        <v>17085</v>
      </c>
      <c r="C7486" s="276" t="s">
        <v>22275</v>
      </c>
    </row>
    <row r="7487" spans="1:3" x14ac:dyDescent="0.2">
      <c r="A7487" s="76" t="s">
        <v>17086</v>
      </c>
      <c r="B7487" s="275" t="s">
        <v>17087</v>
      </c>
      <c r="C7487" s="276" t="s">
        <v>22275</v>
      </c>
    </row>
    <row r="7488" spans="1:3" x14ac:dyDescent="0.2">
      <c r="A7488" s="76" t="s">
        <v>17088</v>
      </c>
      <c r="B7488" s="275" t="s">
        <v>17089</v>
      </c>
      <c r="C7488" s="276" t="s">
        <v>2525</v>
      </c>
    </row>
    <row r="7489" spans="1:3" x14ac:dyDescent="0.2">
      <c r="A7489" s="76" t="s">
        <v>17090</v>
      </c>
      <c r="B7489" s="275" t="s">
        <v>17091</v>
      </c>
      <c r="C7489" s="276" t="s">
        <v>2525</v>
      </c>
    </row>
    <row r="7490" spans="1:3" x14ac:dyDescent="0.2">
      <c r="A7490" s="76" t="s">
        <v>17092</v>
      </c>
      <c r="B7490" s="275" t="s">
        <v>17093</v>
      </c>
      <c r="C7490" s="276" t="s">
        <v>2525</v>
      </c>
    </row>
    <row r="7491" spans="1:3" x14ac:dyDescent="0.2">
      <c r="A7491" s="76" t="s">
        <v>17094</v>
      </c>
      <c r="B7491" s="275" t="s">
        <v>17095</v>
      </c>
      <c r="C7491" s="276" t="s">
        <v>2525</v>
      </c>
    </row>
    <row r="7492" spans="1:3" x14ac:dyDescent="0.2">
      <c r="A7492" s="76" t="s">
        <v>17096</v>
      </c>
      <c r="B7492" s="275" t="s">
        <v>17097</v>
      </c>
      <c r="C7492" s="276" t="s">
        <v>22278</v>
      </c>
    </row>
    <row r="7493" spans="1:3" x14ac:dyDescent="0.2">
      <c r="A7493" s="76" t="s">
        <v>17098</v>
      </c>
      <c r="B7493" s="275" t="s">
        <v>17099</v>
      </c>
      <c r="C7493" s="276" t="s">
        <v>22278</v>
      </c>
    </row>
    <row r="7494" spans="1:3" x14ac:dyDescent="0.2">
      <c r="A7494" s="76" t="s">
        <v>17100</v>
      </c>
      <c r="B7494" s="275" t="s">
        <v>17101</v>
      </c>
      <c r="C7494" s="276" t="s">
        <v>22278</v>
      </c>
    </row>
    <row r="7495" spans="1:3" x14ac:dyDescent="0.2">
      <c r="A7495" s="76" t="s">
        <v>17102</v>
      </c>
      <c r="B7495" s="275" t="s">
        <v>17103</v>
      </c>
      <c r="C7495" s="276" t="s">
        <v>2525</v>
      </c>
    </row>
    <row r="7496" spans="1:3" x14ac:dyDescent="0.2">
      <c r="A7496" s="76" t="s">
        <v>17104</v>
      </c>
      <c r="B7496" s="275" t="s">
        <v>17105</v>
      </c>
      <c r="C7496" s="276" t="s">
        <v>22275</v>
      </c>
    </row>
    <row r="7497" spans="1:3" x14ac:dyDescent="0.2">
      <c r="A7497" s="76" t="s">
        <v>17106</v>
      </c>
      <c r="B7497" s="275" t="s">
        <v>17107</v>
      </c>
      <c r="C7497" s="276" t="s">
        <v>2525</v>
      </c>
    </row>
    <row r="7498" spans="1:3" x14ac:dyDescent="0.2">
      <c r="A7498" s="76" t="s">
        <v>17108</v>
      </c>
      <c r="B7498" s="275" t="s">
        <v>17109</v>
      </c>
      <c r="C7498" s="276" t="s">
        <v>2525</v>
      </c>
    </row>
    <row r="7499" spans="1:3" x14ac:dyDescent="0.2">
      <c r="A7499" s="76" t="s">
        <v>17110</v>
      </c>
      <c r="B7499" s="275" t="s">
        <v>17111</v>
      </c>
      <c r="C7499" s="276" t="s">
        <v>2525</v>
      </c>
    </row>
    <row r="7500" spans="1:3" x14ac:dyDescent="0.2">
      <c r="A7500" s="76" t="s">
        <v>17112</v>
      </c>
      <c r="B7500" s="275" t="s">
        <v>13941</v>
      </c>
      <c r="C7500" s="276" t="s">
        <v>22275</v>
      </c>
    </row>
    <row r="7501" spans="1:3" x14ac:dyDescent="0.2">
      <c r="A7501" s="76" t="s">
        <v>17113</v>
      </c>
      <c r="B7501" s="275" t="s">
        <v>17114</v>
      </c>
      <c r="C7501" s="276" t="s">
        <v>2525</v>
      </c>
    </row>
    <row r="7502" spans="1:3" x14ac:dyDescent="0.2">
      <c r="A7502" s="76" t="s">
        <v>17115</v>
      </c>
      <c r="B7502" s="275" t="s">
        <v>17116</v>
      </c>
      <c r="C7502" s="276" t="s">
        <v>22275</v>
      </c>
    </row>
    <row r="7503" spans="1:3" x14ac:dyDescent="0.2">
      <c r="A7503" s="76" t="s">
        <v>17117</v>
      </c>
      <c r="B7503" s="275" t="s">
        <v>17118</v>
      </c>
      <c r="C7503" s="276" t="s">
        <v>2525</v>
      </c>
    </row>
    <row r="7504" spans="1:3" x14ac:dyDescent="0.2">
      <c r="A7504" s="76" t="s">
        <v>17119</v>
      </c>
      <c r="B7504" s="275" t="s">
        <v>4346</v>
      </c>
      <c r="C7504" s="276" t="s">
        <v>2525</v>
      </c>
    </row>
    <row r="7505" spans="1:3" x14ac:dyDescent="0.2">
      <c r="A7505" s="76" t="s">
        <v>17120</v>
      </c>
      <c r="B7505" s="275" t="s">
        <v>17121</v>
      </c>
      <c r="C7505" s="276" t="s">
        <v>2525</v>
      </c>
    </row>
    <row r="7506" spans="1:3" x14ac:dyDescent="0.2">
      <c r="A7506" s="76" t="s">
        <v>17122</v>
      </c>
      <c r="B7506" s="275" t="s">
        <v>17123</v>
      </c>
      <c r="C7506" s="276" t="s">
        <v>2525</v>
      </c>
    </row>
    <row r="7507" spans="1:3" x14ac:dyDescent="0.2">
      <c r="A7507" s="76" t="s">
        <v>17124</v>
      </c>
      <c r="B7507" s="275" t="s">
        <v>17125</v>
      </c>
      <c r="C7507" s="276" t="s">
        <v>2525</v>
      </c>
    </row>
    <row r="7508" spans="1:3" x14ac:dyDescent="0.2">
      <c r="A7508" s="76" t="s">
        <v>17126</v>
      </c>
      <c r="B7508" s="275" t="s">
        <v>17127</v>
      </c>
      <c r="C7508" s="276" t="s">
        <v>2525</v>
      </c>
    </row>
    <row r="7509" spans="1:3" x14ac:dyDescent="0.2">
      <c r="A7509" s="76" t="s">
        <v>17128</v>
      </c>
      <c r="B7509" s="275" t="s">
        <v>17129</v>
      </c>
      <c r="C7509" s="276" t="s">
        <v>2525</v>
      </c>
    </row>
    <row r="7510" spans="1:3" x14ac:dyDescent="0.2">
      <c r="A7510" s="76" t="s">
        <v>17130</v>
      </c>
      <c r="B7510" s="275" t="s">
        <v>17131</v>
      </c>
      <c r="C7510" s="276" t="s">
        <v>2525</v>
      </c>
    </row>
    <row r="7511" spans="1:3" x14ac:dyDescent="0.2">
      <c r="A7511" s="76" t="s">
        <v>17132</v>
      </c>
      <c r="B7511" s="275" t="s">
        <v>17133</v>
      </c>
      <c r="C7511" s="276" t="s">
        <v>2525</v>
      </c>
    </row>
    <row r="7512" spans="1:3" x14ac:dyDescent="0.2">
      <c r="A7512" s="76" t="s">
        <v>17134</v>
      </c>
      <c r="B7512" s="275" t="s">
        <v>17135</v>
      </c>
      <c r="C7512" s="276" t="s">
        <v>2525</v>
      </c>
    </row>
    <row r="7513" spans="1:3" x14ac:dyDescent="0.2">
      <c r="A7513" s="76" t="s">
        <v>17136</v>
      </c>
      <c r="B7513" s="275" t="s">
        <v>13089</v>
      </c>
      <c r="C7513" s="276" t="s">
        <v>2525</v>
      </c>
    </row>
    <row r="7514" spans="1:3" x14ac:dyDescent="0.2">
      <c r="A7514" s="76" t="s">
        <v>17137</v>
      </c>
      <c r="B7514" s="275" t="s">
        <v>17138</v>
      </c>
      <c r="C7514" s="276" t="s">
        <v>2525</v>
      </c>
    </row>
    <row r="7515" spans="1:3" x14ac:dyDescent="0.2">
      <c r="A7515" s="76" t="s">
        <v>17139</v>
      </c>
      <c r="B7515" s="275" t="s">
        <v>17140</v>
      </c>
      <c r="C7515" s="276" t="s">
        <v>2525</v>
      </c>
    </row>
    <row r="7516" spans="1:3" x14ac:dyDescent="0.2">
      <c r="A7516" s="76" t="s">
        <v>17141</v>
      </c>
      <c r="B7516" s="275" t="s">
        <v>17142</v>
      </c>
      <c r="C7516" s="276" t="s">
        <v>2525</v>
      </c>
    </row>
    <row r="7517" spans="1:3" x14ac:dyDescent="0.2">
      <c r="A7517" s="76" t="s">
        <v>17143</v>
      </c>
      <c r="B7517" s="275" t="s">
        <v>17144</v>
      </c>
      <c r="C7517" s="276" t="s">
        <v>2525</v>
      </c>
    </row>
    <row r="7518" spans="1:3" x14ac:dyDescent="0.2">
      <c r="A7518" s="76" t="s">
        <v>17145</v>
      </c>
      <c r="B7518" s="275" t="s">
        <v>17146</v>
      </c>
      <c r="C7518" s="276" t="s">
        <v>2525</v>
      </c>
    </row>
    <row r="7519" spans="1:3" x14ac:dyDescent="0.2">
      <c r="A7519" s="76" t="s">
        <v>17147</v>
      </c>
      <c r="B7519" s="275" t="s">
        <v>17148</v>
      </c>
      <c r="C7519" s="276" t="s">
        <v>2525</v>
      </c>
    </row>
    <row r="7520" spans="1:3" x14ac:dyDescent="0.2">
      <c r="A7520" s="76" t="s">
        <v>17149</v>
      </c>
      <c r="B7520" s="275" t="s">
        <v>17150</v>
      </c>
      <c r="C7520" s="276" t="s">
        <v>2525</v>
      </c>
    </row>
    <row r="7521" spans="1:3" x14ac:dyDescent="0.2">
      <c r="A7521" s="76" t="s">
        <v>17151</v>
      </c>
      <c r="B7521" s="275" t="s">
        <v>17152</v>
      </c>
      <c r="C7521" s="276" t="s">
        <v>2525</v>
      </c>
    </row>
    <row r="7522" spans="1:3" x14ac:dyDescent="0.2">
      <c r="A7522" s="76" t="s">
        <v>17153</v>
      </c>
      <c r="B7522" s="275" t="s">
        <v>17154</v>
      </c>
      <c r="C7522" s="276" t="s">
        <v>2525</v>
      </c>
    </row>
    <row r="7523" spans="1:3" x14ac:dyDescent="0.2">
      <c r="A7523" s="76" t="s">
        <v>17155</v>
      </c>
      <c r="B7523" s="275" t="s">
        <v>17156</v>
      </c>
      <c r="C7523" s="276" t="s">
        <v>2525</v>
      </c>
    </row>
    <row r="7524" spans="1:3" x14ac:dyDescent="0.2">
      <c r="A7524" s="76" t="s">
        <v>17157</v>
      </c>
      <c r="B7524" s="275" t="s">
        <v>17158</v>
      </c>
      <c r="C7524" s="276" t="s">
        <v>2525</v>
      </c>
    </row>
    <row r="7525" spans="1:3" x14ac:dyDescent="0.2">
      <c r="A7525" s="76" t="s">
        <v>17159</v>
      </c>
      <c r="B7525" s="275" t="s">
        <v>8330</v>
      </c>
      <c r="C7525" s="276" t="s">
        <v>2525</v>
      </c>
    </row>
    <row r="7526" spans="1:3" x14ac:dyDescent="0.2">
      <c r="A7526" s="76" t="s">
        <v>17160</v>
      </c>
      <c r="B7526" s="275" t="s">
        <v>17161</v>
      </c>
      <c r="C7526" s="276" t="s">
        <v>2525</v>
      </c>
    </row>
    <row r="7527" spans="1:3" x14ac:dyDescent="0.2">
      <c r="A7527" s="76" t="s">
        <v>17162</v>
      </c>
      <c r="B7527" s="275" t="s">
        <v>17163</v>
      </c>
      <c r="C7527" s="276" t="s">
        <v>2525</v>
      </c>
    </row>
    <row r="7528" spans="1:3" x14ac:dyDescent="0.2">
      <c r="A7528" s="76" t="s">
        <v>17164</v>
      </c>
      <c r="B7528" s="275" t="s">
        <v>17165</v>
      </c>
      <c r="C7528" s="276" t="s">
        <v>2525</v>
      </c>
    </row>
    <row r="7529" spans="1:3" x14ac:dyDescent="0.2">
      <c r="A7529" s="76" t="s">
        <v>17166</v>
      </c>
      <c r="B7529" s="275" t="s">
        <v>17167</v>
      </c>
      <c r="C7529" s="276" t="s">
        <v>2525</v>
      </c>
    </row>
    <row r="7530" spans="1:3" x14ac:dyDescent="0.2">
      <c r="A7530" s="76" t="s">
        <v>17168</v>
      </c>
      <c r="B7530" s="275" t="s">
        <v>17169</v>
      </c>
      <c r="C7530" s="276" t="s">
        <v>22275</v>
      </c>
    </row>
    <row r="7531" spans="1:3" x14ac:dyDescent="0.2">
      <c r="A7531" s="76" t="s">
        <v>17170</v>
      </c>
      <c r="B7531" s="275" t="s">
        <v>17171</v>
      </c>
      <c r="C7531" s="276" t="s">
        <v>2525</v>
      </c>
    </row>
    <row r="7532" spans="1:3" x14ac:dyDescent="0.2">
      <c r="A7532" s="76" t="s">
        <v>17172</v>
      </c>
      <c r="B7532" s="275" t="s">
        <v>17173</v>
      </c>
      <c r="C7532" s="276" t="s">
        <v>2525</v>
      </c>
    </row>
    <row r="7533" spans="1:3" x14ac:dyDescent="0.2">
      <c r="A7533" s="76" t="s">
        <v>17174</v>
      </c>
      <c r="B7533" s="275" t="s">
        <v>17175</v>
      </c>
      <c r="C7533" s="276" t="s">
        <v>2525</v>
      </c>
    </row>
    <row r="7534" spans="1:3" x14ac:dyDescent="0.2">
      <c r="A7534" s="76" t="s">
        <v>17176</v>
      </c>
      <c r="B7534" s="275" t="s">
        <v>17177</v>
      </c>
      <c r="C7534" s="276" t="s">
        <v>2525</v>
      </c>
    </row>
    <row r="7535" spans="1:3" x14ac:dyDescent="0.2">
      <c r="A7535" s="76" t="s">
        <v>17178</v>
      </c>
      <c r="B7535" s="275" t="s">
        <v>17179</v>
      </c>
      <c r="C7535" s="276" t="s">
        <v>22275</v>
      </c>
    </row>
    <row r="7536" spans="1:3" x14ac:dyDescent="0.2">
      <c r="A7536" s="76" t="s">
        <v>17180</v>
      </c>
      <c r="B7536" s="275" t="s">
        <v>17181</v>
      </c>
      <c r="C7536" s="276" t="s">
        <v>22275</v>
      </c>
    </row>
    <row r="7537" spans="1:3" x14ac:dyDescent="0.2">
      <c r="A7537" s="76" t="s">
        <v>17182</v>
      </c>
      <c r="B7537" s="275" t="s">
        <v>17183</v>
      </c>
      <c r="C7537" s="276" t="s">
        <v>22275</v>
      </c>
    </row>
    <row r="7538" spans="1:3" x14ac:dyDescent="0.2">
      <c r="A7538" s="76" t="s">
        <v>17184</v>
      </c>
      <c r="B7538" s="275" t="s">
        <v>17185</v>
      </c>
      <c r="C7538" s="276" t="s">
        <v>2525</v>
      </c>
    </row>
    <row r="7539" spans="1:3" x14ac:dyDescent="0.2">
      <c r="A7539" s="76" t="s">
        <v>17186</v>
      </c>
      <c r="B7539" s="275" t="s">
        <v>17187</v>
      </c>
      <c r="C7539" s="276" t="s">
        <v>2525</v>
      </c>
    </row>
    <row r="7540" spans="1:3" x14ac:dyDescent="0.2">
      <c r="A7540" s="76" t="s">
        <v>17188</v>
      </c>
      <c r="B7540" s="275" t="s">
        <v>17189</v>
      </c>
      <c r="C7540" s="276" t="s">
        <v>22275</v>
      </c>
    </row>
    <row r="7541" spans="1:3" x14ac:dyDescent="0.2">
      <c r="A7541" s="76" t="s">
        <v>17190</v>
      </c>
      <c r="B7541" s="275" t="s">
        <v>17191</v>
      </c>
      <c r="C7541" s="276" t="s">
        <v>22275</v>
      </c>
    </row>
    <row r="7542" spans="1:3" x14ac:dyDescent="0.2">
      <c r="A7542" s="76" t="s">
        <v>17192</v>
      </c>
      <c r="B7542" s="275" t="s">
        <v>17193</v>
      </c>
      <c r="C7542" s="276" t="s">
        <v>22275</v>
      </c>
    </row>
    <row r="7543" spans="1:3" x14ac:dyDescent="0.2">
      <c r="A7543" s="76" t="s">
        <v>17194</v>
      </c>
      <c r="B7543" s="275" t="s">
        <v>17195</v>
      </c>
      <c r="C7543" s="276" t="s">
        <v>22275</v>
      </c>
    </row>
    <row r="7544" spans="1:3" x14ac:dyDescent="0.2">
      <c r="A7544" s="76" t="s">
        <v>17196</v>
      </c>
      <c r="B7544" s="275" t="s">
        <v>17197</v>
      </c>
      <c r="C7544" s="276" t="s">
        <v>22275</v>
      </c>
    </row>
    <row r="7545" spans="1:3" x14ac:dyDescent="0.2">
      <c r="A7545" s="76" t="s">
        <v>17198</v>
      </c>
      <c r="B7545" s="275" t="s">
        <v>17199</v>
      </c>
      <c r="C7545" s="276" t="s">
        <v>2525</v>
      </c>
    </row>
    <row r="7546" spans="1:3" x14ac:dyDescent="0.2">
      <c r="A7546" s="76" t="s">
        <v>17200</v>
      </c>
      <c r="B7546" s="275" t="s">
        <v>17201</v>
      </c>
      <c r="C7546" s="276" t="s">
        <v>2525</v>
      </c>
    </row>
    <row r="7547" spans="1:3" x14ac:dyDescent="0.2">
      <c r="A7547" s="76" t="s">
        <v>17202</v>
      </c>
      <c r="B7547" s="275" t="s">
        <v>17203</v>
      </c>
      <c r="C7547" s="276" t="s">
        <v>2525</v>
      </c>
    </row>
    <row r="7548" spans="1:3" x14ac:dyDescent="0.2">
      <c r="A7548" s="76" t="s">
        <v>17204</v>
      </c>
      <c r="B7548" s="275" t="s">
        <v>17205</v>
      </c>
      <c r="C7548" s="276" t="s">
        <v>2525</v>
      </c>
    </row>
    <row r="7549" spans="1:3" x14ac:dyDescent="0.2">
      <c r="A7549" s="76" t="s">
        <v>17206</v>
      </c>
      <c r="B7549" s="275" t="s">
        <v>17207</v>
      </c>
      <c r="C7549" s="276" t="s">
        <v>2525</v>
      </c>
    </row>
    <row r="7550" spans="1:3" x14ac:dyDescent="0.2">
      <c r="A7550" s="76" t="s">
        <v>17208</v>
      </c>
      <c r="B7550" s="275" t="s">
        <v>17209</v>
      </c>
      <c r="C7550" s="276" t="s">
        <v>2525</v>
      </c>
    </row>
    <row r="7551" spans="1:3" x14ac:dyDescent="0.2">
      <c r="A7551" s="76" t="s">
        <v>17210</v>
      </c>
      <c r="B7551" s="275" t="s">
        <v>17211</v>
      </c>
      <c r="C7551" s="276" t="s">
        <v>22278</v>
      </c>
    </row>
    <row r="7552" spans="1:3" x14ac:dyDescent="0.2">
      <c r="A7552" s="76" t="s">
        <v>17212</v>
      </c>
      <c r="B7552" s="275" t="s">
        <v>17213</v>
      </c>
      <c r="C7552" s="276" t="s">
        <v>22278</v>
      </c>
    </row>
    <row r="7553" spans="1:3" x14ac:dyDescent="0.2">
      <c r="A7553" s="76" t="s">
        <v>17214</v>
      </c>
      <c r="B7553" s="275" t="s">
        <v>17215</v>
      </c>
      <c r="C7553" s="276" t="s">
        <v>22278</v>
      </c>
    </row>
    <row r="7554" spans="1:3" x14ac:dyDescent="0.2">
      <c r="A7554" s="76" t="s">
        <v>17216</v>
      </c>
      <c r="B7554" s="275" t="s">
        <v>17217</v>
      </c>
      <c r="C7554" s="276" t="s">
        <v>22278</v>
      </c>
    </row>
    <row r="7555" spans="1:3" x14ac:dyDescent="0.2">
      <c r="A7555" s="76" t="s">
        <v>17218</v>
      </c>
      <c r="B7555" s="275" t="s">
        <v>17219</v>
      </c>
      <c r="C7555" s="276" t="s">
        <v>22275</v>
      </c>
    </row>
    <row r="7556" spans="1:3" x14ac:dyDescent="0.2">
      <c r="A7556" s="76" t="s">
        <v>17220</v>
      </c>
      <c r="B7556" s="275" t="s">
        <v>17221</v>
      </c>
      <c r="C7556" s="276" t="s">
        <v>2525</v>
      </c>
    </row>
    <row r="7557" spans="1:3" x14ac:dyDescent="0.2">
      <c r="A7557" s="76" t="s">
        <v>17222</v>
      </c>
      <c r="B7557" s="275" t="s">
        <v>17223</v>
      </c>
      <c r="C7557" s="276" t="s">
        <v>22275</v>
      </c>
    </row>
    <row r="7558" spans="1:3" x14ac:dyDescent="0.2">
      <c r="A7558" s="76" t="s">
        <v>17224</v>
      </c>
      <c r="B7558" s="275" t="s">
        <v>17225</v>
      </c>
      <c r="C7558" s="276" t="s">
        <v>2525</v>
      </c>
    </row>
    <row r="7559" spans="1:3" x14ac:dyDescent="0.2">
      <c r="A7559" s="76" t="s">
        <v>17226</v>
      </c>
      <c r="B7559" s="275" t="s">
        <v>17227</v>
      </c>
      <c r="C7559" s="276" t="s">
        <v>2525</v>
      </c>
    </row>
    <row r="7560" spans="1:3" x14ac:dyDescent="0.2">
      <c r="A7560" s="76" t="s">
        <v>17228</v>
      </c>
      <c r="B7560" s="275" t="s">
        <v>17229</v>
      </c>
      <c r="C7560" s="276" t="s">
        <v>2525</v>
      </c>
    </row>
    <row r="7561" spans="1:3" x14ac:dyDescent="0.2">
      <c r="A7561" s="76" t="s">
        <v>17230</v>
      </c>
      <c r="B7561" s="275" t="s">
        <v>4409</v>
      </c>
      <c r="C7561" s="276" t="s">
        <v>2525</v>
      </c>
    </row>
    <row r="7562" spans="1:3" x14ac:dyDescent="0.2">
      <c r="A7562" s="76" t="s">
        <v>17231</v>
      </c>
      <c r="B7562" s="275" t="s">
        <v>17232</v>
      </c>
      <c r="C7562" s="276" t="s">
        <v>2525</v>
      </c>
    </row>
    <row r="7563" spans="1:3" x14ac:dyDescent="0.2">
      <c r="A7563" s="76" t="s">
        <v>17233</v>
      </c>
      <c r="B7563" s="275" t="s">
        <v>17234</v>
      </c>
      <c r="C7563" s="276" t="s">
        <v>2525</v>
      </c>
    </row>
    <row r="7564" spans="1:3" x14ac:dyDescent="0.2">
      <c r="A7564" s="76" t="s">
        <v>17235</v>
      </c>
      <c r="B7564" s="275" t="s">
        <v>17236</v>
      </c>
      <c r="C7564" s="276" t="s">
        <v>2525</v>
      </c>
    </row>
    <row r="7565" spans="1:3" x14ac:dyDescent="0.2">
      <c r="A7565" s="76" t="s">
        <v>17237</v>
      </c>
      <c r="B7565" s="275" t="s">
        <v>17238</v>
      </c>
      <c r="C7565" s="276" t="s">
        <v>2525</v>
      </c>
    </row>
    <row r="7566" spans="1:3" x14ac:dyDescent="0.2">
      <c r="A7566" s="76" t="s">
        <v>17239</v>
      </c>
      <c r="B7566" s="275" t="s">
        <v>17240</v>
      </c>
      <c r="C7566" s="276" t="s">
        <v>2525</v>
      </c>
    </row>
    <row r="7567" spans="1:3" x14ac:dyDescent="0.2">
      <c r="A7567" s="76" t="s">
        <v>17241</v>
      </c>
      <c r="B7567" s="275" t="s">
        <v>17242</v>
      </c>
      <c r="C7567" s="276" t="s">
        <v>22275</v>
      </c>
    </row>
    <row r="7568" spans="1:3" x14ac:dyDescent="0.2">
      <c r="A7568" s="76" t="s">
        <v>17243</v>
      </c>
      <c r="B7568" s="275" t="s">
        <v>17244</v>
      </c>
      <c r="C7568" s="276" t="s">
        <v>2525</v>
      </c>
    </row>
    <row r="7569" spans="1:3" x14ac:dyDescent="0.2">
      <c r="A7569" s="76" t="s">
        <v>17245</v>
      </c>
      <c r="B7569" s="275" t="s">
        <v>17246</v>
      </c>
      <c r="C7569" s="276" t="s">
        <v>2525</v>
      </c>
    </row>
    <row r="7570" spans="1:3" x14ac:dyDescent="0.2">
      <c r="A7570" s="76" t="s">
        <v>17247</v>
      </c>
      <c r="B7570" s="275" t="s">
        <v>17248</v>
      </c>
      <c r="C7570" s="276" t="s">
        <v>22275</v>
      </c>
    </row>
    <row r="7571" spans="1:3" x14ac:dyDescent="0.2">
      <c r="A7571" s="76" t="s">
        <v>17249</v>
      </c>
      <c r="B7571" s="275" t="s">
        <v>17250</v>
      </c>
      <c r="C7571" s="276" t="s">
        <v>2525</v>
      </c>
    </row>
    <row r="7572" spans="1:3" x14ac:dyDescent="0.2">
      <c r="A7572" s="76" t="s">
        <v>17251</v>
      </c>
      <c r="B7572" s="275" t="s">
        <v>17252</v>
      </c>
      <c r="C7572" s="276" t="s">
        <v>2525</v>
      </c>
    </row>
    <row r="7573" spans="1:3" x14ac:dyDescent="0.2">
      <c r="A7573" s="76" t="s">
        <v>17253</v>
      </c>
      <c r="B7573" s="275" t="s">
        <v>17254</v>
      </c>
      <c r="C7573" s="276" t="s">
        <v>22278</v>
      </c>
    </row>
    <row r="7574" spans="1:3" x14ac:dyDescent="0.2">
      <c r="A7574" s="76" t="s">
        <v>17255</v>
      </c>
      <c r="B7574" s="275" t="s">
        <v>17256</v>
      </c>
      <c r="C7574" s="276" t="s">
        <v>22278</v>
      </c>
    </row>
    <row r="7575" spans="1:3" x14ac:dyDescent="0.2">
      <c r="A7575" s="76" t="s">
        <v>17257</v>
      </c>
      <c r="B7575" s="275" t="s">
        <v>17258</v>
      </c>
      <c r="C7575" s="276" t="s">
        <v>2525</v>
      </c>
    </row>
    <row r="7576" spans="1:3" x14ac:dyDescent="0.2">
      <c r="A7576" s="76" t="s">
        <v>17259</v>
      </c>
      <c r="B7576" s="275" t="s">
        <v>17260</v>
      </c>
      <c r="C7576" s="276" t="s">
        <v>2525</v>
      </c>
    </row>
    <row r="7577" spans="1:3" x14ac:dyDescent="0.2">
      <c r="A7577" s="76" t="s">
        <v>17261</v>
      </c>
      <c r="B7577" s="275" t="s">
        <v>17262</v>
      </c>
      <c r="C7577" s="276" t="s">
        <v>2525</v>
      </c>
    </row>
    <row r="7578" spans="1:3" x14ac:dyDescent="0.2">
      <c r="A7578" s="76" t="s">
        <v>17263</v>
      </c>
      <c r="B7578" s="275" t="s">
        <v>17264</v>
      </c>
      <c r="C7578" s="276" t="s">
        <v>2525</v>
      </c>
    </row>
    <row r="7579" spans="1:3" x14ac:dyDescent="0.2">
      <c r="A7579" s="76" t="s">
        <v>17265</v>
      </c>
      <c r="B7579" s="275" t="s">
        <v>17266</v>
      </c>
      <c r="C7579" s="276" t="s">
        <v>2525</v>
      </c>
    </row>
    <row r="7580" spans="1:3" x14ac:dyDescent="0.2">
      <c r="A7580" s="76" t="s">
        <v>17267</v>
      </c>
      <c r="B7580" s="275" t="s">
        <v>17268</v>
      </c>
      <c r="C7580" s="276" t="s">
        <v>2525</v>
      </c>
    </row>
    <row r="7581" spans="1:3" x14ac:dyDescent="0.2">
      <c r="A7581" s="76" t="s">
        <v>17269</v>
      </c>
      <c r="B7581" s="275" t="s">
        <v>17270</v>
      </c>
      <c r="C7581" s="276" t="s">
        <v>22275</v>
      </c>
    </row>
    <row r="7582" spans="1:3" x14ac:dyDescent="0.2">
      <c r="A7582" s="76" t="s">
        <v>17271</v>
      </c>
      <c r="B7582" s="275" t="s">
        <v>17272</v>
      </c>
      <c r="C7582" s="276" t="s">
        <v>22275</v>
      </c>
    </row>
    <row r="7583" spans="1:3" x14ac:dyDescent="0.2">
      <c r="A7583" s="76" t="s">
        <v>17273</v>
      </c>
      <c r="B7583" s="275" t="s">
        <v>17274</v>
      </c>
      <c r="C7583" s="276" t="s">
        <v>2525</v>
      </c>
    </row>
    <row r="7584" spans="1:3" x14ac:dyDescent="0.2">
      <c r="A7584" s="76" t="s">
        <v>17275</v>
      </c>
      <c r="B7584" s="275" t="s">
        <v>17276</v>
      </c>
      <c r="C7584" s="276" t="s">
        <v>2525</v>
      </c>
    </row>
    <row r="7585" spans="1:3" x14ac:dyDescent="0.2">
      <c r="A7585" s="76" t="s">
        <v>17277</v>
      </c>
      <c r="B7585" s="275" t="s">
        <v>17278</v>
      </c>
      <c r="C7585" s="276" t="s">
        <v>2525</v>
      </c>
    </row>
    <row r="7586" spans="1:3" x14ac:dyDescent="0.2">
      <c r="A7586" s="76" t="s">
        <v>17279</v>
      </c>
      <c r="B7586" s="275" t="s">
        <v>17280</v>
      </c>
      <c r="C7586" s="276" t="s">
        <v>2525</v>
      </c>
    </row>
    <row r="7587" spans="1:3" x14ac:dyDescent="0.2">
      <c r="A7587" s="76" t="s">
        <v>17281</v>
      </c>
      <c r="B7587" s="275" t="s">
        <v>17282</v>
      </c>
      <c r="C7587" s="276" t="s">
        <v>2525</v>
      </c>
    </row>
    <row r="7588" spans="1:3" x14ac:dyDescent="0.2">
      <c r="A7588" s="76" t="s">
        <v>17283</v>
      </c>
      <c r="B7588" s="275" t="s">
        <v>17284</v>
      </c>
      <c r="C7588" s="276" t="s">
        <v>2525</v>
      </c>
    </row>
    <row r="7589" spans="1:3" x14ac:dyDescent="0.2">
      <c r="A7589" s="76" t="s">
        <v>17285</v>
      </c>
      <c r="B7589" s="275" t="s">
        <v>17286</v>
      </c>
      <c r="C7589" s="276" t="s">
        <v>2525</v>
      </c>
    </row>
    <row r="7590" spans="1:3" x14ac:dyDescent="0.2">
      <c r="A7590" s="76" t="s">
        <v>17287</v>
      </c>
      <c r="B7590" s="275" t="s">
        <v>17288</v>
      </c>
      <c r="C7590" s="276" t="s">
        <v>2525</v>
      </c>
    </row>
    <row r="7591" spans="1:3" x14ac:dyDescent="0.2">
      <c r="A7591" s="76" t="s">
        <v>17289</v>
      </c>
      <c r="B7591" s="275" t="s">
        <v>17290</v>
      </c>
      <c r="C7591" s="276" t="s">
        <v>22275</v>
      </c>
    </row>
    <row r="7592" spans="1:3" x14ac:dyDescent="0.2">
      <c r="A7592" s="76" t="s">
        <v>17291</v>
      </c>
      <c r="B7592" s="275" t="s">
        <v>17292</v>
      </c>
      <c r="C7592" s="276" t="s">
        <v>2525</v>
      </c>
    </row>
    <row r="7593" spans="1:3" x14ac:dyDescent="0.2">
      <c r="A7593" s="76" t="s">
        <v>17293</v>
      </c>
      <c r="B7593" s="275" t="s">
        <v>17294</v>
      </c>
      <c r="C7593" s="276" t="s">
        <v>2525</v>
      </c>
    </row>
    <row r="7594" spans="1:3" x14ac:dyDescent="0.2">
      <c r="A7594" s="76" t="s">
        <v>17295</v>
      </c>
      <c r="B7594" s="275" t="s">
        <v>17296</v>
      </c>
      <c r="C7594" s="276" t="s">
        <v>2525</v>
      </c>
    </row>
    <row r="7595" spans="1:3" x14ac:dyDescent="0.2">
      <c r="A7595" s="76" t="s">
        <v>17297</v>
      </c>
      <c r="B7595" s="275" t="s">
        <v>17298</v>
      </c>
      <c r="C7595" s="276" t="s">
        <v>2525</v>
      </c>
    </row>
    <row r="7596" spans="1:3" x14ac:dyDescent="0.2">
      <c r="A7596" s="76" t="s">
        <v>17299</v>
      </c>
      <c r="B7596" s="275" t="s">
        <v>17300</v>
      </c>
      <c r="C7596" s="276" t="s">
        <v>2525</v>
      </c>
    </row>
    <row r="7597" spans="1:3" x14ac:dyDescent="0.2">
      <c r="A7597" s="76" t="s">
        <v>17301</v>
      </c>
      <c r="B7597" s="275" t="s">
        <v>17302</v>
      </c>
      <c r="C7597" s="276" t="s">
        <v>2525</v>
      </c>
    </row>
    <row r="7598" spans="1:3" x14ac:dyDescent="0.2">
      <c r="A7598" s="76" t="s">
        <v>17303</v>
      </c>
      <c r="B7598" s="275" t="s">
        <v>17304</v>
      </c>
      <c r="C7598" s="276" t="s">
        <v>22275</v>
      </c>
    </row>
    <row r="7599" spans="1:3" x14ac:dyDescent="0.2">
      <c r="A7599" s="76" t="s">
        <v>17305</v>
      </c>
      <c r="B7599" s="275" t="s">
        <v>17306</v>
      </c>
      <c r="C7599" s="276" t="s">
        <v>2525</v>
      </c>
    </row>
    <row r="7600" spans="1:3" x14ac:dyDescent="0.2">
      <c r="A7600" s="76" t="s">
        <v>17307</v>
      </c>
      <c r="B7600" s="275" t="s">
        <v>17308</v>
      </c>
      <c r="C7600" s="276" t="s">
        <v>2525</v>
      </c>
    </row>
    <row r="7601" spans="1:3" x14ac:dyDescent="0.2">
      <c r="A7601" s="76" t="s">
        <v>17309</v>
      </c>
      <c r="B7601" s="275" t="s">
        <v>8262</v>
      </c>
      <c r="C7601" s="276" t="s">
        <v>22275</v>
      </c>
    </row>
    <row r="7602" spans="1:3" x14ac:dyDescent="0.2">
      <c r="A7602" s="76" t="s">
        <v>17310</v>
      </c>
      <c r="B7602" s="275" t="s">
        <v>17311</v>
      </c>
      <c r="C7602" s="276" t="s">
        <v>2525</v>
      </c>
    </row>
    <row r="7603" spans="1:3" x14ac:dyDescent="0.2">
      <c r="A7603" s="76" t="s">
        <v>17312</v>
      </c>
      <c r="B7603" s="275" t="s">
        <v>17313</v>
      </c>
      <c r="C7603" s="276" t="s">
        <v>2525</v>
      </c>
    </row>
    <row r="7604" spans="1:3" x14ac:dyDescent="0.2">
      <c r="A7604" s="76" t="s">
        <v>17314</v>
      </c>
      <c r="B7604" s="275" t="s">
        <v>17315</v>
      </c>
      <c r="C7604" s="276" t="s">
        <v>2525</v>
      </c>
    </row>
    <row r="7605" spans="1:3" x14ac:dyDescent="0.2">
      <c r="A7605" s="76" t="s">
        <v>17316</v>
      </c>
      <c r="B7605" s="275" t="s">
        <v>17317</v>
      </c>
      <c r="C7605" s="276" t="s">
        <v>2525</v>
      </c>
    </row>
    <row r="7606" spans="1:3" x14ac:dyDescent="0.2">
      <c r="A7606" s="76" t="s">
        <v>17318</v>
      </c>
      <c r="B7606" s="275" t="s">
        <v>17319</v>
      </c>
      <c r="C7606" s="276" t="s">
        <v>22275</v>
      </c>
    </row>
    <row r="7607" spans="1:3" x14ac:dyDescent="0.2">
      <c r="A7607" s="76" t="s">
        <v>17320</v>
      </c>
      <c r="B7607" s="275" t="s">
        <v>17321</v>
      </c>
      <c r="C7607" s="276" t="s">
        <v>22275</v>
      </c>
    </row>
    <row r="7608" spans="1:3" x14ac:dyDescent="0.2">
      <c r="A7608" s="76" t="s">
        <v>17322</v>
      </c>
      <c r="B7608" s="275" t="s">
        <v>17323</v>
      </c>
      <c r="C7608" s="276" t="s">
        <v>22278</v>
      </c>
    </row>
    <row r="7609" spans="1:3" x14ac:dyDescent="0.2">
      <c r="A7609" s="76" t="s">
        <v>17324</v>
      </c>
      <c r="B7609" s="275" t="s">
        <v>17325</v>
      </c>
      <c r="C7609" s="276" t="s">
        <v>22278</v>
      </c>
    </row>
    <row r="7610" spans="1:3" x14ac:dyDescent="0.2">
      <c r="A7610" s="76" t="s">
        <v>17326</v>
      </c>
      <c r="B7610" s="275" t="s">
        <v>17327</v>
      </c>
      <c r="C7610" s="276" t="s">
        <v>2525</v>
      </c>
    </row>
    <row r="7611" spans="1:3" x14ac:dyDescent="0.2">
      <c r="A7611" s="76" t="s">
        <v>17328</v>
      </c>
      <c r="B7611" s="275" t="s">
        <v>17329</v>
      </c>
      <c r="C7611" s="276" t="s">
        <v>22275</v>
      </c>
    </row>
    <row r="7612" spans="1:3" x14ac:dyDescent="0.2">
      <c r="A7612" s="76" t="s">
        <v>17330</v>
      </c>
      <c r="B7612" s="275" t="s">
        <v>17331</v>
      </c>
      <c r="C7612" s="276" t="s">
        <v>2525</v>
      </c>
    </row>
    <row r="7613" spans="1:3" x14ac:dyDescent="0.2">
      <c r="A7613" s="76" t="s">
        <v>17332</v>
      </c>
      <c r="B7613" s="275" t="s">
        <v>17333</v>
      </c>
      <c r="C7613" s="276" t="s">
        <v>22275</v>
      </c>
    </row>
    <row r="7614" spans="1:3" x14ac:dyDescent="0.2">
      <c r="A7614" s="76" t="s">
        <v>17334</v>
      </c>
      <c r="B7614" s="275" t="s">
        <v>17335</v>
      </c>
      <c r="C7614" s="276" t="s">
        <v>22275</v>
      </c>
    </row>
    <row r="7615" spans="1:3" x14ac:dyDescent="0.2">
      <c r="A7615" s="76" t="s">
        <v>17336</v>
      </c>
      <c r="B7615" s="275" t="s">
        <v>17337</v>
      </c>
      <c r="C7615" s="276" t="s">
        <v>22275</v>
      </c>
    </row>
    <row r="7616" spans="1:3" x14ac:dyDescent="0.2">
      <c r="A7616" s="76" t="s">
        <v>17338</v>
      </c>
      <c r="B7616" s="275" t="s">
        <v>17339</v>
      </c>
      <c r="C7616" s="276" t="s">
        <v>22275</v>
      </c>
    </row>
    <row r="7617" spans="1:3" x14ac:dyDescent="0.2">
      <c r="A7617" s="76" t="s">
        <v>17340</v>
      </c>
      <c r="B7617" s="275" t="s">
        <v>17341</v>
      </c>
      <c r="C7617" s="276" t="s">
        <v>2525</v>
      </c>
    </row>
    <row r="7618" spans="1:3" x14ac:dyDescent="0.2">
      <c r="A7618" s="76" t="s">
        <v>17342</v>
      </c>
      <c r="B7618" s="275" t="s">
        <v>17343</v>
      </c>
      <c r="C7618" s="276" t="s">
        <v>2525</v>
      </c>
    </row>
    <row r="7619" spans="1:3" x14ac:dyDescent="0.2">
      <c r="A7619" s="76" t="s">
        <v>17344</v>
      </c>
      <c r="B7619" s="275" t="s">
        <v>17345</v>
      </c>
      <c r="C7619" s="276" t="s">
        <v>2525</v>
      </c>
    </row>
    <row r="7620" spans="1:3" x14ac:dyDescent="0.2">
      <c r="A7620" s="76" t="s">
        <v>17346</v>
      </c>
      <c r="B7620" s="275" t="s">
        <v>17347</v>
      </c>
      <c r="C7620" s="276" t="s">
        <v>22275</v>
      </c>
    </row>
    <row r="7621" spans="1:3" x14ac:dyDescent="0.2">
      <c r="A7621" s="76" t="s">
        <v>17348</v>
      </c>
      <c r="B7621" s="275" t="s">
        <v>17349</v>
      </c>
      <c r="C7621" s="276" t="s">
        <v>22275</v>
      </c>
    </row>
    <row r="7622" spans="1:3" x14ac:dyDescent="0.2">
      <c r="A7622" s="76" t="s">
        <v>17350</v>
      </c>
      <c r="B7622" s="275" t="s">
        <v>17351</v>
      </c>
      <c r="C7622" s="276" t="s">
        <v>2525</v>
      </c>
    </row>
    <row r="7623" spans="1:3" x14ac:dyDescent="0.2">
      <c r="A7623" s="76" t="s">
        <v>17352</v>
      </c>
      <c r="B7623" s="275" t="s">
        <v>17353</v>
      </c>
      <c r="C7623" s="276" t="s">
        <v>2525</v>
      </c>
    </row>
    <row r="7624" spans="1:3" x14ac:dyDescent="0.2">
      <c r="A7624" s="76" t="s">
        <v>17354</v>
      </c>
      <c r="B7624" s="275" t="s">
        <v>17355</v>
      </c>
      <c r="C7624" s="276" t="s">
        <v>2525</v>
      </c>
    </row>
    <row r="7625" spans="1:3" x14ac:dyDescent="0.2">
      <c r="A7625" s="76" t="s">
        <v>17356</v>
      </c>
      <c r="B7625" s="275" t="s">
        <v>17357</v>
      </c>
      <c r="C7625" s="276" t="s">
        <v>22275</v>
      </c>
    </row>
    <row r="7626" spans="1:3" x14ac:dyDescent="0.2">
      <c r="A7626" s="76" t="s">
        <v>17358</v>
      </c>
      <c r="B7626" s="275" t="s">
        <v>17359</v>
      </c>
      <c r="C7626" s="276" t="s">
        <v>22275</v>
      </c>
    </row>
    <row r="7627" spans="1:3" x14ac:dyDescent="0.2">
      <c r="A7627" s="76" t="s">
        <v>17360</v>
      </c>
      <c r="B7627" s="275" t="s">
        <v>17361</v>
      </c>
      <c r="C7627" s="276" t="s">
        <v>22278</v>
      </c>
    </row>
    <row r="7628" spans="1:3" x14ac:dyDescent="0.2">
      <c r="A7628" s="76" t="s">
        <v>17362</v>
      </c>
      <c r="B7628" s="275" t="s">
        <v>17363</v>
      </c>
      <c r="C7628" s="276" t="s">
        <v>22278</v>
      </c>
    </row>
    <row r="7629" spans="1:3" x14ac:dyDescent="0.2">
      <c r="A7629" s="76" t="s">
        <v>17364</v>
      </c>
      <c r="B7629" s="275" t="s">
        <v>17365</v>
      </c>
      <c r="C7629" s="276" t="s">
        <v>22278</v>
      </c>
    </row>
    <row r="7630" spans="1:3" x14ac:dyDescent="0.2">
      <c r="A7630" s="76" t="s">
        <v>17366</v>
      </c>
      <c r="B7630" s="275" t="s">
        <v>17367</v>
      </c>
      <c r="C7630" s="276" t="s">
        <v>22278</v>
      </c>
    </row>
    <row r="7631" spans="1:3" x14ac:dyDescent="0.2">
      <c r="A7631" s="76" t="s">
        <v>17368</v>
      </c>
      <c r="B7631" s="275" t="s">
        <v>17369</v>
      </c>
      <c r="C7631" s="276" t="s">
        <v>22278</v>
      </c>
    </row>
    <row r="7632" spans="1:3" x14ac:dyDescent="0.2">
      <c r="A7632" s="76" t="s">
        <v>17370</v>
      </c>
      <c r="B7632" s="275" t="s">
        <v>17371</v>
      </c>
      <c r="C7632" s="276" t="s">
        <v>22278</v>
      </c>
    </row>
    <row r="7633" spans="1:3" x14ac:dyDescent="0.2">
      <c r="A7633" s="76" t="s">
        <v>17372</v>
      </c>
      <c r="B7633" s="275" t="s">
        <v>17373</v>
      </c>
      <c r="C7633" s="276" t="s">
        <v>22278</v>
      </c>
    </row>
    <row r="7634" spans="1:3" x14ac:dyDescent="0.2">
      <c r="A7634" s="76" t="s">
        <v>17374</v>
      </c>
      <c r="B7634" s="275" t="s">
        <v>17375</v>
      </c>
      <c r="C7634" s="276" t="s">
        <v>22278</v>
      </c>
    </row>
    <row r="7635" spans="1:3" x14ac:dyDescent="0.2">
      <c r="A7635" s="76" t="s">
        <v>17376</v>
      </c>
      <c r="B7635" s="275" t="s">
        <v>17377</v>
      </c>
      <c r="C7635" s="276" t="s">
        <v>22278</v>
      </c>
    </row>
    <row r="7636" spans="1:3" x14ac:dyDescent="0.2">
      <c r="A7636" s="76" t="s">
        <v>17378</v>
      </c>
      <c r="B7636" s="275" t="s">
        <v>17379</v>
      </c>
      <c r="C7636" s="276" t="s">
        <v>22275</v>
      </c>
    </row>
    <row r="7637" spans="1:3" x14ac:dyDescent="0.2">
      <c r="A7637" s="76" t="s">
        <v>17380</v>
      </c>
      <c r="B7637" s="275" t="s">
        <v>17381</v>
      </c>
      <c r="C7637" s="276" t="s">
        <v>22275</v>
      </c>
    </row>
    <row r="7638" spans="1:3" x14ac:dyDescent="0.2">
      <c r="A7638" s="76" t="s">
        <v>17382</v>
      </c>
      <c r="B7638" s="275" t="s">
        <v>7504</v>
      </c>
      <c r="C7638" s="276" t="s">
        <v>22275</v>
      </c>
    </row>
    <row r="7639" spans="1:3" x14ac:dyDescent="0.2">
      <c r="A7639" s="76" t="s">
        <v>17383</v>
      </c>
      <c r="B7639" s="275" t="s">
        <v>17384</v>
      </c>
      <c r="C7639" s="276" t="s">
        <v>22275</v>
      </c>
    </row>
    <row r="7640" spans="1:3" x14ac:dyDescent="0.2">
      <c r="A7640" s="76" t="s">
        <v>17385</v>
      </c>
      <c r="B7640" s="275" t="s">
        <v>17386</v>
      </c>
      <c r="C7640" s="276" t="s">
        <v>22275</v>
      </c>
    </row>
    <row r="7641" spans="1:3" x14ac:dyDescent="0.2">
      <c r="A7641" s="76" t="s">
        <v>17387</v>
      </c>
      <c r="B7641" s="275" t="s">
        <v>15245</v>
      </c>
      <c r="C7641" s="276" t="s">
        <v>2525</v>
      </c>
    </row>
    <row r="7642" spans="1:3" x14ac:dyDescent="0.2">
      <c r="A7642" s="76" t="s">
        <v>17388</v>
      </c>
      <c r="B7642" s="275" t="s">
        <v>17389</v>
      </c>
      <c r="C7642" s="276" t="s">
        <v>2525</v>
      </c>
    </row>
    <row r="7643" spans="1:3" x14ac:dyDescent="0.2">
      <c r="A7643" s="76" t="s">
        <v>17390</v>
      </c>
      <c r="B7643" s="275" t="s">
        <v>17391</v>
      </c>
      <c r="C7643" s="276" t="s">
        <v>2525</v>
      </c>
    </row>
    <row r="7644" spans="1:3" x14ac:dyDescent="0.2">
      <c r="A7644" s="76" t="s">
        <v>17392</v>
      </c>
      <c r="B7644" s="275" t="s">
        <v>12721</v>
      </c>
      <c r="C7644" s="276" t="s">
        <v>2525</v>
      </c>
    </row>
    <row r="7645" spans="1:3" x14ac:dyDescent="0.2">
      <c r="A7645" s="76" t="s">
        <v>17393</v>
      </c>
      <c r="B7645" s="275" t="s">
        <v>16131</v>
      </c>
      <c r="C7645" s="276" t="s">
        <v>2525</v>
      </c>
    </row>
    <row r="7646" spans="1:3" x14ac:dyDescent="0.2">
      <c r="A7646" s="76" t="s">
        <v>17394</v>
      </c>
      <c r="B7646" s="275" t="s">
        <v>17395</v>
      </c>
      <c r="C7646" s="276" t="s">
        <v>2525</v>
      </c>
    </row>
    <row r="7647" spans="1:3" x14ac:dyDescent="0.2">
      <c r="A7647" s="76" t="s">
        <v>17396</v>
      </c>
      <c r="B7647" s="275" t="s">
        <v>17397</v>
      </c>
      <c r="C7647" s="276" t="s">
        <v>2525</v>
      </c>
    </row>
    <row r="7648" spans="1:3" x14ac:dyDescent="0.2">
      <c r="A7648" s="76" t="s">
        <v>17398</v>
      </c>
      <c r="B7648" s="275" t="s">
        <v>17399</v>
      </c>
      <c r="C7648" s="276" t="s">
        <v>2525</v>
      </c>
    </row>
    <row r="7649" spans="1:3" x14ac:dyDescent="0.2">
      <c r="A7649" s="76" t="s">
        <v>17400</v>
      </c>
      <c r="B7649" s="275" t="s">
        <v>17401</v>
      </c>
      <c r="C7649" s="276" t="s">
        <v>2525</v>
      </c>
    </row>
    <row r="7650" spans="1:3" x14ac:dyDescent="0.2">
      <c r="A7650" s="76" t="s">
        <v>17402</v>
      </c>
      <c r="B7650" s="275" t="s">
        <v>17403</v>
      </c>
      <c r="C7650" s="276" t="s">
        <v>2525</v>
      </c>
    </row>
    <row r="7651" spans="1:3" x14ac:dyDescent="0.2">
      <c r="A7651" s="76" t="s">
        <v>17404</v>
      </c>
      <c r="B7651" s="275" t="s">
        <v>17405</v>
      </c>
      <c r="C7651" s="276" t="s">
        <v>2525</v>
      </c>
    </row>
    <row r="7652" spans="1:3" x14ac:dyDescent="0.2">
      <c r="A7652" s="76" t="s">
        <v>17406</v>
      </c>
      <c r="B7652" s="275" t="s">
        <v>17407</v>
      </c>
      <c r="C7652" s="276" t="s">
        <v>2525</v>
      </c>
    </row>
    <row r="7653" spans="1:3" x14ac:dyDescent="0.2">
      <c r="A7653" s="76" t="s">
        <v>17408</v>
      </c>
      <c r="B7653" s="275" t="s">
        <v>17409</v>
      </c>
      <c r="C7653" s="276" t="s">
        <v>22275</v>
      </c>
    </row>
    <row r="7654" spans="1:3" x14ac:dyDescent="0.2">
      <c r="A7654" s="76" t="s">
        <v>17410</v>
      </c>
      <c r="B7654" s="275" t="s">
        <v>17411</v>
      </c>
      <c r="C7654" s="276" t="s">
        <v>2525</v>
      </c>
    </row>
    <row r="7655" spans="1:3" x14ac:dyDescent="0.2">
      <c r="A7655" s="76" t="s">
        <v>17412</v>
      </c>
      <c r="B7655" s="275" t="s">
        <v>17413</v>
      </c>
      <c r="C7655" s="276" t="s">
        <v>2525</v>
      </c>
    </row>
    <row r="7656" spans="1:3" x14ac:dyDescent="0.2">
      <c r="A7656" s="76" t="s">
        <v>17414</v>
      </c>
      <c r="B7656" s="275" t="s">
        <v>17415</v>
      </c>
      <c r="C7656" s="276" t="s">
        <v>2525</v>
      </c>
    </row>
    <row r="7657" spans="1:3" x14ac:dyDescent="0.2">
      <c r="A7657" s="76" t="s">
        <v>17416</v>
      </c>
      <c r="B7657" s="275" t="s">
        <v>17417</v>
      </c>
      <c r="C7657" s="276" t="s">
        <v>22275</v>
      </c>
    </row>
    <row r="7658" spans="1:3" x14ac:dyDescent="0.2">
      <c r="A7658" s="76" t="s">
        <v>17418</v>
      </c>
      <c r="B7658" s="275" t="s">
        <v>17419</v>
      </c>
      <c r="C7658" s="276" t="s">
        <v>2525</v>
      </c>
    </row>
    <row r="7659" spans="1:3" x14ac:dyDescent="0.2">
      <c r="A7659" s="76" t="s">
        <v>17420</v>
      </c>
      <c r="B7659" s="275" t="s">
        <v>17421</v>
      </c>
      <c r="C7659" s="276" t="s">
        <v>2525</v>
      </c>
    </row>
    <row r="7660" spans="1:3" x14ac:dyDescent="0.2">
      <c r="A7660" s="76" t="s">
        <v>17422</v>
      </c>
      <c r="B7660" s="275" t="s">
        <v>17423</v>
      </c>
      <c r="C7660" s="276" t="s">
        <v>2525</v>
      </c>
    </row>
    <row r="7661" spans="1:3" x14ac:dyDescent="0.2">
      <c r="A7661" s="76" t="s">
        <v>17424</v>
      </c>
      <c r="B7661" s="275" t="s">
        <v>17425</v>
      </c>
      <c r="C7661" s="276" t="s">
        <v>2525</v>
      </c>
    </row>
    <row r="7662" spans="1:3" x14ac:dyDescent="0.2">
      <c r="A7662" s="76" t="s">
        <v>17426</v>
      </c>
      <c r="B7662" s="275" t="s">
        <v>17427</v>
      </c>
      <c r="C7662" s="276" t="s">
        <v>22275</v>
      </c>
    </row>
    <row r="7663" spans="1:3" x14ac:dyDescent="0.2">
      <c r="A7663" s="76" t="s">
        <v>17428</v>
      </c>
      <c r="B7663" s="275" t="s">
        <v>17429</v>
      </c>
      <c r="C7663" s="276" t="s">
        <v>22275</v>
      </c>
    </row>
    <row r="7664" spans="1:3" x14ac:dyDescent="0.2">
      <c r="A7664" s="76" t="s">
        <v>17430</v>
      </c>
      <c r="B7664" s="275" t="s">
        <v>17431</v>
      </c>
      <c r="C7664" s="276" t="s">
        <v>2525</v>
      </c>
    </row>
    <row r="7665" spans="1:3" x14ac:dyDescent="0.2">
      <c r="A7665" s="76" t="s">
        <v>17432</v>
      </c>
      <c r="B7665" s="275" t="s">
        <v>17433</v>
      </c>
      <c r="C7665" s="276" t="s">
        <v>2525</v>
      </c>
    </row>
    <row r="7666" spans="1:3" x14ac:dyDescent="0.2">
      <c r="A7666" s="76" t="s">
        <v>17434</v>
      </c>
      <c r="B7666" s="275" t="s">
        <v>17435</v>
      </c>
      <c r="C7666" s="276" t="s">
        <v>2525</v>
      </c>
    </row>
    <row r="7667" spans="1:3" x14ac:dyDescent="0.2">
      <c r="A7667" s="76" t="s">
        <v>17436</v>
      </c>
      <c r="B7667" s="275" t="s">
        <v>17437</v>
      </c>
      <c r="C7667" s="276" t="s">
        <v>22275</v>
      </c>
    </row>
    <row r="7668" spans="1:3" x14ac:dyDescent="0.2">
      <c r="A7668" s="76" t="s">
        <v>17438</v>
      </c>
      <c r="B7668" s="275" t="s">
        <v>7312</v>
      </c>
      <c r="C7668" s="276" t="s">
        <v>2525</v>
      </c>
    </row>
    <row r="7669" spans="1:3" x14ac:dyDescent="0.2">
      <c r="A7669" s="76" t="s">
        <v>17439</v>
      </c>
      <c r="B7669" s="275" t="s">
        <v>17440</v>
      </c>
      <c r="C7669" s="276" t="s">
        <v>22275</v>
      </c>
    </row>
    <row r="7670" spans="1:3" x14ac:dyDescent="0.2">
      <c r="A7670" s="76" t="s">
        <v>17441</v>
      </c>
      <c r="B7670" s="275" t="s">
        <v>17442</v>
      </c>
      <c r="C7670" s="276" t="s">
        <v>2525</v>
      </c>
    </row>
    <row r="7671" spans="1:3" x14ac:dyDescent="0.2">
      <c r="A7671" s="76" t="s">
        <v>17443</v>
      </c>
      <c r="B7671" s="275" t="s">
        <v>17444</v>
      </c>
      <c r="C7671" s="276" t="s">
        <v>2525</v>
      </c>
    </row>
    <row r="7672" spans="1:3" x14ac:dyDescent="0.2">
      <c r="A7672" s="76" t="s">
        <v>17445</v>
      </c>
      <c r="B7672" s="275" t="s">
        <v>17446</v>
      </c>
      <c r="C7672" s="276" t="s">
        <v>2525</v>
      </c>
    </row>
    <row r="7673" spans="1:3" x14ac:dyDescent="0.2">
      <c r="A7673" s="76" t="s">
        <v>17447</v>
      </c>
      <c r="B7673" s="275" t="s">
        <v>17448</v>
      </c>
      <c r="C7673" s="276" t="s">
        <v>2525</v>
      </c>
    </row>
    <row r="7674" spans="1:3" x14ac:dyDescent="0.2">
      <c r="A7674" s="76" t="s">
        <v>17449</v>
      </c>
      <c r="B7674" s="275" t="s">
        <v>17450</v>
      </c>
      <c r="C7674" s="276" t="s">
        <v>2525</v>
      </c>
    </row>
    <row r="7675" spans="1:3" x14ac:dyDescent="0.2">
      <c r="A7675" s="76" t="s">
        <v>17451</v>
      </c>
      <c r="B7675" s="275" t="s">
        <v>17452</v>
      </c>
      <c r="C7675" s="276" t="s">
        <v>2525</v>
      </c>
    </row>
    <row r="7676" spans="1:3" x14ac:dyDescent="0.2">
      <c r="A7676" s="76" t="s">
        <v>17453</v>
      </c>
      <c r="B7676" s="275" t="s">
        <v>17454</v>
      </c>
      <c r="C7676" s="276" t="s">
        <v>22275</v>
      </c>
    </row>
    <row r="7677" spans="1:3" x14ac:dyDescent="0.2">
      <c r="A7677" s="76" t="s">
        <v>17455</v>
      </c>
      <c r="B7677" s="275" t="s">
        <v>17456</v>
      </c>
      <c r="C7677" s="276" t="s">
        <v>2525</v>
      </c>
    </row>
    <row r="7678" spans="1:3" x14ac:dyDescent="0.2">
      <c r="A7678" s="76" t="s">
        <v>17457</v>
      </c>
      <c r="B7678" s="275" t="s">
        <v>17458</v>
      </c>
      <c r="C7678" s="276" t="s">
        <v>2525</v>
      </c>
    </row>
    <row r="7679" spans="1:3" x14ac:dyDescent="0.2">
      <c r="A7679" s="76" t="s">
        <v>17459</v>
      </c>
      <c r="B7679" s="275" t="s">
        <v>17460</v>
      </c>
      <c r="C7679" s="276" t="s">
        <v>22275</v>
      </c>
    </row>
    <row r="7680" spans="1:3" x14ac:dyDescent="0.2">
      <c r="A7680" s="76" t="s">
        <v>17461</v>
      </c>
      <c r="B7680" s="275" t="s">
        <v>17462</v>
      </c>
      <c r="C7680" s="276" t="s">
        <v>2525</v>
      </c>
    </row>
    <row r="7681" spans="1:3" x14ac:dyDescent="0.2">
      <c r="A7681" s="76" t="s">
        <v>17463</v>
      </c>
      <c r="B7681" s="275" t="s">
        <v>17464</v>
      </c>
      <c r="C7681" s="276" t="s">
        <v>2525</v>
      </c>
    </row>
    <row r="7682" spans="1:3" x14ac:dyDescent="0.2">
      <c r="A7682" s="76" t="s">
        <v>17465</v>
      </c>
      <c r="B7682" s="275" t="s">
        <v>17466</v>
      </c>
      <c r="C7682" s="276" t="s">
        <v>22275</v>
      </c>
    </row>
    <row r="7683" spans="1:3" x14ac:dyDescent="0.2">
      <c r="A7683" s="76" t="s">
        <v>17467</v>
      </c>
      <c r="B7683" s="275" t="s">
        <v>17468</v>
      </c>
      <c r="C7683" s="276" t="s">
        <v>2525</v>
      </c>
    </row>
    <row r="7684" spans="1:3" x14ac:dyDescent="0.2">
      <c r="A7684" s="76" t="s">
        <v>17469</v>
      </c>
      <c r="B7684" s="275" t="s">
        <v>9309</v>
      </c>
      <c r="C7684" s="276" t="s">
        <v>2525</v>
      </c>
    </row>
    <row r="7685" spans="1:3" x14ac:dyDescent="0.2">
      <c r="A7685" s="76" t="s">
        <v>17470</v>
      </c>
      <c r="B7685" s="275" t="s">
        <v>17471</v>
      </c>
      <c r="C7685" s="276" t="s">
        <v>2525</v>
      </c>
    </row>
    <row r="7686" spans="1:3" x14ac:dyDescent="0.2">
      <c r="A7686" s="76" t="s">
        <v>17472</v>
      </c>
      <c r="B7686" s="275" t="s">
        <v>17473</v>
      </c>
      <c r="C7686" s="276" t="s">
        <v>2525</v>
      </c>
    </row>
    <row r="7687" spans="1:3" x14ac:dyDescent="0.2">
      <c r="A7687" s="76" t="s">
        <v>17474</v>
      </c>
      <c r="B7687" s="275" t="s">
        <v>17475</v>
      </c>
      <c r="C7687" s="276" t="s">
        <v>22275</v>
      </c>
    </row>
    <row r="7688" spans="1:3" x14ac:dyDescent="0.2">
      <c r="A7688" s="76" t="s">
        <v>17476</v>
      </c>
      <c r="B7688" s="275" t="s">
        <v>5428</v>
      </c>
      <c r="C7688" s="276" t="s">
        <v>2525</v>
      </c>
    </row>
    <row r="7689" spans="1:3" x14ac:dyDescent="0.2">
      <c r="A7689" s="76" t="s">
        <v>17477</v>
      </c>
      <c r="B7689" s="275" t="s">
        <v>17478</v>
      </c>
      <c r="C7689" s="276" t="s">
        <v>2525</v>
      </c>
    </row>
    <row r="7690" spans="1:3" x14ac:dyDescent="0.2">
      <c r="A7690" s="76" t="s">
        <v>17479</v>
      </c>
      <c r="B7690" s="275" t="s">
        <v>17480</v>
      </c>
      <c r="C7690" s="276" t="s">
        <v>2525</v>
      </c>
    </row>
    <row r="7691" spans="1:3" x14ac:dyDescent="0.2">
      <c r="A7691" s="76" t="s">
        <v>17481</v>
      </c>
      <c r="B7691" s="275" t="s">
        <v>7154</v>
      </c>
      <c r="C7691" s="276" t="s">
        <v>2525</v>
      </c>
    </row>
    <row r="7692" spans="1:3" x14ac:dyDescent="0.2">
      <c r="A7692" s="76" t="s">
        <v>17482</v>
      </c>
      <c r="B7692" s="275" t="s">
        <v>17483</v>
      </c>
      <c r="C7692" s="276" t="s">
        <v>2525</v>
      </c>
    </row>
    <row r="7693" spans="1:3" x14ac:dyDescent="0.2">
      <c r="A7693" s="76" t="s">
        <v>17484</v>
      </c>
      <c r="B7693" s="275" t="s">
        <v>17485</v>
      </c>
      <c r="C7693" s="276" t="s">
        <v>2525</v>
      </c>
    </row>
    <row r="7694" spans="1:3" x14ac:dyDescent="0.2">
      <c r="A7694" s="76" t="s">
        <v>17486</v>
      </c>
      <c r="B7694" s="275" t="s">
        <v>17487</v>
      </c>
      <c r="C7694" s="276" t="s">
        <v>2525</v>
      </c>
    </row>
    <row r="7695" spans="1:3" x14ac:dyDescent="0.2">
      <c r="A7695" s="76" t="s">
        <v>17488</v>
      </c>
      <c r="B7695" s="275" t="s">
        <v>17489</v>
      </c>
      <c r="C7695" s="276" t="s">
        <v>22275</v>
      </c>
    </row>
    <row r="7696" spans="1:3" x14ac:dyDescent="0.2">
      <c r="A7696" s="76" t="s">
        <v>17490</v>
      </c>
      <c r="B7696" s="275" t="s">
        <v>17491</v>
      </c>
      <c r="C7696" s="276" t="s">
        <v>2525</v>
      </c>
    </row>
    <row r="7697" spans="1:3" x14ac:dyDescent="0.2">
      <c r="A7697" s="76" t="s">
        <v>17492</v>
      </c>
      <c r="B7697" s="275" t="s">
        <v>17493</v>
      </c>
      <c r="C7697" s="276" t="s">
        <v>2525</v>
      </c>
    </row>
    <row r="7698" spans="1:3" x14ac:dyDescent="0.2">
      <c r="A7698" s="76" t="s">
        <v>17494</v>
      </c>
      <c r="B7698" s="275" t="s">
        <v>17495</v>
      </c>
      <c r="C7698" s="276" t="s">
        <v>22275</v>
      </c>
    </row>
    <row r="7699" spans="1:3" x14ac:dyDescent="0.2">
      <c r="A7699" s="76" t="s">
        <v>17496</v>
      </c>
      <c r="B7699" s="275" t="s">
        <v>17497</v>
      </c>
      <c r="C7699" s="276" t="s">
        <v>22278</v>
      </c>
    </row>
    <row r="7700" spans="1:3" x14ac:dyDescent="0.2">
      <c r="A7700" s="76" t="s">
        <v>17498</v>
      </c>
      <c r="B7700" s="275" t="s">
        <v>17499</v>
      </c>
      <c r="C7700" s="276" t="s">
        <v>2525</v>
      </c>
    </row>
    <row r="7701" spans="1:3" x14ac:dyDescent="0.2">
      <c r="A7701" s="76" t="s">
        <v>17500</v>
      </c>
      <c r="B7701" s="275" t="s">
        <v>17501</v>
      </c>
      <c r="C7701" s="276" t="s">
        <v>2525</v>
      </c>
    </row>
    <row r="7702" spans="1:3" x14ac:dyDescent="0.2">
      <c r="A7702" s="76" t="s">
        <v>17502</v>
      </c>
      <c r="B7702" s="275" t="s">
        <v>17503</v>
      </c>
      <c r="C7702" s="276" t="s">
        <v>22275</v>
      </c>
    </row>
    <row r="7703" spans="1:3" x14ac:dyDescent="0.2">
      <c r="A7703" s="76" t="s">
        <v>17504</v>
      </c>
      <c r="B7703" s="275" t="s">
        <v>17505</v>
      </c>
      <c r="C7703" s="276" t="s">
        <v>2525</v>
      </c>
    </row>
    <row r="7704" spans="1:3" x14ac:dyDescent="0.2">
      <c r="A7704" s="76" t="s">
        <v>17506</v>
      </c>
      <c r="B7704" s="275" t="s">
        <v>17507</v>
      </c>
      <c r="C7704" s="276" t="s">
        <v>2525</v>
      </c>
    </row>
    <row r="7705" spans="1:3" x14ac:dyDescent="0.2">
      <c r="A7705" s="76" t="s">
        <v>17508</v>
      </c>
      <c r="B7705" s="275" t="s">
        <v>17509</v>
      </c>
      <c r="C7705" s="276" t="s">
        <v>2525</v>
      </c>
    </row>
    <row r="7706" spans="1:3" x14ac:dyDescent="0.2">
      <c r="A7706" s="76" t="s">
        <v>17510</v>
      </c>
      <c r="B7706" s="275" t="s">
        <v>17511</v>
      </c>
      <c r="C7706" s="276" t="s">
        <v>2525</v>
      </c>
    </row>
    <row r="7707" spans="1:3" x14ac:dyDescent="0.2">
      <c r="A7707" s="76" t="s">
        <v>17512</v>
      </c>
      <c r="B7707" s="275" t="s">
        <v>17513</v>
      </c>
      <c r="C7707" s="276" t="s">
        <v>2525</v>
      </c>
    </row>
    <row r="7708" spans="1:3" x14ac:dyDescent="0.2">
      <c r="A7708" s="76" t="s">
        <v>17514</v>
      </c>
      <c r="B7708" s="275" t="s">
        <v>17515</v>
      </c>
      <c r="C7708" s="276" t="s">
        <v>2525</v>
      </c>
    </row>
    <row r="7709" spans="1:3" x14ac:dyDescent="0.2">
      <c r="A7709" s="76" t="s">
        <v>17516</v>
      </c>
      <c r="B7709" s="275" t="s">
        <v>17517</v>
      </c>
      <c r="C7709" s="276" t="s">
        <v>2525</v>
      </c>
    </row>
    <row r="7710" spans="1:3" x14ac:dyDescent="0.2">
      <c r="A7710" s="76" t="s">
        <v>17518</v>
      </c>
      <c r="B7710" s="275" t="s">
        <v>17519</v>
      </c>
      <c r="C7710" s="276" t="s">
        <v>22275</v>
      </c>
    </row>
    <row r="7711" spans="1:3" x14ac:dyDescent="0.2">
      <c r="A7711" s="76" t="s">
        <v>17520</v>
      </c>
      <c r="B7711" s="275" t="s">
        <v>17521</v>
      </c>
      <c r="C7711" s="276" t="s">
        <v>2525</v>
      </c>
    </row>
    <row r="7712" spans="1:3" x14ac:dyDescent="0.2">
      <c r="A7712" s="76" t="s">
        <v>17522</v>
      </c>
      <c r="B7712" s="275" t="s">
        <v>17523</v>
      </c>
      <c r="C7712" s="276" t="s">
        <v>22275</v>
      </c>
    </row>
    <row r="7713" spans="1:3" x14ac:dyDescent="0.2">
      <c r="A7713" s="76" t="s">
        <v>17524</v>
      </c>
      <c r="B7713" s="275" t="s">
        <v>17525</v>
      </c>
      <c r="C7713" s="276" t="s">
        <v>2525</v>
      </c>
    </row>
    <row r="7714" spans="1:3" x14ac:dyDescent="0.2">
      <c r="A7714" s="76" t="s">
        <v>17526</v>
      </c>
      <c r="B7714" s="275" t="s">
        <v>17527</v>
      </c>
      <c r="C7714" s="276" t="s">
        <v>2525</v>
      </c>
    </row>
    <row r="7715" spans="1:3" x14ac:dyDescent="0.2">
      <c r="A7715" s="76" t="s">
        <v>17528</v>
      </c>
      <c r="B7715" s="275" t="s">
        <v>17529</v>
      </c>
      <c r="C7715" s="276" t="s">
        <v>2525</v>
      </c>
    </row>
    <row r="7716" spans="1:3" x14ac:dyDescent="0.2">
      <c r="A7716" s="76" t="s">
        <v>17530</v>
      </c>
      <c r="B7716" s="275" t="s">
        <v>17531</v>
      </c>
      <c r="C7716" s="276" t="s">
        <v>2525</v>
      </c>
    </row>
    <row r="7717" spans="1:3" x14ac:dyDescent="0.2">
      <c r="A7717" s="76" t="s">
        <v>17532</v>
      </c>
      <c r="B7717" s="275" t="s">
        <v>9118</v>
      </c>
      <c r="C7717" s="276" t="s">
        <v>2525</v>
      </c>
    </row>
    <row r="7718" spans="1:3" x14ac:dyDescent="0.2">
      <c r="A7718" s="76" t="s">
        <v>17533</v>
      </c>
      <c r="B7718" s="275" t="s">
        <v>9210</v>
      </c>
      <c r="C7718" s="276" t="s">
        <v>2525</v>
      </c>
    </row>
    <row r="7719" spans="1:3" x14ac:dyDescent="0.2">
      <c r="A7719" s="76" t="s">
        <v>17534</v>
      </c>
      <c r="B7719" s="275" t="s">
        <v>17535</v>
      </c>
      <c r="C7719" s="276" t="s">
        <v>2525</v>
      </c>
    </row>
    <row r="7720" spans="1:3" x14ac:dyDescent="0.2">
      <c r="A7720" s="76" t="s">
        <v>17536</v>
      </c>
      <c r="B7720" s="275" t="s">
        <v>17537</v>
      </c>
      <c r="C7720" s="276" t="s">
        <v>2525</v>
      </c>
    </row>
    <row r="7721" spans="1:3" x14ac:dyDescent="0.2">
      <c r="A7721" s="76" t="s">
        <v>17538</v>
      </c>
      <c r="B7721" s="275" t="s">
        <v>17539</v>
      </c>
      <c r="C7721" s="276" t="s">
        <v>2525</v>
      </c>
    </row>
    <row r="7722" spans="1:3" x14ac:dyDescent="0.2">
      <c r="A7722" s="76" t="s">
        <v>17540</v>
      </c>
      <c r="B7722" s="275" t="s">
        <v>17541</v>
      </c>
      <c r="C7722" s="276" t="s">
        <v>2525</v>
      </c>
    </row>
    <row r="7723" spans="1:3" x14ac:dyDescent="0.2">
      <c r="A7723" s="76" t="s">
        <v>17542</v>
      </c>
      <c r="B7723" s="275" t="s">
        <v>17543</v>
      </c>
      <c r="C7723" s="276" t="s">
        <v>2525</v>
      </c>
    </row>
    <row r="7724" spans="1:3" x14ac:dyDescent="0.2">
      <c r="A7724" s="76" t="s">
        <v>17544</v>
      </c>
      <c r="B7724" s="275" t="s">
        <v>17545</v>
      </c>
      <c r="C7724" s="276" t="s">
        <v>2525</v>
      </c>
    </row>
    <row r="7725" spans="1:3" x14ac:dyDescent="0.2">
      <c r="A7725" s="76" t="s">
        <v>17546</v>
      </c>
      <c r="B7725" s="275" t="s">
        <v>17547</v>
      </c>
      <c r="C7725" s="276" t="s">
        <v>22278</v>
      </c>
    </row>
    <row r="7726" spans="1:3" x14ac:dyDescent="0.2">
      <c r="A7726" s="76" t="s">
        <v>17548</v>
      </c>
      <c r="B7726" s="275" t="s">
        <v>17549</v>
      </c>
      <c r="C7726" s="276" t="s">
        <v>22278</v>
      </c>
    </row>
    <row r="7727" spans="1:3" x14ac:dyDescent="0.2">
      <c r="A7727" s="76" t="s">
        <v>17550</v>
      </c>
      <c r="B7727" s="275" t="s">
        <v>17551</v>
      </c>
      <c r="C7727" s="276" t="s">
        <v>22278</v>
      </c>
    </row>
    <row r="7728" spans="1:3" x14ac:dyDescent="0.2">
      <c r="A7728" s="76" t="s">
        <v>17552</v>
      </c>
      <c r="B7728" s="275" t="s">
        <v>17553</v>
      </c>
      <c r="C7728" s="276" t="s">
        <v>22278</v>
      </c>
    </row>
    <row r="7729" spans="1:3" x14ac:dyDescent="0.2">
      <c r="A7729" s="76" t="s">
        <v>17554</v>
      </c>
      <c r="B7729" s="275" t="s">
        <v>17555</v>
      </c>
      <c r="C7729" s="276" t="s">
        <v>22278</v>
      </c>
    </row>
    <row r="7730" spans="1:3" x14ac:dyDescent="0.2">
      <c r="A7730" s="76" t="s">
        <v>17556</v>
      </c>
      <c r="B7730" s="275" t="s">
        <v>17557</v>
      </c>
      <c r="C7730" s="276" t="s">
        <v>22278</v>
      </c>
    </row>
    <row r="7731" spans="1:3" x14ac:dyDescent="0.2">
      <c r="A7731" s="76" t="s">
        <v>17558</v>
      </c>
      <c r="B7731" s="275" t="s">
        <v>17559</v>
      </c>
      <c r="C7731" s="276" t="s">
        <v>22278</v>
      </c>
    </row>
    <row r="7732" spans="1:3" x14ac:dyDescent="0.2">
      <c r="A7732" s="76" t="s">
        <v>17560</v>
      </c>
      <c r="B7732" s="275" t="s">
        <v>17561</v>
      </c>
      <c r="C7732" s="276" t="s">
        <v>22278</v>
      </c>
    </row>
    <row r="7733" spans="1:3" x14ac:dyDescent="0.2">
      <c r="A7733" s="76" t="s">
        <v>17562</v>
      </c>
      <c r="B7733" s="275" t="s">
        <v>17563</v>
      </c>
      <c r="C7733" s="276" t="s">
        <v>22278</v>
      </c>
    </row>
    <row r="7734" spans="1:3" x14ac:dyDescent="0.2">
      <c r="A7734" s="76" t="s">
        <v>17564</v>
      </c>
      <c r="B7734" s="275" t="s">
        <v>17565</v>
      </c>
      <c r="C7734" s="276" t="s">
        <v>22278</v>
      </c>
    </row>
    <row r="7735" spans="1:3" x14ac:dyDescent="0.2">
      <c r="A7735" s="76" t="s">
        <v>17566</v>
      </c>
      <c r="B7735" s="275" t="s">
        <v>17567</v>
      </c>
      <c r="C7735" s="276" t="s">
        <v>2525</v>
      </c>
    </row>
    <row r="7736" spans="1:3" x14ac:dyDescent="0.2">
      <c r="A7736" s="76" t="s">
        <v>17568</v>
      </c>
      <c r="B7736" s="275" t="s">
        <v>17569</v>
      </c>
      <c r="C7736" s="276" t="s">
        <v>2525</v>
      </c>
    </row>
    <row r="7737" spans="1:3" x14ac:dyDescent="0.2">
      <c r="A7737" s="76" t="s">
        <v>17570</v>
      </c>
      <c r="B7737" s="275" t="s">
        <v>17571</v>
      </c>
      <c r="C7737" s="276" t="s">
        <v>2525</v>
      </c>
    </row>
    <row r="7738" spans="1:3" x14ac:dyDescent="0.2">
      <c r="A7738" s="76" t="s">
        <v>17572</v>
      </c>
      <c r="B7738" s="275" t="s">
        <v>17573</v>
      </c>
      <c r="C7738" s="276" t="s">
        <v>22275</v>
      </c>
    </row>
    <row r="7739" spans="1:3" x14ac:dyDescent="0.2">
      <c r="A7739" s="76" t="s">
        <v>17574</v>
      </c>
      <c r="B7739" s="275" t="s">
        <v>17575</v>
      </c>
      <c r="C7739" s="276" t="s">
        <v>22275</v>
      </c>
    </row>
    <row r="7740" spans="1:3" x14ac:dyDescent="0.2">
      <c r="A7740" s="76" t="s">
        <v>17576</v>
      </c>
      <c r="B7740" s="275" t="s">
        <v>17577</v>
      </c>
      <c r="C7740" s="276" t="s">
        <v>2525</v>
      </c>
    </row>
    <row r="7741" spans="1:3" x14ac:dyDescent="0.2">
      <c r="A7741" s="76" t="s">
        <v>17578</v>
      </c>
      <c r="B7741" s="275" t="s">
        <v>17579</v>
      </c>
      <c r="C7741" s="276" t="s">
        <v>2525</v>
      </c>
    </row>
    <row r="7742" spans="1:3" x14ac:dyDescent="0.2">
      <c r="A7742" s="76" t="s">
        <v>17580</v>
      </c>
      <c r="B7742" s="275" t="s">
        <v>17581</v>
      </c>
      <c r="C7742" s="276" t="s">
        <v>2525</v>
      </c>
    </row>
    <row r="7743" spans="1:3" x14ac:dyDescent="0.2">
      <c r="A7743" s="76" t="s">
        <v>17582</v>
      </c>
      <c r="B7743" s="275" t="s">
        <v>17583</v>
      </c>
      <c r="C7743" s="276" t="s">
        <v>2525</v>
      </c>
    </row>
    <row r="7744" spans="1:3" x14ac:dyDescent="0.2">
      <c r="A7744" s="76" t="s">
        <v>17584</v>
      </c>
      <c r="B7744" s="275" t="s">
        <v>182</v>
      </c>
      <c r="C7744" s="276" t="s">
        <v>22275</v>
      </c>
    </row>
    <row r="7745" spans="1:3" x14ac:dyDescent="0.2">
      <c r="A7745" s="76" t="s">
        <v>17585</v>
      </c>
      <c r="B7745" s="275" t="s">
        <v>17586</v>
      </c>
      <c r="C7745" s="276" t="s">
        <v>2525</v>
      </c>
    </row>
    <row r="7746" spans="1:3" x14ac:dyDescent="0.2">
      <c r="A7746" s="76" t="s">
        <v>17587</v>
      </c>
      <c r="B7746" s="275" t="s">
        <v>17588</v>
      </c>
      <c r="C7746" s="276" t="s">
        <v>2525</v>
      </c>
    </row>
    <row r="7747" spans="1:3" x14ac:dyDescent="0.2">
      <c r="A7747" s="76" t="s">
        <v>17589</v>
      </c>
      <c r="B7747" s="275" t="s">
        <v>17590</v>
      </c>
      <c r="C7747" s="276" t="s">
        <v>2525</v>
      </c>
    </row>
    <row r="7748" spans="1:3" x14ac:dyDescent="0.2">
      <c r="A7748" s="76" t="s">
        <v>17591</v>
      </c>
      <c r="B7748" s="275" t="s">
        <v>17592</v>
      </c>
      <c r="C7748" s="276" t="s">
        <v>22275</v>
      </c>
    </row>
    <row r="7749" spans="1:3" x14ac:dyDescent="0.2">
      <c r="A7749" s="76" t="s">
        <v>17593</v>
      </c>
      <c r="B7749" s="275" t="s">
        <v>17594</v>
      </c>
      <c r="C7749" s="276" t="s">
        <v>2525</v>
      </c>
    </row>
    <row r="7750" spans="1:3" x14ac:dyDescent="0.2">
      <c r="A7750" s="76" t="s">
        <v>17595</v>
      </c>
      <c r="B7750" s="275" t="s">
        <v>17596</v>
      </c>
      <c r="C7750" s="276" t="s">
        <v>22275</v>
      </c>
    </row>
    <row r="7751" spans="1:3" x14ac:dyDescent="0.2">
      <c r="A7751" s="76" t="s">
        <v>17597</v>
      </c>
      <c r="B7751" s="275" t="s">
        <v>17598</v>
      </c>
      <c r="C7751" s="276" t="s">
        <v>2525</v>
      </c>
    </row>
    <row r="7752" spans="1:3" x14ac:dyDescent="0.2">
      <c r="A7752" s="76" t="s">
        <v>17599</v>
      </c>
      <c r="B7752" s="275" t="s">
        <v>17600</v>
      </c>
      <c r="C7752" s="276" t="s">
        <v>2525</v>
      </c>
    </row>
    <row r="7753" spans="1:3" x14ac:dyDescent="0.2">
      <c r="A7753" s="76" t="s">
        <v>17601</v>
      </c>
      <c r="B7753" s="275" t="s">
        <v>17602</v>
      </c>
      <c r="C7753" s="276" t="s">
        <v>2525</v>
      </c>
    </row>
    <row r="7754" spans="1:3" x14ac:dyDescent="0.2">
      <c r="A7754" s="76" t="s">
        <v>17603</v>
      </c>
      <c r="B7754" s="275" t="s">
        <v>17604</v>
      </c>
      <c r="C7754" s="276" t="s">
        <v>2525</v>
      </c>
    </row>
    <row r="7755" spans="1:3" x14ac:dyDescent="0.2">
      <c r="A7755" s="76" t="s">
        <v>17605</v>
      </c>
      <c r="B7755" s="275" t="s">
        <v>17606</v>
      </c>
      <c r="C7755" s="276" t="s">
        <v>2525</v>
      </c>
    </row>
    <row r="7756" spans="1:3" x14ac:dyDescent="0.2">
      <c r="A7756" s="76" t="s">
        <v>17607</v>
      </c>
      <c r="B7756" s="275" t="s">
        <v>17608</v>
      </c>
      <c r="C7756" s="276" t="s">
        <v>2525</v>
      </c>
    </row>
    <row r="7757" spans="1:3" x14ac:dyDescent="0.2">
      <c r="A7757" s="76" t="s">
        <v>17609</v>
      </c>
      <c r="B7757" s="275" t="s">
        <v>17610</v>
      </c>
      <c r="C7757" s="276" t="s">
        <v>22275</v>
      </c>
    </row>
    <row r="7758" spans="1:3" x14ac:dyDescent="0.2">
      <c r="A7758" s="76" t="s">
        <v>17611</v>
      </c>
      <c r="B7758" s="275" t="s">
        <v>17612</v>
      </c>
      <c r="C7758" s="276" t="s">
        <v>2525</v>
      </c>
    </row>
    <row r="7759" spans="1:3" x14ac:dyDescent="0.2">
      <c r="A7759" s="76" t="s">
        <v>17613</v>
      </c>
      <c r="B7759" s="275" t="s">
        <v>17614</v>
      </c>
      <c r="C7759" s="276" t="s">
        <v>22275</v>
      </c>
    </row>
    <row r="7760" spans="1:3" x14ac:dyDescent="0.2">
      <c r="A7760" s="76" t="s">
        <v>17615</v>
      </c>
      <c r="B7760" s="275" t="s">
        <v>17616</v>
      </c>
      <c r="C7760" s="276" t="s">
        <v>2525</v>
      </c>
    </row>
    <row r="7761" spans="1:3" x14ac:dyDescent="0.2">
      <c r="A7761" s="76" t="s">
        <v>17617</v>
      </c>
      <c r="B7761" s="275" t="s">
        <v>17618</v>
      </c>
      <c r="C7761" s="276" t="s">
        <v>2525</v>
      </c>
    </row>
    <row r="7762" spans="1:3" x14ac:dyDescent="0.2">
      <c r="A7762" s="76" t="s">
        <v>17619</v>
      </c>
      <c r="B7762" s="275" t="s">
        <v>17620</v>
      </c>
      <c r="C7762" s="276" t="s">
        <v>2525</v>
      </c>
    </row>
    <row r="7763" spans="1:3" x14ac:dyDescent="0.2">
      <c r="A7763" s="76" t="s">
        <v>17621</v>
      </c>
      <c r="B7763" s="275" t="s">
        <v>17622</v>
      </c>
      <c r="C7763" s="276" t="s">
        <v>2525</v>
      </c>
    </row>
    <row r="7764" spans="1:3" x14ac:dyDescent="0.2">
      <c r="A7764" s="76" t="s">
        <v>17623</v>
      </c>
      <c r="B7764" s="275" t="s">
        <v>17624</v>
      </c>
      <c r="C7764" s="276" t="s">
        <v>2525</v>
      </c>
    </row>
    <row r="7765" spans="1:3" x14ac:dyDescent="0.2">
      <c r="A7765" s="76" t="s">
        <v>17625</v>
      </c>
      <c r="B7765" s="275" t="s">
        <v>17626</v>
      </c>
      <c r="C7765" s="276" t="s">
        <v>2525</v>
      </c>
    </row>
    <row r="7766" spans="1:3" x14ac:dyDescent="0.2">
      <c r="A7766" s="76" t="s">
        <v>13147</v>
      </c>
      <c r="B7766" s="275" t="s">
        <v>13148</v>
      </c>
      <c r="C7766" s="276" t="s">
        <v>2525</v>
      </c>
    </row>
    <row r="7767" spans="1:3" x14ac:dyDescent="0.2">
      <c r="A7767" s="76" t="s">
        <v>13149</v>
      </c>
      <c r="B7767" s="275" t="s">
        <v>13150</v>
      </c>
      <c r="C7767" s="276" t="s">
        <v>22275</v>
      </c>
    </row>
    <row r="7768" spans="1:3" x14ac:dyDescent="0.2">
      <c r="A7768" s="76" t="s">
        <v>13151</v>
      </c>
      <c r="B7768" s="275" t="s">
        <v>13152</v>
      </c>
      <c r="C7768" s="276" t="s">
        <v>2525</v>
      </c>
    </row>
    <row r="7769" spans="1:3" x14ac:dyDescent="0.2">
      <c r="A7769" s="76" t="s">
        <v>13153</v>
      </c>
      <c r="B7769" s="275" t="s">
        <v>13154</v>
      </c>
      <c r="C7769" s="276" t="s">
        <v>2525</v>
      </c>
    </row>
    <row r="7770" spans="1:3" x14ac:dyDescent="0.2">
      <c r="A7770" s="76" t="s">
        <v>13155</v>
      </c>
      <c r="B7770" s="275" t="s">
        <v>13156</v>
      </c>
      <c r="C7770" s="276" t="s">
        <v>2525</v>
      </c>
    </row>
    <row r="7771" spans="1:3" x14ac:dyDescent="0.2">
      <c r="A7771" s="76" t="s">
        <v>13157</v>
      </c>
      <c r="B7771" s="275" t="s">
        <v>13158</v>
      </c>
      <c r="C7771" s="276" t="s">
        <v>2525</v>
      </c>
    </row>
    <row r="7772" spans="1:3" x14ac:dyDescent="0.2">
      <c r="A7772" s="76" t="s">
        <v>13159</v>
      </c>
      <c r="B7772" s="275" t="s">
        <v>13160</v>
      </c>
      <c r="C7772" s="276" t="s">
        <v>2525</v>
      </c>
    </row>
    <row r="7773" spans="1:3" x14ac:dyDescent="0.2">
      <c r="A7773" s="76" t="s">
        <v>13161</v>
      </c>
      <c r="B7773" s="275" t="s">
        <v>16117</v>
      </c>
      <c r="C7773" s="276" t="s">
        <v>22275</v>
      </c>
    </row>
    <row r="7774" spans="1:3" x14ac:dyDescent="0.2">
      <c r="A7774" s="76" t="s">
        <v>13162</v>
      </c>
      <c r="B7774" s="275" t="s">
        <v>13163</v>
      </c>
      <c r="C7774" s="276" t="s">
        <v>2525</v>
      </c>
    </row>
    <row r="7775" spans="1:3" x14ac:dyDescent="0.2">
      <c r="A7775" s="76" t="s">
        <v>13164</v>
      </c>
      <c r="B7775" s="275" t="s">
        <v>13165</v>
      </c>
      <c r="C7775" s="276" t="s">
        <v>2525</v>
      </c>
    </row>
    <row r="7776" spans="1:3" x14ac:dyDescent="0.2">
      <c r="A7776" s="76" t="s">
        <v>13166</v>
      </c>
      <c r="B7776" s="275" t="s">
        <v>13167</v>
      </c>
      <c r="C7776" s="276" t="s">
        <v>22278</v>
      </c>
    </row>
    <row r="7777" spans="1:3" x14ac:dyDescent="0.2">
      <c r="A7777" s="76" t="s">
        <v>13168</v>
      </c>
      <c r="B7777" s="275" t="s">
        <v>12205</v>
      </c>
      <c r="C7777" s="276" t="s">
        <v>22278</v>
      </c>
    </row>
    <row r="7778" spans="1:3" x14ac:dyDescent="0.2">
      <c r="A7778" s="76" t="s">
        <v>13169</v>
      </c>
      <c r="B7778" s="275" t="s">
        <v>13170</v>
      </c>
      <c r="C7778" s="276" t="s">
        <v>22278</v>
      </c>
    </row>
    <row r="7779" spans="1:3" x14ac:dyDescent="0.2">
      <c r="A7779" s="76" t="s">
        <v>13171</v>
      </c>
      <c r="B7779" s="275" t="s">
        <v>13172</v>
      </c>
      <c r="C7779" s="276" t="s">
        <v>22278</v>
      </c>
    </row>
    <row r="7780" spans="1:3" x14ac:dyDescent="0.2">
      <c r="A7780" s="76" t="s">
        <v>13173</v>
      </c>
      <c r="B7780" s="275" t="s">
        <v>4326</v>
      </c>
      <c r="C7780" s="276" t="s">
        <v>22278</v>
      </c>
    </row>
    <row r="7781" spans="1:3" x14ac:dyDescent="0.2">
      <c r="A7781" s="76" t="s">
        <v>13174</v>
      </c>
      <c r="B7781" s="275" t="s">
        <v>13175</v>
      </c>
      <c r="C7781" s="276" t="s">
        <v>22278</v>
      </c>
    </row>
    <row r="7782" spans="1:3" x14ac:dyDescent="0.2">
      <c r="A7782" s="76" t="s">
        <v>13176</v>
      </c>
      <c r="B7782" s="275" t="s">
        <v>13177</v>
      </c>
      <c r="C7782" s="276" t="s">
        <v>22278</v>
      </c>
    </row>
    <row r="7783" spans="1:3" x14ac:dyDescent="0.2">
      <c r="A7783" s="76" t="s">
        <v>13178</v>
      </c>
      <c r="B7783" s="275" t="s">
        <v>13179</v>
      </c>
      <c r="C7783" s="276" t="s">
        <v>22278</v>
      </c>
    </row>
    <row r="7784" spans="1:3" x14ac:dyDescent="0.2">
      <c r="A7784" s="76" t="s">
        <v>13180</v>
      </c>
      <c r="B7784" s="275" t="s">
        <v>13181</v>
      </c>
      <c r="C7784" s="276" t="s">
        <v>22278</v>
      </c>
    </row>
    <row r="7785" spans="1:3" x14ac:dyDescent="0.2">
      <c r="A7785" s="76" t="s">
        <v>13182</v>
      </c>
      <c r="B7785" s="275" t="s">
        <v>17616</v>
      </c>
      <c r="C7785" s="276" t="s">
        <v>22278</v>
      </c>
    </row>
    <row r="7786" spans="1:3" x14ac:dyDescent="0.2">
      <c r="A7786" s="76" t="s">
        <v>13183</v>
      </c>
      <c r="B7786" s="275" t="s">
        <v>13184</v>
      </c>
      <c r="C7786" s="276" t="s">
        <v>22278</v>
      </c>
    </row>
    <row r="7787" spans="1:3" x14ac:dyDescent="0.2">
      <c r="A7787" s="76" t="s">
        <v>13185</v>
      </c>
      <c r="B7787" s="275" t="s">
        <v>3520</v>
      </c>
      <c r="C7787" s="276" t="s">
        <v>22278</v>
      </c>
    </row>
    <row r="7788" spans="1:3" x14ac:dyDescent="0.2">
      <c r="A7788" s="76" t="s">
        <v>13186</v>
      </c>
      <c r="B7788" s="275" t="s">
        <v>13165</v>
      </c>
      <c r="C7788" s="276" t="s">
        <v>22278</v>
      </c>
    </row>
    <row r="7789" spans="1:3" x14ac:dyDescent="0.2">
      <c r="A7789" s="76" t="s">
        <v>13187</v>
      </c>
      <c r="B7789" s="275" t="s">
        <v>13188</v>
      </c>
      <c r="C7789" s="276" t="s">
        <v>22278</v>
      </c>
    </row>
    <row r="7790" spans="1:3" x14ac:dyDescent="0.2">
      <c r="A7790" s="76" t="s">
        <v>13189</v>
      </c>
      <c r="B7790" s="275" t="s">
        <v>13190</v>
      </c>
      <c r="C7790" s="276" t="s">
        <v>22275</v>
      </c>
    </row>
    <row r="7791" spans="1:3" x14ac:dyDescent="0.2">
      <c r="A7791" s="76" t="s">
        <v>13191</v>
      </c>
      <c r="B7791" s="275" t="s">
        <v>13192</v>
      </c>
      <c r="C7791" s="276" t="s">
        <v>2525</v>
      </c>
    </row>
    <row r="7792" spans="1:3" x14ac:dyDescent="0.2">
      <c r="A7792" s="76" t="s">
        <v>13193</v>
      </c>
      <c r="B7792" s="275" t="s">
        <v>13194</v>
      </c>
      <c r="C7792" s="276" t="s">
        <v>22275</v>
      </c>
    </row>
    <row r="7793" spans="1:3" x14ac:dyDescent="0.2">
      <c r="A7793" s="76" t="s">
        <v>13195</v>
      </c>
      <c r="B7793" s="275" t="s">
        <v>13196</v>
      </c>
      <c r="C7793" s="276" t="s">
        <v>2525</v>
      </c>
    </row>
    <row r="7794" spans="1:3" x14ac:dyDescent="0.2">
      <c r="A7794" s="76" t="s">
        <v>13197</v>
      </c>
      <c r="B7794" s="275" t="s">
        <v>13198</v>
      </c>
      <c r="C7794" s="276" t="s">
        <v>2525</v>
      </c>
    </row>
    <row r="7795" spans="1:3" x14ac:dyDescent="0.2">
      <c r="A7795" s="76" t="s">
        <v>13199</v>
      </c>
      <c r="B7795" s="275" t="s">
        <v>13200</v>
      </c>
      <c r="C7795" s="276" t="s">
        <v>2525</v>
      </c>
    </row>
    <row r="7796" spans="1:3" x14ac:dyDescent="0.2">
      <c r="A7796" s="76" t="s">
        <v>13201</v>
      </c>
      <c r="B7796" s="275" t="s">
        <v>13202</v>
      </c>
      <c r="C7796" s="276" t="s">
        <v>2525</v>
      </c>
    </row>
    <row r="7797" spans="1:3" x14ac:dyDescent="0.2">
      <c r="A7797" s="76" t="s">
        <v>13203</v>
      </c>
      <c r="B7797" s="275" t="s">
        <v>13204</v>
      </c>
      <c r="C7797" s="276" t="s">
        <v>2525</v>
      </c>
    </row>
    <row r="7798" spans="1:3" x14ac:dyDescent="0.2">
      <c r="A7798" s="76" t="s">
        <v>13205</v>
      </c>
      <c r="B7798" s="275" t="s">
        <v>13206</v>
      </c>
      <c r="C7798" s="276" t="s">
        <v>2525</v>
      </c>
    </row>
    <row r="7799" spans="1:3" x14ac:dyDescent="0.2">
      <c r="A7799" s="76" t="s">
        <v>13207</v>
      </c>
      <c r="B7799" s="275" t="s">
        <v>13208</v>
      </c>
      <c r="C7799" s="276" t="s">
        <v>2525</v>
      </c>
    </row>
    <row r="7800" spans="1:3" x14ac:dyDescent="0.2">
      <c r="A7800" s="76" t="s">
        <v>13209</v>
      </c>
      <c r="B7800" s="275" t="s">
        <v>13210</v>
      </c>
      <c r="C7800" s="276" t="s">
        <v>2525</v>
      </c>
    </row>
    <row r="7801" spans="1:3" x14ac:dyDescent="0.2">
      <c r="A7801" s="76" t="s">
        <v>13211</v>
      </c>
      <c r="B7801" s="275" t="s">
        <v>13212</v>
      </c>
      <c r="C7801" s="276" t="s">
        <v>2525</v>
      </c>
    </row>
    <row r="7802" spans="1:3" x14ac:dyDescent="0.2">
      <c r="A7802" s="76" t="s">
        <v>13213</v>
      </c>
      <c r="B7802" s="275" t="s">
        <v>13214</v>
      </c>
      <c r="C7802" s="276" t="s">
        <v>2525</v>
      </c>
    </row>
    <row r="7803" spans="1:3" x14ac:dyDescent="0.2">
      <c r="A7803" s="76" t="s">
        <v>13215</v>
      </c>
      <c r="B7803" s="275" t="s">
        <v>13216</v>
      </c>
      <c r="C7803" s="276" t="s">
        <v>2525</v>
      </c>
    </row>
    <row r="7804" spans="1:3" x14ac:dyDescent="0.2">
      <c r="A7804" s="76" t="s">
        <v>13217</v>
      </c>
      <c r="B7804" s="275" t="s">
        <v>13218</v>
      </c>
      <c r="C7804" s="276" t="s">
        <v>2525</v>
      </c>
    </row>
    <row r="7805" spans="1:3" x14ac:dyDescent="0.2">
      <c r="A7805" s="76" t="s">
        <v>13219</v>
      </c>
      <c r="B7805" s="275" t="s">
        <v>13220</v>
      </c>
      <c r="C7805" s="276" t="s">
        <v>2525</v>
      </c>
    </row>
    <row r="7806" spans="1:3" x14ac:dyDescent="0.2">
      <c r="A7806" s="76" t="s">
        <v>13221</v>
      </c>
      <c r="B7806" s="275" t="s">
        <v>13222</v>
      </c>
      <c r="C7806" s="276" t="s">
        <v>2525</v>
      </c>
    </row>
    <row r="7807" spans="1:3" x14ac:dyDescent="0.2">
      <c r="A7807" s="76" t="s">
        <v>13223</v>
      </c>
      <c r="B7807" s="275" t="s">
        <v>13224</v>
      </c>
      <c r="C7807" s="276" t="s">
        <v>2525</v>
      </c>
    </row>
    <row r="7808" spans="1:3" x14ac:dyDescent="0.2">
      <c r="A7808" s="76" t="s">
        <v>13225</v>
      </c>
      <c r="B7808" s="275" t="s">
        <v>9344</v>
      </c>
      <c r="C7808" s="276" t="s">
        <v>2525</v>
      </c>
    </row>
    <row r="7809" spans="1:3" x14ac:dyDescent="0.2">
      <c r="A7809" s="76" t="s">
        <v>13226</v>
      </c>
      <c r="B7809" s="275" t="s">
        <v>13227</v>
      </c>
      <c r="C7809" s="276" t="s">
        <v>2525</v>
      </c>
    </row>
    <row r="7810" spans="1:3" x14ac:dyDescent="0.2">
      <c r="A7810" s="76" t="s">
        <v>13228</v>
      </c>
      <c r="B7810" s="275" t="s">
        <v>13229</v>
      </c>
      <c r="C7810" s="276" t="s">
        <v>2525</v>
      </c>
    </row>
    <row r="7811" spans="1:3" x14ac:dyDescent="0.2">
      <c r="A7811" s="76" t="s">
        <v>13230</v>
      </c>
      <c r="B7811" s="275" t="s">
        <v>13231</v>
      </c>
      <c r="C7811" s="276" t="s">
        <v>2525</v>
      </c>
    </row>
    <row r="7812" spans="1:3" x14ac:dyDescent="0.2">
      <c r="A7812" s="76" t="s">
        <v>13232</v>
      </c>
      <c r="B7812" s="275" t="s">
        <v>13233</v>
      </c>
      <c r="C7812" s="276" t="s">
        <v>2525</v>
      </c>
    </row>
    <row r="7813" spans="1:3" x14ac:dyDescent="0.2">
      <c r="A7813" s="76" t="s">
        <v>13234</v>
      </c>
      <c r="B7813" s="275" t="s">
        <v>13235</v>
      </c>
      <c r="C7813" s="276" t="s">
        <v>2525</v>
      </c>
    </row>
    <row r="7814" spans="1:3" x14ac:dyDescent="0.2">
      <c r="A7814" s="76" t="s">
        <v>13236</v>
      </c>
      <c r="B7814" s="275" t="s">
        <v>13237</v>
      </c>
      <c r="C7814" s="276" t="s">
        <v>2525</v>
      </c>
    </row>
    <row r="7815" spans="1:3" x14ac:dyDescent="0.2">
      <c r="A7815" s="76" t="s">
        <v>13238</v>
      </c>
      <c r="B7815" s="275" t="s">
        <v>13239</v>
      </c>
      <c r="C7815" s="276" t="s">
        <v>2525</v>
      </c>
    </row>
    <row r="7816" spans="1:3" x14ac:dyDescent="0.2">
      <c r="A7816" s="76" t="s">
        <v>13240</v>
      </c>
      <c r="B7816" s="275" t="s">
        <v>13241</v>
      </c>
      <c r="C7816" s="276" t="s">
        <v>22275</v>
      </c>
    </row>
    <row r="7817" spans="1:3" x14ac:dyDescent="0.2">
      <c r="A7817" s="76" t="s">
        <v>13242</v>
      </c>
      <c r="B7817" s="275" t="s">
        <v>13243</v>
      </c>
      <c r="C7817" s="276" t="s">
        <v>2525</v>
      </c>
    </row>
    <row r="7818" spans="1:3" x14ac:dyDescent="0.2">
      <c r="A7818" s="76" t="s">
        <v>13244</v>
      </c>
      <c r="B7818" s="275" t="s">
        <v>13245</v>
      </c>
      <c r="C7818" s="276" t="s">
        <v>2525</v>
      </c>
    </row>
    <row r="7819" spans="1:3" x14ac:dyDescent="0.2">
      <c r="A7819" s="76" t="s">
        <v>13246</v>
      </c>
      <c r="B7819" s="275" t="s">
        <v>13247</v>
      </c>
      <c r="C7819" s="276" t="s">
        <v>2525</v>
      </c>
    </row>
    <row r="7820" spans="1:3" x14ac:dyDescent="0.2">
      <c r="A7820" s="76" t="s">
        <v>13248</v>
      </c>
      <c r="B7820" s="275" t="s">
        <v>13249</v>
      </c>
      <c r="C7820" s="276" t="s">
        <v>22275</v>
      </c>
    </row>
    <row r="7821" spans="1:3" x14ac:dyDescent="0.2">
      <c r="A7821" s="76" t="s">
        <v>13250</v>
      </c>
      <c r="B7821" s="275" t="s">
        <v>13251</v>
      </c>
      <c r="C7821" s="276" t="s">
        <v>2525</v>
      </c>
    </row>
    <row r="7822" spans="1:3" x14ac:dyDescent="0.2">
      <c r="A7822" s="76" t="s">
        <v>13252</v>
      </c>
      <c r="B7822" s="275" t="s">
        <v>13253</v>
      </c>
      <c r="C7822" s="276" t="s">
        <v>2525</v>
      </c>
    </row>
    <row r="7823" spans="1:3" x14ac:dyDescent="0.2">
      <c r="A7823" s="76" t="s">
        <v>13254</v>
      </c>
      <c r="B7823" s="275" t="s">
        <v>13255</v>
      </c>
      <c r="C7823" s="276" t="s">
        <v>2525</v>
      </c>
    </row>
    <row r="7824" spans="1:3" x14ac:dyDescent="0.2">
      <c r="A7824" s="76" t="s">
        <v>13256</v>
      </c>
      <c r="B7824" s="275" t="s">
        <v>13257</v>
      </c>
      <c r="C7824" s="276" t="s">
        <v>2525</v>
      </c>
    </row>
    <row r="7825" spans="1:3" x14ac:dyDescent="0.2">
      <c r="A7825" s="76" t="s">
        <v>13258</v>
      </c>
      <c r="B7825" s="275" t="s">
        <v>13259</v>
      </c>
      <c r="C7825" s="276" t="s">
        <v>22275</v>
      </c>
    </row>
    <row r="7826" spans="1:3" x14ac:dyDescent="0.2">
      <c r="A7826" s="76" t="s">
        <v>13260</v>
      </c>
      <c r="B7826" s="275" t="s">
        <v>13261</v>
      </c>
      <c r="C7826" s="276" t="s">
        <v>2525</v>
      </c>
    </row>
    <row r="7827" spans="1:3" x14ac:dyDescent="0.2">
      <c r="A7827" s="76" t="s">
        <v>13262</v>
      </c>
      <c r="B7827" s="275" t="s">
        <v>14816</v>
      </c>
      <c r="C7827" s="276" t="s">
        <v>2525</v>
      </c>
    </row>
    <row r="7828" spans="1:3" x14ac:dyDescent="0.2">
      <c r="A7828" s="76" t="s">
        <v>13263</v>
      </c>
      <c r="B7828" s="275" t="s">
        <v>13264</v>
      </c>
      <c r="C7828" s="276" t="s">
        <v>22278</v>
      </c>
    </row>
    <row r="7829" spans="1:3" x14ac:dyDescent="0.2">
      <c r="A7829" s="76" t="s">
        <v>13265</v>
      </c>
      <c r="B7829" s="275" t="s">
        <v>13266</v>
      </c>
      <c r="C7829" s="276" t="s">
        <v>22275</v>
      </c>
    </row>
    <row r="7830" spans="1:3" x14ac:dyDescent="0.2">
      <c r="A7830" s="76" t="s">
        <v>13267</v>
      </c>
      <c r="B7830" s="275" t="s">
        <v>13268</v>
      </c>
      <c r="C7830" s="276" t="s">
        <v>2525</v>
      </c>
    </row>
    <row r="7831" spans="1:3" x14ac:dyDescent="0.2">
      <c r="A7831" s="76" t="s">
        <v>13269</v>
      </c>
      <c r="B7831" s="275" t="s">
        <v>13270</v>
      </c>
      <c r="C7831" s="276" t="s">
        <v>2525</v>
      </c>
    </row>
    <row r="7832" spans="1:3" x14ac:dyDescent="0.2">
      <c r="A7832" s="76" t="s">
        <v>13271</v>
      </c>
      <c r="B7832" s="275" t="s">
        <v>13272</v>
      </c>
      <c r="C7832" s="276" t="s">
        <v>2525</v>
      </c>
    </row>
    <row r="7833" spans="1:3" x14ac:dyDescent="0.2">
      <c r="A7833" s="76" t="s">
        <v>13273</v>
      </c>
      <c r="B7833" s="275" t="s">
        <v>13274</v>
      </c>
      <c r="C7833" s="276" t="s">
        <v>22275</v>
      </c>
    </row>
    <row r="7834" spans="1:3" x14ac:dyDescent="0.2">
      <c r="A7834" s="76" t="s">
        <v>13275</v>
      </c>
      <c r="B7834" s="275" t="s">
        <v>13276</v>
      </c>
      <c r="C7834" s="276" t="s">
        <v>22275</v>
      </c>
    </row>
    <row r="7835" spans="1:3" x14ac:dyDescent="0.2">
      <c r="A7835" s="76" t="s">
        <v>13277</v>
      </c>
      <c r="B7835" s="275" t="s">
        <v>13278</v>
      </c>
      <c r="C7835" s="276" t="s">
        <v>22275</v>
      </c>
    </row>
    <row r="7836" spans="1:3" x14ac:dyDescent="0.2">
      <c r="A7836" s="76" t="s">
        <v>13279</v>
      </c>
      <c r="B7836" s="275" t="s">
        <v>13280</v>
      </c>
      <c r="C7836" s="276" t="s">
        <v>2525</v>
      </c>
    </row>
    <row r="7837" spans="1:3" x14ac:dyDescent="0.2">
      <c r="A7837" s="76" t="s">
        <v>13281</v>
      </c>
      <c r="B7837" s="275" t="s">
        <v>13282</v>
      </c>
      <c r="C7837" s="276" t="s">
        <v>2525</v>
      </c>
    </row>
    <row r="7838" spans="1:3" x14ac:dyDescent="0.2">
      <c r="A7838" s="76" t="s">
        <v>13283</v>
      </c>
      <c r="B7838" s="275" t="s">
        <v>13284</v>
      </c>
      <c r="C7838" s="276" t="s">
        <v>2525</v>
      </c>
    </row>
    <row r="7839" spans="1:3" x14ac:dyDescent="0.2">
      <c r="A7839" s="76" t="s">
        <v>13285</v>
      </c>
      <c r="B7839" s="275" t="s">
        <v>17535</v>
      </c>
      <c r="C7839" s="276" t="s">
        <v>2525</v>
      </c>
    </row>
    <row r="7840" spans="1:3" x14ac:dyDescent="0.2">
      <c r="A7840" s="76" t="s">
        <v>13286</v>
      </c>
      <c r="B7840" s="275" t="s">
        <v>13287</v>
      </c>
      <c r="C7840" s="276" t="s">
        <v>2525</v>
      </c>
    </row>
    <row r="7841" spans="1:3" x14ac:dyDescent="0.2">
      <c r="A7841" s="76" t="s">
        <v>13288</v>
      </c>
      <c r="B7841" s="275" t="s">
        <v>3994</v>
      </c>
      <c r="C7841" s="276" t="s">
        <v>22275</v>
      </c>
    </row>
    <row r="7842" spans="1:3" x14ac:dyDescent="0.2">
      <c r="A7842" s="76" t="s">
        <v>13289</v>
      </c>
      <c r="B7842" s="275" t="s">
        <v>13290</v>
      </c>
      <c r="C7842" s="276" t="s">
        <v>22275</v>
      </c>
    </row>
    <row r="7843" spans="1:3" x14ac:dyDescent="0.2">
      <c r="A7843" s="76" t="s">
        <v>13291</v>
      </c>
      <c r="B7843" s="275" t="s">
        <v>13292</v>
      </c>
      <c r="C7843" s="276" t="s">
        <v>2525</v>
      </c>
    </row>
    <row r="7844" spans="1:3" x14ac:dyDescent="0.2">
      <c r="A7844" s="76" t="s">
        <v>13293</v>
      </c>
      <c r="B7844" s="275" t="s">
        <v>13294</v>
      </c>
      <c r="C7844" s="276" t="s">
        <v>2525</v>
      </c>
    </row>
    <row r="7845" spans="1:3" x14ac:dyDescent="0.2">
      <c r="A7845" s="76" t="s">
        <v>13295</v>
      </c>
      <c r="B7845" s="275" t="s">
        <v>13296</v>
      </c>
      <c r="C7845" s="276" t="s">
        <v>22278</v>
      </c>
    </row>
    <row r="7846" spans="1:3" x14ac:dyDescent="0.2">
      <c r="A7846" s="76" t="s">
        <v>13297</v>
      </c>
      <c r="B7846" s="275" t="s">
        <v>13298</v>
      </c>
      <c r="C7846" s="276" t="s">
        <v>22278</v>
      </c>
    </row>
    <row r="7847" spans="1:3" x14ac:dyDescent="0.2">
      <c r="A7847" s="76" t="s">
        <v>13299</v>
      </c>
      <c r="B7847" s="275" t="s">
        <v>13300</v>
      </c>
      <c r="C7847" s="276" t="s">
        <v>22278</v>
      </c>
    </row>
    <row r="7848" spans="1:3" x14ac:dyDescent="0.2">
      <c r="A7848" s="76" t="s">
        <v>13301</v>
      </c>
      <c r="B7848" s="275" t="s">
        <v>13302</v>
      </c>
      <c r="C7848" s="276" t="s">
        <v>22278</v>
      </c>
    </row>
    <row r="7849" spans="1:3" x14ac:dyDescent="0.2">
      <c r="A7849" s="76" t="s">
        <v>13303</v>
      </c>
      <c r="B7849" s="275" t="s">
        <v>13304</v>
      </c>
      <c r="C7849" s="276" t="s">
        <v>22278</v>
      </c>
    </row>
    <row r="7850" spans="1:3" x14ac:dyDescent="0.2">
      <c r="A7850" s="76" t="s">
        <v>13305</v>
      </c>
      <c r="B7850" s="275" t="s">
        <v>13306</v>
      </c>
      <c r="C7850" s="276" t="s">
        <v>2525</v>
      </c>
    </row>
    <row r="7851" spans="1:3" x14ac:dyDescent="0.2">
      <c r="A7851" s="76" t="s">
        <v>13307</v>
      </c>
      <c r="B7851" s="275" t="s">
        <v>13308</v>
      </c>
      <c r="C7851" s="276" t="s">
        <v>2525</v>
      </c>
    </row>
    <row r="7852" spans="1:3" x14ac:dyDescent="0.2">
      <c r="A7852" s="76" t="s">
        <v>13309</v>
      </c>
      <c r="B7852" s="275" t="s">
        <v>13310</v>
      </c>
      <c r="C7852" s="276" t="s">
        <v>2525</v>
      </c>
    </row>
    <row r="7853" spans="1:3" x14ac:dyDescent="0.2">
      <c r="A7853" s="76" t="s">
        <v>13311</v>
      </c>
      <c r="B7853" s="275" t="s">
        <v>1631</v>
      </c>
      <c r="C7853" s="276" t="s">
        <v>2525</v>
      </c>
    </row>
    <row r="7854" spans="1:3" x14ac:dyDescent="0.2">
      <c r="A7854" s="76" t="s">
        <v>13312</v>
      </c>
      <c r="B7854" s="275" t="s">
        <v>13313</v>
      </c>
      <c r="C7854" s="276" t="s">
        <v>2525</v>
      </c>
    </row>
    <row r="7855" spans="1:3" x14ac:dyDescent="0.2">
      <c r="A7855" s="76" t="s">
        <v>13314</v>
      </c>
      <c r="B7855" s="275" t="s">
        <v>13315</v>
      </c>
      <c r="C7855" s="276" t="s">
        <v>2525</v>
      </c>
    </row>
    <row r="7856" spans="1:3" x14ac:dyDescent="0.2">
      <c r="A7856" s="76" t="s">
        <v>13316</v>
      </c>
      <c r="B7856" s="275" t="s">
        <v>13317</v>
      </c>
      <c r="C7856" s="276" t="s">
        <v>22275</v>
      </c>
    </row>
    <row r="7857" spans="1:3" x14ac:dyDescent="0.2">
      <c r="A7857" s="76" t="s">
        <v>13318</v>
      </c>
      <c r="B7857" s="275" t="s">
        <v>13319</v>
      </c>
      <c r="C7857" s="276" t="s">
        <v>2525</v>
      </c>
    </row>
    <row r="7858" spans="1:3" x14ac:dyDescent="0.2">
      <c r="A7858" s="76" t="s">
        <v>13320</v>
      </c>
      <c r="B7858" s="275" t="s">
        <v>13321</v>
      </c>
      <c r="C7858" s="276" t="s">
        <v>2525</v>
      </c>
    </row>
    <row r="7859" spans="1:3" x14ac:dyDescent="0.2">
      <c r="A7859" s="76" t="s">
        <v>13322</v>
      </c>
      <c r="B7859" s="275" t="s">
        <v>13323</v>
      </c>
      <c r="C7859" s="276" t="s">
        <v>22275</v>
      </c>
    </row>
    <row r="7860" spans="1:3" x14ac:dyDescent="0.2">
      <c r="A7860" s="76" t="s">
        <v>13324</v>
      </c>
      <c r="B7860" s="275" t="s">
        <v>13325</v>
      </c>
      <c r="C7860" s="276" t="s">
        <v>2525</v>
      </c>
    </row>
    <row r="7861" spans="1:3" x14ac:dyDescent="0.2">
      <c r="A7861" s="76" t="s">
        <v>13326</v>
      </c>
      <c r="B7861" s="275" t="s">
        <v>13327</v>
      </c>
      <c r="C7861" s="276" t="s">
        <v>2525</v>
      </c>
    </row>
    <row r="7862" spans="1:3" x14ac:dyDescent="0.2">
      <c r="A7862" s="76" t="s">
        <v>13328</v>
      </c>
      <c r="B7862" s="275" t="s">
        <v>13329</v>
      </c>
      <c r="C7862" s="276" t="s">
        <v>2525</v>
      </c>
    </row>
    <row r="7863" spans="1:3" x14ac:dyDescent="0.2">
      <c r="A7863" s="76" t="s">
        <v>13330</v>
      </c>
      <c r="B7863" s="275" t="s">
        <v>13331</v>
      </c>
      <c r="C7863" s="276" t="s">
        <v>2525</v>
      </c>
    </row>
    <row r="7864" spans="1:3" x14ac:dyDescent="0.2">
      <c r="A7864" s="76" t="s">
        <v>13332</v>
      </c>
      <c r="B7864" s="275" t="s">
        <v>13333</v>
      </c>
      <c r="C7864" s="276" t="s">
        <v>2525</v>
      </c>
    </row>
    <row r="7865" spans="1:3" x14ac:dyDescent="0.2">
      <c r="A7865" s="76" t="s">
        <v>13334</v>
      </c>
      <c r="B7865" s="275" t="s">
        <v>13335</v>
      </c>
      <c r="C7865" s="276" t="s">
        <v>2525</v>
      </c>
    </row>
    <row r="7866" spans="1:3" x14ac:dyDescent="0.2">
      <c r="A7866" s="76" t="s">
        <v>13336</v>
      </c>
      <c r="B7866" s="275" t="s">
        <v>13337</v>
      </c>
      <c r="C7866" s="276" t="s">
        <v>2525</v>
      </c>
    </row>
    <row r="7867" spans="1:3" x14ac:dyDescent="0.2">
      <c r="A7867" s="76" t="s">
        <v>13338</v>
      </c>
      <c r="B7867" s="275" t="s">
        <v>13339</v>
      </c>
      <c r="C7867" s="276" t="s">
        <v>22275</v>
      </c>
    </row>
    <row r="7868" spans="1:3" x14ac:dyDescent="0.2">
      <c r="A7868" s="76" t="s">
        <v>13340</v>
      </c>
      <c r="B7868" s="275" t="s">
        <v>13341</v>
      </c>
      <c r="C7868" s="276" t="s">
        <v>2525</v>
      </c>
    </row>
    <row r="7869" spans="1:3" x14ac:dyDescent="0.2">
      <c r="A7869" s="76" t="s">
        <v>13342</v>
      </c>
      <c r="B7869" s="275" t="s">
        <v>13343</v>
      </c>
      <c r="C7869" s="276" t="s">
        <v>2525</v>
      </c>
    </row>
    <row r="7870" spans="1:3" x14ac:dyDescent="0.2">
      <c r="A7870" s="76" t="s">
        <v>13344</v>
      </c>
      <c r="B7870" s="275" t="s">
        <v>13345</v>
      </c>
      <c r="C7870" s="276" t="s">
        <v>2525</v>
      </c>
    </row>
    <row r="7871" spans="1:3" x14ac:dyDescent="0.2">
      <c r="A7871" s="76" t="s">
        <v>13346</v>
      </c>
      <c r="B7871" s="275" t="s">
        <v>13347</v>
      </c>
      <c r="C7871" s="276" t="s">
        <v>2525</v>
      </c>
    </row>
    <row r="7872" spans="1:3" x14ac:dyDescent="0.2">
      <c r="A7872" s="76" t="s">
        <v>13348</v>
      </c>
      <c r="B7872" s="275" t="s">
        <v>13349</v>
      </c>
      <c r="C7872" s="276" t="s">
        <v>2525</v>
      </c>
    </row>
    <row r="7873" spans="1:3" x14ac:dyDescent="0.2">
      <c r="A7873" s="76" t="s">
        <v>13350</v>
      </c>
      <c r="B7873" s="275" t="s">
        <v>13351</v>
      </c>
      <c r="C7873" s="276" t="s">
        <v>2525</v>
      </c>
    </row>
    <row r="7874" spans="1:3" x14ac:dyDescent="0.2">
      <c r="A7874" s="76" t="s">
        <v>13352</v>
      </c>
      <c r="B7874" s="275" t="s">
        <v>13353</v>
      </c>
      <c r="C7874" s="276" t="s">
        <v>22275</v>
      </c>
    </row>
    <row r="7875" spans="1:3" x14ac:dyDescent="0.2">
      <c r="A7875" s="76" t="s">
        <v>13354</v>
      </c>
      <c r="B7875" s="275" t="s">
        <v>13355</v>
      </c>
      <c r="C7875" s="276" t="s">
        <v>22275</v>
      </c>
    </row>
    <row r="7876" spans="1:3" x14ac:dyDescent="0.2">
      <c r="A7876" s="76" t="s">
        <v>13356</v>
      </c>
      <c r="B7876" s="275" t="s">
        <v>13357</v>
      </c>
      <c r="C7876" s="276" t="s">
        <v>2525</v>
      </c>
    </row>
    <row r="7877" spans="1:3" x14ac:dyDescent="0.2">
      <c r="A7877" s="76" t="s">
        <v>13358</v>
      </c>
      <c r="B7877" s="275" t="s">
        <v>13359</v>
      </c>
      <c r="C7877" s="276" t="s">
        <v>22275</v>
      </c>
    </row>
    <row r="7878" spans="1:3" x14ac:dyDescent="0.2">
      <c r="A7878" s="76" t="s">
        <v>13360</v>
      </c>
      <c r="B7878" s="275" t="s">
        <v>13361</v>
      </c>
      <c r="C7878" s="276" t="s">
        <v>22275</v>
      </c>
    </row>
    <row r="7879" spans="1:3" x14ac:dyDescent="0.2">
      <c r="A7879" s="76" t="s">
        <v>13362</v>
      </c>
      <c r="B7879" s="275" t="s">
        <v>13363</v>
      </c>
      <c r="C7879" s="276" t="s">
        <v>22275</v>
      </c>
    </row>
    <row r="7880" spans="1:3" x14ac:dyDescent="0.2">
      <c r="A7880" s="76" t="s">
        <v>13364</v>
      </c>
      <c r="B7880" s="275" t="s">
        <v>13365</v>
      </c>
      <c r="C7880" s="276" t="s">
        <v>22275</v>
      </c>
    </row>
    <row r="7881" spans="1:3" x14ac:dyDescent="0.2">
      <c r="A7881" s="76" t="s">
        <v>13366</v>
      </c>
      <c r="B7881" s="275" t="s">
        <v>13367</v>
      </c>
      <c r="C7881" s="276" t="s">
        <v>2525</v>
      </c>
    </row>
    <row r="7882" spans="1:3" x14ac:dyDescent="0.2">
      <c r="A7882" s="76" t="s">
        <v>13368</v>
      </c>
      <c r="B7882" s="275" t="s">
        <v>13369</v>
      </c>
      <c r="C7882" s="276" t="s">
        <v>2525</v>
      </c>
    </row>
    <row r="7883" spans="1:3" x14ac:dyDescent="0.2">
      <c r="A7883" s="76" t="s">
        <v>13370</v>
      </c>
      <c r="B7883" s="275" t="s">
        <v>13371</v>
      </c>
      <c r="C7883" s="276" t="s">
        <v>2525</v>
      </c>
    </row>
    <row r="7884" spans="1:3" x14ac:dyDescent="0.2">
      <c r="A7884" s="76" t="s">
        <v>13372</v>
      </c>
      <c r="B7884" s="275" t="s">
        <v>13373</v>
      </c>
      <c r="C7884" s="276" t="s">
        <v>2525</v>
      </c>
    </row>
    <row r="7885" spans="1:3" x14ac:dyDescent="0.2">
      <c r="A7885" s="76" t="s">
        <v>13374</v>
      </c>
      <c r="B7885" s="275" t="s">
        <v>13375</v>
      </c>
      <c r="C7885" s="276" t="s">
        <v>2525</v>
      </c>
    </row>
    <row r="7886" spans="1:3" x14ac:dyDescent="0.2">
      <c r="A7886" s="76" t="s">
        <v>13376</v>
      </c>
      <c r="B7886" s="275" t="s">
        <v>13377</v>
      </c>
      <c r="C7886" s="276" t="s">
        <v>2525</v>
      </c>
    </row>
    <row r="7887" spans="1:3" x14ac:dyDescent="0.2">
      <c r="A7887" s="76" t="s">
        <v>13378</v>
      </c>
      <c r="B7887" s="275" t="s">
        <v>13379</v>
      </c>
      <c r="C7887" s="276" t="s">
        <v>2525</v>
      </c>
    </row>
    <row r="7888" spans="1:3" x14ac:dyDescent="0.2">
      <c r="A7888" s="76" t="s">
        <v>13380</v>
      </c>
      <c r="B7888" s="275" t="s">
        <v>16329</v>
      </c>
      <c r="C7888" s="276" t="s">
        <v>2525</v>
      </c>
    </row>
    <row r="7889" spans="1:3" x14ac:dyDescent="0.2">
      <c r="A7889" s="76" t="s">
        <v>13381</v>
      </c>
      <c r="B7889" s="275" t="s">
        <v>13382</v>
      </c>
      <c r="C7889" s="276" t="s">
        <v>2525</v>
      </c>
    </row>
    <row r="7890" spans="1:3" x14ac:dyDescent="0.2">
      <c r="A7890" s="76" t="s">
        <v>13383</v>
      </c>
      <c r="B7890" s="275" t="s">
        <v>13384</v>
      </c>
      <c r="C7890" s="276" t="s">
        <v>2525</v>
      </c>
    </row>
    <row r="7891" spans="1:3" x14ac:dyDescent="0.2">
      <c r="A7891" s="76" t="s">
        <v>13385</v>
      </c>
      <c r="B7891" s="275" t="s">
        <v>13386</v>
      </c>
      <c r="C7891" s="276" t="s">
        <v>2525</v>
      </c>
    </row>
    <row r="7892" spans="1:3" x14ac:dyDescent="0.2">
      <c r="A7892" s="76" t="s">
        <v>13387</v>
      </c>
      <c r="B7892" s="275" t="s">
        <v>13388</v>
      </c>
      <c r="C7892" s="276" t="s">
        <v>2525</v>
      </c>
    </row>
    <row r="7893" spans="1:3" x14ac:dyDescent="0.2">
      <c r="A7893" s="76" t="s">
        <v>13389</v>
      </c>
      <c r="B7893" s="275" t="s">
        <v>13390</v>
      </c>
      <c r="C7893" s="276" t="s">
        <v>2525</v>
      </c>
    </row>
    <row r="7894" spans="1:3" x14ac:dyDescent="0.2">
      <c r="A7894" s="76" t="s">
        <v>13391</v>
      </c>
      <c r="B7894" s="275" t="s">
        <v>13392</v>
      </c>
      <c r="C7894" s="276" t="s">
        <v>2525</v>
      </c>
    </row>
    <row r="7895" spans="1:3" x14ac:dyDescent="0.2">
      <c r="A7895" s="76" t="s">
        <v>13393</v>
      </c>
      <c r="B7895" s="275" t="s">
        <v>13394</v>
      </c>
      <c r="C7895" s="276" t="s">
        <v>2525</v>
      </c>
    </row>
    <row r="7896" spans="1:3" x14ac:dyDescent="0.2">
      <c r="A7896" s="76" t="s">
        <v>13395</v>
      </c>
      <c r="B7896" s="275" t="s">
        <v>13396</v>
      </c>
      <c r="C7896" s="276" t="s">
        <v>2525</v>
      </c>
    </row>
    <row r="7897" spans="1:3" x14ac:dyDescent="0.2">
      <c r="A7897" s="76" t="s">
        <v>13397</v>
      </c>
      <c r="B7897" s="275" t="s">
        <v>13398</v>
      </c>
      <c r="C7897" s="276" t="s">
        <v>2525</v>
      </c>
    </row>
    <row r="7898" spans="1:3" x14ac:dyDescent="0.2">
      <c r="A7898" s="76" t="s">
        <v>13399</v>
      </c>
      <c r="B7898" s="275" t="s">
        <v>13400</v>
      </c>
      <c r="C7898" s="276" t="s">
        <v>2525</v>
      </c>
    </row>
    <row r="7899" spans="1:3" x14ac:dyDescent="0.2">
      <c r="A7899" s="76" t="s">
        <v>13401</v>
      </c>
      <c r="B7899" s="275" t="s">
        <v>13402</v>
      </c>
      <c r="C7899" s="276" t="s">
        <v>2525</v>
      </c>
    </row>
    <row r="7900" spans="1:3" x14ac:dyDescent="0.2">
      <c r="A7900" s="76" t="s">
        <v>13403</v>
      </c>
      <c r="B7900" s="275" t="s">
        <v>13404</v>
      </c>
      <c r="C7900" s="276" t="s">
        <v>2525</v>
      </c>
    </row>
    <row r="7901" spans="1:3" x14ac:dyDescent="0.2">
      <c r="A7901" s="76" t="s">
        <v>13405</v>
      </c>
      <c r="B7901" s="275" t="s">
        <v>13406</v>
      </c>
      <c r="C7901" s="276" t="s">
        <v>2525</v>
      </c>
    </row>
    <row r="7902" spans="1:3" x14ac:dyDescent="0.2">
      <c r="A7902" s="76" t="s">
        <v>13407</v>
      </c>
      <c r="B7902" s="275" t="s">
        <v>13408</v>
      </c>
      <c r="C7902" s="276" t="s">
        <v>2525</v>
      </c>
    </row>
    <row r="7903" spans="1:3" x14ac:dyDescent="0.2">
      <c r="A7903" s="76" t="s">
        <v>13409</v>
      </c>
      <c r="B7903" s="275" t="s">
        <v>13410</v>
      </c>
      <c r="C7903" s="276" t="s">
        <v>2525</v>
      </c>
    </row>
    <row r="7904" spans="1:3" x14ac:dyDescent="0.2">
      <c r="A7904" s="76" t="s">
        <v>13411</v>
      </c>
      <c r="B7904" s="275" t="s">
        <v>13412</v>
      </c>
      <c r="C7904" s="276" t="s">
        <v>2525</v>
      </c>
    </row>
    <row r="7905" spans="1:3" x14ac:dyDescent="0.2">
      <c r="A7905" s="76" t="s">
        <v>13413</v>
      </c>
      <c r="B7905" s="275" t="s">
        <v>13414</v>
      </c>
      <c r="C7905" s="276" t="s">
        <v>2525</v>
      </c>
    </row>
    <row r="7906" spans="1:3" x14ac:dyDescent="0.2">
      <c r="A7906" s="76" t="s">
        <v>13415</v>
      </c>
      <c r="B7906" s="275" t="s">
        <v>13416</v>
      </c>
      <c r="C7906" s="276" t="s">
        <v>2525</v>
      </c>
    </row>
    <row r="7907" spans="1:3" x14ac:dyDescent="0.2">
      <c r="A7907" s="76" t="s">
        <v>13417</v>
      </c>
      <c r="B7907" s="275" t="s">
        <v>13418</v>
      </c>
      <c r="C7907" s="276" t="s">
        <v>2525</v>
      </c>
    </row>
    <row r="7908" spans="1:3" x14ac:dyDescent="0.2">
      <c r="A7908" s="76" t="s">
        <v>13419</v>
      </c>
      <c r="B7908" s="275" t="s">
        <v>13420</v>
      </c>
      <c r="C7908" s="276" t="s">
        <v>2525</v>
      </c>
    </row>
    <row r="7909" spans="1:3" x14ac:dyDescent="0.2">
      <c r="A7909" s="76" t="s">
        <v>13421</v>
      </c>
      <c r="B7909" s="275" t="s">
        <v>13422</v>
      </c>
      <c r="C7909" s="276" t="s">
        <v>2525</v>
      </c>
    </row>
    <row r="7910" spans="1:3" x14ac:dyDescent="0.2">
      <c r="A7910" s="76" t="s">
        <v>13423</v>
      </c>
      <c r="B7910" s="275" t="s">
        <v>13424</v>
      </c>
      <c r="C7910" s="276" t="s">
        <v>2525</v>
      </c>
    </row>
    <row r="7911" spans="1:3" x14ac:dyDescent="0.2">
      <c r="A7911" s="76" t="s">
        <v>13425</v>
      </c>
      <c r="B7911" s="275" t="s">
        <v>13426</v>
      </c>
      <c r="C7911" s="276" t="s">
        <v>2525</v>
      </c>
    </row>
    <row r="7912" spans="1:3" x14ac:dyDescent="0.2">
      <c r="A7912" s="76" t="s">
        <v>13427</v>
      </c>
      <c r="B7912" s="275" t="s">
        <v>13428</v>
      </c>
      <c r="C7912" s="276" t="s">
        <v>22278</v>
      </c>
    </row>
    <row r="7913" spans="1:3" x14ac:dyDescent="0.2">
      <c r="A7913" s="76" t="s">
        <v>13429</v>
      </c>
      <c r="B7913" s="275" t="s">
        <v>13430</v>
      </c>
      <c r="C7913" s="276" t="s">
        <v>22278</v>
      </c>
    </row>
    <row r="7914" spans="1:3" x14ac:dyDescent="0.2">
      <c r="A7914" s="76" t="s">
        <v>13431</v>
      </c>
      <c r="B7914" s="275" t="s">
        <v>13432</v>
      </c>
      <c r="C7914" s="276" t="s">
        <v>22278</v>
      </c>
    </row>
    <row r="7915" spans="1:3" x14ac:dyDescent="0.2">
      <c r="A7915" s="76" t="s">
        <v>13433</v>
      </c>
      <c r="B7915" s="275" t="s">
        <v>13434</v>
      </c>
      <c r="C7915" s="276" t="s">
        <v>22278</v>
      </c>
    </row>
    <row r="7916" spans="1:3" x14ac:dyDescent="0.2">
      <c r="A7916" s="76" t="s">
        <v>13435</v>
      </c>
      <c r="B7916" s="275" t="s">
        <v>13436</v>
      </c>
      <c r="C7916" s="276" t="s">
        <v>22278</v>
      </c>
    </row>
    <row r="7917" spans="1:3" x14ac:dyDescent="0.2">
      <c r="A7917" s="76" t="s">
        <v>13437</v>
      </c>
      <c r="B7917" s="275" t="s">
        <v>13438</v>
      </c>
      <c r="C7917" s="276" t="s">
        <v>22278</v>
      </c>
    </row>
    <row r="7918" spans="1:3" x14ac:dyDescent="0.2">
      <c r="A7918" s="76" t="s">
        <v>13439</v>
      </c>
      <c r="B7918" s="275" t="s">
        <v>13440</v>
      </c>
      <c r="C7918" s="276" t="s">
        <v>22278</v>
      </c>
    </row>
    <row r="7919" spans="1:3" x14ac:dyDescent="0.2">
      <c r="A7919" s="76" t="s">
        <v>13441</v>
      </c>
      <c r="B7919" s="275" t="s">
        <v>13442</v>
      </c>
      <c r="C7919" s="276" t="s">
        <v>22278</v>
      </c>
    </row>
    <row r="7920" spans="1:3" x14ac:dyDescent="0.2">
      <c r="A7920" s="76" t="s">
        <v>13443</v>
      </c>
      <c r="B7920" s="275" t="s">
        <v>13444</v>
      </c>
      <c r="C7920" s="276" t="s">
        <v>22278</v>
      </c>
    </row>
    <row r="7921" spans="1:3" x14ac:dyDescent="0.2">
      <c r="A7921" s="76" t="s">
        <v>13445</v>
      </c>
      <c r="B7921" s="275" t="s">
        <v>13446</v>
      </c>
      <c r="C7921" s="276" t="s">
        <v>2525</v>
      </c>
    </row>
    <row r="7922" spans="1:3" x14ac:dyDescent="0.2">
      <c r="A7922" s="76" t="s">
        <v>13447</v>
      </c>
      <c r="B7922" s="275" t="s">
        <v>13448</v>
      </c>
      <c r="C7922" s="276" t="s">
        <v>2525</v>
      </c>
    </row>
    <row r="7923" spans="1:3" x14ac:dyDescent="0.2">
      <c r="A7923" s="76" t="s">
        <v>13449</v>
      </c>
      <c r="B7923" s="275" t="s">
        <v>13450</v>
      </c>
      <c r="C7923" s="276" t="s">
        <v>22275</v>
      </c>
    </row>
    <row r="7924" spans="1:3" x14ac:dyDescent="0.2">
      <c r="A7924" s="76" t="s">
        <v>13451</v>
      </c>
      <c r="B7924" s="275" t="s">
        <v>13452</v>
      </c>
      <c r="C7924" s="276" t="s">
        <v>22275</v>
      </c>
    </row>
    <row r="7925" spans="1:3" x14ac:dyDescent="0.2">
      <c r="A7925" s="76" t="s">
        <v>13453</v>
      </c>
      <c r="B7925" s="275" t="s">
        <v>13454</v>
      </c>
      <c r="C7925" s="276" t="s">
        <v>2525</v>
      </c>
    </row>
    <row r="7926" spans="1:3" x14ac:dyDescent="0.2">
      <c r="A7926" s="76" t="s">
        <v>13455</v>
      </c>
      <c r="B7926" s="275" t="s">
        <v>13456</v>
      </c>
      <c r="C7926" s="276" t="s">
        <v>2525</v>
      </c>
    </row>
    <row r="7927" spans="1:3" x14ac:dyDescent="0.2">
      <c r="A7927" s="76" t="s">
        <v>13457</v>
      </c>
      <c r="B7927" s="275" t="s">
        <v>13458</v>
      </c>
      <c r="C7927" s="276" t="s">
        <v>2525</v>
      </c>
    </row>
    <row r="7928" spans="1:3" x14ac:dyDescent="0.2">
      <c r="A7928" s="76" t="s">
        <v>13459</v>
      </c>
      <c r="B7928" s="275" t="s">
        <v>13460</v>
      </c>
      <c r="C7928" s="276" t="s">
        <v>2525</v>
      </c>
    </row>
    <row r="7929" spans="1:3" x14ac:dyDescent="0.2">
      <c r="A7929" s="76" t="s">
        <v>13461</v>
      </c>
      <c r="B7929" s="275" t="s">
        <v>13462</v>
      </c>
      <c r="C7929" s="276" t="s">
        <v>2525</v>
      </c>
    </row>
    <row r="7930" spans="1:3" x14ac:dyDescent="0.2">
      <c r="A7930" s="76" t="s">
        <v>13463</v>
      </c>
      <c r="B7930" s="275" t="s">
        <v>13464</v>
      </c>
      <c r="C7930" s="276" t="s">
        <v>22275</v>
      </c>
    </row>
    <row r="7931" spans="1:3" x14ac:dyDescent="0.2">
      <c r="A7931" s="76" t="s">
        <v>13465</v>
      </c>
      <c r="B7931" s="275" t="s">
        <v>13466</v>
      </c>
      <c r="C7931" s="276" t="s">
        <v>2525</v>
      </c>
    </row>
    <row r="7932" spans="1:3" x14ac:dyDescent="0.2">
      <c r="A7932" s="76" t="s">
        <v>13467</v>
      </c>
      <c r="B7932" s="275" t="s">
        <v>13468</v>
      </c>
      <c r="C7932" s="276" t="s">
        <v>2525</v>
      </c>
    </row>
    <row r="7933" spans="1:3" x14ac:dyDescent="0.2">
      <c r="A7933" s="76" t="s">
        <v>13469</v>
      </c>
      <c r="B7933" s="275" t="s">
        <v>13470</v>
      </c>
      <c r="C7933" s="276" t="s">
        <v>22275</v>
      </c>
    </row>
    <row r="7934" spans="1:3" x14ac:dyDescent="0.2">
      <c r="A7934" s="76" t="s">
        <v>13471</v>
      </c>
      <c r="B7934" s="275" t="s">
        <v>13472</v>
      </c>
      <c r="C7934" s="276" t="s">
        <v>2525</v>
      </c>
    </row>
    <row r="7935" spans="1:3" x14ac:dyDescent="0.2">
      <c r="A7935" s="76" t="s">
        <v>13473</v>
      </c>
      <c r="B7935" s="275" t="s">
        <v>13474</v>
      </c>
      <c r="C7935" s="276" t="s">
        <v>2525</v>
      </c>
    </row>
    <row r="7936" spans="1:3" x14ac:dyDescent="0.2">
      <c r="A7936" s="76" t="s">
        <v>13475</v>
      </c>
      <c r="B7936" s="275" t="s">
        <v>13476</v>
      </c>
      <c r="C7936" s="276" t="s">
        <v>2525</v>
      </c>
    </row>
    <row r="7937" spans="1:3" x14ac:dyDescent="0.2">
      <c r="A7937" s="76" t="s">
        <v>13477</v>
      </c>
      <c r="B7937" s="275" t="s">
        <v>13478</v>
      </c>
      <c r="C7937" s="276" t="s">
        <v>2525</v>
      </c>
    </row>
    <row r="7938" spans="1:3" x14ac:dyDescent="0.2">
      <c r="A7938" s="76" t="s">
        <v>13479</v>
      </c>
      <c r="B7938" s="275" t="s">
        <v>13480</v>
      </c>
      <c r="C7938" s="276" t="s">
        <v>2525</v>
      </c>
    </row>
    <row r="7939" spans="1:3" x14ac:dyDescent="0.2">
      <c r="A7939" s="76" t="s">
        <v>13481</v>
      </c>
      <c r="B7939" s="275" t="s">
        <v>13482</v>
      </c>
      <c r="C7939" s="276" t="s">
        <v>2525</v>
      </c>
    </row>
    <row r="7940" spans="1:3" x14ac:dyDescent="0.2">
      <c r="A7940" s="76" t="s">
        <v>13483</v>
      </c>
      <c r="B7940" s="275" t="s">
        <v>13484</v>
      </c>
      <c r="C7940" s="276" t="s">
        <v>2525</v>
      </c>
    </row>
    <row r="7941" spans="1:3" x14ac:dyDescent="0.2">
      <c r="A7941" s="76" t="s">
        <v>13485</v>
      </c>
      <c r="B7941" s="275" t="s">
        <v>13486</v>
      </c>
      <c r="C7941" s="276" t="s">
        <v>2525</v>
      </c>
    </row>
    <row r="7942" spans="1:3" x14ac:dyDescent="0.2">
      <c r="A7942" s="76" t="s">
        <v>13487</v>
      </c>
      <c r="B7942" s="275" t="s">
        <v>13488</v>
      </c>
      <c r="C7942" s="276" t="s">
        <v>2525</v>
      </c>
    </row>
    <row r="7943" spans="1:3" x14ac:dyDescent="0.2">
      <c r="A7943" s="76" t="s">
        <v>13489</v>
      </c>
      <c r="B7943" s="275" t="s">
        <v>13490</v>
      </c>
      <c r="C7943" s="276" t="s">
        <v>2525</v>
      </c>
    </row>
    <row r="7944" spans="1:3" x14ac:dyDescent="0.2">
      <c r="A7944" s="76" t="s">
        <v>13491</v>
      </c>
      <c r="B7944" s="275" t="s">
        <v>13492</v>
      </c>
      <c r="C7944" s="276" t="s">
        <v>2525</v>
      </c>
    </row>
    <row r="7945" spans="1:3" x14ac:dyDescent="0.2">
      <c r="A7945" s="76" t="s">
        <v>13493</v>
      </c>
      <c r="B7945" s="275" t="s">
        <v>13494</v>
      </c>
      <c r="C7945" s="276" t="s">
        <v>2525</v>
      </c>
    </row>
    <row r="7946" spans="1:3" x14ac:dyDescent="0.2">
      <c r="A7946" s="76" t="s">
        <v>13495</v>
      </c>
      <c r="B7946" s="275" t="s">
        <v>13496</v>
      </c>
      <c r="C7946" s="276" t="s">
        <v>2525</v>
      </c>
    </row>
    <row r="7947" spans="1:3" x14ac:dyDescent="0.2">
      <c r="A7947" s="76" t="s">
        <v>13497</v>
      </c>
      <c r="B7947" s="275" t="s">
        <v>13498</v>
      </c>
      <c r="C7947" s="276" t="s">
        <v>22278</v>
      </c>
    </row>
    <row r="7948" spans="1:3" x14ac:dyDescent="0.2">
      <c r="A7948" s="76" t="s">
        <v>13499</v>
      </c>
      <c r="B7948" s="275" t="s">
        <v>13500</v>
      </c>
      <c r="C7948" s="276" t="s">
        <v>22278</v>
      </c>
    </row>
    <row r="7949" spans="1:3" x14ac:dyDescent="0.2">
      <c r="A7949" s="76" t="s">
        <v>13501</v>
      </c>
      <c r="B7949" s="275" t="s">
        <v>13502</v>
      </c>
      <c r="C7949" s="276" t="s">
        <v>22278</v>
      </c>
    </row>
    <row r="7950" spans="1:3" x14ac:dyDescent="0.2">
      <c r="A7950" s="76" t="s">
        <v>13503</v>
      </c>
      <c r="B7950" s="275" t="s">
        <v>13504</v>
      </c>
      <c r="C7950" s="276" t="s">
        <v>22278</v>
      </c>
    </row>
    <row r="7951" spans="1:3" x14ac:dyDescent="0.2">
      <c r="A7951" s="76" t="s">
        <v>13505</v>
      </c>
      <c r="B7951" s="275" t="s">
        <v>13506</v>
      </c>
      <c r="C7951" s="276" t="s">
        <v>22278</v>
      </c>
    </row>
    <row r="7952" spans="1:3" x14ac:dyDescent="0.2">
      <c r="A7952" s="76" t="s">
        <v>13507</v>
      </c>
      <c r="B7952" s="275" t="s">
        <v>13508</v>
      </c>
      <c r="C7952" s="276" t="s">
        <v>22278</v>
      </c>
    </row>
    <row r="7953" spans="1:3" x14ac:dyDescent="0.2">
      <c r="A7953" s="76" t="s">
        <v>13509</v>
      </c>
      <c r="B7953" s="275" t="s">
        <v>13510</v>
      </c>
      <c r="C7953" s="276" t="s">
        <v>22278</v>
      </c>
    </row>
    <row r="7954" spans="1:3" x14ac:dyDescent="0.2">
      <c r="A7954" s="76" t="s">
        <v>13511</v>
      </c>
      <c r="B7954" s="275" t="s">
        <v>13512</v>
      </c>
      <c r="C7954" s="276" t="s">
        <v>22278</v>
      </c>
    </row>
    <row r="7955" spans="1:3" x14ac:dyDescent="0.2">
      <c r="A7955" s="76" t="s">
        <v>13513</v>
      </c>
      <c r="B7955" s="275" t="s">
        <v>13514</v>
      </c>
      <c r="C7955" s="276" t="s">
        <v>22278</v>
      </c>
    </row>
    <row r="7956" spans="1:3" x14ac:dyDescent="0.2">
      <c r="A7956" s="76" t="s">
        <v>13515</v>
      </c>
      <c r="B7956" s="275" t="s">
        <v>13516</v>
      </c>
      <c r="C7956" s="276" t="s">
        <v>22278</v>
      </c>
    </row>
    <row r="7957" spans="1:3" x14ac:dyDescent="0.2">
      <c r="A7957" s="76" t="s">
        <v>13517</v>
      </c>
      <c r="B7957" s="275" t="s">
        <v>13518</v>
      </c>
      <c r="C7957" s="276" t="s">
        <v>22278</v>
      </c>
    </row>
    <row r="7958" spans="1:3" x14ac:dyDescent="0.2">
      <c r="A7958" s="76" t="s">
        <v>13519</v>
      </c>
      <c r="B7958" s="275" t="s">
        <v>13520</v>
      </c>
      <c r="C7958" s="276" t="s">
        <v>22278</v>
      </c>
    </row>
    <row r="7959" spans="1:3" x14ac:dyDescent="0.2">
      <c r="A7959" s="76" t="s">
        <v>13521</v>
      </c>
      <c r="B7959" s="275" t="s">
        <v>13522</v>
      </c>
      <c r="C7959" s="276" t="s">
        <v>22278</v>
      </c>
    </row>
    <row r="7960" spans="1:3" x14ac:dyDescent="0.2">
      <c r="A7960" s="76" t="s">
        <v>13523</v>
      </c>
      <c r="B7960" s="275" t="s">
        <v>13524</v>
      </c>
      <c r="C7960" s="276" t="s">
        <v>2525</v>
      </c>
    </row>
    <row r="7961" spans="1:3" x14ac:dyDescent="0.2">
      <c r="A7961" s="76" t="s">
        <v>13525</v>
      </c>
      <c r="B7961" s="275" t="s">
        <v>13526</v>
      </c>
      <c r="C7961" s="276" t="s">
        <v>22275</v>
      </c>
    </row>
    <row r="7962" spans="1:3" x14ac:dyDescent="0.2">
      <c r="A7962" s="76" t="s">
        <v>13527</v>
      </c>
      <c r="B7962" s="275" t="s">
        <v>13528</v>
      </c>
      <c r="C7962" s="276" t="s">
        <v>2525</v>
      </c>
    </row>
    <row r="7963" spans="1:3" x14ac:dyDescent="0.2">
      <c r="A7963" s="76" t="s">
        <v>13529</v>
      </c>
      <c r="B7963" s="275" t="s">
        <v>13530</v>
      </c>
      <c r="C7963" s="276" t="s">
        <v>22275</v>
      </c>
    </row>
    <row r="7964" spans="1:3" x14ac:dyDescent="0.2">
      <c r="A7964" s="76" t="s">
        <v>13531</v>
      </c>
      <c r="B7964" s="275" t="s">
        <v>13532</v>
      </c>
      <c r="C7964" s="276" t="s">
        <v>22275</v>
      </c>
    </row>
    <row r="7965" spans="1:3" x14ac:dyDescent="0.2">
      <c r="A7965" s="76" t="s">
        <v>13533</v>
      </c>
      <c r="B7965" s="275" t="s">
        <v>13534</v>
      </c>
      <c r="C7965" s="276" t="s">
        <v>2525</v>
      </c>
    </row>
    <row r="7966" spans="1:3" x14ac:dyDescent="0.2">
      <c r="A7966" s="76" t="s">
        <v>13535</v>
      </c>
      <c r="B7966" s="275" t="s">
        <v>13536</v>
      </c>
      <c r="C7966" s="276" t="s">
        <v>2525</v>
      </c>
    </row>
    <row r="7967" spans="1:3" x14ac:dyDescent="0.2">
      <c r="A7967" s="76" t="s">
        <v>13537</v>
      </c>
      <c r="B7967" s="275" t="s">
        <v>4346</v>
      </c>
      <c r="C7967" s="276" t="s">
        <v>2525</v>
      </c>
    </row>
    <row r="7968" spans="1:3" x14ac:dyDescent="0.2">
      <c r="A7968" s="76" t="s">
        <v>13538</v>
      </c>
      <c r="B7968" s="275" t="s">
        <v>13539</v>
      </c>
      <c r="C7968" s="276" t="s">
        <v>2525</v>
      </c>
    </row>
    <row r="7969" spans="1:3" x14ac:dyDescent="0.2">
      <c r="A7969" s="76" t="s">
        <v>13540</v>
      </c>
      <c r="B7969" s="275" t="s">
        <v>13541</v>
      </c>
      <c r="C7969" s="276" t="s">
        <v>2525</v>
      </c>
    </row>
    <row r="7970" spans="1:3" x14ac:dyDescent="0.2">
      <c r="A7970" s="76" t="s">
        <v>13542</v>
      </c>
      <c r="B7970" s="275" t="s">
        <v>13543</v>
      </c>
      <c r="C7970" s="276" t="s">
        <v>2525</v>
      </c>
    </row>
    <row r="7971" spans="1:3" x14ac:dyDescent="0.2">
      <c r="A7971" s="76" t="s">
        <v>13544</v>
      </c>
      <c r="B7971" s="275" t="s">
        <v>13545</v>
      </c>
      <c r="C7971" s="276" t="s">
        <v>2525</v>
      </c>
    </row>
    <row r="7972" spans="1:3" x14ac:dyDescent="0.2">
      <c r="A7972" s="76" t="s">
        <v>13546</v>
      </c>
      <c r="B7972" s="275" t="s">
        <v>13547</v>
      </c>
      <c r="C7972" s="276" t="s">
        <v>2525</v>
      </c>
    </row>
    <row r="7973" spans="1:3" x14ac:dyDescent="0.2">
      <c r="A7973" s="76" t="s">
        <v>13548</v>
      </c>
      <c r="B7973" s="275" t="s">
        <v>13549</v>
      </c>
      <c r="C7973" s="276" t="s">
        <v>2525</v>
      </c>
    </row>
    <row r="7974" spans="1:3" x14ac:dyDescent="0.2">
      <c r="A7974" s="76" t="s">
        <v>13550</v>
      </c>
      <c r="B7974" s="275" t="s">
        <v>13551</v>
      </c>
      <c r="C7974" s="276" t="s">
        <v>22275</v>
      </c>
    </row>
    <row r="7975" spans="1:3" x14ac:dyDescent="0.2">
      <c r="A7975" s="76" t="s">
        <v>13552</v>
      </c>
      <c r="B7975" s="275" t="s">
        <v>13553</v>
      </c>
      <c r="C7975" s="276" t="s">
        <v>22275</v>
      </c>
    </row>
    <row r="7976" spans="1:3" x14ac:dyDescent="0.2">
      <c r="A7976" s="76" t="s">
        <v>13554</v>
      </c>
      <c r="B7976" s="275" t="s">
        <v>13555</v>
      </c>
      <c r="C7976" s="276" t="s">
        <v>2525</v>
      </c>
    </row>
    <row r="7977" spans="1:3" x14ac:dyDescent="0.2">
      <c r="A7977" s="76" t="s">
        <v>13556</v>
      </c>
      <c r="B7977" s="275" t="s">
        <v>13557</v>
      </c>
      <c r="C7977" s="276" t="s">
        <v>2525</v>
      </c>
    </row>
    <row r="7978" spans="1:3" x14ac:dyDescent="0.2">
      <c r="A7978" s="76" t="s">
        <v>13558</v>
      </c>
      <c r="B7978" s="275" t="s">
        <v>13559</v>
      </c>
      <c r="C7978" s="276" t="s">
        <v>2525</v>
      </c>
    </row>
    <row r="7979" spans="1:3" x14ac:dyDescent="0.2">
      <c r="A7979" s="76" t="s">
        <v>13560</v>
      </c>
      <c r="B7979" s="275" t="s">
        <v>13561</v>
      </c>
      <c r="C7979" s="276" t="s">
        <v>2525</v>
      </c>
    </row>
    <row r="7980" spans="1:3" x14ac:dyDescent="0.2">
      <c r="A7980" s="76" t="s">
        <v>13562</v>
      </c>
      <c r="B7980" s="275" t="s">
        <v>13563</v>
      </c>
      <c r="C7980" s="276" t="s">
        <v>22275</v>
      </c>
    </row>
    <row r="7981" spans="1:3" x14ac:dyDescent="0.2">
      <c r="A7981" s="76" t="s">
        <v>13564</v>
      </c>
      <c r="B7981" s="275" t="s">
        <v>13565</v>
      </c>
      <c r="C7981" s="276" t="s">
        <v>2525</v>
      </c>
    </row>
    <row r="7982" spans="1:3" x14ac:dyDescent="0.2">
      <c r="A7982" s="76" t="s">
        <v>13566</v>
      </c>
      <c r="B7982" s="275" t="s">
        <v>13567</v>
      </c>
      <c r="C7982" s="276" t="s">
        <v>2525</v>
      </c>
    </row>
    <row r="7983" spans="1:3" x14ac:dyDescent="0.2">
      <c r="A7983" s="76" t="s">
        <v>13568</v>
      </c>
      <c r="B7983" s="275" t="s">
        <v>10401</v>
      </c>
      <c r="C7983" s="276" t="s">
        <v>2525</v>
      </c>
    </row>
    <row r="7984" spans="1:3" x14ac:dyDescent="0.2">
      <c r="A7984" s="76" t="s">
        <v>13569</v>
      </c>
      <c r="B7984" s="275" t="s">
        <v>13570</v>
      </c>
      <c r="C7984" s="276" t="s">
        <v>2525</v>
      </c>
    </row>
    <row r="7985" spans="1:3" x14ac:dyDescent="0.2">
      <c r="A7985" s="76" t="s">
        <v>13571</v>
      </c>
      <c r="B7985" s="275" t="s">
        <v>13572</v>
      </c>
      <c r="C7985" s="276" t="s">
        <v>2525</v>
      </c>
    </row>
    <row r="7986" spans="1:3" x14ac:dyDescent="0.2">
      <c r="A7986" s="76" t="s">
        <v>13573</v>
      </c>
      <c r="B7986" s="275" t="s">
        <v>13574</v>
      </c>
      <c r="C7986" s="276" t="s">
        <v>2525</v>
      </c>
    </row>
    <row r="7987" spans="1:3" x14ac:dyDescent="0.2">
      <c r="A7987" s="76" t="s">
        <v>13575</v>
      </c>
      <c r="B7987" s="275" t="s">
        <v>17238</v>
      </c>
      <c r="C7987" s="276" t="s">
        <v>2525</v>
      </c>
    </row>
    <row r="7988" spans="1:3" x14ac:dyDescent="0.2">
      <c r="A7988" s="76" t="s">
        <v>13576</v>
      </c>
      <c r="B7988" s="275" t="s">
        <v>13577</v>
      </c>
      <c r="C7988" s="276" t="s">
        <v>2525</v>
      </c>
    </row>
    <row r="7989" spans="1:3" x14ac:dyDescent="0.2">
      <c r="A7989" s="76" t="s">
        <v>13578</v>
      </c>
      <c r="B7989" s="275" t="s">
        <v>13579</v>
      </c>
      <c r="C7989" s="276" t="s">
        <v>2525</v>
      </c>
    </row>
    <row r="7990" spans="1:3" x14ac:dyDescent="0.2">
      <c r="A7990" s="76" t="s">
        <v>13580</v>
      </c>
      <c r="B7990" s="275" t="s">
        <v>8938</v>
      </c>
      <c r="C7990" s="276" t="s">
        <v>2525</v>
      </c>
    </row>
    <row r="7991" spans="1:3" x14ac:dyDescent="0.2">
      <c r="A7991" s="76" t="s">
        <v>13581</v>
      </c>
      <c r="B7991" s="275" t="s">
        <v>13582</v>
      </c>
      <c r="C7991" s="276" t="s">
        <v>2525</v>
      </c>
    </row>
    <row r="7992" spans="1:3" x14ac:dyDescent="0.2">
      <c r="A7992" s="76" t="s">
        <v>13583</v>
      </c>
      <c r="B7992" s="275" t="s">
        <v>13584</v>
      </c>
      <c r="C7992" s="276" t="s">
        <v>2525</v>
      </c>
    </row>
    <row r="7993" spans="1:3" x14ac:dyDescent="0.2">
      <c r="A7993" s="76" t="s">
        <v>13585</v>
      </c>
      <c r="B7993" s="275" t="s">
        <v>13586</v>
      </c>
      <c r="C7993" s="276" t="s">
        <v>2525</v>
      </c>
    </row>
    <row r="7994" spans="1:3" x14ac:dyDescent="0.2">
      <c r="A7994" s="76" t="s">
        <v>13587</v>
      </c>
      <c r="B7994" s="275" t="s">
        <v>13588</v>
      </c>
      <c r="C7994" s="276" t="s">
        <v>2525</v>
      </c>
    </row>
    <row r="7995" spans="1:3" x14ac:dyDescent="0.2">
      <c r="A7995" s="76" t="s">
        <v>13589</v>
      </c>
      <c r="B7995" s="275" t="s">
        <v>13590</v>
      </c>
      <c r="C7995" s="276" t="s">
        <v>2525</v>
      </c>
    </row>
    <row r="7996" spans="1:3" x14ac:dyDescent="0.2">
      <c r="A7996" s="76" t="s">
        <v>13591</v>
      </c>
      <c r="B7996" s="275" t="s">
        <v>13592</v>
      </c>
      <c r="C7996" s="276" t="s">
        <v>2525</v>
      </c>
    </row>
    <row r="7997" spans="1:3" x14ac:dyDescent="0.2">
      <c r="A7997" s="76" t="s">
        <v>13593</v>
      </c>
      <c r="B7997" s="275" t="s">
        <v>13594</v>
      </c>
      <c r="C7997" s="276" t="s">
        <v>22278</v>
      </c>
    </row>
    <row r="7998" spans="1:3" x14ac:dyDescent="0.2">
      <c r="A7998" s="76" t="s">
        <v>13595</v>
      </c>
      <c r="B7998" s="275" t="s">
        <v>13596</v>
      </c>
      <c r="C7998" s="276" t="s">
        <v>22278</v>
      </c>
    </row>
    <row r="7999" spans="1:3" x14ac:dyDescent="0.2">
      <c r="A7999" s="76" t="s">
        <v>13597</v>
      </c>
      <c r="B7999" s="275" t="s">
        <v>13598</v>
      </c>
      <c r="C7999" s="276" t="s">
        <v>22278</v>
      </c>
    </row>
    <row r="8000" spans="1:3" x14ac:dyDescent="0.2">
      <c r="A8000" s="76" t="s">
        <v>13599</v>
      </c>
      <c r="B8000" s="275" t="s">
        <v>13600</v>
      </c>
      <c r="C8000" s="276" t="s">
        <v>22278</v>
      </c>
    </row>
    <row r="8001" spans="1:3" x14ac:dyDescent="0.2">
      <c r="A8001" s="76" t="s">
        <v>13601</v>
      </c>
      <c r="B8001" s="275" t="s">
        <v>13602</v>
      </c>
      <c r="C8001" s="276" t="s">
        <v>22278</v>
      </c>
    </row>
    <row r="8002" spans="1:3" x14ac:dyDescent="0.2">
      <c r="A8002" s="76" t="s">
        <v>13603</v>
      </c>
      <c r="B8002" s="275" t="s">
        <v>13604</v>
      </c>
      <c r="C8002" s="276" t="s">
        <v>22278</v>
      </c>
    </row>
    <row r="8003" spans="1:3" x14ac:dyDescent="0.2">
      <c r="A8003" s="76" t="s">
        <v>13605</v>
      </c>
      <c r="B8003" s="275" t="s">
        <v>13606</v>
      </c>
      <c r="C8003" s="276" t="s">
        <v>22278</v>
      </c>
    </row>
    <row r="8004" spans="1:3" x14ac:dyDescent="0.2">
      <c r="A8004" s="76" t="s">
        <v>13607</v>
      </c>
      <c r="B8004" s="275" t="s">
        <v>13608</v>
      </c>
      <c r="C8004" s="276" t="s">
        <v>22278</v>
      </c>
    </row>
    <row r="8005" spans="1:3" x14ac:dyDescent="0.2">
      <c r="A8005" s="76" t="s">
        <v>13609</v>
      </c>
      <c r="B8005" s="275" t="s">
        <v>13610</v>
      </c>
      <c r="C8005" s="276" t="s">
        <v>2525</v>
      </c>
    </row>
    <row r="8006" spans="1:3" x14ac:dyDescent="0.2">
      <c r="A8006" s="76" t="s">
        <v>13611</v>
      </c>
      <c r="B8006" s="275" t="s">
        <v>13612</v>
      </c>
      <c r="C8006" s="276" t="s">
        <v>2525</v>
      </c>
    </row>
    <row r="8007" spans="1:3" x14ac:dyDescent="0.2">
      <c r="A8007" s="76" t="s">
        <v>13613</v>
      </c>
      <c r="B8007" s="275" t="s">
        <v>13614</v>
      </c>
      <c r="C8007" s="276" t="s">
        <v>2525</v>
      </c>
    </row>
    <row r="8008" spans="1:3" x14ac:dyDescent="0.2">
      <c r="A8008" s="76" t="s">
        <v>13615</v>
      </c>
      <c r="B8008" s="275" t="s">
        <v>13616</v>
      </c>
      <c r="C8008" s="276" t="s">
        <v>2525</v>
      </c>
    </row>
    <row r="8009" spans="1:3" x14ac:dyDescent="0.2">
      <c r="A8009" s="76" t="s">
        <v>13617</v>
      </c>
      <c r="B8009" s="275" t="s">
        <v>13618</v>
      </c>
      <c r="C8009" s="276" t="s">
        <v>2525</v>
      </c>
    </row>
    <row r="8010" spans="1:3" x14ac:dyDescent="0.2">
      <c r="A8010" s="76" t="s">
        <v>13619</v>
      </c>
      <c r="B8010" s="275" t="s">
        <v>13620</v>
      </c>
      <c r="C8010" s="276" t="s">
        <v>22275</v>
      </c>
    </row>
    <row r="8011" spans="1:3" x14ac:dyDescent="0.2">
      <c r="A8011" s="76" t="s">
        <v>13621</v>
      </c>
      <c r="B8011" s="275" t="s">
        <v>13622</v>
      </c>
      <c r="C8011" s="276" t="s">
        <v>22275</v>
      </c>
    </row>
    <row r="8012" spans="1:3" x14ac:dyDescent="0.2">
      <c r="A8012" s="76" t="s">
        <v>13623</v>
      </c>
      <c r="B8012" s="275" t="s">
        <v>13624</v>
      </c>
      <c r="C8012" s="276" t="s">
        <v>2525</v>
      </c>
    </row>
    <row r="8013" spans="1:3" x14ac:dyDescent="0.2">
      <c r="A8013" s="76" t="s">
        <v>13625</v>
      </c>
      <c r="B8013" s="275" t="s">
        <v>13626</v>
      </c>
      <c r="C8013" s="276" t="s">
        <v>22275</v>
      </c>
    </row>
    <row r="8014" spans="1:3" x14ac:dyDescent="0.2">
      <c r="A8014" s="76" t="s">
        <v>13627</v>
      </c>
      <c r="B8014" s="275" t="s">
        <v>13628</v>
      </c>
      <c r="C8014" s="276" t="s">
        <v>22275</v>
      </c>
    </row>
    <row r="8015" spans="1:3" x14ac:dyDescent="0.2">
      <c r="A8015" s="76" t="s">
        <v>13629</v>
      </c>
      <c r="B8015" s="275" t="s">
        <v>13630</v>
      </c>
      <c r="C8015" s="276" t="s">
        <v>2525</v>
      </c>
    </row>
    <row r="8016" spans="1:3" x14ac:dyDescent="0.2">
      <c r="A8016" s="76" t="s">
        <v>13631</v>
      </c>
      <c r="B8016" s="275" t="s">
        <v>13632</v>
      </c>
      <c r="C8016" s="276" t="s">
        <v>2525</v>
      </c>
    </row>
    <row r="8017" spans="1:3" x14ac:dyDescent="0.2">
      <c r="A8017" s="76" t="s">
        <v>13633</v>
      </c>
      <c r="B8017" s="275" t="s">
        <v>13634</v>
      </c>
      <c r="C8017" s="276" t="s">
        <v>2525</v>
      </c>
    </row>
    <row r="8018" spans="1:3" x14ac:dyDescent="0.2">
      <c r="A8018" s="76" t="s">
        <v>13635</v>
      </c>
      <c r="B8018" s="275" t="s">
        <v>13636</v>
      </c>
      <c r="C8018" s="276" t="s">
        <v>2525</v>
      </c>
    </row>
    <row r="8019" spans="1:3" x14ac:dyDescent="0.2">
      <c r="A8019" s="76" t="s">
        <v>13637</v>
      </c>
      <c r="B8019" s="275" t="s">
        <v>13638</v>
      </c>
      <c r="C8019" s="276" t="s">
        <v>22275</v>
      </c>
    </row>
    <row r="8020" spans="1:3" x14ac:dyDescent="0.2">
      <c r="A8020" s="76" t="s">
        <v>13639</v>
      </c>
      <c r="B8020" s="275" t="s">
        <v>13640</v>
      </c>
      <c r="C8020" s="276" t="s">
        <v>2525</v>
      </c>
    </row>
    <row r="8021" spans="1:3" x14ac:dyDescent="0.2">
      <c r="A8021" s="76" t="s">
        <v>13641</v>
      </c>
      <c r="B8021" s="275" t="s">
        <v>13642</v>
      </c>
      <c r="C8021" s="276" t="s">
        <v>2525</v>
      </c>
    </row>
    <row r="8022" spans="1:3" x14ac:dyDescent="0.2">
      <c r="A8022" s="76" t="s">
        <v>13643</v>
      </c>
      <c r="B8022" s="275" t="s">
        <v>13644</v>
      </c>
      <c r="C8022" s="276" t="s">
        <v>2525</v>
      </c>
    </row>
    <row r="8023" spans="1:3" x14ac:dyDescent="0.2">
      <c r="A8023" s="76" t="s">
        <v>13645</v>
      </c>
      <c r="B8023" s="275" t="s">
        <v>13646</v>
      </c>
      <c r="C8023" s="276" t="s">
        <v>2525</v>
      </c>
    </row>
    <row r="8024" spans="1:3" x14ac:dyDescent="0.2">
      <c r="A8024" s="76" t="s">
        <v>13647</v>
      </c>
      <c r="B8024" s="275" t="s">
        <v>13648</v>
      </c>
      <c r="C8024" s="276" t="s">
        <v>2525</v>
      </c>
    </row>
    <row r="8025" spans="1:3" x14ac:dyDescent="0.2">
      <c r="A8025" s="76" t="s">
        <v>13649</v>
      </c>
      <c r="B8025" s="275" t="s">
        <v>13650</v>
      </c>
      <c r="C8025" s="276" t="s">
        <v>2525</v>
      </c>
    </row>
    <row r="8026" spans="1:3" x14ac:dyDescent="0.2">
      <c r="A8026" s="76" t="s">
        <v>13651</v>
      </c>
      <c r="B8026" s="275" t="s">
        <v>13652</v>
      </c>
      <c r="C8026" s="276" t="s">
        <v>2525</v>
      </c>
    </row>
    <row r="8027" spans="1:3" x14ac:dyDescent="0.2">
      <c r="A8027" s="76" t="s">
        <v>13653</v>
      </c>
      <c r="B8027" s="275" t="s">
        <v>13654</v>
      </c>
      <c r="C8027" s="276" t="s">
        <v>2525</v>
      </c>
    </row>
    <row r="8028" spans="1:3" x14ac:dyDescent="0.2">
      <c r="A8028" s="76" t="s">
        <v>13655</v>
      </c>
      <c r="B8028" s="275" t="s">
        <v>13656</v>
      </c>
      <c r="C8028" s="276" t="s">
        <v>2525</v>
      </c>
    </row>
    <row r="8029" spans="1:3" x14ac:dyDescent="0.2">
      <c r="A8029" s="76" t="s">
        <v>13657</v>
      </c>
      <c r="B8029" s="275" t="s">
        <v>13658</v>
      </c>
      <c r="C8029" s="276" t="s">
        <v>22275</v>
      </c>
    </row>
    <row r="8030" spans="1:3" x14ac:dyDescent="0.2">
      <c r="A8030" s="76" t="s">
        <v>13659</v>
      </c>
      <c r="B8030" s="275" t="s">
        <v>13660</v>
      </c>
      <c r="C8030" s="276" t="s">
        <v>2525</v>
      </c>
    </row>
    <row r="8031" spans="1:3" x14ac:dyDescent="0.2">
      <c r="A8031" s="76" t="s">
        <v>13661</v>
      </c>
      <c r="B8031" s="275" t="s">
        <v>13662</v>
      </c>
      <c r="C8031" s="276" t="s">
        <v>2525</v>
      </c>
    </row>
    <row r="8032" spans="1:3" x14ac:dyDescent="0.2">
      <c r="A8032" s="76" t="s">
        <v>13663</v>
      </c>
      <c r="B8032" s="275" t="s">
        <v>13664</v>
      </c>
      <c r="C8032" s="276" t="s">
        <v>2525</v>
      </c>
    </row>
    <row r="8033" spans="1:3" x14ac:dyDescent="0.2">
      <c r="A8033" s="76" t="s">
        <v>13665</v>
      </c>
      <c r="B8033" s="275" t="s">
        <v>13666</v>
      </c>
      <c r="C8033" s="276" t="s">
        <v>2525</v>
      </c>
    </row>
    <row r="8034" spans="1:3" x14ac:dyDescent="0.2">
      <c r="A8034" s="76" t="s">
        <v>13667</v>
      </c>
      <c r="B8034" s="275" t="s">
        <v>13668</v>
      </c>
      <c r="C8034" s="276" t="s">
        <v>2525</v>
      </c>
    </row>
    <row r="8035" spans="1:3" x14ac:dyDescent="0.2">
      <c r="A8035" s="76" t="s">
        <v>13669</v>
      </c>
      <c r="B8035" s="275" t="s">
        <v>13670</v>
      </c>
      <c r="C8035" s="276" t="s">
        <v>2525</v>
      </c>
    </row>
    <row r="8036" spans="1:3" x14ac:dyDescent="0.2">
      <c r="A8036" s="76" t="s">
        <v>13671</v>
      </c>
      <c r="B8036" s="275" t="s">
        <v>13672</v>
      </c>
      <c r="C8036" s="276" t="s">
        <v>22275</v>
      </c>
    </row>
    <row r="8037" spans="1:3" x14ac:dyDescent="0.2">
      <c r="A8037" s="76" t="s">
        <v>13673</v>
      </c>
      <c r="B8037" s="275" t="s">
        <v>13674</v>
      </c>
      <c r="C8037" s="276" t="s">
        <v>2525</v>
      </c>
    </row>
    <row r="8038" spans="1:3" x14ac:dyDescent="0.2">
      <c r="A8038" s="76" t="s">
        <v>13675</v>
      </c>
      <c r="B8038" s="275" t="s">
        <v>13676</v>
      </c>
      <c r="C8038" s="276" t="s">
        <v>2525</v>
      </c>
    </row>
    <row r="8039" spans="1:3" x14ac:dyDescent="0.2">
      <c r="A8039" s="76" t="s">
        <v>13677</v>
      </c>
      <c r="B8039" s="275" t="s">
        <v>13678</v>
      </c>
      <c r="C8039" s="276" t="s">
        <v>22275</v>
      </c>
    </row>
    <row r="8040" spans="1:3" x14ac:dyDescent="0.2">
      <c r="A8040" s="76" t="s">
        <v>13679</v>
      </c>
      <c r="B8040" s="275" t="s">
        <v>13680</v>
      </c>
      <c r="C8040" s="276" t="s">
        <v>22275</v>
      </c>
    </row>
    <row r="8041" spans="1:3" x14ac:dyDescent="0.2">
      <c r="A8041" s="76" t="s">
        <v>13681</v>
      </c>
      <c r="B8041" s="275" t="s">
        <v>13682</v>
      </c>
      <c r="C8041" s="276" t="s">
        <v>2525</v>
      </c>
    </row>
    <row r="8042" spans="1:3" x14ac:dyDescent="0.2">
      <c r="A8042" s="76" t="s">
        <v>13683</v>
      </c>
      <c r="B8042" s="275" t="s">
        <v>13684</v>
      </c>
      <c r="C8042" s="276" t="s">
        <v>22275</v>
      </c>
    </row>
    <row r="8043" spans="1:3" x14ac:dyDescent="0.2">
      <c r="A8043" s="76" t="s">
        <v>13685</v>
      </c>
      <c r="B8043" s="275" t="s">
        <v>13686</v>
      </c>
      <c r="C8043" s="276" t="s">
        <v>2525</v>
      </c>
    </row>
    <row r="8044" spans="1:3" x14ac:dyDescent="0.2">
      <c r="A8044" s="76" t="s">
        <v>13687</v>
      </c>
      <c r="B8044" s="275" t="s">
        <v>13688</v>
      </c>
      <c r="C8044" s="276" t="s">
        <v>22275</v>
      </c>
    </row>
    <row r="8045" spans="1:3" x14ac:dyDescent="0.2">
      <c r="A8045" s="76" t="s">
        <v>13689</v>
      </c>
      <c r="B8045" s="275" t="s">
        <v>13690</v>
      </c>
      <c r="C8045" s="276" t="s">
        <v>2525</v>
      </c>
    </row>
    <row r="8046" spans="1:3" x14ac:dyDescent="0.2">
      <c r="A8046" s="76" t="s">
        <v>13691</v>
      </c>
      <c r="B8046" s="275" t="s">
        <v>13692</v>
      </c>
      <c r="C8046" s="276" t="s">
        <v>22275</v>
      </c>
    </row>
    <row r="8047" spans="1:3" x14ac:dyDescent="0.2">
      <c r="A8047" s="76" t="s">
        <v>13693</v>
      </c>
      <c r="B8047" s="275" t="s">
        <v>13694</v>
      </c>
      <c r="C8047" s="276" t="s">
        <v>2525</v>
      </c>
    </row>
    <row r="8048" spans="1:3" x14ac:dyDescent="0.2">
      <c r="A8048" s="76" t="s">
        <v>13695</v>
      </c>
      <c r="B8048" s="275" t="s">
        <v>13696</v>
      </c>
      <c r="C8048" s="276" t="s">
        <v>2525</v>
      </c>
    </row>
    <row r="8049" spans="1:3" x14ac:dyDescent="0.2">
      <c r="A8049" s="76" t="s">
        <v>13697</v>
      </c>
      <c r="B8049" s="275" t="s">
        <v>13698</v>
      </c>
      <c r="C8049" s="276" t="s">
        <v>2525</v>
      </c>
    </row>
    <row r="8050" spans="1:3" x14ac:dyDescent="0.2">
      <c r="A8050" s="76" t="s">
        <v>13699</v>
      </c>
      <c r="B8050" s="275" t="s">
        <v>13700</v>
      </c>
      <c r="C8050" s="276" t="s">
        <v>22275</v>
      </c>
    </row>
    <row r="8051" spans="1:3" x14ac:dyDescent="0.2">
      <c r="A8051" s="76" t="s">
        <v>13701</v>
      </c>
      <c r="B8051" s="275" t="s">
        <v>13702</v>
      </c>
      <c r="C8051" s="276" t="s">
        <v>2525</v>
      </c>
    </row>
    <row r="8052" spans="1:3" x14ac:dyDescent="0.2">
      <c r="A8052" s="76" t="s">
        <v>13703</v>
      </c>
      <c r="B8052" s="275" t="s">
        <v>13704</v>
      </c>
      <c r="C8052" s="276" t="s">
        <v>2525</v>
      </c>
    </row>
    <row r="8053" spans="1:3" x14ac:dyDescent="0.2">
      <c r="A8053" s="76" t="s">
        <v>13705</v>
      </c>
      <c r="B8053" s="275" t="s">
        <v>13706</v>
      </c>
      <c r="C8053" s="276" t="s">
        <v>2525</v>
      </c>
    </row>
    <row r="8054" spans="1:3" x14ac:dyDescent="0.2">
      <c r="A8054" s="76" t="s">
        <v>13707</v>
      </c>
      <c r="B8054" s="275" t="s">
        <v>13708</v>
      </c>
      <c r="C8054" s="276" t="s">
        <v>2525</v>
      </c>
    </row>
    <row r="8055" spans="1:3" x14ac:dyDescent="0.2">
      <c r="A8055" s="76" t="s">
        <v>13709</v>
      </c>
      <c r="B8055" s="275" t="s">
        <v>13710</v>
      </c>
      <c r="C8055" s="276" t="s">
        <v>2525</v>
      </c>
    </row>
    <row r="8056" spans="1:3" x14ac:dyDescent="0.2">
      <c r="A8056" s="76" t="s">
        <v>13711</v>
      </c>
      <c r="B8056" s="275" t="s">
        <v>13712</v>
      </c>
      <c r="C8056" s="276" t="s">
        <v>2525</v>
      </c>
    </row>
    <row r="8057" spans="1:3" x14ac:dyDescent="0.2">
      <c r="A8057" s="76" t="s">
        <v>13713</v>
      </c>
      <c r="B8057" s="275" t="s">
        <v>13714</v>
      </c>
      <c r="C8057" s="276" t="s">
        <v>2525</v>
      </c>
    </row>
    <row r="8058" spans="1:3" x14ac:dyDescent="0.2">
      <c r="A8058" s="76" t="s">
        <v>13715</v>
      </c>
      <c r="B8058" s="275" t="s">
        <v>13716</v>
      </c>
      <c r="C8058" s="276" t="s">
        <v>22275</v>
      </c>
    </row>
    <row r="8059" spans="1:3" x14ac:dyDescent="0.2">
      <c r="A8059" s="76" t="s">
        <v>13717</v>
      </c>
      <c r="B8059" s="275" t="s">
        <v>13718</v>
      </c>
      <c r="C8059" s="276" t="s">
        <v>2525</v>
      </c>
    </row>
    <row r="8060" spans="1:3" x14ac:dyDescent="0.2">
      <c r="A8060" s="76" t="s">
        <v>13719</v>
      </c>
      <c r="B8060" s="275" t="s">
        <v>13720</v>
      </c>
      <c r="C8060" s="276" t="s">
        <v>2525</v>
      </c>
    </row>
    <row r="8061" spans="1:3" x14ac:dyDescent="0.2">
      <c r="A8061" s="76" t="s">
        <v>13721</v>
      </c>
      <c r="B8061" s="275" t="s">
        <v>13722</v>
      </c>
      <c r="C8061" s="276" t="s">
        <v>2525</v>
      </c>
    </row>
    <row r="8062" spans="1:3" x14ac:dyDescent="0.2">
      <c r="A8062" s="76" t="s">
        <v>13723</v>
      </c>
      <c r="B8062" s="275" t="s">
        <v>13724</v>
      </c>
      <c r="C8062" s="276" t="s">
        <v>2525</v>
      </c>
    </row>
    <row r="8063" spans="1:3" x14ac:dyDescent="0.2">
      <c r="A8063" s="76" t="s">
        <v>13725</v>
      </c>
      <c r="B8063" s="275" t="s">
        <v>13726</v>
      </c>
      <c r="C8063" s="276" t="s">
        <v>22275</v>
      </c>
    </row>
    <row r="8064" spans="1:3" x14ac:dyDescent="0.2">
      <c r="A8064" s="76" t="s">
        <v>13727</v>
      </c>
      <c r="B8064" s="275" t="s">
        <v>13728</v>
      </c>
      <c r="C8064" s="276" t="s">
        <v>2525</v>
      </c>
    </row>
    <row r="8065" spans="1:3" x14ac:dyDescent="0.2">
      <c r="A8065" s="76" t="s">
        <v>13729</v>
      </c>
      <c r="B8065" s="275" t="s">
        <v>13730</v>
      </c>
      <c r="C8065" s="276" t="s">
        <v>2525</v>
      </c>
    </row>
    <row r="8066" spans="1:3" x14ac:dyDescent="0.2">
      <c r="A8066" s="76" t="s">
        <v>13731</v>
      </c>
      <c r="B8066" s="275" t="s">
        <v>13732</v>
      </c>
      <c r="C8066" s="276" t="s">
        <v>2525</v>
      </c>
    </row>
    <row r="8067" spans="1:3" x14ac:dyDescent="0.2">
      <c r="A8067" s="76" t="s">
        <v>13733</v>
      </c>
      <c r="B8067" s="275" t="s">
        <v>13734</v>
      </c>
      <c r="C8067" s="276" t="s">
        <v>2525</v>
      </c>
    </row>
    <row r="8068" spans="1:3" x14ac:dyDescent="0.2">
      <c r="A8068" s="76" t="s">
        <v>13735</v>
      </c>
      <c r="B8068" s="275" t="s">
        <v>13736</v>
      </c>
      <c r="C8068" s="276" t="s">
        <v>2525</v>
      </c>
    </row>
    <row r="8069" spans="1:3" x14ac:dyDescent="0.2">
      <c r="A8069" s="76" t="s">
        <v>13737</v>
      </c>
      <c r="B8069" s="275" t="s">
        <v>13738</v>
      </c>
      <c r="C8069" s="276" t="s">
        <v>22275</v>
      </c>
    </row>
    <row r="8070" spans="1:3" x14ac:dyDescent="0.2">
      <c r="A8070" s="76" t="s">
        <v>13739</v>
      </c>
      <c r="B8070" s="275" t="s">
        <v>13740</v>
      </c>
      <c r="C8070" s="276" t="s">
        <v>2525</v>
      </c>
    </row>
    <row r="8071" spans="1:3" x14ac:dyDescent="0.2">
      <c r="A8071" s="76" t="s">
        <v>13741</v>
      </c>
      <c r="B8071" s="275" t="s">
        <v>13742</v>
      </c>
      <c r="C8071" s="276" t="s">
        <v>2525</v>
      </c>
    </row>
    <row r="8072" spans="1:3" x14ac:dyDescent="0.2">
      <c r="A8072" s="76" t="s">
        <v>13743</v>
      </c>
      <c r="B8072" s="275" t="s">
        <v>13744</v>
      </c>
      <c r="C8072" s="276" t="s">
        <v>2525</v>
      </c>
    </row>
    <row r="8073" spans="1:3" x14ac:dyDescent="0.2">
      <c r="A8073" s="76" t="s">
        <v>13745</v>
      </c>
      <c r="B8073" s="275" t="s">
        <v>13746</v>
      </c>
      <c r="C8073" s="276" t="s">
        <v>2525</v>
      </c>
    </row>
    <row r="8074" spans="1:3" x14ac:dyDescent="0.2">
      <c r="A8074" s="76" t="s">
        <v>13747</v>
      </c>
      <c r="B8074" s="275" t="s">
        <v>4346</v>
      </c>
      <c r="C8074" s="276" t="s">
        <v>2525</v>
      </c>
    </row>
    <row r="8075" spans="1:3" x14ac:dyDescent="0.2">
      <c r="A8075" s="76" t="s">
        <v>13748</v>
      </c>
      <c r="B8075" s="275" t="s">
        <v>13749</v>
      </c>
      <c r="C8075" s="276" t="s">
        <v>2525</v>
      </c>
    </row>
    <row r="8076" spans="1:3" x14ac:dyDescent="0.2">
      <c r="A8076" s="76" t="s">
        <v>13750</v>
      </c>
      <c r="B8076" s="275" t="s">
        <v>13751</v>
      </c>
      <c r="C8076" s="276" t="s">
        <v>2525</v>
      </c>
    </row>
    <row r="8077" spans="1:3" x14ac:dyDescent="0.2">
      <c r="A8077" s="76" t="s">
        <v>13752</v>
      </c>
      <c r="B8077" s="275" t="s">
        <v>13753</v>
      </c>
      <c r="C8077" s="276" t="s">
        <v>2525</v>
      </c>
    </row>
    <row r="8078" spans="1:3" x14ac:dyDescent="0.2">
      <c r="A8078" s="76" t="s">
        <v>13754</v>
      </c>
      <c r="B8078" s="275" t="s">
        <v>13755</v>
      </c>
      <c r="C8078" s="276" t="s">
        <v>22275</v>
      </c>
    </row>
    <row r="8079" spans="1:3" x14ac:dyDescent="0.2">
      <c r="A8079" s="76" t="s">
        <v>13756</v>
      </c>
      <c r="B8079" s="275" t="s">
        <v>9110</v>
      </c>
      <c r="C8079" s="276" t="s">
        <v>2525</v>
      </c>
    </row>
    <row r="8080" spans="1:3" x14ac:dyDescent="0.2">
      <c r="A8080" s="76" t="s">
        <v>13757</v>
      </c>
      <c r="B8080" s="275" t="s">
        <v>13758</v>
      </c>
      <c r="C8080" s="276" t="s">
        <v>2525</v>
      </c>
    </row>
    <row r="8081" spans="1:3" x14ac:dyDescent="0.2">
      <c r="A8081" s="76" t="s">
        <v>13759</v>
      </c>
      <c r="B8081" s="275" t="s">
        <v>13760</v>
      </c>
      <c r="C8081" s="276" t="s">
        <v>22275</v>
      </c>
    </row>
    <row r="8082" spans="1:3" x14ac:dyDescent="0.2">
      <c r="A8082" s="76" t="s">
        <v>13761</v>
      </c>
      <c r="B8082" s="275" t="s">
        <v>13762</v>
      </c>
      <c r="C8082" s="276" t="s">
        <v>2525</v>
      </c>
    </row>
    <row r="8083" spans="1:3" x14ac:dyDescent="0.2">
      <c r="A8083" s="76" t="s">
        <v>13763</v>
      </c>
      <c r="B8083" s="275" t="s">
        <v>13764</v>
      </c>
      <c r="C8083" s="276" t="s">
        <v>2525</v>
      </c>
    </row>
    <row r="8084" spans="1:3" x14ac:dyDescent="0.2">
      <c r="A8084" s="76" t="s">
        <v>13765</v>
      </c>
      <c r="B8084" s="275" t="s">
        <v>7431</v>
      </c>
      <c r="C8084" s="276" t="s">
        <v>2525</v>
      </c>
    </row>
    <row r="8085" spans="1:3" x14ac:dyDescent="0.2">
      <c r="A8085" s="76" t="s">
        <v>13766</v>
      </c>
      <c r="B8085" s="275" t="s">
        <v>13767</v>
      </c>
      <c r="C8085" s="276" t="s">
        <v>2525</v>
      </c>
    </row>
    <row r="8086" spans="1:3" x14ac:dyDescent="0.2">
      <c r="A8086" s="76" t="s">
        <v>13768</v>
      </c>
      <c r="B8086" s="275" t="s">
        <v>13769</v>
      </c>
      <c r="C8086" s="276" t="s">
        <v>22275</v>
      </c>
    </row>
    <row r="8087" spans="1:3" x14ac:dyDescent="0.2">
      <c r="A8087" s="76" t="s">
        <v>13770</v>
      </c>
      <c r="B8087" s="275" t="s">
        <v>13771</v>
      </c>
      <c r="C8087" s="276" t="s">
        <v>2525</v>
      </c>
    </row>
    <row r="8088" spans="1:3" x14ac:dyDescent="0.2">
      <c r="A8088" s="76" t="s">
        <v>13772</v>
      </c>
      <c r="B8088" s="275" t="s">
        <v>13773</v>
      </c>
      <c r="C8088" s="276" t="s">
        <v>2525</v>
      </c>
    </row>
    <row r="8089" spans="1:3" x14ac:dyDescent="0.2">
      <c r="A8089" s="76" t="s">
        <v>13774</v>
      </c>
      <c r="B8089" s="275" t="s">
        <v>13775</v>
      </c>
      <c r="C8089" s="276" t="s">
        <v>2525</v>
      </c>
    </row>
    <row r="8090" spans="1:3" x14ac:dyDescent="0.2">
      <c r="A8090" s="76" t="s">
        <v>13776</v>
      </c>
      <c r="B8090" s="275" t="s">
        <v>13777</v>
      </c>
      <c r="C8090" s="276" t="s">
        <v>22275</v>
      </c>
    </row>
    <row r="8091" spans="1:3" x14ac:dyDescent="0.2">
      <c r="A8091" s="76" t="s">
        <v>13778</v>
      </c>
      <c r="B8091" s="275" t="s">
        <v>13779</v>
      </c>
      <c r="C8091" s="276" t="s">
        <v>2525</v>
      </c>
    </row>
    <row r="8092" spans="1:3" x14ac:dyDescent="0.2">
      <c r="A8092" s="76" t="s">
        <v>13780</v>
      </c>
      <c r="B8092" s="275" t="s">
        <v>13781</v>
      </c>
      <c r="C8092" s="276" t="s">
        <v>2525</v>
      </c>
    </row>
    <row r="8093" spans="1:3" x14ac:dyDescent="0.2">
      <c r="A8093" s="76" t="s">
        <v>13782</v>
      </c>
      <c r="B8093" s="275" t="s">
        <v>13783</v>
      </c>
      <c r="C8093" s="276" t="s">
        <v>22275</v>
      </c>
    </row>
    <row r="8094" spans="1:3" x14ac:dyDescent="0.2">
      <c r="A8094" s="76" t="s">
        <v>13784</v>
      </c>
      <c r="B8094" s="275" t="s">
        <v>13785</v>
      </c>
      <c r="C8094" s="276" t="s">
        <v>22278</v>
      </c>
    </row>
    <row r="8095" spans="1:3" x14ac:dyDescent="0.2">
      <c r="A8095" s="76" t="s">
        <v>13786</v>
      </c>
      <c r="B8095" s="275" t="s">
        <v>13787</v>
      </c>
      <c r="C8095" s="276" t="s">
        <v>22278</v>
      </c>
    </row>
    <row r="8096" spans="1:3" x14ac:dyDescent="0.2">
      <c r="A8096" s="76" t="s">
        <v>13788</v>
      </c>
      <c r="B8096" s="275" t="s">
        <v>13789</v>
      </c>
      <c r="C8096" s="276" t="s">
        <v>22275</v>
      </c>
    </row>
    <row r="8097" spans="1:3" x14ac:dyDescent="0.2">
      <c r="A8097" s="76" t="s">
        <v>13790</v>
      </c>
      <c r="B8097" s="275" t="s">
        <v>13791</v>
      </c>
      <c r="C8097" s="276" t="s">
        <v>2525</v>
      </c>
    </row>
    <row r="8098" spans="1:3" x14ac:dyDescent="0.2">
      <c r="A8098" s="76" t="s">
        <v>13792</v>
      </c>
      <c r="B8098" s="275" t="s">
        <v>4296</v>
      </c>
      <c r="C8098" s="276" t="s">
        <v>2525</v>
      </c>
    </row>
    <row r="8099" spans="1:3" x14ac:dyDescent="0.2">
      <c r="A8099" s="76" t="s">
        <v>13793</v>
      </c>
      <c r="B8099" s="275" t="s">
        <v>13794</v>
      </c>
      <c r="C8099" s="276" t="s">
        <v>2525</v>
      </c>
    </row>
    <row r="8100" spans="1:3" x14ac:dyDescent="0.2">
      <c r="A8100" s="76" t="s">
        <v>13795</v>
      </c>
      <c r="B8100" s="275" t="s">
        <v>13796</v>
      </c>
      <c r="C8100" s="276" t="s">
        <v>2525</v>
      </c>
    </row>
    <row r="8101" spans="1:3" x14ac:dyDescent="0.2">
      <c r="A8101" s="76" t="s">
        <v>13797</v>
      </c>
      <c r="B8101" s="275" t="s">
        <v>13798</v>
      </c>
      <c r="C8101" s="276" t="s">
        <v>2525</v>
      </c>
    </row>
    <row r="8102" spans="1:3" x14ac:dyDescent="0.2">
      <c r="A8102" s="76" t="s">
        <v>13799</v>
      </c>
      <c r="B8102" s="275" t="s">
        <v>13800</v>
      </c>
      <c r="C8102" s="276" t="s">
        <v>2525</v>
      </c>
    </row>
    <row r="8103" spans="1:3" x14ac:dyDescent="0.2">
      <c r="A8103" s="76" t="s">
        <v>13801</v>
      </c>
      <c r="B8103" s="275" t="s">
        <v>13802</v>
      </c>
      <c r="C8103" s="276" t="s">
        <v>2525</v>
      </c>
    </row>
    <row r="8104" spans="1:3" x14ac:dyDescent="0.2">
      <c r="A8104" s="76" t="s">
        <v>13803</v>
      </c>
      <c r="B8104" s="275" t="s">
        <v>13804</v>
      </c>
      <c r="C8104" s="276" t="s">
        <v>2525</v>
      </c>
    </row>
    <row r="8105" spans="1:3" x14ac:dyDescent="0.2">
      <c r="A8105" s="76" t="s">
        <v>13805</v>
      </c>
      <c r="B8105" s="275" t="s">
        <v>13806</v>
      </c>
      <c r="C8105" s="276" t="s">
        <v>2525</v>
      </c>
    </row>
    <row r="8106" spans="1:3" x14ac:dyDescent="0.2">
      <c r="A8106" s="76" t="s">
        <v>13807</v>
      </c>
      <c r="B8106" s="275" t="s">
        <v>13808</v>
      </c>
      <c r="C8106" s="276" t="s">
        <v>22275</v>
      </c>
    </row>
    <row r="8107" spans="1:3" x14ac:dyDescent="0.2">
      <c r="A8107" s="76" t="s">
        <v>13809</v>
      </c>
      <c r="B8107" s="275" t="s">
        <v>13810</v>
      </c>
      <c r="C8107" s="276" t="s">
        <v>2525</v>
      </c>
    </row>
    <row r="8108" spans="1:3" x14ac:dyDescent="0.2">
      <c r="A8108" s="76" t="s">
        <v>13811</v>
      </c>
      <c r="B8108" s="275" t="s">
        <v>13812</v>
      </c>
      <c r="C8108" s="276" t="s">
        <v>2525</v>
      </c>
    </row>
    <row r="8109" spans="1:3" x14ac:dyDescent="0.2">
      <c r="A8109" s="76" t="s">
        <v>13813</v>
      </c>
      <c r="B8109" s="275" t="s">
        <v>13814</v>
      </c>
      <c r="C8109" s="276" t="s">
        <v>2525</v>
      </c>
    </row>
    <row r="8110" spans="1:3" x14ac:dyDescent="0.2">
      <c r="A8110" s="76" t="s">
        <v>13815</v>
      </c>
      <c r="B8110" s="275" t="s">
        <v>13816</v>
      </c>
      <c r="C8110" s="276" t="s">
        <v>2525</v>
      </c>
    </row>
    <row r="8111" spans="1:3" x14ac:dyDescent="0.2">
      <c r="A8111" s="76" t="s">
        <v>13817</v>
      </c>
      <c r="B8111" s="275" t="s">
        <v>13818</v>
      </c>
      <c r="C8111" s="276" t="s">
        <v>2525</v>
      </c>
    </row>
    <row r="8112" spans="1:3" x14ac:dyDescent="0.2">
      <c r="A8112" s="76" t="s">
        <v>13819</v>
      </c>
      <c r="B8112" s="275" t="s">
        <v>9675</v>
      </c>
      <c r="C8112" s="276" t="s">
        <v>2525</v>
      </c>
    </row>
    <row r="8113" spans="1:3" x14ac:dyDescent="0.2">
      <c r="A8113" s="76" t="s">
        <v>13820</v>
      </c>
      <c r="B8113" s="275" t="s">
        <v>18306</v>
      </c>
      <c r="C8113" s="276" t="s">
        <v>22275</v>
      </c>
    </row>
    <row r="8114" spans="1:3" x14ac:dyDescent="0.2">
      <c r="A8114" s="76" t="s">
        <v>18307</v>
      </c>
      <c r="B8114" s="275" t="s">
        <v>18308</v>
      </c>
      <c r="C8114" s="276" t="s">
        <v>2525</v>
      </c>
    </row>
    <row r="8115" spans="1:3" x14ac:dyDescent="0.2">
      <c r="A8115" s="76" t="s">
        <v>18309</v>
      </c>
      <c r="B8115" s="275" t="s">
        <v>18310</v>
      </c>
      <c r="C8115" s="276" t="s">
        <v>2525</v>
      </c>
    </row>
    <row r="8116" spans="1:3" x14ac:dyDescent="0.2">
      <c r="A8116" s="76" t="s">
        <v>18311</v>
      </c>
      <c r="B8116" s="275" t="s">
        <v>18312</v>
      </c>
      <c r="C8116" s="276" t="s">
        <v>2525</v>
      </c>
    </row>
    <row r="8117" spans="1:3" x14ac:dyDescent="0.2">
      <c r="A8117" s="76" t="s">
        <v>18313</v>
      </c>
      <c r="B8117" s="275" t="s">
        <v>18314</v>
      </c>
      <c r="C8117" s="276" t="s">
        <v>22275</v>
      </c>
    </row>
    <row r="8118" spans="1:3" x14ac:dyDescent="0.2">
      <c r="A8118" s="76" t="s">
        <v>18315</v>
      </c>
      <c r="B8118" s="275" t="s">
        <v>18316</v>
      </c>
      <c r="C8118" s="276" t="s">
        <v>22275</v>
      </c>
    </row>
    <row r="8119" spans="1:3" x14ac:dyDescent="0.2">
      <c r="A8119" s="76" t="s">
        <v>18317</v>
      </c>
      <c r="B8119" s="275" t="s">
        <v>18318</v>
      </c>
      <c r="C8119" s="276" t="s">
        <v>2525</v>
      </c>
    </row>
    <row r="8120" spans="1:3" x14ac:dyDescent="0.2">
      <c r="A8120" s="76" t="s">
        <v>18319</v>
      </c>
      <c r="B8120" s="275" t="s">
        <v>6408</v>
      </c>
      <c r="C8120" s="276" t="s">
        <v>2525</v>
      </c>
    </row>
    <row r="8121" spans="1:3" x14ac:dyDescent="0.2">
      <c r="A8121" s="76" t="s">
        <v>18320</v>
      </c>
      <c r="B8121" s="275" t="s">
        <v>6824</v>
      </c>
      <c r="C8121" s="276" t="s">
        <v>2525</v>
      </c>
    </row>
    <row r="8122" spans="1:3" x14ac:dyDescent="0.2">
      <c r="A8122" s="76" t="s">
        <v>18321</v>
      </c>
      <c r="B8122" s="275" t="s">
        <v>18322</v>
      </c>
      <c r="C8122" s="276" t="s">
        <v>2525</v>
      </c>
    </row>
    <row r="8123" spans="1:3" x14ac:dyDescent="0.2">
      <c r="A8123" s="76" t="s">
        <v>18323</v>
      </c>
      <c r="B8123" s="275" t="s">
        <v>18324</v>
      </c>
      <c r="C8123" s="276" t="s">
        <v>2525</v>
      </c>
    </row>
    <row r="8124" spans="1:3" x14ac:dyDescent="0.2">
      <c r="A8124" s="76" t="s">
        <v>18325</v>
      </c>
      <c r="B8124" s="275" t="s">
        <v>18326</v>
      </c>
      <c r="C8124" s="276" t="s">
        <v>2525</v>
      </c>
    </row>
    <row r="8125" spans="1:3" x14ac:dyDescent="0.2">
      <c r="A8125" s="76" t="s">
        <v>18327</v>
      </c>
      <c r="B8125" s="275" t="s">
        <v>18328</v>
      </c>
      <c r="C8125" s="276" t="s">
        <v>2525</v>
      </c>
    </row>
    <row r="8126" spans="1:3" x14ac:dyDescent="0.2">
      <c r="A8126" s="76" t="s">
        <v>18329</v>
      </c>
      <c r="B8126" s="275" t="s">
        <v>18330</v>
      </c>
      <c r="C8126" s="276" t="s">
        <v>2525</v>
      </c>
    </row>
    <row r="8127" spans="1:3" x14ac:dyDescent="0.2">
      <c r="A8127" s="76" t="s">
        <v>18331</v>
      </c>
      <c r="B8127" s="275" t="s">
        <v>18332</v>
      </c>
      <c r="C8127" s="276" t="s">
        <v>22275</v>
      </c>
    </row>
    <row r="8128" spans="1:3" x14ac:dyDescent="0.2">
      <c r="A8128" s="76" t="s">
        <v>18333</v>
      </c>
      <c r="B8128" s="275" t="s">
        <v>18334</v>
      </c>
      <c r="C8128" s="276" t="s">
        <v>2525</v>
      </c>
    </row>
    <row r="8129" spans="1:3" x14ac:dyDescent="0.2">
      <c r="A8129" s="76" t="s">
        <v>18335</v>
      </c>
      <c r="B8129" s="275" t="s">
        <v>18336</v>
      </c>
      <c r="C8129" s="276" t="s">
        <v>22275</v>
      </c>
    </row>
    <row r="8130" spans="1:3" x14ac:dyDescent="0.2">
      <c r="A8130" s="76" t="s">
        <v>18337</v>
      </c>
      <c r="B8130" s="275" t="s">
        <v>18338</v>
      </c>
      <c r="C8130" s="276" t="s">
        <v>2525</v>
      </c>
    </row>
    <row r="8131" spans="1:3" x14ac:dyDescent="0.2">
      <c r="A8131" s="76" t="s">
        <v>18339</v>
      </c>
      <c r="B8131" s="275" t="s">
        <v>637</v>
      </c>
      <c r="C8131" s="276" t="s">
        <v>2525</v>
      </c>
    </row>
    <row r="8132" spans="1:3" x14ac:dyDescent="0.2">
      <c r="A8132" s="76" t="s">
        <v>18340</v>
      </c>
      <c r="B8132" s="275" t="s">
        <v>18341</v>
      </c>
      <c r="C8132" s="276" t="s">
        <v>2525</v>
      </c>
    </row>
    <row r="8133" spans="1:3" x14ac:dyDescent="0.2">
      <c r="A8133" s="76" t="s">
        <v>18342</v>
      </c>
      <c r="B8133" s="275" t="s">
        <v>18343</v>
      </c>
      <c r="C8133" s="276" t="s">
        <v>2525</v>
      </c>
    </row>
    <row r="8134" spans="1:3" x14ac:dyDescent="0.2">
      <c r="A8134" s="76" t="s">
        <v>18344</v>
      </c>
      <c r="B8134" s="275" t="s">
        <v>18345</v>
      </c>
      <c r="C8134" s="276" t="s">
        <v>2525</v>
      </c>
    </row>
    <row r="8135" spans="1:3" x14ac:dyDescent="0.2">
      <c r="A8135" s="76" t="s">
        <v>18346</v>
      </c>
      <c r="B8135" s="275" t="s">
        <v>18347</v>
      </c>
      <c r="C8135" s="276" t="s">
        <v>2525</v>
      </c>
    </row>
    <row r="8136" spans="1:3" x14ac:dyDescent="0.2">
      <c r="A8136" s="76" t="s">
        <v>18348</v>
      </c>
      <c r="B8136" s="275" t="s">
        <v>18349</v>
      </c>
      <c r="C8136" s="276" t="s">
        <v>22278</v>
      </c>
    </row>
    <row r="8137" spans="1:3" x14ac:dyDescent="0.2">
      <c r="A8137" s="76" t="s">
        <v>18350</v>
      </c>
      <c r="B8137" s="275" t="s">
        <v>18351</v>
      </c>
      <c r="C8137" s="276" t="s">
        <v>22278</v>
      </c>
    </row>
    <row r="8138" spans="1:3" x14ac:dyDescent="0.2">
      <c r="A8138" s="76" t="s">
        <v>18352</v>
      </c>
      <c r="B8138" s="275" t="s">
        <v>18353</v>
      </c>
      <c r="C8138" s="276" t="s">
        <v>22278</v>
      </c>
    </row>
    <row r="8139" spans="1:3" x14ac:dyDescent="0.2">
      <c r="A8139" s="76" t="s">
        <v>18354</v>
      </c>
      <c r="B8139" s="275" t="s">
        <v>18355</v>
      </c>
      <c r="C8139" s="276" t="s">
        <v>22278</v>
      </c>
    </row>
    <row r="8140" spans="1:3" x14ac:dyDescent="0.2">
      <c r="A8140" s="76" t="s">
        <v>18356</v>
      </c>
      <c r="B8140" s="275" t="s">
        <v>18357</v>
      </c>
      <c r="C8140" s="276" t="s">
        <v>22278</v>
      </c>
    </row>
    <row r="8141" spans="1:3" x14ac:dyDescent="0.2">
      <c r="A8141" s="76" t="s">
        <v>18358</v>
      </c>
      <c r="B8141" s="275" t="s">
        <v>18359</v>
      </c>
      <c r="C8141" s="276" t="s">
        <v>22278</v>
      </c>
    </row>
    <row r="8142" spans="1:3" x14ac:dyDescent="0.2">
      <c r="A8142" s="76" t="s">
        <v>18360</v>
      </c>
      <c r="B8142" s="275" t="s">
        <v>18361</v>
      </c>
      <c r="C8142" s="276" t="s">
        <v>22278</v>
      </c>
    </row>
    <row r="8143" spans="1:3" x14ac:dyDescent="0.2">
      <c r="A8143" s="76" t="s">
        <v>18362</v>
      </c>
      <c r="B8143" s="275" t="s">
        <v>18363</v>
      </c>
      <c r="C8143" s="276" t="s">
        <v>22278</v>
      </c>
    </row>
    <row r="8144" spans="1:3" x14ac:dyDescent="0.2">
      <c r="A8144" s="76" t="s">
        <v>18364</v>
      </c>
      <c r="B8144" s="275" t="s">
        <v>18365</v>
      </c>
      <c r="C8144" s="276" t="s">
        <v>22278</v>
      </c>
    </row>
    <row r="8145" spans="1:3" x14ac:dyDescent="0.2">
      <c r="A8145" s="76" t="s">
        <v>18366</v>
      </c>
      <c r="B8145" s="275" t="s">
        <v>18367</v>
      </c>
      <c r="C8145" s="276" t="s">
        <v>22278</v>
      </c>
    </row>
    <row r="8146" spans="1:3" x14ac:dyDescent="0.2">
      <c r="A8146" s="76" t="s">
        <v>18368</v>
      </c>
      <c r="B8146" s="275" t="s">
        <v>18369</v>
      </c>
      <c r="C8146" s="276" t="s">
        <v>2525</v>
      </c>
    </row>
    <row r="8147" spans="1:3" x14ac:dyDescent="0.2">
      <c r="A8147" s="76" t="s">
        <v>18370</v>
      </c>
      <c r="B8147" s="275" t="s">
        <v>18371</v>
      </c>
      <c r="C8147" s="276" t="s">
        <v>2525</v>
      </c>
    </row>
    <row r="8148" spans="1:3" x14ac:dyDescent="0.2">
      <c r="A8148" s="76" t="s">
        <v>18372</v>
      </c>
      <c r="B8148" s="275" t="s">
        <v>18373</v>
      </c>
      <c r="C8148" s="276" t="s">
        <v>2525</v>
      </c>
    </row>
    <row r="8149" spans="1:3" x14ac:dyDescent="0.2">
      <c r="A8149" s="76" t="s">
        <v>18374</v>
      </c>
      <c r="B8149" s="275" t="s">
        <v>18375</v>
      </c>
      <c r="C8149" s="276" t="s">
        <v>2525</v>
      </c>
    </row>
    <row r="8150" spans="1:3" x14ac:dyDescent="0.2">
      <c r="A8150" s="76" t="s">
        <v>18376</v>
      </c>
      <c r="B8150" s="275" t="s">
        <v>18377</v>
      </c>
      <c r="C8150" s="276" t="s">
        <v>2525</v>
      </c>
    </row>
    <row r="8151" spans="1:3" x14ac:dyDescent="0.2">
      <c r="A8151" s="76" t="s">
        <v>18378</v>
      </c>
      <c r="B8151" s="275" t="s">
        <v>18379</v>
      </c>
      <c r="C8151" s="276" t="s">
        <v>2525</v>
      </c>
    </row>
    <row r="8152" spans="1:3" x14ac:dyDescent="0.2">
      <c r="A8152" s="76" t="s">
        <v>18380</v>
      </c>
      <c r="B8152" s="275" t="s">
        <v>18381</v>
      </c>
      <c r="C8152" s="276" t="s">
        <v>2525</v>
      </c>
    </row>
    <row r="8153" spans="1:3" x14ac:dyDescent="0.2">
      <c r="A8153" s="76" t="s">
        <v>18382</v>
      </c>
      <c r="B8153" s="275" t="s">
        <v>18383</v>
      </c>
      <c r="C8153" s="276" t="s">
        <v>22275</v>
      </c>
    </row>
    <row r="8154" spans="1:3" x14ac:dyDescent="0.2">
      <c r="A8154" s="76" t="s">
        <v>18384</v>
      </c>
      <c r="B8154" s="275" t="s">
        <v>18385</v>
      </c>
      <c r="C8154" s="276" t="s">
        <v>2525</v>
      </c>
    </row>
    <row r="8155" spans="1:3" x14ac:dyDescent="0.2">
      <c r="A8155" s="76" t="s">
        <v>18386</v>
      </c>
      <c r="B8155" s="275" t="s">
        <v>18387</v>
      </c>
      <c r="C8155" s="276" t="s">
        <v>2525</v>
      </c>
    </row>
    <row r="8156" spans="1:3" x14ac:dyDescent="0.2">
      <c r="A8156" s="76" t="s">
        <v>18388</v>
      </c>
      <c r="B8156" s="275" t="s">
        <v>18389</v>
      </c>
      <c r="C8156" s="276" t="s">
        <v>2525</v>
      </c>
    </row>
    <row r="8157" spans="1:3" x14ac:dyDescent="0.2">
      <c r="A8157" s="76" t="s">
        <v>18390</v>
      </c>
      <c r="B8157" s="275" t="s">
        <v>18391</v>
      </c>
      <c r="C8157" s="276" t="s">
        <v>2525</v>
      </c>
    </row>
    <row r="8158" spans="1:3" x14ac:dyDescent="0.2">
      <c r="A8158" s="76" t="s">
        <v>18392</v>
      </c>
      <c r="B8158" s="275" t="s">
        <v>18393</v>
      </c>
      <c r="C8158" s="276" t="s">
        <v>2525</v>
      </c>
    </row>
    <row r="8159" spans="1:3" x14ac:dyDescent="0.2">
      <c r="A8159" s="76" t="s">
        <v>18394</v>
      </c>
      <c r="B8159" s="275" t="s">
        <v>18395</v>
      </c>
      <c r="C8159" s="276" t="s">
        <v>2525</v>
      </c>
    </row>
    <row r="8160" spans="1:3" x14ac:dyDescent="0.2">
      <c r="A8160" s="76" t="s">
        <v>18396</v>
      </c>
      <c r="B8160" s="275" t="s">
        <v>18397</v>
      </c>
      <c r="C8160" s="276" t="s">
        <v>2525</v>
      </c>
    </row>
    <row r="8161" spans="1:3" x14ac:dyDescent="0.2">
      <c r="A8161" s="76" t="s">
        <v>18398</v>
      </c>
      <c r="B8161" s="275" t="s">
        <v>18399</v>
      </c>
      <c r="C8161" s="276" t="s">
        <v>2525</v>
      </c>
    </row>
    <row r="8162" spans="1:3" x14ac:dyDescent="0.2">
      <c r="A8162" s="76" t="s">
        <v>18400</v>
      </c>
      <c r="B8162" s="275" t="s">
        <v>18401</v>
      </c>
      <c r="C8162" s="276" t="s">
        <v>2525</v>
      </c>
    </row>
    <row r="8163" spans="1:3" x14ac:dyDescent="0.2">
      <c r="A8163" s="76" t="s">
        <v>18402</v>
      </c>
      <c r="B8163" s="275" t="s">
        <v>18403</v>
      </c>
      <c r="C8163" s="276" t="s">
        <v>2525</v>
      </c>
    </row>
    <row r="8164" spans="1:3" x14ac:dyDescent="0.2">
      <c r="A8164" s="76" t="s">
        <v>18404</v>
      </c>
      <c r="B8164" s="275" t="s">
        <v>18405</v>
      </c>
      <c r="C8164" s="276" t="s">
        <v>2525</v>
      </c>
    </row>
    <row r="8165" spans="1:3" x14ac:dyDescent="0.2">
      <c r="A8165" s="76" t="s">
        <v>18406</v>
      </c>
      <c r="B8165" s="275" t="s">
        <v>18407</v>
      </c>
      <c r="C8165" s="276" t="s">
        <v>2525</v>
      </c>
    </row>
    <row r="8166" spans="1:3" x14ac:dyDescent="0.2">
      <c r="A8166" s="76" t="s">
        <v>18408</v>
      </c>
      <c r="B8166" s="275" t="s">
        <v>18409</v>
      </c>
      <c r="C8166" s="276" t="s">
        <v>2525</v>
      </c>
    </row>
    <row r="8167" spans="1:3" x14ac:dyDescent="0.2">
      <c r="A8167" s="76" t="s">
        <v>18410</v>
      </c>
      <c r="B8167" s="275" t="s">
        <v>18411</v>
      </c>
      <c r="C8167" s="276" t="s">
        <v>2525</v>
      </c>
    </row>
    <row r="8168" spans="1:3" x14ac:dyDescent="0.2">
      <c r="A8168" s="76" t="s">
        <v>18412</v>
      </c>
      <c r="B8168" s="275" t="s">
        <v>18413</v>
      </c>
      <c r="C8168" s="276" t="s">
        <v>2525</v>
      </c>
    </row>
    <row r="8169" spans="1:3" x14ac:dyDescent="0.2">
      <c r="A8169" s="76" t="s">
        <v>18414</v>
      </c>
      <c r="B8169" s="275" t="s">
        <v>11646</v>
      </c>
      <c r="C8169" s="276" t="s">
        <v>2525</v>
      </c>
    </row>
    <row r="8170" spans="1:3" x14ac:dyDescent="0.2">
      <c r="A8170" s="76" t="s">
        <v>18415</v>
      </c>
      <c r="B8170" s="275" t="s">
        <v>18416</v>
      </c>
      <c r="C8170" s="276" t="s">
        <v>2525</v>
      </c>
    </row>
    <row r="8171" spans="1:3" x14ac:dyDescent="0.2">
      <c r="A8171" s="76" t="s">
        <v>18417</v>
      </c>
      <c r="B8171" s="275" t="s">
        <v>18418</v>
      </c>
      <c r="C8171" s="276" t="s">
        <v>2525</v>
      </c>
    </row>
    <row r="8172" spans="1:3" x14ac:dyDescent="0.2">
      <c r="A8172" s="76" t="s">
        <v>18419</v>
      </c>
      <c r="B8172" s="275" t="s">
        <v>18420</v>
      </c>
      <c r="C8172" s="276" t="s">
        <v>2525</v>
      </c>
    </row>
    <row r="8173" spans="1:3" x14ac:dyDescent="0.2">
      <c r="A8173" s="76" t="s">
        <v>18421</v>
      </c>
      <c r="B8173" s="275" t="s">
        <v>18422</v>
      </c>
      <c r="C8173" s="276" t="s">
        <v>2525</v>
      </c>
    </row>
    <row r="8174" spans="1:3" x14ac:dyDescent="0.2">
      <c r="A8174" s="76" t="s">
        <v>18423</v>
      </c>
      <c r="B8174" s="275" t="s">
        <v>18424</v>
      </c>
      <c r="C8174" s="276" t="s">
        <v>2525</v>
      </c>
    </row>
    <row r="8175" spans="1:3" x14ac:dyDescent="0.2">
      <c r="A8175" s="76" t="s">
        <v>18425</v>
      </c>
      <c r="B8175" s="275" t="s">
        <v>18426</v>
      </c>
      <c r="C8175" s="276" t="s">
        <v>22278</v>
      </c>
    </row>
    <row r="8176" spans="1:3" x14ac:dyDescent="0.2">
      <c r="A8176" s="76" t="s">
        <v>18427</v>
      </c>
      <c r="B8176" s="275" t="s">
        <v>18428</v>
      </c>
      <c r="C8176" s="276" t="s">
        <v>22278</v>
      </c>
    </row>
    <row r="8177" spans="1:3" x14ac:dyDescent="0.2">
      <c r="A8177" s="76" t="s">
        <v>18429</v>
      </c>
      <c r="B8177" s="275" t="s">
        <v>18430</v>
      </c>
      <c r="C8177" s="276" t="s">
        <v>22278</v>
      </c>
    </row>
    <row r="8178" spans="1:3" x14ac:dyDescent="0.2">
      <c r="A8178" s="76" t="s">
        <v>18431</v>
      </c>
      <c r="B8178" s="275" t="s">
        <v>18432</v>
      </c>
      <c r="C8178" s="276" t="s">
        <v>22278</v>
      </c>
    </row>
    <row r="8179" spans="1:3" x14ac:dyDescent="0.2">
      <c r="A8179" s="76" t="s">
        <v>18433</v>
      </c>
      <c r="B8179" s="275" t="s">
        <v>18434</v>
      </c>
      <c r="C8179" s="276" t="s">
        <v>22278</v>
      </c>
    </row>
    <row r="8180" spans="1:3" x14ac:dyDescent="0.2">
      <c r="A8180" s="76" t="s">
        <v>18435</v>
      </c>
      <c r="B8180" s="275" t="s">
        <v>18436</v>
      </c>
      <c r="C8180" s="276" t="s">
        <v>22278</v>
      </c>
    </row>
    <row r="8181" spans="1:3" x14ac:dyDescent="0.2">
      <c r="A8181" s="76" t="s">
        <v>18437</v>
      </c>
      <c r="B8181" s="275" t="s">
        <v>18438</v>
      </c>
      <c r="C8181" s="276" t="s">
        <v>22278</v>
      </c>
    </row>
    <row r="8182" spans="1:3" x14ac:dyDescent="0.2">
      <c r="A8182" s="76" t="s">
        <v>18439</v>
      </c>
      <c r="B8182" s="275" t="s">
        <v>18440</v>
      </c>
      <c r="C8182" s="276" t="s">
        <v>22275</v>
      </c>
    </row>
    <row r="8183" spans="1:3" x14ac:dyDescent="0.2">
      <c r="A8183" s="76" t="s">
        <v>18441</v>
      </c>
      <c r="B8183" s="275" t="s">
        <v>18442</v>
      </c>
      <c r="C8183" s="276" t="s">
        <v>2525</v>
      </c>
    </row>
    <row r="8184" spans="1:3" x14ac:dyDescent="0.2">
      <c r="A8184" s="76" t="s">
        <v>18443</v>
      </c>
      <c r="B8184" s="275" t="s">
        <v>18444</v>
      </c>
      <c r="C8184" s="276" t="s">
        <v>2525</v>
      </c>
    </row>
    <row r="8185" spans="1:3" x14ac:dyDescent="0.2">
      <c r="A8185" s="76" t="s">
        <v>18445</v>
      </c>
      <c r="B8185" s="275" t="s">
        <v>18446</v>
      </c>
      <c r="C8185" s="276" t="s">
        <v>2525</v>
      </c>
    </row>
    <row r="8186" spans="1:3" x14ac:dyDescent="0.2">
      <c r="A8186" s="76" t="s">
        <v>18447</v>
      </c>
      <c r="B8186" s="275" t="s">
        <v>18448</v>
      </c>
      <c r="C8186" s="276" t="s">
        <v>22275</v>
      </c>
    </row>
    <row r="8187" spans="1:3" x14ac:dyDescent="0.2">
      <c r="A8187" s="76" t="s">
        <v>18449</v>
      </c>
      <c r="B8187" s="275" t="s">
        <v>9233</v>
      </c>
      <c r="C8187" s="276" t="s">
        <v>2525</v>
      </c>
    </row>
    <row r="8188" spans="1:3" x14ac:dyDescent="0.2">
      <c r="A8188" s="76" t="s">
        <v>18450</v>
      </c>
      <c r="B8188" s="275" t="s">
        <v>18451</v>
      </c>
      <c r="C8188" s="276" t="s">
        <v>2525</v>
      </c>
    </row>
    <row r="8189" spans="1:3" x14ac:dyDescent="0.2">
      <c r="A8189" s="76" t="s">
        <v>18452</v>
      </c>
      <c r="B8189" s="275" t="s">
        <v>18453</v>
      </c>
      <c r="C8189" s="276" t="s">
        <v>2525</v>
      </c>
    </row>
    <row r="8190" spans="1:3" x14ac:dyDescent="0.2">
      <c r="A8190" s="76" t="s">
        <v>18454</v>
      </c>
      <c r="B8190" s="275" t="s">
        <v>18455</v>
      </c>
      <c r="C8190" s="276" t="s">
        <v>2525</v>
      </c>
    </row>
    <row r="8191" spans="1:3" x14ac:dyDescent="0.2">
      <c r="A8191" s="76" t="s">
        <v>18456</v>
      </c>
      <c r="B8191" s="275" t="s">
        <v>18457</v>
      </c>
      <c r="C8191" s="276" t="s">
        <v>2525</v>
      </c>
    </row>
    <row r="8192" spans="1:3" x14ac:dyDescent="0.2">
      <c r="A8192" s="76" t="s">
        <v>18458</v>
      </c>
      <c r="B8192" s="275" t="s">
        <v>18459</v>
      </c>
      <c r="C8192" s="276" t="s">
        <v>2525</v>
      </c>
    </row>
    <row r="8193" spans="1:3" x14ac:dyDescent="0.2">
      <c r="A8193" s="76" t="s">
        <v>18460</v>
      </c>
      <c r="B8193" s="275" t="s">
        <v>18461</v>
      </c>
      <c r="C8193" s="276" t="s">
        <v>2525</v>
      </c>
    </row>
    <row r="8194" spans="1:3" x14ac:dyDescent="0.2">
      <c r="A8194" s="76" t="s">
        <v>18462</v>
      </c>
      <c r="B8194" s="275" t="s">
        <v>18463</v>
      </c>
      <c r="C8194" s="276" t="s">
        <v>2525</v>
      </c>
    </row>
    <row r="8195" spans="1:3" x14ac:dyDescent="0.2">
      <c r="A8195" s="76" t="s">
        <v>18464</v>
      </c>
      <c r="B8195" s="275" t="s">
        <v>18465</v>
      </c>
      <c r="C8195" s="276" t="s">
        <v>2525</v>
      </c>
    </row>
    <row r="8196" spans="1:3" x14ac:dyDescent="0.2">
      <c r="A8196" s="76" t="s">
        <v>18466</v>
      </c>
      <c r="B8196" s="275" t="s">
        <v>18467</v>
      </c>
      <c r="C8196" s="276" t="s">
        <v>2525</v>
      </c>
    </row>
    <row r="8197" spans="1:3" x14ac:dyDescent="0.2">
      <c r="A8197" s="76" t="s">
        <v>18468</v>
      </c>
      <c r="B8197" s="275" t="s">
        <v>18469</v>
      </c>
      <c r="C8197" s="276" t="s">
        <v>2525</v>
      </c>
    </row>
    <row r="8198" spans="1:3" x14ac:dyDescent="0.2">
      <c r="A8198" s="76" t="s">
        <v>18470</v>
      </c>
      <c r="B8198" s="275" t="s">
        <v>18471</v>
      </c>
      <c r="C8198" s="276" t="s">
        <v>2525</v>
      </c>
    </row>
    <row r="8199" spans="1:3" x14ac:dyDescent="0.2">
      <c r="A8199" s="76" t="s">
        <v>18472</v>
      </c>
      <c r="B8199" s="275" t="s">
        <v>18473</v>
      </c>
      <c r="C8199" s="276" t="s">
        <v>2525</v>
      </c>
    </row>
    <row r="8200" spans="1:3" x14ac:dyDescent="0.2">
      <c r="A8200" s="76" t="s">
        <v>18474</v>
      </c>
      <c r="B8200" s="275" t="s">
        <v>18475</v>
      </c>
      <c r="C8200" s="276" t="s">
        <v>2525</v>
      </c>
    </row>
    <row r="8201" spans="1:3" x14ac:dyDescent="0.2">
      <c r="A8201" s="76" t="s">
        <v>18476</v>
      </c>
      <c r="B8201" s="275" t="s">
        <v>18477</v>
      </c>
      <c r="C8201" s="276" t="s">
        <v>2525</v>
      </c>
    </row>
    <row r="8202" spans="1:3" x14ac:dyDescent="0.2">
      <c r="A8202" s="76" t="s">
        <v>18478</v>
      </c>
      <c r="B8202" s="275" t="s">
        <v>10955</v>
      </c>
      <c r="C8202" s="276" t="s">
        <v>2525</v>
      </c>
    </row>
    <row r="8203" spans="1:3" x14ac:dyDescent="0.2">
      <c r="A8203" s="76" t="s">
        <v>18479</v>
      </c>
      <c r="B8203" s="275" t="s">
        <v>8100</v>
      </c>
      <c r="C8203" s="276" t="s">
        <v>2525</v>
      </c>
    </row>
    <row r="8204" spans="1:3" x14ac:dyDescent="0.2">
      <c r="A8204" s="76" t="s">
        <v>18480</v>
      </c>
      <c r="B8204" s="275" t="s">
        <v>18481</v>
      </c>
      <c r="C8204" s="276" t="s">
        <v>2525</v>
      </c>
    </row>
    <row r="8205" spans="1:3" x14ac:dyDescent="0.2">
      <c r="A8205" s="76" t="s">
        <v>18482</v>
      </c>
      <c r="B8205" s="275" t="s">
        <v>18483</v>
      </c>
      <c r="C8205" s="276" t="s">
        <v>2525</v>
      </c>
    </row>
    <row r="8206" spans="1:3" x14ac:dyDescent="0.2">
      <c r="A8206" s="76" t="s">
        <v>18484</v>
      </c>
      <c r="B8206" s="275" t="s">
        <v>18485</v>
      </c>
      <c r="C8206" s="276" t="s">
        <v>2525</v>
      </c>
    </row>
    <row r="8207" spans="1:3" x14ac:dyDescent="0.2">
      <c r="A8207" s="76" t="s">
        <v>18486</v>
      </c>
      <c r="B8207" s="275" t="s">
        <v>18487</v>
      </c>
      <c r="C8207" s="276" t="s">
        <v>2525</v>
      </c>
    </row>
    <row r="8208" spans="1:3" x14ac:dyDescent="0.2">
      <c r="A8208" s="76" t="s">
        <v>18488</v>
      </c>
      <c r="B8208" s="275" t="s">
        <v>18489</v>
      </c>
      <c r="C8208" s="276" t="s">
        <v>2525</v>
      </c>
    </row>
    <row r="8209" spans="1:3" x14ac:dyDescent="0.2">
      <c r="A8209" s="76" t="s">
        <v>18490</v>
      </c>
      <c r="B8209" s="275" t="s">
        <v>18491</v>
      </c>
      <c r="C8209" s="276" t="s">
        <v>2525</v>
      </c>
    </row>
    <row r="8210" spans="1:3" x14ac:dyDescent="0.2">
      <c r="A8210" s="76" t="s">
        <v>18492</v>
      </c>
      <c r="B8210" s="275" t="s">
        <v>18493</v>
      </c>
      <c r="C8210" s="276" t="s">
        <v>2525</v>
      </c>
    </row>
    <row r="8211" spans="1:3" x14ac:dyDescent="0.2">
      <c r="A8211" s="76" t="s">
        <v>18494</v>
      </c>
      <c r="B8211" s="275" t="s">
        <v>18495</v>
      </c>
      <c r="C8211" s="276" t="s">
        <v>2525</v>
      </c>
    </row>
    <row r="8212" spans="1:3" x14ac:dyDescent="0.2">
      <c r="A8212" s="76" t="s">
        <v>18496</v>
      </c>
      <c r="B8212" s="275" t="s">
        <v>18497</v>
      </c>
      <c r="C8212" s="276" t="s">
        <v>22275</v>
      </c>
    </row>
    <row r="8213" spans="1:3" x14ac:dyDescent="0.2">
      <c r="A8213" s="76" t="s">
        <v>18498</v>
      </c>
      <c r="B8213" s="275" t="s">
        <v>18499</v>
      </c>
      <c r="C8213" s="276" t="s">
        <v>2525</v>
      </c>
    </row>
    <row r="8214" spans="1:3" x14ac:dyDescent="0.2">
      <c r="A8214" s="76" t="s">
        <v>18500</v>
      </c>
      <c r="B8214" s="275" t="s">
        <v>18501</v>
      </c>
      <c r="C8214" s="276" t="s">
        <v>2525</v>
      </c>
    </row>
    <row r="8215" spans="1:3" x14ac:dyDescent="0.2">
      <c r="A8215" s="76" t="s">
        <v>18502</v>
      </c>
      <c r="B8215" s="275" t="s">
        <v>5395</v>
      </c>
      <c r="C8215" s="276" t="s">
        <v>2525</v>
      </c>
    </row>
    <row r="8216" spans="1:3" x14ac:dyDescent="0.2">
      <c r="A8216" s="76" t="s">
        <v>18503</v>
      </c>
      <c r="B8216" s="275" t="s">
        <v>5062</v>
      </c>
      <c r="C8216" s="276" t="s">
        <v>2525</v>
      </c>
    </row>
    <row r="8217" spans="1:3" x14ac:dyDescent="0.2">
      <c r="A8217" s="76" t="s">
        <v>18504</v>
      </c>
      <c r="B8217" s="275" t="s">
        <v>18505</v>
      </c>
      <c r="C8217" s="276" t="s">
        <v>2525</v>
      </c>
    </row>
    <row r="8218" spans="1:3" x14ac:dyDescent="0.2">
      <c r="A8218" s="76" t="s">
        <v>18506</v>
      </c>
      <c r="B8218" s="275" t="s">
        <v>18507</v>
      </c>
      <c r="C8218" s="276" t="s">
        <v>2525</v>
      </c>
    </row>
    <row r="8219" spans="1:3" x14ac:dyDescent="0.2">
      <c r="A8219" s="76" t="s">
        <v>18508</v>
      </c>
      <c r="B8219" s="275" t="s">
        <v>18509</v>
      </c>
      <c r="C8219" s="276" t="s">
        <v>22275</v>
      </c>
    </row>
    <row r="8220" spans="1:3" x14ac:dyDescent="0.2">
      <c r="A8220" s="76" t="s">
        <v>18510</v>
      </c>
      <c r="B8220" s="275" t="s">
        <v>18511</v>
      </c>
      <c r="C8220" s="276" t="s">
        <v>2525</v>
      </c>
    </row>
    <row r="8221" spans="1:3" x14ac:dyDescent="0.2">
      <c r="A8221" s="76" t="s">
        <v>18512</v>
      </c>
      <c r="B8221" s="275" t="s">
        <v>18513</v>
      </c>
      <c r="C8221" s="276" t="s">
        <v>2525</v>
      </c>
    </row>
    <row r="8222" spans="1:3" x14ac:dyDescent="0.2">
      <c r="A8222" s="76" t="s">
        <v>18514</v>
      </c>
      <c r="B8222" s="275" t="s">
        <v>18515</v>
      </c>
      <c r="C8222" s="276" t="s">
        <v>2525</v>
      </c>
    </row>
    <row r="8223" spans="1:3" x14ac:dyDescent="0.2">
      <c r="A8223" s="76" t="s">
        <v>18516</v>
      </c>
      <c r="B8223" s="275" t="s">
        <v>18517</v>
      </c>
      <c r="C8223" s="276" t="s">
        <v>2525</v>
      </c>
    </row>
    <row r="8224" spans="1:3" x14ac:dyDescent="0.2">
      <c r="A8224" s="76" t="s">
        <v>18518</v>
      </c>
      <c r="B8224" s="275" t="s">
        <v>18519</v>
      </c>
      <c r="C8224" s="276" t="s">
        <v>2525</v>
      </c>
    </row>
    <row r="8225" spans="1:3" x14ac:dyDescent="0.2">
      <c r="A8225" s="76" t="s">
        <v>18520</v>
      </c>
      <c r="B8225" s="275" t="s">
        <v>18521</v>
      </c>
      <c r="C8225" s="276" t="s">
        <v>2525</v>
      </c>
    </row>
    <row r="8226" spans="1:3" x14ac:dyDescent="0.2">
      <c r="A8226" s="76" t="s">
        <v>18522</v>
      </c>
      <c r="B8226" s="275" t="s">
        <v>18523</v>
      </c>
      <c r="C8226" s="276" t="s">
        <v>2525</v>
      </c>
    </row>
    <row r="8227" spans="1:3" x14ac:dyDescent="0.2">
      <c r="A8227" s="76" t="s">
        <v>18524</v>
      </c>
      <c r="B8227" s="275" t="s">
        <v>18525</v>
      </c>
      <c r="C8227" s="276" t="s">
        <v>2525</v>
      </c>
    </row>
    <row r="8228" spans="1:3" x14ac:dyDescent="0.2">
      <c r="A8228" s="76" t="s">
        <v>18526</v>
      </c>
      <c r="B8228" s="275" t="s">
        <v>18527</v>
      </c>
      <c r="C8228" s="276" t="s">
        <v>2525</v>
      </c>
    </row>
    <row r="8229" spans="1:3" x14ac:dyDescent="0.2">
      <c r="A8229" s="76" t="s">
        <v>18528</v>
      </c>
      <c r="B8229" s="275" t="s">
        <v>18529</v>
      </c>
      <c r="C8229" s="276" t="s">
        <v>2525</v>
      </c>
    </row>
    <row r="8230" spans="1:3" x14ac:dyDescent="0.2">
      <c r="A8230" s="76" t="s">
        <v>18530</v>
      </c>
      <c r="B8230" s="275" t="s">
        <v>9073</v>
      </c>
      <c r="C8230" s="276" t="s">
        <v>2525</v>
      </c>
    </row>
    <row r="8231" spans="1:3" x14ac:dyDescent="0.2">
      <c r="A8231" s="76" t="s">
        <v>18531</v>
      </c>
      <c r="B8231" s="275" t="s">
        <v>18532</v>
      </c>
      <c r="C8231" s="276" t="s">
        <v>2525</v>
      </c>
    </row>
    <row r="8232" spans="1:3" x14ac:dyDescent="0.2">
      <c r="A8232" s="76" t="s">
        <v>18533</v>
      </c>
      <c r="B8232" s="275" t="s">
        <v>18534</v>
      </c>
      <c r="C8232" s="276" t="s">
        <v>2525</v>
      </c>
    </row>
    <row r="8233" spans="1:3" x14ac:dyDescent="0.2">
      <c r="A8233" s="76" t="s">
        <v>18535</v>
      </c>
      <c r="B8233" s="275" t="s">
        <v>18536</v>
      </c>
      <c r="C8233" s="276" t="s">
        <v>2525</v>
      </c>
    </row>
    <row r="8234" spans="1:3" x14ac:dyDescent="0.2">
      <c r="A8234" s="76" t="s">
        <v>18537</v>
      </c>
      <c r="B8234" s="275" t="s">
        <v>18538</v>
      </c>
      <c r="C8234" s="276" t="s">
        <v>22278</v>
      </c>
    </row>
    <row r="8235" spans="1:3" x14ac:dyDescent="0.2">
      <c r="A8235" s="76" t="s">
        <v>18539</v>
      </c>
      <c r="B8235" s="275" t="s">
        <v>18540</v>
      </c>
      <c r="C8235" s="276" t="s">
        <v>22278</v>
      </c>
    </row>
    <row r="8236" spans="1:3" x14ac:dyDescent="0.2">
      <c r="A8236" s="76" t="s">
        <v>18541</v>
      </c>
      <c r="B8236" s="275" t="s">
        <v>18542</v>
      </c>
      <c r="C8236" s="276" t="s">
        <v>22278</v>
      </c>
    </row>
    <row r="8237" spans="1:3" x14ac:dyDescent="0.2">
      <c r="A8237" s="76" t="s">
        <v>18543</v>
      </c>
      <c r="B8237" s="275" t="s">
        <v>18544</v>
      </c>
      <c r="C8237" s="276" t="s">
        <v>22275</v>
      </c>
    </row>
    <row r="8238" spans="1:3" x14ac:dyDescent="0.2">
      <c r="A8238" s="76" t="s">
        <v>18545</v>
      </c>
      <c r="B8238" s="275" t="s">
        <v>18546</v>
      </c>
      <c r="C8238" s="276" t="s">
        <v>22275</v>
      </c>
    </row>
    <row r="8239" spans="1:3" x14ac:dyDescent="0.2">
      <c r="A8239" s="76" t="s">
        <v>18547</v>
      </c>
      <c r="B8239" s="275" t="s">
        <v>18548</v>
      </c>
      <c r="C8239" s="276" t="s">
        <v>22275</v>
      </c>
    </row>
    <row r="8240" spans="1:3" x14ac:dyDescent="0.2">
      <c r="A8240" s="76" t="s">
        <v>18549</v>
      </c>
      <c r="B8240" s="275" t="s">
        <v>18550</v>
      </c>
      <c r="C8240" s="276" t="s">
        <v>22275</v>
      </c>
    </row>
    <row r="8241" spans="1:3" x14ac:dyDescent="0.2">
      <c r="A8241" s="76" t="s">
        <v>18551</v>
      </c>
      <c r="B8241" s="275" t="s">
        <v>18552</v>
      </c>
      <c r="C8241" s="276" t="s">
        <v>2525</v>
      </c>
    </row>
    <row r="8242" spans="1:3" x14ac:dyDescent="0.2">
      <c r="A8242" s="76" t="s">
        <v>18553</v>
      </c>
      <c r="B8242" s="275" t="s">
        <v>18554</v>
      </c>
      <c r="C8242" s="276" t="s">
        <v>2525</v>
      </c>
    </row>
    <row r="8243" spans="1:3" x14ac:dyDescent="0.2">
      <c r="A8243" s="76" t="s">
        <v>18555</v>
      </c>
      <c r="B8243" s="275" t="s">
        <v>18556</v>
      </c>
      <c r="C8243" s="276" t="s">
        <v>22275</v>
      </c>
    </row>
    <row r="8244" spans="1:3" x14ac:dyDescent="0.2">
      <c r="A8244" s="76" t="s">
        <v>18557</v>
      </c>
      <c r="B8244" s="275" t="s">
        <v>18558</v>
      </c>
      <c r="C8244" s="276" t="s">
        <v>2525</v>
      </c>
    </row>
    <row r="8245" spans="1:3" x14ac:dyDescent="0.2">
      <c r="A8245" s="76" t="s">
        <v>18559</v>
      </c>
      <c r="B8245" s="275" t="s">
        <v>18560</v>
      </c>
      <c r="C8245" s="276" t="s">
        <v>2525</v>
      </c>
    </row>
    <row r="8246" spans="1:3" x14ac:dyDescent="0.2">
      <c r="A8246" s="76" t="s">
        <v>18561</v>
      </c>
      <c r="B8246" s="275" t="s">
        <v>14973</v>
      </c>
      <c r="C8246" s="276" t="s">
        <v>2525</v>
      </c>
    </row>
    <row r="8247" spans="1:3" x14ac:dyDescent="0.2">
      <c r="A8247" s="76" t="s">
        <v>18562</v>
      </c>
      <c r="B8247" s="275" t="s">
        <v>18563</v>
      </c>
      <c r="C8247" s="276" t="s">
        <v>22275</v>
      </c>
    </row>
    <row r="8248" spans="1:3" x14ac:dyDescent="0.2">
      <c r="A8248" s="76" t="s">
        <v>18564</v>
      </c>
      <c r="B8248" s="275" t="s">
        <v>18565</v>
      </c>
      <c r="C8248" s="276" t="s">
        <v>2525</v>
      </c>
    </row>
    <row r="8249" spans="1:3" x14ac:dyDescent="0.2">
      <c r="A8249" s="76" t="s">
        <v>18566</v>
      </c>
      <c r="B8249" s="275" t="s">
        <v>18567</v>
      </c>
      <c r="C8249" s="276" t="s">
        <v>2525</v>
      </c>
    </row>
    <row r="8250" spans="1:3" x14ac:dyDescent="0.2">
      <c r="A8250" s="76" t="s">
        <v>18568</v>
      </c>
      <c r="B8250" s="275" t="s">
        <v>18569</v>
      </c>
      <c r="C8250" s="276" t="s">
        <v>2525</v>
      </c>
    </row>
    <row r="8251" spans="1:3" x14ac:dyDescent="0.2">
      <c r="A8251" s="76" t="s">
        <v>18570</v>
      </c>
      <c r="B8251" s="275" t="s">
        <v>18571</v>
      </c>
      <c r="C8251" s="276" t="s">
        <v>2525</v>
      </c>
    </row>
    <row r="8252" spans="1:3" x14ac:dyDescent="0.2">
      <c r="A8252" s="76" t="s">
        <v>18572</v>
      </c>
      <c r="B8252" s="275" t="s">
        <v>18573</v>
      </c>
      <c r="C8252" s="276" t="s">
        <v>2525</v>
      </c>
    </row>
    <row r="8253" spans="1:3" x14ac:dyDescent="0.2">
      <c r="A8253" s="76" t="s">
        <v>18574</v>
      </c>
      <c r="B8253" s="275" t="s">
        <v>18575</v>
      </c>
      <c r="C8253" s="276" t="s">
        <v>2525</v>
      </c>
    </row>
    <row r="8254" spans="1:3" x14ac:dyDescent="0.2">
      <c r="A8254" s="76" t="s">
        <v>18576</v>
      </c>
      <c r="B8254" s="275" t="s">
        <v>18577</v>
      </c>
      <c r="C8254" s="276" t="s">
        <v>2525</v>
      </c>
    </row>
    <row r="8255" spans="1:3" x14ac:dyDescent="0.2">
      <c r="A8255" s="76" t="s">
        <v>18578</v>
      </c>
      <c r="B8255" s="275" t="s">
        <v>18579</v>
      </c>
      <c r="C8255" s="276" t="s">
        <v>2525</v>
      </c>
    </row>
    <row r="8256" spans="1:3" x14ac:dyDescent="0.2">
      <c r="A8256" s="76" t="s">
        <v>18580</v>
      </c>
      <c r="B8256" s="275" t="s">
        <v>18581</v>
      </c>
      <c r="C8256" s="276" t="s">
        <v>2525</v>
      </c>
    </row>
    <row r="8257" spans="1:3" x14ac:dyDescent="0.2">
      <c r="A8257" s="76" t="s">
        <v>18582</v>
      </c>
      <c r="B8257" s="275" t="s">
        <v>18583</v>
      </c>
      <c r="C8257" s="276" t="s">
        <v>2525</v>
      </c>
    </row>
    <row r="8258" spans="1:3" x14ac:dyDescent="0.2">
      <c r="A8258" s="76" t="s">
        <v>18584</v>
      </c>
      <c r="B8258" s="275" t="s">
        <v>18585</v>
      </c>
      <c r="C8258" s="276" t="s">
        <v>2525</v>
      </c>
    </row>
    <row r="8259" spans="1:3" x14ac:dyDescent="0.2">
      <c r="A8259" s="76" t="s">
        <v>18586</v>
      </c>
      <c r="B8259" s="275" t="s">
        <v>18587</v>
      </c>
      <c r="C8259" s="276" t="s">
        <v>2525</v>
      </c>
    </row>
    <row r="8260" spans="1:3" x14ac:dyDescent="0.2">
      <c r="A8260" s="76" t="s">
        <v>18588</v>
      </c>
      <c r="B8260" s="275" t="s">
        <v>18589</v>
      </c>
      <c r="C8260" s="276" t="s">
        <v>2525</v>
      </c>
    </row>
    <row r="8261" spans="1:3" x14ac:dyDescent="0.2">
      <c r="A8261" s="76" t="s">
        <v>18590</v>
      </c>
      <c r="B8261" s="275" t="s">
        <v>18591</v>
      </c>
      <c r="C8261" s="276" t="s">
        <v>2525</v>
      </c>
    </row>
    <row r="8262" spans="1:3" x14ac:dyDescent="0.2">
      <c r="A8262" s="76" t="s">
        <v>18592</v>
      </c>
      <c r="B8262" s="275" t="s">
        <v>18593</v>
      </c>
      <c r="C8262" s="276" t="s">
        <v>2525</v>
      </c>
    </row>
    <row r="8263" spans="1:3" x14ac:dyDescent="0.2">
      <c r="A8263" s="76" t="s">
        <v>18594</v>
      </c>
      <c r="B8263" s="275" t="s">
        <v>18595</v>
      </c>
      <c r="C8263" s="276" t="s">
        <v>2525</v>
      </c>
    </row>
    <row r="8264" spans="1:3" x14ac:dyDescent="0.2">
      <c r="A8264" s="76" t="s">
        <v>18596</v>
      </c>
      <c r="B8264" s="275" t="s">
        <v>18597</v>
      </c>
      <c r="C8264" s="276" t="s">
        <v>2525</v>
      </c>
    </row>
    <row r="8265" spans="1:3" x14ac:dyDescent="0.2">
      <c r="A8265" s="76" t="s">
        <v>18598</v>
      </c>
      <c r="B8265" s="275" t="s">
        <v>18599</v>
      </c>
      <c r="C8265" s="276" t="s">
        <v>2525</v>
      </c>
    </row>
    <row r="8266" spans="1:3" x14ac:dyDescent="0.2">
      <c r="A8266" s="76" t="s">
        <v>18600</v>
      </c>
      <c r="B8266" s="275" t="s">
        <v>18601</v>
      </c>
      <c r="C8266" s="276" t="s">
        <v>2525</v>
      </c>
    </row>
    <row r="8267" spans="1:3" x14ac:dyDescent="0.2">
      <c r="A8267" s="76" t="s">
        <v>18602</v>
      </c>
      <c r="B8267" s="275" t="s">
        <v>18603</v>
      </c>
      <c r="C8267" s="276" t="s">
        <v>2525</v>
      </c>
    </row>
    <row r="8268" spans="1:3" x14ac:dyDescent="0.2">
      <c r="A8268" s="76" t="s">
        <v>18604</v>
      </c>
      <c r="B8268" s="275" t="s">
        <v>18605</v>
      </c>
      <c r="C8268" s="276" t="s">
        <v>2525</v>
      </c>
    </row>
    <row r="8269" spans="1:3" x14ac:dyDescent="0.2">
      <c r="A8269" s="76" t="s">
        <v>18606</v>
      </c>
      <c r="B8269" s="275" t="s">
        <v>18607</v>
      </c>
      <c r="C8269" s="276" t="s">
        <v>2525</v>
      </c>
    </row>
    <row r="8270" spans="1:3" x14ac:dyDescent="0.2">
      <c r="A8270" s="76" t="s">
        <v>18608</v>
      </c>
      <c r="B8270" s="275" t="s">
        <v>18609</v>
      </c>
      <c r="C8270" s="276" t="s">
        <v>22275</v>
      </c>
    </row>
    <row r="8271" spans="1:3" x14ac:dyDescent="0.2">
      <c r="A8271" s="76" t="s">
        <v>18610</v>
      </c>
      <c r="B8271" s="275" t="s">
        <v>18611</v>
      </c>
      <c r="C8271" s="276" t="s">
        <v>2525</v>
      </c>
    </row>
    <row r="8272" spans="1:3" x14ac:dyDescent="0.2">
      <c r="A8272" s="76" t="s">
        <v>18612</v>
      </c>
      <c r="B8272" s="275" t="s">
        <v>18613</v>
      </c>
      <c r="C8272" s="276" t="s">
        <v>2525</v>
      </c>
    </row>
    <row r="8273" spans="1:3" x14ac:dyDescent="0.2">
      <c r="A8273" s="76" t="s">
        <v>18614</v>
      </c>
      <c r="B8273" s="275" t="s">
        <v>18615</v>
      </c>
      <c r="C8273" s="276" t="s">
        <v>2525</v>
      </c>
    </row>
    <row r="8274" spans="1:3" x14ac:dyDescent="0.2">
      <c r="A8274" s="76" t="s">
        <v>18616</v>
      </c>
      <c r="B8274" s="275" t="s">
        <v>17415</v>
      </c>
      <c r="C8274" s="276" t="s">
        <v>2525</v>
      </c>
    </row>
    <row r="8275" spans="1:3" x14ac:dyDescent="0.2">
      <c r="A8275" s="76" t="s">
        <v>18617</v>
      </c>
      <c r="B8275" s="275" t="s">
        <v>18618</v>
      </c>
      <c r="C8275" s="276" t="s">
        <v>2525</v>
      </c>
    </row>
    <row r="8276" spans="1:3" x14ac:dyDescent="0.2">
      <c r="A8276" s="76" t="s">
        <v>18619</v>
      </c>
      <c r="B8276" s="275" t="s">
        <v>18620</v>
      </c>
      <c r="C8276" s="276" t="s">
        <v>2525</v>
      </c>
    </row>
    <row r="8277" spans="1:3" x14ac:dyDescent="0.2">
      <c r="A8277" s="76" t="s">
        <v>18621</v>
      </c>
      <c r="B8277" s="275" t="s">
        <v>18622</v>
      </c>
      <c r="C8277" s="276" t="s">
        <v>2525</v>
      </c>
    </row>
    <row r="8278" spans="1:3" x14ac:dyDescent="0.2">
      <c r="A8278" s="76" t="s">
        <v>18623</v>
      </c>
      <c r="B8278" s="275" t="s">
        <v>18624</v>
      </c>
      <c r="C8278" s="276" t="s">
        <v>2525</v>
      </c>
    </row>
    <row r="8279" spans="1:3" x14ac:dyDescent="0.2">
      <c r="A8279" s="76" t="s">
        <v>18625</v>
      </c>
      <c r="B8279" s="275" t="s">
        <v>18626</v>
      </c>
      <c r="C8279" s="276" t="s">
        <v>22275</v>
      </c>
    </row>
    <row r="8280" spans="1:3" x14ac:dyDescent="0.2">
      <c r="A8280" s="76" t="s">
        <v>18627</v>
      </c>
      <c r="B8280" s="275" t="s">
        <v>18628</v>
      </c>
      <c r="C8280" s="276" t="s">
        <v>2525</v>
      </c>
    </row>
    <row r="8281" spans="1:3" x14ac:dyDescent="0.2">
      <c r="A8281" s="76" t="s">
        <v>18629</v>
      </c>
      <c r="B8281" s="275" t="s">
        <v>18630</v>
      </c>
      <c r="C8281" s="276" t="s">
        <v>2525</v>
      </c>
    </row>
    <row r="8282" spans="1:3" x14ac:dyDescent="0.2">
      <c r="A8282" s="76" t="s">
        <v>18631</v>
      </c>
      <c r="B8282" s="275" t="s">
        <v>18632</v>
      </c>
      <c r="C8282" s="276" t="s">
        <v>2525</v>
      </c>
    </row>
    <row r="8283" spans="1:3" x14ac:dyDescent="0.2">
      <c r="A8283" s="76" t="s">
        <v>18633</v>
      </c>
      <c r="B8283" s="275" t="s">
        <v>18634</v>
      </c>
      <c r="C8283" s="276" t="s">
        <v>2525</v>
      </c>
    </row>
    <row r="8284" spans="1:3" x14ac:dyDescent="0.2">
      <c r="A8284" s="76" t="s">
        <v>18635</v>
      </c>
      <c r="B8284" s="275" t="s">
        <v>18636</v>
      </c>
      <c r="C8284" s="276" t="s">
        <v>2525</v>
      </c>
    </row>
    <row r="8285" spans="1:3" x14ac:dyDescent="0.2">
      <c r="A8285" s="76" t="s">
        <v>18637</v>
      </c>
      <c r="B8285" s="275" t="s">
        <v>18638</v>
      </c>
      <c r="C8285" s="276" t="s">
        <v>2525</v>
      </c>
    </row>
    <row r="8286" spans="1:3" x14ac:dyDescent="0.2">
      <c r="A8286" s="76" t="s">
        <v>18639</v>
      </c>
      <c r="B8286" s="275" t="s">
        <v>18640</v>
      </c>
      <c r="C8286" s="276" t="s">
        <v>2525</v>
      </c>
    </row>
    <row r="8287" spans="1:3" x14ac:dyDescent="0.2">
      <c r="A8287" s="76" t="s">
        <v>18641</v>
      </c>
      <c r="B8287" s="275" t="s">
        <v>18642</v>
      </c>
      <c r="C8287" s="276" t="s">
        <v>2525</v>
      </c>
    </row>
    <row r="8288" spans="1:3" x14ac:dyDescent="0.2">
      <c r="A8288" s="76" t="s">
        <v>18643</v>
      </c>
      <c r="B8288" s="275" t="s">
        <v>18644</v>
      </c>
      <c r="C8288" s="276" t="s">
        <v>22275</v>
      </c>
    </row>
    <row r="8289" spans="1:3" x14ac:dyDescent="0.2">
      <c r="A8289" s="76" t="s">
        <v>18645</v>
      </c>
      <c r="B8289" s="275" t="s">
        <v>18646</v>
      </c>
      <c r="C8289" s="276" t="s">
        <v>2525</v>
      </c>
    </row>
    <row r="8290" spans="1:3" x14ac:dyDescent="0.2">
      <c r="A8290" s="76" t="s">
        <v>18647</v>
      </c>
      <c r="B8290" s="275" t="s">
        <v>18648</v>
      </c>
      <c r="C8290" s="276" t="s">
        <v>2525</v>
      </c>
    </row>
    <row r="8291" spans="1:3" x14ac:dyDescent="0.2">
      <c r="A8291" s="76" t="s">
        <v>18649</v>
      </c>
      <c r="B8291" s="275" t="s">
        <v>18650</v>
      </c>
      <c r="C8291" s="276" t="s">
        <v>2525</v>
      </c>
    </row>
    <row r="8292" spans="1:3" x14ac:dyDescent="0.2">
      <c r="A8292" s="76" t="s">
        <v>18651</v>
      </c>
      <c r="B8292" s="275" t="s">
        <v>18652</v>
      </c>
      <c r="C8292" s="276" t="s">
        <v>2525</v>
      </c>
    </row>
    <row r="8293" spans="1:3" x14ac:dyDescent="0.2">
      <c r="A8293" s="76" t="s">
        <v>18653</v>
      </c>
      <c r="B8293" s="275" t="s">
        <v>18654</v>
      </c>
      <c r="C8293" s="276" t="s">
        <v>2525</v>
      </c>
    </row>
    <row r="8294" spans="1:3" x14ac:dyDescent="0.2">
      <c r="A8294" s="76" t="s">
        <v>18655</v>
      </c>
      <c r="B8294" s="275" t="s">
        <v>18656</v>
      </c>
      <c r="C8294" s="276" t="s">
        <v>2525</v>
      </c>
    </row>
    <row r="8295" spans="1:3" x14ac:dyDescent="0.2">
      <c r="A8295" s="76" t="s">
        <v>18657</v>
      </c>
      <c r="B8295" s="275" t="s">
        <v>18658</v>
      </c>
      <c r="C8295" s="276" t="s">
        <v>2525</v>
      </c>
    </row>
    <row r="8296" spans="1:3" x14ac:dyDescent="0.2">
      <c r="A8296" s="76" t="s">
        <v>18659</v>
      </c>
      <c r="B8296" s="275" t="s">
        <v>18660</v>
      </c>
      <c r="C8296" s="276" t="s">
        <v>2525</v>
      </c>
    </row>
    <row r="8297" spans="1:3" x14ac:dyDescent="0.2">
      <c r="A8297" s="76" t="s">
        <v>18661</v>
      </c>
      <c r="B8297" s="275" t="s">
        <v>18662</v>
      </c>
      <c r="C8297" s="276" t="s">
        <v>22275</v>
      </c>
    </row>
    <row r="8298" spans="1:3" x14ac:dyDescent="0.2">
      <c r="A8298" s="76" t="s">
        <v>18663</v>
      </c>
      <c r="B8298" s="275" t="s">
        <v>18664</v>
      </c>
      <c r="C8298" s="276" t="s">
        <v>2525</v>
      </c>
    </row>
    <row r="8299" spans="1:3" x14ac:dyDescent="0.2">
      <c r="A8299" s="76" t="s">
        <v>18665</v>
      </c>
      <c r="B8299" s="275" t="s">
        <v>18666</v>
      </c>
      <c r="C8299" s="276" t="s">
        <v>2525</v>
      </c>
    </row>
    <row r="8300" spans="1:3" x14ac:dyDescent="0.2">
      <c r="A8300" s="76" t="s">
        <v>18667</v>
      </c>
      <c r="B8300" s="275" t="s">
        <v>18668</v>
      </c>
      <c r="C8300" s="276" t="s">
        <v>2525</v>
      </c>
    </row>
    <row r="8301" spans="1:3" x14ac:dyDescent="0.2">
      <c r="A8301" s="76" t="s">
        <v>18669</v>
      </c>
      <c r="B8301" s="275" t="s">
        <v>18670</v>
      </c>
      <c r="C8301" s="276" t="s">
        <v>22275</v>
      </c>
    </row>
    <row r="8302" spans="1:3" x14ac:dyDescent="0.2">
      <c r="A8302" s="76" t="s">
        <v>18671</v>
      </c>
      <c r="B8302" s="275" t="s">
        <v>18672</v>
      </c>
      <c r="C8302" s="276" t="s">
        <v>22275</v>
      </c>
    </row>
    <row r="8303" spans="1:3" x14ac:dyDescent="0.2">
      <c r="A8303" s="76" t="s">
        <v>18673</v>
      </c>
      <c r="B8303" s="275" t="s">
        <v>18674</v>
      </c>
      <c r="C8303" s="276" t="s">
        <v>2525</v>
      </c>
    </row>
    <row r="8304" spans="1:3" x14ac:dyDescent="0.2">
      <c r="A8304" s="76" t="s">
        <v>18675</v>
      </c>
      <c r="B8304" s="275" t="s">
        <v>18676</v>
      </c>
      <c r="C8304" s="276" t="s">
        <v>2525</v>
      </c>
    </row>
    <row r="8305" spans="1:3" x14ac:dyDescent="0.2">
      <c r="A8305" s="76" t="s">
        <v>18677</v>
      </c>
      <c r="B8305" s="275" t="s">
        <v>18678</v>
      </c>
      <c r="C8305" s="276" t="s">
        <v>2525</v>
      </c>
    </row>
    <row r="8306" spans="1:3" x14ac:dyDescent="0.2">
      <c r="A8306" s="76" t="s">
        <v>18679</v>
      </c>
      <c r="B8306" s="275" t="s">
        <v>18680</v>
      </c>
      <c r="C8306" s="276" t="s">
        <v>2525</v>
      </c>
    </row>
    <row r="8307" spans="1:3" x14ac:dyDescent="0.2">
      <c r="A8307" s="76" t="s">
        <v>18681</v>
      </c>
      <c r="B8307" s="275" t="s">
        <v>18682</v>
      </c>
      <c r="C8307" s="276" t="s">
        <v>2525</v>
      </c>
    </row>
    <row r="8308" spans="1:3" x14ac:dyDescent="0.2">
      <c r="A8308" s="76" t="s">
        <v>18683</v>
      </c>
      <c r="B8308" s="275" t="s">
        <v>18684</v>
      </c>
      <c r="C8308" s="276" t="s">
        <v>2525</v>
      </c>
    </row>
    <row r="8309" spans="1:3" x14ac:dyDescent="0.2">
      <c r="A8309" s="76" t="s">
        <v>18685</v>
      </c>
      <c r="B8309" s="275" t="s">
        <v>18686</v>
      </c>
      <c r="C8309" s="276" t="s">
        <v>2525</v>
      </c>
    </row>
    <row r="8310" spans="1:3" x14ac:dyDescent="0.2">
      <c r="A8310" s="76" t="s">
        <v>18687</v>
      </c>
      <c r="B8310" s="275" t="s">
        <v>18688</v>
      </c>
      <c r="C8310" s="276" t="s">
        <v>2525</v>
      </c>
    </row>
    <row r="8311" spans="1:3" x14ac:dyDescent="0.2">
      <c r="A8311" s="76" t="s">
        <v>18689</v>
      </c>
      <c r="B8311" s="275" t="s">
        <v>18690</v>
      </c>
      <c r="C8311" s="276" t="s">
        <v>22278</v>
      </c>
    </row>
    <row r="8312" spans="1:3" x14ac:dyDescent="0.2">
      <c r="A8312" s="76" t="s">
        <v>18691</v>
      </c>
      <c r="B8312" s="275" t="s">
        <v>18692</v>
      </c>
      <c r="C8312" s="276" t="s">
        <v>2525</v>
      </c>
    </row>
    <row r="8313" spans="1:3" x14ac:dyDescent="0.2">
      <c r="A8313" s="76" t="s">
        <v>18693</v>
      </c>
      <c r="B8313" s="275" t="s">
        <v>18694</v>
      </c>
      <c r="C8313" s="276" t="s">
        <v>2525</v>
      </c>
    </row>
    <row r="8314" spans="1:3" x14ac:dyDescent="0.2">
      <c r="A8314" s="76" t="s">
        <v>18695</v>
      </c>
      <c r="B8314" s="275" t="s">
        <v>18696</v>
      </c>
      <c r="C8314" s="276" t="s">
        <v>2525</v>
      </c>
    </row>
    <row r="8315" spans="1:3" x14ac:dyDescent="0.2">
      <c r="A8315" s="76" t="s">
        <v>18697</v>
      </c>
      <c r="B8315" s="275" t="s">
        <v>18698</v>
      </c>
      <c r="C8315" s="276" t="s">
        <v>2525</v>
      </c>
    </row>
    <row r="8316" spans="1:3" x14ac:dyDescent="0.2">
      <c r="A8316" s="76" t="s">
        <v>18699</v>
      </c>
      <c r="B8316" s="275" t="s">
        <v>18700</v>
      </c>
      <c r="C8316" s="276" t="s">
        <v>2525</v>
      </c>
    </row>
    <row r="8317" spans="1:3" x14ac:dyDescent="0.2">
      <c r="A8317" s="76" t="s">
        <v>18701</v>
      </c>
      <c r="B8317" s="275" t="s">
        <v>18702</v>
      </c>
      <c r="C8317" s="276" t="s">
        <v>2525</v>
      </c>
    </row>
    <row r="8318" spans="1:3" x14ac:dyDescent="0.2">
      <c r="A8318" s="76" t="s">
        <v>18703</v>
      </c>
      <c r="B8318" s="275" t="s">
        <v>18704</v>
      </c>
      <c r="C8318" s="276" t="s">
        <v>2525</v>
      </c>
    </row>
    <row r="8319" spans="1:3" x14ac:dyDescent="0.2">
      <c r="A8319" s="76" t="s">
        <v>18705</v>
      </c>
      <c r="B8319" s="275" t="s">
        <v>18706</v>
      </c>
      <c r="C8319" s="276" t="s">
        <v>22275</v>
      </c>
    </row>
    <row r="8320" spans="1:3" x14ac:dyDescent="0.2">
      <c r="A8320" s="76" t="s">
        <v>18707</v>
      </c>
      <c r="B8320" s="275" t="s">
        <v>18708</v>
      </c>
      <c r="C8320" s="276" t="s">
        <v>2525</v>
      </c>
    </row>
    <row r="8321" spans="1:3" x14ac:dyDescent="0.2">
      <c r="A8321" s="76" t="s">
        <v>18709</v>
      </c>
      <c r="B8321" s="275" t="s">
        <v>18710</v>
      </c>
      <c r="C8321" s="276" t="s">
        <v>22275</v>
      </c>
    </row>
    <row r="8322" spans="1:3" x14ac:dyDescent="0.2">
      <c r="A8322" s="76" t="s">
        <v>18711</v>
      </c>
      <c r="B8322" s="275" t="s">
        <v>18712</v>
      </c>
      <c r="C8322" s="276" t="s">
        <v>2525</v>
      </c>
    </row>
    <row r="8323" spans="1:3" x14ac:dyDescent="0.2">
      <c r="A8323" s="76" t="s">
        <v>18713</v>
      </c>
      <c r="B8323" s="275" t="s">
        <v>18714</v>
      </c>
      <c r="C8323" s="276" t="s">
        <v>22275</v>
      </c>
    </row>
    <row r="8324" spans="1:3" x14ac:dyDescent="0.2">
      <c r="A8324" s="76" t="s">
        <v>18715</v>
      </c>
      <c r="B8324" s="275" t="s">
        <v>5291</v>
      </c>
      <c r="C8324" s="276" t="s">
        <v>2525</v>
      </c>
    </row>
    <row r="8325" spans="1:3" x14ac:dyDescent="0.2">
      <c r="A8325" s="76" t="s">
        <v>18716</v>
      </c>
      <c r="B8325" s="275" t="s">
        <v>18717</v>
      </c>
      <c r="C8325" s="276" t="s">
        <v>2525</v>
      </c>
    </row>
    <row r="8326" spans="1:3" x14ac:dyDescent="0.2">
      <c r="A8326" s="76" t="s">
        <v>18718</v>
      </c>
      <c r="B8326" s="275" t="s">
        <v>18719</v>
      </c>
      <c r="C8326" s="276" t="s">
        <v>22275</v>
      </c>
    </row>
    <row r="8327" spans="1:3" x14ac:dyDescent="0.2">
      <c r="A8327" s="76" t="s">
        <v>18720</v>
      </c>
      <c r="B8327" s="275" t="s">
        <v>18721</v>
      </c>
      <c r="C8327" s="276" t="s">
        <v>2525</v>
      </c>
    </row>
    <row r="8328" spans="1:3" x14ac:dyDescent="0.2">
      <c r="A8328" s="76" t="s">
        <v>18722</v>
      </c>
      <c r="B8328" s="275" t="s">
        <v>18723</v>
      </c>
      <c r="C8328" s="276" t="s">
        <v>2525</v>
      </c>
    </row>
    <row r="8329" spans="1:3" x14ac:dyDescent="0.2">
      <c r="A8329" s="76" t="s">
        <v>18724</v>
      </c>
      <c r="B8329" s="275" t="s">
        <v>18725</v>
      </c>
      <c r="C8329" s="276" t="s">
        <v>2525</v>
      </c>
    </row>
    <row r="8330" spans="1:3" x14ac:dyDescent="0.2">
      <c r="A8330" s="76" t="s">
        <v>18726</v>
      </c>
      <c r="B8330" s="275" t="s">
        <v>18727</v>
      </c>
      <c r="C8330" s="276" t="s">
        <v>2525</v>
      </c>
    </row>
    <row r="8331" spans="1:3" x14ac:dyDescent="0.2">
      <c r="A8331" s="76" t="s">
        <v>18728</v>
      </c>
      <c r="B8331" s="275" t="s">
        <v>14858</v>
      </c>
      <c r="C8331" s="276" t="s">
        <v>2525</v>
      </c>
    </row>
    <row r="8332" spans="1:3" x14ac:dyDescent="0.2">
      <c r="A8332" s="76" t="s">
        <v>18729</v>
      </c>
      <c r="B8332" s="275" t="s">
        <v>18730</v>
      </c>
      <c r="C8332" s="276" t="s">
        <v>2525</v>
      </c>
    </row>
    <row r="8333" spans="1:3" x14ac:dyDescent="0.2">
      <c r="A8333" s="76" t="s">
        <v>18731</v>
      </c>
      <c r="B8333" s="275" t="s">
        <v>18732</v>
      </c>
      <c r="C8333" s="276" t="s">
        <v>2525</v>
      </c>
    </row>
    <row r="8334" spans="1:3" x14ac:dyDescent="0.2">
      <c r="A8334" s="76" t="s">
        <v>18733</v>
      </c>
      <c r="B8334" s="275" t="s">
        <v>18734</v>
      </c>
      <c r="C8334" s="276" t="s">
        <v>22275</v>
      </c>
    </row>
    <row r="8335" spans="1:3" x14ac:dyDescent="0.2">
      <c r="A8335" s="76" t="s">
        <v>18735</v>
      </c>
      <c r="B8335" s="275" t="s">
        <v>18736</v>
      </c>
      <c r="C8335" s="276" t="s">
        <v>2525</v>
      </c>
    </row>
    <row r="8336" spans="1:3" x14ac:dyDescent="0.2">
      <c r="A8336" s="76" t="s">
        <v>18737</v>
      </c>
      <c r="B8336" s="275" t="s">
        <v>18738</v>
      </c>
      <c r="C8336" s="276" t="s">
        <v>2525</v>
      </c>
    </row>
    <row r="8337" spans="1:3" x14ac:dyDescent="0.2">
      <c r="A8337" s="76" t="s">
        <v>18739</v>
      </c>
      <c r="B8337" s="275" t="s">
        <v>18740</v>
      </c>
      <c r="C8337" s="276" t="s">
        <v>2525</v>
      </c>
    </row>
    <row r="8338" spans="1:3" x14ac:dyDescent="0.2">
      <c r="A8338" s="76" t="s">
        <v>18741</v>
      </c>
      <c r="B8338" s="275" t="s">
        <v>18742</v>
      </c>
      <c r="C8338" s="276" t="s">
        <v>2525</v>
      </c>
    </row>
    <row r="8339" spans="1:3" x14ac:dyDescent="0.2">
      <c r="A8339" s="76" t="s">
        <v>18743</v>
      </c>
      <c r="B8339" s="275" t="s">
        <v>18744</v>
      </c>
      <c r="C8339" s="276" t="s">
        <v>2525</v>
      </c>
    </row>
    <row r="8340" spans="1:3" x14ac:dyDescent="0.2">
      <c r="A8340" s="76" t="s">
        <v>18745</v>
      </c>
      <c r="B8340" s="275" t="s">
        <v>18746</v>
      </c>
      <c r="C8340" s="276" t="s">
        <v>2525</v>
      </c>
    </row>
    <row r="8341" spans="1:3" x14ac:dyDescent="0.2">
      <c r="A8341" s="76" t="s">
        <v>18747</v>
      </c>
      <c r="B8341" s="275" t="s">
        <v>18748</v>
      </c>
      <c r="C8341" s="276" t="s">
        <v>2525</v>
      </c>
    </row>
    <row r="8342" spans="1:3" x14ac:dyDescent="0.2">
      <c r="A8342" s="76" t="s">
        <v>18749</v>
      </c>
      <c r="B8342" s="275" t="s">
        <v>4302</v>
      </c>
      <c r="C8342" s="276" t="s">
        <v>2525</v>
      </c>
    </row>
    <row r="8343" spans="1:3" x14ac:dyDescent="0.2">
      <c r="A8343" s="76" t="s">
        <v>18750</v>
      </c>
      <c r="B8343" s="275" t="s">
        <v>18751</v>
      </c>
      <c r="C8343" s="276" t="s">
        <v>2525</v>
      </c>
    </row>
    <row r="8344" spans="1:3" x14ac:dyDescent="0.2">
      <c r="A8344" s="76" t="s">
        <v>18752</v>
      </c>
      <c r="B8344" s="275" t="s">
        <v>18753</v>
      </c>
      <c r="C8344" s="276" t="s">
        <v>2525</v>
      </c>
    </row>
    <row r="8345" spans="1:3" x14ac:dyDescent="0.2">
      <c r="A8345" s="76" t="s">
        <v>18754</v>
      </c>
      <c r="B8345" s="275" t="s">
        <v>18755</v>
      </c>
      <c r="C8345" s="276" t="s">
        <v>22275</v>
      </c>
    </row>
    <row r="8346" spans="1:3" x14ac:dyDescent="0.2">
      <c r="A8346" s="76" t="s">
        <v>18756</v>
      </c>
      <c r="B8346" s="275" t="s">
        <v>18757</v>
      </c>
      <c r="C8346" s="276" t="s">
        <v>2525</v>
      </c>
    </row>
    <row r="8347" spans="1:3" x14ac:dyDescent="0.2">
      <c r="A8347" s="76" t="s">
        <v>18758</v>
      </c>
      <c r="B8347" s="275" t="s">
        <v>18759</v>
      </c>
      <c r="C8347" s="276" t="s">
        <v>2525</v>
      </c>
    </row>
    <row r="8348" spans="1:3" x14ac:dyDescent="0.2">
      <c r="A8348" s="76" t="s">
        <v>18760</v>
      </c>
      <c r="B8348" s="275" t="s">
        <v>18761</v>
      </c>
      <c r="C8348" s="276" t="s">
        <v>2525</v>
      </c>
    </row>
    <row r="8349" spans="1:3" x14ac:dyDescent="0.2">
      <c r="A8349" s="76" t="s">
        <v>18762</v>
      </c>
      <c r="B8349" s="275" t="s">
        <v>18763</v>
      </c>
      <c r="C8349" s="276" t="s">
        <v>2525</v>
      </c>
    </row>
    <row r="8350" spans="1:3" x14ac:dyDescent="0.2">
      <c r="A8350" s="76" t="s">
        <v>18764</v>
      </c>
      <c r="B8350" s="275" t="s">
        <v>18765</v>
      </c>
      <c r="C8350" s="276" t="s">
        <v>2525</v>
      </c>
    </row>
    <row r="8351" spans="1:3" x14ac:dyDescent="0.2">
      <c r="A8351" s="76" t="s">
        <v>18766</v>
      </c>
      <c r="B8351" s="275" t="s">
        <v>18767</v>
      </c>
      <c r="C8351" s="276" t="s">
        <v>22275</v>
      </c>
    </row>
    <row r="8352" spans="1:3" x14ac:dyDescent="0.2">
      <c r="A8352" s="76" t="s">
        <v>18768</v>
      </c>
      <c r="B8352" s="275" t="s">
        <v>18769</v>
      </c>
      <c r="C8352" s="276" t="s">
        <v>2525</v>
      </c>
    </row>
    <row r="8353" spans="1:3" x14ac:dyDescent="0.2">
      <c r="A8353" s="76" t="s">
        <v>18770</v>
      </c>
      <c r="B8353" s="275" t="s">
        <v>18771</v>
      </c>
      <c r="C8353" s="276" t="s">
        <v>2525</v>
      </c>
    </row>
    <row r="8354" spans="1:3" x14ac:dyDescent="0.2">
      <c r="A8354" s="76" t="s">
        <v>18772</v>
      </c>
      <c r="B8354" s="275" t="s">
        <v>18773</v>
      </c>
      <c r="C8354" s="276" t="s">
        <v>22275</v>
      </c>
    </row>
    <row r="8355" spans="1:3" x14ac:dyDescent="0.2">
      <c r="A8355" s="76" t="s">
        <v>18774</v>
      </c>
      <c r="B8355" s="275" t="s">
        <v>18775</v>
      </c>
      <c r="C8355" s="276" t="s">
        <v>2525</v>
      </c>
    </row>
    <row r="8356" spans="1:3" x14ac:dyDescent="0.2">
      <c r="A8356" s="76" t="s">
        <v>18776</v>
      </c>
      <c r="B8356" s="275" t="s">
        <v>18777</v>
      </c>
      <c r="C8356" s="276" t="s">
        <v>2525</v>
      </c>
    </row>
    <row r="8357" spans="1:3" x14ac:dyDescent="0.2">
      <c r="A8357" s="76" t="s">
        <v>18778</v>
      </c>
      <c r="B8357" s="275" t="s">
        <v>18779</v>
      </c>
      <c r="C8357" s="276" t="s">
        <v>2525</v>
      </c>
    </row>
    <row r="8358" spans="1:3" x14ac:dyDescent="0.2">
      <c r="A8358" s="76" t="s">
        <v>18780</v>
      </c>
      <c r="B8358" s="275" t="s">
        <v>18781</v>
      </c>
      <c r="C8358" s="276" t="s">
        <v>22275</v>
      </c>
    </row>
    <row r="8359" spans="1:3" x14ac:dyDescent="0.2">
      <c r="A8359" s="76" t="s">
        <v>18782</v>
      </c>
      <c r="B8359" s="275" t="s">
        <v>18783</v>
      </c>
      <c r="C8359" s="276" t="s">
        <v>2525</v>
      </c>
    </row>
    <row r="8360" spans="1:3" x14ac:dyDescent="0.2">
      <c r="A8360" s="76" t="s">
        <v>18784</v>
      </c>
      <c r="B8360" s="275" t="s">
        <v>14283</v>
      </c>
      <c r="C8360" s="276" t="s">
        <v>22275</v>
      </c>
    </row>
    <row r="8361" spans="1:3" x14ac:dyDescent="0.2">
      <c r="A8361" s="76" t="s">
        <v>14284</v>
      </c>
      <c r="B8361" s="275" t="s">
        <v>14285</v>
      </c>
      <c r="C8361" s="276" t="s">
        <v>2525</v>
      </c>
    </row>
    <row r="8362" spans="1:3" x14ac:dyDescent="0.2">
      <c r="A8362" s="76" t="s">
        <v>14286</v>
      </c>
      <c r="B8362" s="275" t="s">
        <v>14287</v>
      </c>
      <c r="C8362" s="276" t="s">
        <v>2525</v>
      </c>
    </row>
    <row r="8363" spans="1:3" x14ac:dyDescent="0.2">
      <c r="A8363" s="76" t="s">
        <v>14288</v>
      </c>
      <c r="B8363" s="275" t="s">
        <v>14289</v>
      </c>
      <c r="C8363" s="276" t="s">
        <v>2525</v>
      </c>
    </row>
    <row r="8364" spans="1:3" x14ac:dyDescent="0.2">
      <c r="A8364" s="76" t="s">
        <v>14290</v>
      </c>
      <c r="B8364" s="275" t="s">
        <v>14291</v>
      </c>
      <c r="C8364" s="276" t="s">
        <v>2525</v>
      </c>
    </row>
    <row r="8365" spans="1:3" x14ac:dyDescent="0.2">
      <c r="A8365" s="76" t="s">
        <v>14292</v>
      </c>
      <c r="B8365" s="275" t="s">
        <v>16510</v>
      </c>
      <c r="C8365" s="276" t="s">
        <v>2525</v>
      </c>
    </row>
    <row r="8366" spans="1:3" x14ac:dyDescent="0.2">
      <c r="A8366" s="76" t="s">
        <v>14293</v>
      </c>
      <c r="B8366" s="275" t="s">
        <v>14294</v>
      </c>
      <c r="C8366" s="276" t="s">
        <v>2525</v>
      </c>
    </row>
    <row r="8367" spans="1:3" x14ac:dyDescent="0.2">
      <c r="A8367" s="76" t="s">
        <v>14295</v>
      </c>
      <c r="B8367" s="275" t="s">
        <v>14296</v>
      </c>
      <c r="C8367" s="276" t="s">
        <v>22275</v>
      </c>
    </row>
    <row r="8368" spans="1:3" x14ac:dyDescent="0.2">
      <c r="A8368" s="76" t="s">
        <v>14297</v>
      </c>
      <c r="B8368" s="275" t="s">
        <v>9160</v>
      </c>
      <c r="C8368" s="276" t="s">
        <v>2525</v>
      </c>
    </row>
    <row r="8369" spans="1:3" x14ac:dyDescent="0.2">
      <c r="A8369" s="76" t="s">
        <v>14298</v>
      </c>
      <c r="B8369" s="275" t="s">
        <v>8897</v>
      </c>
      <c r="C8369" s="276" t="s">
        <v>2525</v>
      </c>
    </row>
    <row r="8370" spans="1:3" x14ac:dyDescent="0.2">
      <c r="A8370" s="76" t="s">
        <v>14299</v>
      </c>
      <c r="B8370" s="275" t="s">
        <v>14300</v>
      </c>
      <c r="C8370" s="276" t="s">
        <v>2525</v>
      </c>
    </row>
    <row r="8371" spans="1:3" x14ac:dyDescent="0.2">
      <c r="A8371" s="76" t="s">
        <v>14301</v>
      </c>
      <c r="B8371" s="275" t="s">
        <v>4261</v>
      </c>
      <c r="C8371" s="276" t="s">
        <v>2525</v>
      </c>
    </row>
    <row r="8372" spans="1:3" x14ac:dyDescent="0.2">
      <c r="A8372" s="76" t="s">
        <v>14302</v>
      </c>
      <c r="B8372" s="275" t="s">
        <v>14303</v>
      </c>
      <c r="C8372" s="276" t="s">
        <v>2525</v>
      </c>
    </row>
    <row r="8373" spans="1:3" x14ac:dyDescent="0.2">
      <c r="A8373" s="76" t="s">
        <v>14304</v>
      </c>
      <c r="B8373" s="275" t="s">
        <v>14305</v>
      </c>
      <c r="C8373" s="276" t="s">
        <v>22278</v>
      </c>
    </row>
    <row r="8374" spans="1:3" x14ac:dyDescent="0.2">
      <c r="A8374" s="76" t="s">
        <v>14306</v>
      </c>
      <c r="B8374" s="275" t="s">
        <v>14307</v>
      </c>
      <c r="C8374" s="276" t="s">
        <v>22278</v>
      </c>
    </row>
    <row r="8375" spans="1:3" x14ac:dyDescent="0.2">
      <c r="A8375" s="76" t="s">
        <v>14308</v>
      </c>
      <c r="B8375" s="275" t="s">
        <v>3116</v>
      </c>
      <c r="C8375" s="276" t="s">
        <v>2525</v>
      </c>
    </row>
    <row r="8376" spans="1:3" x14ac:dyDescent="0.2">
      <c r="A8376" s="76" t="s">
        <v>14309</v>
      </c>
      <c r="B8376" s="275" t="s">
        <v>14310</v>
      </c>
      <c r="C8376" s="276" t="s">
        <v>2525</v>
      </c>
    </row>
    <row r="8377" spans="1:3" x14ac:dyDescent="0.2">
      <c r="A8377" s="76" t="s">
        <v>14311</v>
      </c>
      <c r="B8377" s="275" t="s">
        <v>9617</v>
      </c>
      <c r="C8377" s="276" t="s">
        <v>2525</v>
      </c>
    </row>
    <row r="8378" spans="1:3" x14ac:dyDescent="0.2">
      <c r="A8378" s="76" t="s">
        <v>14312</v>
      </c>
      <c r="B8378" s="275" t="s">
        <v>5291</v>
      </c>
      <c r="C8378" s="276" t="s">
        <v>2525</v>
      </c>
    </row>
    <row r="8379" spans="1:3" x14ac:dyDescent="0.2">
      <c r="A8379" s="76" t="s">
        <v>14313</v>
      </c>
      <c r="B8379" s="275" t="s">
        <v>14314</v>
      </c>
      <c r="C8379" s="276" t="s">
        <v>22275</v>
      </c>
    </row>
    <row r="8380" spans="1:3" x14ac:dyDescent="0.2">
      <c r="A8380" s="76" t="s">
        <v>14315</v>
      </c>
      <c r="B8380" s="275" t="s">
        <v>14316</v>
      </c>
      <c r="C8380" s="276" t="s">
        <v>2525</v>
      </c>
    </row>
    <row r="8381" spans="1:3" x14ac:dyDescent="0.2">
      <c r="A8381" s="76" t="s">
        <v>14317</v>
      </c>
      <c r="B8381" s="275" t="s">
        <v>14318</v>
      </c>
      <c r="C8381" s="276" t="s">
        <v>2525</v>
      </c>
    </row>
    <row r="8382" spans="1:3" x14ac:dyDescent="0.2">
      <c r="A8382" s="76" t="s">
        <v>14319</v>
      </c>
      <c r="B8382" s="275" t="s">
        <v>14320</v>
      </c>
      <c r="C8382" s="276" t="s">
        <v>22275</v>
      </c>
    </row>
    <row r="8383" spans="1:3" x14ac:dyDescent="0.2">
      <c r="A8383" s="76" t="s">
        <v>14321</v>
      </c>
      <c r="B8383" s="275" t="s">
        <v>14322</v>
      </c>
      <c r="C8383" s="276" t="s">
        <v>2525</v>
      </c>
    </row>
    <row r="8384" spans="1:3" x14ac:dyDescent="0.2">
      <c r="A8384" s="76" t="s">
        <v>14323</v>
      </c>
      <c r="B8384" s="275" t="s">
        <v>14324</v>
      </c>
      <c r="C8384" s="276" t="s">
        <v>2525</v>
      </c>
    </row>
    <row r="8385" spans="1:3" x14ac:dyDescent="0.2">
      <c r="A8385" s="76" t="s">
        <v>14325</v>
      </c>
      <c r="B8385" s="275" t="s">
        <v>14326</v>
      </c>
      <c r="C8385" s="276" t="s">
        <v>2525</v>
      </c>
    </row>
    <row r="8386" spans="1:3" x14ac:dyDescent="0.2">
      <c r="A8386" s="76" t="s">
        <v>14327</v>
      </c>
      <c r="B8386" s="275" t="s">
        <v>14328</v>
      </c>
      <c r="C8386" s="276" t="s">
        <v>2525</v>
      </c>
    </row>
    <row r="8387" spans="1:3" x14ac:dyDescent="0.2">
      <c r="A8387" s="76" t="s">
        <v>14329</v>
      </c>
      <c r="B8387" s="275" t="s">
        <v>14330</v>
      </c>
      <c r="C8387" s="276" t="s">
        <v>2525</v>
      </c>
    </row>
    <row r="8388" spans="1:3" x14ac:dyDescent="0.2">
      <c r="A8388" s="76" t="s">
        <v>14331</v>
      </c>
      <c r="B8388" s="275" t="s">
        <v>7089</v>
      </c>
      <c r="C8388" s="276" t="s">
        <v>22275</v>
      </c>
    </row>
    <row r="8389" spans="1:3" x14ac:dyDescent="0.2">
      <c r="A8389" s="76" t="s">
        <v>14332</v>
      </c>
      <c r="B8389" s="275" t="s">
        <v>14333</v>
      </c>
      <c r="C8389" s="276" t="s">
        <v>2525</v>
      </c>
    </row>
    <row r="8390" spans="1:3" x14ac:dyDescent="0.2">
      <c r="A8390" s="76" t="s">
        <v>14334</v>
      </c>
      <c r="B8390" s="275" t="s">
        <v>14105</v>
      </c>
      <c r="C8390" s="276" t="s">
        <v>22275</v>
      </c>
    </row>
    <row r="8391" spans="1:3" x14ac:dyDescent="0.2">
      <c r="A8391" s="76" t="s">
        <v>14335</v>
      </c>
      <c r="B8391" s="275" t="s">
        <v>14336</v>
      </c>
      <c r="C8391" s="276" t="s">
        <v>22275</v>
      </c>
    </row>
    <row r="8392" spans="1:3" x14ac:dyDescent="0.2">
      <c r="A8392" s="76" t="s">
        <v>14337</v>
      </c>
      <c r="B8392" s="275" t="s">
        <v>14338</v>
      </c>
      <c r="C8392" s="276" t="s">
        <v>22278</v>
      </c>
    </row>
    <row r="8393" spans="1:3" x14ac:dyDescent="0.2">
      <c r="A8393" s="76" t="s">
        <v>14339</v>
      </c>
      <c r="B8393" s="275" t="s">
        <v>14340</v>
      </c>
      <c r="C8393" s="276" t="s">
        <v>22278</v>
      </c>
    </row>
    <row r="8394" spans="1:3" x14ac:dyDescent="0.2">
      <c r="A8394" s="76" t="s">
        <v>14341</v>
      </c>
      <c r="B8394" s="275" t="s">
        <v>14342</v>
      </c>
      <c r="C8394" s="276" t="s">
        <v>22278</v>
      </c>
    </row>
    <row r="8395" spans="1:3" x14ac:dyDescent="0.2">
      <c r="A8395" s="76" t="s">
        <v>14343</v>
      </c>
      <c r="B8395" s="275" t="s">
        <v>14344</v>
      </c>
      <c r="C8395" s="276" t="s">
        <v>22278</v>
      </c>
    </row>
    <row r="8396" spans="1:3" x14ac:dyDescent="0.2">
      <c r="A8396" s="76" t="s">
        <v>14345</v>
      </c>
      <c r="B8396" s="275" t="s">
        <v>14346</v>
      </c>
      <c r="C8396" s="276" t="s">
        <v>2525</v>
      </c>
    </row>
    <row r="8397" spans="1:3" x14ac:dyDescent="0.2">
      <c r="A8397" s="76" t="s">
        <v>14347</v>
      </c>
      <c r="B8397" s="275" t="s">
        <v>14348</v>
      </c>
      <c r="C8397" s="276" t="s">
        <v>2525</v>
      </c>
    </row>
    <row r="8398" spans="1:3" x14ac:dyDescent="0.2">
      <c r="A8398" s="76" t="s">
        <v>14349</v>
      </c>
      <c r="B8398" s="275" t="s">
        <v>14350</v>
      </c>
      <c r="C8398" s="276" t="s">
        <v>2525</v>
      </c>
    </row>
    <row r="8399" spans="1:3" x14ac:dyDescent="0.2">
      <c r="A8399" s="76" t="s">
        <v>14351</v>
      </c>
      <c r="B8399" s="275" t="s">
        <v>14352</v>
      </c>
      <c r="C8399" s="276" t="s">
        <v>2525</v>
      </c>
    </row>
    <row r="8400" spans="1:3" x14ac:dyDescent="0.2">
      <c r="A8400" s="76" t="s">
        <v>14353</v>
      </c>
      <c r="B8400" s="275" t="s">
        <v>14354</v>
      </c>
      <c r="C8400" s="276" t="s">
        <v>2525</v>
      </c>
    </row>
    <row r="8401" spans="1:3" x14ac:dyDescent="0.2">
      <c r="A8401" s="76" t="s">
        <v>14355</v>
      </c>
      <c r="B8401" s="275" t="s">
        <v>14356</v>
      </c>
      <c r="C8401" s="276" t="s">
        <v>22275</v>
      </c>
    </row>
    <row r="8402" spans="1:3" x14ac:dyDescent="0.2">
      <c r="A8402" s="76" t="s">
        <v>14357</v>
      </c>
      <c r="B8402" s="275" t="s">
        <v>14358</v>
      </c>
      <c r="C8402" s="276" t="s">
        <v>22275</v>
      </c>
    </row>
    <row r="8403" spans="1:3" x14ac:dyDescent="0.2">
      <c r="A8403" s="76" t="s">
        <v>14359</v>
      </c>
      <c r="B8403" s="275" t="s">
        <v>14360</v>
      </c>
      <c r="C8403" s="276" t="s">
        <v>2525</v>
      </c>
    </row>
    <row r="8404" spans="1:3" x14ac:dyDescent="0.2">
      <c r="A8404" s="76" t="s">
        <v>14361</v>
      </c>
      <c r="B8404" s="275" t="s">
        <v>14362</v>
      </c>
      <c r="C8404" s="276" t="s">
        <v>2525</v>
      </c>
    </row>
    <row r="8405" spans="1:3" x14ac:dyDescent="0.2">
      <c r="A8405" s="76" t="s">
        <v>14363</v>
      </c>
      <c r="B8405" s="275" t="s">
        <v>14364</v>
      </c>
      <c r="C8405" s="276" t="s">
        <v>2525</v>
      </c>
    </row>
    <row r="8406" spans="1:3" x14ac:dyDescent="0.2">
      <c r="A8406" s="76" t="s">
        <v>14365</v>
      </c>
      <c r="B8406" s="275" t="s">
        <v>14366</v>
      </c>
      <c r="C8406" s="276" t="s">
        <v>2525</v>
      </c>
    </row>
    <row r="8407" spans="1:3" x14ac:dyDescent="0.2">
      <c r="A8407" s="76" t="s">
        <v>14367</v>
      </c>
      <c r="B8407" s="275" t="s">
        <v>14368</v>
      </c>
      <c r="C8407" s="276" t="s">
        <v>2525</v>
      </c>
    </row>
    <row r="8408" spans="1:3" x14ac:dyDescent="0.2">
      <c r="A8408" s="76" t="s">
        <v>14369</v>
      </c>
      <c r="B8408" s="275" t="s">
        <v>14370</v>
      </c>
      <c r="C8408" s="276" t="s">
        <v>2525</v>
      </c>
    </row>
    <row r="8409" spans="1:3" x14ac:dyDescent="0.2">
      <c r="A8409" s="76" t="s">
        <v>14371</v>
      </c>
      <c r="B8409" s="275" t="s">
        <v>14372</v>
      </c>
      <c r="C8409" s="276" t="s">
        <v>2525</v>
      </c>
    </row>
    <row r="8410" spans="1:3" x14ac:dyDescent="0.2">
      <c r="A8410" s="76" t="s">
        <v>14373</v>
      </c>
      <c r="B8410" s="275" t="s">
        <v>14374</v>
      </c>
      <c r="C8410" s="276" t="s">
        <v>2525</v>
      </c>
    </row>
    <row r="8411" spans="1:3" x14ac:dyDescent="0.2">
      <c r="A8411" s="76" t="s">
        <v>14375</v>
      </c>
      <c r="B8411" s="275" t="s">
        <v>14376</v>
      </c>
      <c r="C8411" s="276" t="s">
        <v>2525</v>
      </c>
    </row>
    <row r="8412" spans="1:3" x14ac:dyDescent="0.2">
      <c r="A8412" s="76" t="s">
        <v>14377</v>
      </c>
      <c r="B8412" s="275" t="s">
        <v>14378</v>
      </c>
      <c r="C8412" s="276" t="s">
        <v>2525</v>
      </c>
    </row>
    <row r="8413" spans="1:3" x14ac:dyDescent="0.2">
      <c r="A8413" s="76" t="s">
        <v>14379</v>
      </c>
      <c r="B8413" s="275" t="s">
        <v>14380</v>
      </c>
      <c r="C8413" s="276" t="s">
        <v>2525</v>
      </c>
    </row>
    <row r="8414" spans="1:3" x14ac:dyDescent="0.2">
      <c r="A8414" s="76" t="s">
        <v>14381</v>
      </c>
      <c r="B8414" s="275" t="s">
        <v>14382</v>
      </c>
      <c r="C8414" s="276" t="s">
        <v>2525</v>
      </c>
    </row>
    <row r="8415" spans="1:3" x14ac:dyDescent="0.2">
      <c r="A8415" s="76" t="s">
        <v>14383</v>
      </c>
      <c r="B8415" s="275" t="s">
        <v>14384</v>
      </c>
      <c r="C8415" s="276" t="s">
        <v>2525</v>
      </c>
    </row>
    <row r="8416" spans="1:3" x14ac:dyDescent="0.2">
      <c r="A8416" s="76" t="s">
        <v>14385</v>
      </c>
      <c r="B8416" s="275" t="s">
        <v>14386</v>
      </c>
      <c r="C8416" s="276" t="s">
        <v>2525</v>
      </c>
    </row>
    <row r="8417" spans="1:3" x14ac:dyDescent="0.2">
      <c r="A8417" s="76" t="s">
        <v>14387</v>
      </c>
      <c r="B8417" s="275" t="s">
        <v>14388</v>
      </c>
      <c r="C8417" s="276" t="s">
        <v>2525</v>
      </c>
    </row>
    <row r="8418" spans="1:3" x14ac:dyDescent="0.2">
      <c r="A8418" s="76" t="s">
        <v>14389</v>
      </c>
      <c r="B8418" s="275" t="s">
        <v>14390</v>
      </c>
      <c r="C8418" s="276" t="s">
        <v>2525</v>
      </c>
    </row>
    <row r="8419" spans="1:3" x14ac:dyDescent="0.2">
      <c r="A8419" s="76" t="s">
        <v>14391</v>
      </c>
      <c r="B8419" s="275" t="s">
        <v>14392</v>
      </c>
      <c r="C8419" s="276" t="s">
        <v>22275</v>
      </c>
    </row>
    <row r="8420" spans="1:3" x14ac:dyDescent="0.2">
      <c r="A8420" s="76" t="s">
        <v>14393</v>
      </c>
      <c r="B8420" s="275" t="s">
        <v>14394</v>
      </c>
      <c r="C8420" s="276" t="s">
        <v>2525</v>
      </c>
    </row>
    <row r="8421" spans="1:3" x14ac:dyDescent="0.2">
      <c r="A8421" s="76" t="s">
        <v>14395</v>
      </c>
      <c r="B8421" s="275" t="s">
        <v>14396</v>
      </c>
      <c r="C8421" s="276" t="s">
        <v>2525</v>
      </c>
    </row>
    <row r="8422" spans="1:3" x14ac:dyDescent="0.2">
      <c r="A8422" s="76" t="s">
        <v>14397</v>
      </c>
      <c r="B8422" s="275" t="s">
        <v>14398</v>
      </c>
      <c r="C8422" s="276" t="s">
        <v>2525</v>
      </c>
    </row>
    <row r="8423" spans="1:3" x14ac:dyDescent="0.2">
      <c r="A8423" s="76" t="s">
        <v>14399</v>
      </c>
      <c r="B8423" s="275" t="s">
        <v>14400</v>
      </c>
      <c r="C8423" s="276" t="s">
        <v>22275</v>
      </c>
    </row>
    <row r="8424" spans="1:3" x14ac:dyDescent="0.2">
      <c r="A8424" s="76" t="s">
        <v>14401</v>
      </c>
      <c r="B8424" s="275" t="s">
        <v>14402</v>
      </c>
      <c r="C8424" s="276" t="s">
        <v>2525</v>
      </c>
    </row>
    <row r="8425" spans="1:3" x14ac:dyDescent="0.2">
      <c r="A8425" s="76" t="s">
        <v>14403</v>
      </c>
      <c r="B8425" s="275" t="s">
        <v>14404</v>
      </c>
      <c r="C8425" s="276" t="s">
        <v>2525</v>
      </c>
    </row>
    <row r="8426" spans="1:3" x14ac:dyDescent="0.2">
      <c r="A8426" s="76" t="s">
        <v>14405</v>
      </c>
      <c r="B8426" s="275" t="s">
        <v>14406</v>
      </c>
      <c r="C8426" s="276" t="s">
        <v>2525</v>
      </c>
    </row>
    <row r="8427" spans="1:3" x14ac:dyDescent="0.2">
      <c r="A8427" s="76" t="s">
        <v>14407</v>
      </c>
      <c r="B8427" s="275" t="s">
        <v>14408</v>
      </c>
      <c r="C8427" s="276" t="s">
        <v>2525</v>
      </c>
    </row>
    <row r="8428" spans="1:3" x14ac:dyDescent="0.2">
      <c r="A8428" s="76" t="s">
        <v>14409</v>
      </c>
      <c r="B8428" s="275" t="s">
        <v>14410</v>
      </c>
      <c r="C8428" s="276" t="s">
        <v>2525</v>
      </c>
    </row>
    <row r="8429" spans="1:3" x14ac:dyDescent="0.2">
      <c r="A8429" s="76" t="s">
        <v>14411</v>
      </c>
      <c r="B8429" s="275" t="s">
        <v>14412</v>
      </c>
      <c r="C8429" s="276" t="s">
        <v>2525</v>
      </c>
    </row>
    <row r="8430" spans="1:3" x14ac:dyDescent="0.2">
      <c r="A8430" s="76" t="s">
        <v>14413</v>
      </c>
      <c r="B8430" s="275" t="s">
        <v>14414</v>
      </c>
      <c r="C8430" s="276" t="s">
        <v>2525</v>
      </c>
    </row>
    <row r="8431" spans="1:3" x14ac:dyDescent="0.2">
      <c r="A8431" s="76" t="s">
        <v>14415</v>
      </c>
      <c r="B8431" s="275" t="s">
        <v>14416</v>
      </c>
      <c r="C8431" s="276" t="s">
        <v>2525</v>
      </c>
    </row>
    <row r="8432" spans="1:3" x14ac:dyDescent="0.2">
      <c r="A8432" s="76" t="s">
        <v>14417</v>
      </c>
      <c r="B8432" s="275" t="s">
        <v>14418</v>
      </c>
      <c r="C8432" s="276" t="s">
        <v>2525</v>
      </c>
    </row>
    <row r="8433" spans="1:3" x14ac:dyDescent="0.2">
      <c r="A8433" s="76" t="s">
        <v>14419</v>
      </c>
      <c r="B8433" s="275" t="s">
        <v>14420</v>
      </c>
      <c r="C8433" s="276" t="s">
        <v>2525</v>
      </c>
    </row>
    <row r="8434" spans="1:3" x14ac:dyDescent="0.2">
      <c r="A8434" s="76" t="s">
        <v>14421</v>
      </c>
      <c r="B8434" s="275" t="s">
        <v>14422</v>
      </c>
      <c r="C8434" s="276" t="s">
        <v>2525</v>
      </c>
    </row>
    <row r="8435" spans="1:3" x14ac:dyDescent="0.2">
      <c r="A8435" s="76" t="s">
        <v>14423</v>
      </c>
      <c r="B8435" s="275" t="s">
        <v>14424</v>
      </c>
      <c r="C8435" s="276" t="s">
        <v>22275</v>
      </c>
    </row>
    <row r="8436" spans="1:3" x14ac:dyDescent="0.2">
      <c r="A8436" s="76" t="s">
        <v>14425</v>
      </c>
      <c r="B8436" s="275" t="s">
        <v>14426</v>
      </c>
      <c r="C8436" s="276" t="s">
        <v>2525</v>
      </c>
    </row>
    <row r="8437" spans="1:3" x14ac:dyDescent="0.2">
      <c r="A8437" s="76" t="s">
        <v>14427</v>
      </c>
      <c r="B8437" s="275" t="s">
        <v>14428</v>
      </c>
      <c r="C8437" s="276" t="s">
        <v>2525</v>
      </c>
    </row>
    <row r="8438" spans="1:3" x14ac:dyDescent="0.2">
      <c r="A8438" s="76" t="s">
        <v>14429</v>
      </c>
      <c r="B8438" s="275" t="s">
        <v>14430</v>
      </c>
      <c r="C8438" s="276" t="s">
        <v>2525</v>
      </c>
    </row>
    <row r="8439" spans="1:3" x14ac:dyDescent="0.2">
      <c r="A8439" s="76" t="s">
        <v>14431</v>
      </c>
      <c r="B8439" s="275" t="s">
        <v>14432</v>
      </c>
      <c r="C8439" s="276" t="s">
        <v>2525</v>
      </c>
    </row>
    <row r="8440" spans="1:3" x14ac:dyDescent="0.2">
      <c r="A8440" s="76" t="s">
        <v>14433</v>
      </c>
      <c r="B8440" s="275" t="s">
        <v>14434</v>
      </c>
      <c r="C8440" s="276" t="s">
        <v>2525</v>
      </c>
    </row>
    <row r="8441" spans="1:3" x14ac:dyDescent="0.2">
      <c r="A8441" s="76" t="s">
        <v>14435</v>
      </c>
      <c r="B8441" s="275" t="s">
        <v>14436</v>
      </c>
      <c r="C8441" s="276" t="s">
        <v>2525</v>
      </c>
    </row>
    <row r="8442" spans="1:3" x14ac:dyDescent="0.2">
      <c r="A8442" s="76" t="s">
        <v>14437</v>
      </c>
      <c r="B8442" s="275" t="s">
        <v>14438</v>
      </c>
      <c r="C8442" s="276" t="s">
        <v>2525</v>
      </c>
    </row>
    <row r="8443" spans="1:3" x14ac:dyDescent="0.2">
      <c r="A8443" s="76" t="s">
        <v>14439</v>
      </c>
      <c r="B8443" s="275" t="s">
        <v>14440</v>
      </c>
      <c r="C8443" s="276" t="s">
        <v>2525</v>
      </c>
    </row>
    <row r="8444" spans="1:3" x14ac:dyDescent="0.2">
      <c r="A8444" s="76" t="s">
        <v>14441</v>
      </c>
      <c r="B8444" s="275" t="s">
        <v>9379</v>
      </c>
      <c r="C8444" s="276" t="s">
        <v>2525</v>
      </c>
    </row>
    <row r="8445" spans="1:3" x14ac:dyDescent="0.2">
      <c r="A8445" s="76" t="s">
        <v>14442</v>
      </c>
      <c r="B8445" s="275" t="s">
        <v>14443</v>
      </c>
      <c r="C8445" s="276" t="s">
        <v>2525</v>
      </c>
    </row>
    <row r="8446" spans="1:3" x14ac:dyDescent="0.2">
      <c r="A8446" s="76" t="s">
        <v>14444</v>
      </c>
      <c r="B8446" s="275" t="s">
        <v>14445</v>
      </c>
      <c r="C8446" s="276" t="s">
        <v>2525</v>
      </c>
    </row>
    <row r="8447" spans="1:3" x14ac:dyDescent="0.2">
      <c r="A8447" s="76" t="s">
        <v>14446</v>
      </c>
      <c r="B8447" s="275" t="s">
        <v>14447</v>
      </c>
      <c r="C8447" s="276" t="s">
        <v>2525</v>
      </c>
    </row>
    <row r="8448" spans="1:3" x14ac:dyDescent="0.2">
      <c r="A8448" s="76" t="s">
        <v>14448</v>
      </c>
      <c r="B8448" s="275" t="s">
        <v>14449</v>
      </c>
      <c r="C8448" s="276" t="s">
        <v>2525</v>
      </c>
    </row>
    <row r="8449" spans="1:3" x14ac:dyDescent="0.2">
      <c r="A8449" s="76" t="s">
        <v>14450</v>
      </c>
      <c r="B8449" s="275" t="s">
        <v>14451</v>
      </c>
      <c r="C8449" s="276" t="s">
        <v>2525</v>
      </c>
    </row>
    <row r="8450" spans="1:3" x14ac:dyDescent="0.2">
      <c r="A8450" s="76" t="s">
        <v>14452</v>
      </c>
      <c r="B8450" s="275" t="s">
        <v>14453</v>
      </c>
      <c r="C8450" s="276" t="s">
        <v>2525</v>
      </c>
    </row>
    <row r="8451" spans="1:3" x14ac:dyDescent="0.2">
      <c r="A8451" s="76" t="s">
        <v>14454</v>
      </c>
      <c r="B8451" s="275" t="s">
        <v>14455</v>
      </c>
      <c r="C8451" s="276" t="s">
        <v>2525</v>
      </c>
    </row>
    <row r="8452" spans="1:3" x14ac:dyDescent="0.2">
      <c r="A8452" s="76" t="s">
        <v>14456</v>
      </c>
      <c r="B8452" s="275" t="s">
        <v>14457</v>
      </c>
      <c r="C8452" s="276" t="s">
        <v>2525</v>
      </c>
    </row>
    <row r="8453" spans="1:3" x14ac:dyDescent="0.2">
      <c r="A8453" s="76" t="s">
        <v>14458</v>
      </c>
      <c r="B8453" s="275" t="s">
        <v>14459</v>
      </c>
      <c r="C8453" s="276" t="s">
        <v>2525</v>
      </c>
    </row>
    <row r="8454" spans="1:3" x14ac:dyDescent="0.2">
      <c r="A8454" s="76" t="s">
        <v>14460</v>
      </c>
      <c r="B8454" s="275" t="s">
        <v>14461</v>
      </c>
      <c r="C8454" s="276" t="s">
        <v>2525</v>
      </c>
    </row>
    <row r="8455" spans="1:3" x14ac:dyDescent="0.2">
      <c r="A8455" s="76" t="s">
        <v>14462</v>
      </c>
      <c r="B8455" s="275" t="s">
        <v>14463</v>
      </c>
      <c r="C8455" s="276" t="s">
        <v>2525</v>
      </c>
    </row>
    <row r="8456" spans="1:3" x14ac:dyDescent="0.2">
      <c r="A8456" s="76" t="s">
        <v>14464</v>
      </c>
      <c r="B8456" s="275" t="s">
        <v>14465</v>
      </c>
      <c r="C8456" s="276" t="s">
        <v>2525</v>
      </c>
    </row>
    <row r="8457" spans="1:3" x14ac:dyDescent="0.2">
      <c r="A8457" s="76" t="s">
        <v>14466</v>
      </c>
      <c r="B8457" s="275" t="s">
        <v>14868</v>
      </c>
      <c r="C8457" s="276" t="s">
        <v>2525</v>
      </c>
    </row>
    <row r="8458" spans="1:3" x14ac:dyDescent="0.2">
      <c r="A8458" s="76" t="s">
        <v>14467</v>
      </c>
      <c r="B8458" s="275" t="s">
        <v>18686</v>
      </c>
      <c r="C8458" s="276" t="s">
        <v>2525</v>
      </c>
    </row>
    <row r="8459" spans="1:3" x14ac:dyDescent="0.2">
      <c r="A8459" s="76" t="s">
        <v>14468</v>
      </c>
      <c r="B8459" s="275" t="s">
        <v>14469</v>
      </c>
      <c r="C8459" s="276" t="s">
        <v>2525</v>
      </c>
    </row>
    <row r="8460" spans="1:3" x14ac:dyDescent="0.2">
      <c r="A8460" s="76" t="s">
        <v>14470</v>
      </c>
      <c r="B8460" s="275" t="s">
        <v>16414</v>
      </c>
      <c r="C8460" s="276" t="s">
        <v>2525</v>
      </c>
    </row>
    <row r="8461" spans="1:3" x14ac:dyDescent="0.2">
      <c r="A8461" s="76" t="s">
        <v>14471</v>
      </c>
      <c r="B8461" s="275" t="s">
        <v>14472</v>
      </c>
      <c r="C8461" s="276" t="s">
        <v>2525</v>
      </c>
    </row>
    <row r="8462" spans="1:3" x14ac:dyDescent="0.2">
      <c r="A8462" s="76" t="s">
        <v>14473</v>
      </c>
      <c r="B8462" s="275" t="s">
        <v>2845</v>
      </c>
      <c r="C8462" s="276" t="s">
        <v>2525</v>
      </c>
    </row>
    <row r="8463" spans="1:3" x14ac:dyDescent="0.2">
      <c r="A8463" s="76" t="s">
        <v>14474</v>
      </c>
      <c r="B8463" s="275" t="s">
        <v>14475</v>
      </c>
      <c r="C8463" s="276" t="s">
        <v>22275</v>
      </c>
    </row>
    <row r="8464" spans="1:3" x14ac:dyDescent="0.2">
      <c r="A8464" s="76" t="s">
        <v>14476</v>
      </c>
      <c r="B8464" s="275" t="s">
        <v>14477</v>
      </c>
      <c r="C8464" s="276" t="s">
        <v>2525</v>
      </c>
    </row>
    <row r="8465" spans="1:3" x14ac:dyDescent="0.2">
      <c r="A8465" s="76" t="s">
        <v>14478</v>
      </c>
      <c r="B8465" s="275" t="s">
        <v>14479</v>
      </c>
      <c r="C8465" s="276" t="s">
        <v>2525</v>
      </c>
    </row>
    <row r="8466" spans="1:3" x14ac:dyDescent="0.2">
      <c r="A8466" s="76" t="s">
        <v>14480</v>
      </c>
      <c r="B8466" s="275" t="s">
        <v>4069</v>
      </c>
      <c r="C8466" s="276" t="s">
        <v>2525</v>
      </c>
    </row>
    <row r="8467" spans="1:3" x14ac:dyDescent="0.2">
      <c r="A8467" s="76" t="s">
        <v>14481</v>
      </c>
      <c r="B8467" s="275" t="s">
        <v>16552</v>
      </c>
      <c r="C8467" s="276" t="s">
        <v>2525</v>
      </c>
    </row>
    <row r="8468" spans="1:3" x14ac:dyDescent="0.2">
      <c r="A8468" s="76" t="s">
        <v>14482</v>
      </c>
      <c r="B8468" s="275" t="s">
        <v>15097</v>
      </c>
      <c r="C8468" s="276" t="s">
        <v>2525</v>
      </c>
    </row>
    <row r="8469" spans="1:3" x14ac:dyDescent="0.2">
      <c r="A8469" s="76" t="s">
        <v>14483</v>
      </c>
      <c r="B8469" s="275" t="s">
        <v>14484</v>
      </c>
      <c r="C8469" s="276" t="s">
        <v>2525</v>
      </c>
    </row>
    <row r="8470" spans="1:3" x14ac:dyDescent="0.2">
      <c r="A8470" s="76" t="s">
        <v>14485</v>
      </c>
      <c r="B8470" s="275" t="s">
        <v>14486</v>
      </c>
      <c r="C8470" s="276" t="s">
        <v>2525</v>
      </c>
    </row>
    <row r="8471" spans="1:3" x14ac:dyDescent="0.2">
      <c r="A8471" s="76" t="s">
        <v>14487</v>
      </c>
      <c r="B8471" s="275" t="s">
        <v>14488</v>
      </c>
      <c r="C8471" s="276" t="s">
        <v>2525</v>
      </c>
    </row>
    <row r="8472" spans="1:3" x14ac:dyDescent="0.2">
      <c r="A8472" s="76" t="s">
        <v>14489</v>
      </c>
      <c r="B8472" s="275" t="s">
        <v>14490</v>
      </c>
      <c r="C8472" s="276" t="s">
        <v>2525</v>
      </c>
    </row>
    <row r="8473" spans="1:3" x14ac:dyDescent="0.2">
      <c r="A8473" s="76" t="s">
        <v>14491</v>
      </c>
      <c r="B8473" s="275" t="s">
        <v>9314</v>
      </c>
      <c r="C8473" s="276" t="s">
        <v>2525</v>
      </c>
    </row>
    <row r="8474" spans="1:3" x14ac:dyDescent="0.2">
      <c r="A8474" s="76" t="s">
        <v>14492</v>
      </c>
      <c r="B8474" s="275" t="s">
        <v>14493</v>
      </c>
      <c r="C8474" s="276" t="s">
        <v>2525</v>
      </c>
    </row>
    <row r="8475" spans="1:3" x14ac:dyDescent="0.2">
      <c r="A8475" s="76" t="s">
        <v>14494</v>
      </c>
      <c r="B8475" s="275" t="s">
        <v>14495</v>
      </c>
      <c r="C8475" s="276" t="s">
        <v>2525</v>
      </c>
    </row>
    <row r="8476" spans="1:3" x14ac:dyDescent="0.2">
      <c r="A8476" s="76" t="s">
        <v>14496</v>
      </c>
      <c r="B8476" s="275" t="s">
        <v>14497</v>
      </c>
      <c r="C8476" s="276" t="s">
        <v>2525</v>
      </c>
    </row>
    <row r="8477" spans="1:3" x14ac:dyDescent="0.2">
      <c r="A8477" s="76" t="s">
        <v>14498</v>
      </c>
      <c r="B8477" s="275" t="s">
        <v>14499</v>
      </c>
      <c r="C8477" s="276" t="s">
        <v>2525</v>
      </c>
    </row>
    <row r="8478" spans="1:3" x14ac:dyDescent="0.2">
      <c r="A8478" s="76" t="s">
        <v>14500</v>
      </c>
      <c r="B8478" s="275" t="s">
        <v>14501</v>
      </c>
      <c r="C8478" s="276" t="s">
        <v>2525</v>
      </c>
    </row>
    <row r="8479" spans="1:3" x14ac:dyDescent="0.2">
      <c r="A8479" s="76" t="s">
        <v>14502</v>
      </c>
      <c r="B8479" s="275" t="s">
        <v>14503</v>
      </c>
      <c r="C8479" s="276" t="s">
        <v>2525</v>
      </c>
    </row>
    <row r="8480" spans="1:3" x14ac:dyDescent="0.2">
      <c r="A8480" s="76" t="s">
        <v>14504</v>
      </c>
      <c r="B8480" s="275" t="s">
        <v>14505</v>
      </c>
      <c r="C8480" s="276" t="s">
        <v>2525</v>
      </c>
    </row>
    <row r="8481" spans="1:3" x14ac:dyDescent="0.2">
      <c r="A8481" s="76" t="s">
        <v>14506</v>
      </c>
      <c r="B8481" s="275" t="s">
        <v>14507</v>
      </c>
      <c r="C8481" s="276" t="s">
        <v>2525</v>
      </c>
    </row>
    <row r="8482" spans="1:3" x14ac:dyDescent="0.2">
      <c r="A8482" s="76" t="s">
        <v>14508</v>
      </c>
      <c r="B8482" s="275" t="s">
        <v>14509</v>
      </c>
      <c r="C8482" s="276" t="s">
        <v>2525</v>
      </c>
    </row>
    <row r="8483" spans="1:3" x14ac:dyDescent="0.2">
      <c r="A8483" s="76" t="s">
        <v>14510</v>
      </c>
      <c r="B8483" s="275" t="s">
        <v>14511</v>
      </c>
      <c r="C8483" s="276" t="s">
        <v>2525</v>
      </c>
    </row>
    <row r="8484" spans="1:3" x14ac:dyDescent="0.2">
      <c r="A8484" s="76" t="s">
        <v>14512</v>
      </c>
      <c r="B8484" s="275" t="s">
        <v>14513</v>
      </c>
      <c r="C8484" s="276" t="s">
        <v>2525</v>
      </c>
    </row>
    <row r="8485" spans="1:3" x14ac:dyDescent="0.2">
      <c r="A8485" s="76" t="s">
        <v>14514</v>
      </c>
      <c r="B8485" s="275" t="s">
        <v>14515</v>
      </c>
      <c r="C8485" s="276" t="s">
        <v>2525</v>
      </c>
    </row>
    <row r="8486" spans="1:3" x14ac:dyDescent="0.2">
      <c r="A8486" s="76" t="s">
        <v>14516</v>
      </c>
      <c r="B8486" s="275" t="s">
        <v>14517</v>
      </c>
      <c r="C8486" s="276" t="s">
        <v>2525</v>
      </c>
    </row>
    <row r="8487" spans="1:3" x14ac:dyDescent="0.2">
      <c r="A8487" s="76" t="s">
        <v>14518</v>
      </c>
      <c r="B8487" s="275" t="s">
        <v>14519</v>
      </c>
      <c r="C8487" s="276" t="s">
        <v>2525</v>
      </c>
    </row>
    <row r="8488" spans="1:3" x14ac:dyDescent="0.2">
      <c r="A8488" s="76" t="s">
        <v>14520</v>
      </c>
      <c r="B8488" s="275" t="s">
        <v>14521</v>
      </c>
      <c r="C8488" s="276" t="s">
        <v>2525</v>
      </c>
    </row>
    <row r="8489" spans="1:3" x14ac:dyDescent="0.2">
      <c r="A8489" s="76" t="s">
        <v>14522</v>
      </c>
      <c r="B8489" s="275" t="s">
        <v>14523</v>
      </c>
      <c r="C8489" s="276" t="s">
        <v>22275</v>
      </c>
    </row>
    <row r="8490" spans="1:3" x14ac:dyDescent="0.2">
      <c r="A8490" s="76" t="s">
        <v>14524</v>
      </c>
      <c r="B8490" s="275" t="s">
        <v>14525</v>
      </c>
      <c r="C8490" s="276" t="s">
        <v>2525</v>
      </c>
    </row>
    <row r="8491" spans="1:3" x14ac:dyDescent="0.2">
      <c r="A8491" s="76" t="s">
        <v>14526</v>
      </c>
      <c r="B8491" s="275" t="s">
        <v>14527</v>
      </c>
      <c r="C8491" s="276" t="s">
        <v>2525</v>
      </c>
    </row>
    <row r="8492" spans="1:3" x14ac:dyDescent="0.2">
      <c r="A8492" s="76" t="s">
        <v>14528</v>
      </c>
      <c r="B8492" s="275" t="s">
        <v>14529</v>
      </c>
      <c r="C8492" s="276" t="s">
        <v>2525</v>
      </c>
    </row>
    <row r="8493" spans="1:3" x14ac:dyDescent="0.2">
      <c r="A8493" s="76" t="s">
        <v>14530</v>
      </c>
      <c r="B8493" s="275" t="s">
        <v>14531</v>
      </c>
      <c r="C8493" s="276" t="s">
        <v>2525</v>
      </c>
    </row>
    <row r="8494" spans="1:3" x14ac:dyDescent="0.2">
      <c r="A8494" s="76" t="s">
        <v>14532</v>
      </c>
      <c r="B8494" s="275" t="s">
        <v>14533</v>
      </c>
      <c r="C8494" s="276" t="s">
        <v>2525</v>
      </c>
    </row>
    <row r="8495" spans="1:3" x14ac:dyDescent="0.2">
      <c r="A8495" s="76" t="s">
        <v>14534</v>
      </c>
      <c r="B8495" s="275" t="s">
        <v>14535</v>
      </c>
      <c r="C8495" s="276" t="s">
        <v>2525</v>
      </c>
    </row>
    <row r="8496" spans="1:3" x14ac:dyDescent="0.2">
      <c r="A8496" s="76" t="s">
        <v>14536</v>
      </c>
      <c r="B8496" s="275" t="s">
        <v>14537</v>
      </c>
      <c r="C8496" s="276" t="s">
        <v>2525</v>
      </c>
    </row>
    <row r="8497" spans="1:3" x14ac:dyDescent="0.2">
      <c r="A8497" s="76" t="s">
        <v>14538</v>
      </c>
      <c r="B8497" s="275" t="s">
        <v>14539</v>
      </c>
      <c r="C8497" s="276" t="s">
        <v>2525</v>
      </c>
    </row>
    <row r="8498" spans="1:3" x14ac:dyDescent="0.2">
      <c r="A8498" s="76" t="s">
        <v>14540</v>
      </c>
      <c r="B8498" s="275" t="s">
        <v>14541</v>
      </c>
      <c r="C8498" s="276" t="s">
        <v>2525</v>
      </c>
    </row>
    <row r="8499" spans="1:3" x14ac:dyDescent="0.2">
      <c r="A8499" s="76" t="s">
        <v>14542</v>
      </c>
      <c r="B8499" s="275" t="s">
        <v>11894</v>
      </c>
      <c r="C8499" s="276" t="s">
        <v>2525</v>
      </c>
    </row>
    <row r="8500" spans="1:3" x14ac:dyDescent="0.2">
      <c r="A8500" s="76" t="s">
        <v>14543</v>
      </c>
      <c r="B8500" s="275" t="s">
        <v>14544</v>
      </c>
      <c r="C8500" s="276" t="s">
        <v>2525</v>
      </c>
    </row>
    <row r="8501" spans="1:3" x14ac:dyDescent="0.2">
      <c r="A8501" s="76" t="s">
        <v>14545</v>
      </c>
      <c r="B8501" s="275" t="s">
        <v>14546</v>
      </c>
      <c r="C8501" s="276" t="s">
        <v>2525</v>
      </c>
    </row>
    <row r="8502" spans="1:3" x14ac:dyDescent="0.2">
      <c r="A8502" s="76" t="s">
        <v>14547</v>
      </c>
      <c r="B8502" s="275" t="s">
        <v>14548</v>
      </c>
      <c r="C8502" s="276" t="s">
        <v>2525</v>
      </c>
    </row>
    <row r="8503" spans="1:3" x14ac:dyDescent="0.2">
      <c r="A8503" s="76" t="s">
        <v>14549</v>
      </c>
      <c r="B8503" s="275" t="s">
        <v>14550</v>
      </c>
      <c r="C8503" s="276" t="s">
        <v>2525</v>
      </c>
    </row>
    <row r="8504" spans="1:3" x14ac:dyDescent="0.2">
      <c r="A8504" s="76" t="s">
        <v>14551</v>
      </c>
      <c r="B8504" s="275" t="s">
        <v>14552</v>
      </c>
      <c r="C8504" s="276" t="s">
        <v>2525</v>
      </c>
    </row>
    <row r="8505" spans="1:3" x14ac:dyDescent="0.2">
      <c r="A8505" s="76" t="s">
        <v>14553</v>
      </c>
      <c r="B8505" s="275" t="s">
        <v>10146</v>
      </c>
      <c r="C8505" s="276" t="s">
        <v>2525</v>
      </c>
    </row>
    <row r="8506" spans="1:3" x14ac:dyDescent="0.2">
      <c r="A8506" s="76" t="s">
        <v>14554</v>
      </c>
      <c r="B8506" s="275" t="s">
        <v>10166</v>
      </c>
      <c r="C8506" s="276" t="s">
        <v>2525</v>
      </c>
    </row>
    <row r="8507" spans="1:3" x14ac:dyDescent="0.2">
      <c r="A8507" s="76" t="s">
        <v>14555</v>
      </c>
      <c r="B8507" s="275" t="s">
        <v>14556</v>
      </c>
      <c r="C8507" s="276" t="s">
        <v>2525</v>
      </c>
    </row>
    <row r="8508" spans="1:3" x14ac:dyDescent="0.2">
      <c r="A8508" s="76" t="s">
        <v>14557</v>
      </c>
      <c r="B8508" s="275" t="s">
        <v>14558</v>
      </c>
      <c r="C8508" s="276" t="s">
        <v>2525</v>
      </c>
    </row>
    <row r="8509" spans="1:3" x14ac:dyDescent="0.2">
      <c r="A8509" s="76" t="s">
        <v>14559</v>
      </c>
      <c r="B8509" s="275" t="s">
        <v>14560</v>
      </c>
      <c r="C8509" s="276" t="s">
        <v>2525</v>
      </c>
    </row>
    <row r="8510" spans="1:3" x14ac:dyDescent="0.2">
      <c r="A8510" s="76" t="s">
        <v>14561</v>
      </c>
      <c r="B8510" s="275" t="s">
        <v>14562</v>
      </c>
      <c r="C8510" s="276" t="s">
        <v>2525</v>
      </c>
    </row>
    <row r="8511" spans="1:3" x14ac:dyDescent="0.2">
      <c r="A8511" s="76" t="s">
        <v>14563</v>
      </c>
      <c r="B8511" s="275" t="s">
        <v>14564</v>
      </c>
      <c r="C8511" s="276" t="s">
        <v>2525</v>
      </c>
    </row>
    <row r="8512" spans="1:3" x14ac:dyDescent="0.2">
      <c r="A8512" s="76" t="s">
        <v>14565</v>
      </c>
      <c r="B8512" s="275" t="s">
        <v>14566</v>
      </c>
      <c r="C8512" s="276" t="s">
        <v>22278</v>
      </c>
    </row>
    <row r="8513" spans="1:3" x14ac:dyDescent="0.2">
      <c r="A8513" s="76" t="s">
        <v>14567</v>
      </c>
      <c r="B8513" s="275" t="s">
        <v>14568</v>
      </c>
      <c r="C8513" s="276" t="s">
        <v>2525</v>
      </c>
    </row>
    <row r="8514" spans="1:3" x14ac:dyDescent="0.2">
      <c r="A8514" s="76" t="s">
        <v>14569</v>
      </c>
      <c r="B8514" s="275" t="s">
        <v>14570</v>
      </c>
      <c r="C8514" s="276" t="s">
        <v>2525</v>
      </c>
    </row>
    <row r="8515" spans="1:3" x14ac:dyDescent="0.2">
      <c r="A8515" s="76" t="s">
        <v>14571</v>
      </c>
      <c r="B8515" s="275" t="s">
        <v>14572</v>
      </c>
      <c r="C8515" s="276" t="s">
        <v>2525</v>
      </c>
    </row>
    <row r="8516" spans="1:3" x14ac:dyDescent="0.2">
      <c r="A8516" s="76" t="s">
        <v>14573</v>
      </c>
      <c r="B8516" s="275" t="s">
        <v>14574</v>
      </c>
      <c r="C8516" s="276" t="s">
        <v>2525</v>
      </c>
    </row>
    <row r="8517" spans="1:3" x14ac:dyDescent="0.2">
      <c r="A8517" s="76" t="s">
        <v>14575</v>
      </c>
      <c r="B8517" s="275" t="s">
        <v>14576</v>
      </c>
      <c r="C8517" s="276" t="s">
        <v>2525</v>
      </c>
    </row>
    <row r="8518" spans="1:3" x14ac:dyDescent="0.2">
      <c r="A8518" s="76" t="s">
        <v>14577</v>
      </c>
      <c r="B8518" s="275" t="s">
        <v>14578</v>
      </c>
      <c r="C8518" s="276" t="s">
        <v>2525</v>
      </c>
    </row>
    <row r="8519" spans="1:3" x14ac:dyDescent="0.2">
      <c r="A8519" s="76" t="s">
        <v>14579</v>
      </c>
      <c r="B8519" s="275" t="s">
        <v>14580</v>
      </c>
      <c r="C8519" s="276" t="s">
        <v>2525</v>
      </c>
    </row>
    <row r="8520" spans="1:3" x14ac:dyDescent="0.2">
      <c r="A8520" s="76" t="s">
        <v>14581</v>
      </c>
      <c r="B8520" s="275" t="s">
        <v>14582</v>
      </c>
      <c r="C8520" s="276" t="s">
        <v>22275</v>
      </c>
    </row>
    <row r="8521" spans="1:3" x14ac:dyDescent="0.2">
      <c r="A8521" s="76" t="s">
        <v>14583</v>
      </c>
      <c r="B8521" s="275" t="s">
        <v>14584</v>
      </c>
      <c r="C8521" s="276" t="s">
        <v>2525</v>
      </c>
    </row>
    <row r="8522" spans="1:3" x14ac:dyDescent="0.2">
      <c r="A8522" s="76" t="s">
        <v>14585</v>
      </c>
      <c r="B8522" s="275" t="s">
        <v>14586</v>
      </c>
      <c r="C8522" s="276" t="s">
        <v>2525</v>
      </c>
    </row>
    <row r="8523" spans="1:3" x14ac:dyDescent="0.2">
      <c r="A8523" s="76" t="s">
        <v>14587</v>
      </c>
      <c r="B8523" s="275" t="s">
        <v>14588</v>
      </c>
      <c r="C8523" s="276" t="s">
        <v>2525</v>
      </c>
    </row>
    <row r="8524" spans="1:3" x14ac:dyDescent="0.2">
      <c r="A8524" s="76" t="s">
        <v>14589</v>
      </c>
      <c r="B8524" s="275" t="s">
        <v>14590</v>
      </c>
      <c r="C8524" s="276" t="s">
        <v>2525</v>
      </c>
    </row>
    <row r="8525" spans="1:3" x14ac:dyDescent="0.2">
      <c r="A8525" s="76" t="s">
        <v>14591</v>
      </c>
      <c r="B8525" s="275" t="s">
        <v>14592</v>
      </c>
      <c r="C8525" s="276" t="s">
        <v>2525</v>
      </c>
    </row>
    <row r="8526" spans="1:3" x14ac:dyDescent="0.2">
      <c r="A8526" s="76" t="s">
        <v>14593</v>
      </c>
      <c r="B8526" s="275" t="s">
        <v>14594</v>
      </c>
      <c r="C8526" s="276" t="s">
        <v>2525</v>
      </c>
    </row>
    <row r="8527" spans="1:3" x14ac:dyDescent="0.2">
      <c r="A8527" s="76" t="s">
        <v>14595</v>
      </c>
      <c r="B8527" s="275" t="s">
        <v>14596</v>
      </c>
      <c r="C8527" s="276" t="s">
        <v>2525</v>
      </c>
    </row>
    <row r="8528" spans="1:3" x14ac:dyDescent="0.2">
      <c r="A8528" s="76" t="s">
        <v>14597</v>
      </c>
      <c r="B8528" s="275" t="s">
        <v>14598</v>
      </c>
      <c r="C8528" s="276" t="s">
        <v>22275</v>
      </c>
    </row>
    <row r="8529" spans="1:3" x14ac:dyDescent="0.2">
      <c r="A8529" s="76" t="s">
        <v>14599</v>
      </c>
      <c r="B8529" s="275" t="s">
        <v>14600</v>
      </c>
      <c r="C8529" s="276" t="s">
        <v>2525</v>
      </c>
    </row>
    <row r="8530" spans="1:3" x14ac:dyDescent="0.2">
      <c r="A8530" s="76" t="s">
        <v>14601</v>
      </c>
      <c r="B8530" s="275" t="s">
        <v>5291</v>
      </c>
      <c r="C8530" s="276" t="s">
        <v>2525</v>
      </c>
    </row>
    <row r="8531" spans="1:3" x14ac:dyDescent="0.2">
      <c r="A8531" s="76" t="s">
        <v>14602</v>
      </c>
      <c r="B8531" s="275" t="s">
        <v>14603</v>
      </c>
      <c r="C8531" s="276" t="s">
        <v>2525</v>
      </c>
    </row>
    <row r="8532" spans="1:3" x14ac:dyDescent="0.2">
      <c r="A8532" s="76" t="s">
        <v>14604</v>
      </c>
      <c r="B8532" s="275" t="s">
        <v>14605</v>
      </c>
      <c r="C8532" s="276" t="s">
        <v>2525</v>
      </c>
    </row>
    <row r="8533" spans="1:3" x14ac:dyDescent="0.2">
      <c r="A8533" s="76" t="s">
        <v>14606</v>
      </c>
      <c r="B8533" s="275" t="s">
        <v>14607</v>
      </c>
      <c r="C8533" s="276" t="s">
        <v>2525</v>
      </c>
    </row>
    <row r="8534" spans="1:3" x14ac:dyDescent="0.2">
      <c r="A8534" s="76" t="s">
        <v>14608</v>
      </c>
      <c r="B8534" s="275" t="s">
        <v>14609</v>
      </c>
      <c r="C8534" s="276" t="s">
        <v>2525</v>
      </c>
    </row>
    <row r="8535" spans="1:3" x14ac:dyDescent="0.2">
      <c r="A8535" s="76" t="s">
        <v>14610</v>
      </c>
      <c r="B8535" s="275" t="s">
        <v>14611</v>
      </c>
      <c r="C8535" s="276" t="s">
        <v>2525</v>
      </c>
    </row>
    <row r="8536" spans="1:3" x14ac:dyDescent="0.2">
      <c r="A8536" s="76" t="s">
        <v>14612</v>
      </c>
      <c r="B8536" s="275" t="s">
        <v>14613</v>
      </c>
      <c r="C8536" s="276" t="s">
        <v>2525</v>
      </c>
    </row>
    <row r="8537" spans="1:3" x14ac:dyDescent="0.2">
      <c r="A8537" s="76" t="s">
        <v>14614</v>
      </c>
      <c r="B8537" s="275" t="s">
        <v>14615</v>
      </c>
      <c r="C8537" s="276" t="s">
        <v>2525</v>
      </c>
    </row>
    <row r="8538" spans="1:3" x14ac:dyDescent="0.2">
      <c r="A8538" s="76" t="s">
        <v>14616</v>
      </c>
      <c r="B8538" s="275" t="s">
        <v>14617</v>
      </c>
      <c r="C8538" s="276" t="s">
        <v>2525</v>
      </c>
    </row>
    <row r="8539" spans="1:3" x14ac:dyDescent="0.2">
      <c r="A8539" s="76" t="s">
        <v>14618</v>
      </c>
      <c r="B8539" s="275" t="s">
        <v>14619</v>
      </c>
      <c r="C8539" s="276" t="s">
        <v>2525</v>
      </c>
    </row>
    <row r="8540" spans="1:3" x14ac:dyDescent="0.2">
      <c r="A8540" s="76" t="s">
        <v>14620</v>
      </c>
      <c r="B8540" s="275" t="s">
        <v>14621</v>
      </c>
      <c r="C8540" s="276" t="s">
        <v>22275</v>
      </c>
    </row>
    <row r="8541" spans="1:3" x14ac:dyDescent="0.2">
      <c r="A8541" s="76" t="s">
        <v>14622</v>
      </c>
      <c r="B8541" s="275" t="s">
        <v>7033</v>
      </c>
      <c r="C8541" s="276" t="s">
        <v>2525</v>
      </c>
    </row>
    <row r="8542" spans="1:3" x14ac:dyDescent="0.2">
      <c r="A8542" s="76" t="s">
        <v>14623</v>
      </c>
      <c r="B8542" s="275" t="s">
        <v>14624</v>
      </c>
      <c r="C8542" s="276" t="s">
        <v>2525</v>
      </c>
    </row>
    <row r="8543" spans="1:3" x14ac:dyDescent="0.2">
      <c r="A8543" s="76" t="s">
        <v>14625</v>
      </c>
      <c r="B8543" s="275" t="s">
        <v>14626</v>
      </c>
      <c r="C8543" s="276" t="s">
        <v>2525</v>
      </c>
    </row>
    <row r="8544" spans="1:3" x14ac:dyDescent="0.2">
      <c r="A8544" s="76" t="s">
        <v>14627</v>
      </c>
      <c r="B8544" s="275" t="s">
        <v>14628</v>
      </c>
      <c r="C8544" s="276" t="s">
        <v>22275</v>
      </c>
    </row>
    <row r="8545" spans="1:3" x14ac:dyDescent="0.2">
      <c r="A8545" s="76" t="s">
        <v>14629</v>
      </c>
      <c r="B8545" s="275" t="s">
        <v>14630</v>
      </c>
      <c r="C8545" s="276" t="s">
        <v>2525</v>
      </c>
    </row>
    <row r="8546" spans="1:3" x14ac:dyDescent="0.2">
      <c r="A8546" s="76" t="s">
        <v>14631</v>
      </c>
      <c r="B8546" s="275" t="s">
        <v>14632</v>
      </c>
      <c r="C8546" s="276" t="s">
        <v>22275</v>
      </c>
    </row>
    <row r="8547" spans="1:3" x14ac:dyDescent="0.2">
      <c r="A8547" s="76" t="s">
        <v>14633</v>
      </c>
      <c r="B8547" s="275" t="s">
        <v>14634</v>
      </c>
      <c r="C8547" s="276" t="s">
        <v>2525</v>
      </c>
    </row>
    <row r="8548" spans="1:3" x14ac:dyDescent="0.2">
      <c r="A8548" s="76" t="s">
        <v>14635</v>
      </c>
      <c r="B8548" s="275" t="s">
        <v>16364</v>
      </c>
      <c r="C8548" s="276" t="s">
        <v>22275</v>
      </c>
    </row>
    <row r="8549" spans="1:3" x14ac:dyDescent="0.2">
      <c r="A8549" s="76" t="s">
        <v>14636</v>
      </c>
      <c r="B8549" s="275" t="s">
        <v>14637</v>
      </c>
      <c r="C8549" s="276" t="s">
        <v>2525</v>
      </c>
    </row>
    <row r="8550" spans="1:3" x14ac:dyDescent="0.2">
      <c r="A8550" s="76" t="s">
        <v>14638</v>
      </c>
      <c r="B8550" s="275" t="s">
        <v>14639</v>
      </c>
      <c r="C8550" s="276" t="s">
        <v>2525</v>
      </c>
    </row>
    <row r="8551" spans="1:3" x14ac:dyDescent="0.2">
      <c r="A8551" s="76" t="s">
        <v>14640</v>
      </c>
      <c r="B8551" s="275" t="s">
        <v>14641</v>
      </c>
      <c r="C8551" s="276" t="s">
        <v>2525</v>
      </c>
    </row>
    <row r="8552" spans="1:3" x14ac:dyDescent="0.2">
      <c r="A8552" s="76" t="s">
        <v>14642</v>
      </c>
      <c r="B8552" s="275" t="s">
        <v>14643</v>
      </c>
      <c r="C8552" s="276" t="s">
        <v>2525</v>
      </c>
    </row>
    <row r="8553" spans="1:3" x14ac:dyDescent="0.2">
      <c r="A8553" s="76" t="s">
        <v>14644</v>
      </c>
      <c r="B8553" s="275" t="s">
        <v>14645</v>
      </c>
      <c r="C8553" s="276" t="s">
        <v>2525</v>
      </c>
    </row>
    <row r="8554" spans="1:3" x14ac:dyDescent="0.2">
      <c r="A8554" s="76" t="s">
        <v>14646</v>
      </c>
      <c r="B8554" s="275" t="s">
        <v>14647</v>
      </c>
      <c r="C8554" s="276" t="s">
        <v>2525</v>
      </c>
    </row>
    <row r="8555" spans="1:3" x14ac:dyDescent="0.2">
      <c r="A8555" s="76" t="s">
        <v>14648</v>
      </c>
      <c r="B8555" s="275" t="s">
        <v>14649</v>
      </c>
      <c r="C8555" s="276" t="s">
        <v>22275</v>
      </c>
    </row>
    <row r="8556" spans="1:3" x14ac:dyDescent="0.2">
      <c r="A8556" s="76" t="s">
        <v>14650</v>
      </c>
      <c r="B8556" s="275" t="s">
        <v>14651</v>
      </c>
      <c r="C8556" s="276" t="s">
        <v>2525</v>
      </c>
    </row>
    <row r="8557" spans="1:3" x14ac:dyDescent="0.2">
      <c r="A8557" s="76" t="s">
        <v>14652</v>
      </c>
      <c r="B8557" s="275" t="s">
        <v>14653</v>
      </c>
      <c r="C8557" s="276" t="s">
        <v>22278</v>
      </c>
    </row>
    <row r="8558" spans="1:3" x14ac:dyDescent="0.2">
      <c r="A8558" s="76" t="s">
        <v>14654</v>
      </c>
      <c r="B8558" s="275" t="s">
        <v>14655</v>
      </c>
      <c r="C8558" s="276" t="s">
        <v>22278</v>
      </c>
    </row>
    <row r="8559" spans="1:3" x14ac:dyDescent="0.2">
      <c r="A8559" s="76" t="s">
        <v>14656</v>
      </c>
      <c r="B8559" s="275" t="s">
        <v>14657</v>
      </c>
      <c r="C8559" s="276" t="s">
        <v>2525</v>
      </c>
    </row>
    <row r="8560" spans="1:3" x14ac:dyDescent="0.2">
      <c r="A8560" s="76" t="s">
        <v>14658</v>
      </c>
      <c r="B8560" s="275" t="s">
        <v>14659</v>
      </c>
      <c r="C8560" s="276" t="s">
        <v>2525</v>
      </c>
    </row>
    <row r="8561" spans="1:3" x14ac:dyDescent="0.2">
      <c r="A8561" s="76" t="s">
        <v>14660</v>
      </c>
      <c r="B8561" s="275" t="s">
        <v>14661</v>
      </c>
      <c r="C8561" s="276" t="s">
        <v>2525</v>
      </c>
    </row>
    <row r="8562" spans="1:3" x14ac:dyDescent="0.2">
      <c r="A8562" s="76" t="s">
        <v>14662</v>
      </c>
      <c r="B8562" s="275" t="s">
        <v>14663</v>
      </c>
      <c r="C8562" s="276" t="s">
        <v>2525</v>
      </c>
    </row>
    <row r="8563" spans="1:3" x14ac:dyDescent="0.2">
      <c r="A8563" s="76" t="s">
        <v>14664</v>
      </c>
      <c r="B8563" s="275" t="s">
        <v>14665</v>
      </c>
      <c r="C8563" s="276" t="s">
        <v>2525</v>
      </c>
    </row>
    <row r="8564" spans="1:3" x14ac:dyDescent="0.2">
      <c r="A8564" s="76" t="s">
        <v>14666</v>
      </c>
      <c r="B8564" s="275" t="s">
        <v>14667</v>
      </c>
      <c r="C8564" s="276" t="s">
        <v>2525</v>
      </c>
    </row>
    <row r="8565" spans="1:3" x14ac:dyDescent="0.2">
      <c r="A8565" s="76" t="s">
        <v>14668</v>
      </c>
      <c r="B8565" s="275" t="s">
        <v>14669</v>
      </c>
      <c r="C8565" s="276" t="s">
        <v>2525</v>
      </c>
    </row>
    <row r="8566" spans="1:3" x14ac:dyDescent="0.2">
      <c r="A8566" s="76" t="s">
        <v>14670</v>
      </c>
      <c r="B8566" s="275" t="s">
        <v>14671</v>
      </c>
      <c r="C8566" s="276" t="s">
        <v>2525</v>
      </c>
    </row>
    <row r="8567" spans="1:3" x14ac:dyDescent="0.2">
      <c r="A8567" s="76" t="s">
        <v>14672</v>
      </c>
      <c r="B8567" s="275" t="s">
        <v>14673</v>
      </c>
      <c r="C8567" s="276" t="s">
        <v>2525</v>
      </c>
    </row>
    <row r="8568" spans="1:3" x14ac:dyDescent="0.2">
      <c r="A8568" s="76" t="s">
        <v>14674</v>
      </c>
      <c r="B8568" s="275" t="s">
        <v>14675</v>
      </c>
      <c r="C8568" s="276" t="s">
        <v>2525</v>
      </c>
    </row>
    <row r="8569" spans="1:3" x14ac:dyDescent="0.2">
      <c r="A8569" s="76" t="s">
        <v>14676</v>
      </c>
      <c r="B8569" s="275" t="s">
        <v>18771</v>
      </c>
      <c r="C8569" s="276" t="s">
        <v>2525</v>
      </c>
    </row>
    <row r="8570" spans="1:3" x14ac:dyDescent="0.2">
      <c r="A8570" s="76" t="s">
        <v>14677</v>
      </c>
      <c r="B8570" s="275" t="s">
        <v>14678</v>
      </c>
      <c r="C8570" s="276" t="s">
        <v>2525</v>
      </c>
    </row>
    <row r="8571" spans="1:3" x14ac:dyDescent="0.2">
      <c r="A8571" s="76" t="s">
        <v>14679</v>
      </c>
      <c r="B8571" s="275" t="s">
        <v>14680</v>
      </c>
      <c r="C8571" s="276" t="s">
        <v>22275</v>
      </c>
    </row>
    <row r="8572" spans="1:3" x14ac:dyDescent="0.2">
      <c r="A8572" s="76" t="s">
        <v>14681</v>
      </c>
      <c r="B8572" s="275" t="s">
        <v>14511</v>
      </c>
      <c r="C8572" s="276" t="s">
        <v>2525</v>
      </c>
    </row>
    <row r="8573" spans="1:3" x14ac:dyDescent="0.2">
      <c r="A8573" s="76" t="s">
        <v>14682</v>
      </c>
      <c r="B8573" s="275" t="s">
        <v>14683</v>
      </c>
      <c r="C8573" s="276" t="s">
        <v>2525</v>
      </c>
    </row>
    <row r="8574" spans="1:3" x14ac:dyDescent="0.2">
      <c r="A8574" s="76" t="s">
        <v>14684</v>
      </c>
      <c r="B8574" s="275" t="s">
        <v>14685</v>
      </c>
      <c r="C8574" s="276" t="s">
        <v>2525</v>
      </c>
    </row>
    <row r="8575" spans="1:3" x14ac:dyDescent="0.2">
      <c r="A8575" s="76" t="s">
        <v>14686</v>
      </c>
      <c r="B8575" s="275" t="s">
        <v>14687</v>
      </c>
      <c r="C8575" s="276" t="s">
        <v>2525</v>
      </c>
    </row>
    <row r="8576" spans="1:3" x14ac:dyDescent="0.2">
      <c r="A8576" s="76" t="s">
        <v>14688</v>
      </c>
      <c r="B8576" s="275" t="s">
        <v>14689</v>
      </c>
      <c r="C8576" s="276" t="s">
        <v>2525</v>
      </c>
    </row>
    <row r="8577" spans="1:3" x14ac:dyDescent="0.2">
      <c r="A8577" s="76" t="s">
        <v>14690</v>
      </c>
      <c r="B8577" s="275" t="s">
        <v>14691</v>
      </c>
      <c r="C8577" s="276" t="s">
        <v>2525</v>
      </c>
    </row>
    <row r="8578" spans="1:3" x14ac:dyDescent="0.2">
      <c r="A8578" s="76" t="s">
        <v>14692</v>
      </c>
      <c r="B8578" s="275" t="s">
        <v>14693</v>
      </c>
      <c r="C8578" s="276" t="s">
        <v>2525</v>
      </c>
    </row>
    <row r="8579" spans="1:3" x14ac:dyDescent="0.2">
      <c r="A8579" s="76" t="s">
        <v>14694</v>
      </c>
      <c r="B8579" s="275" t="s">
        <v>14695</v>
      </c>
      <c r="C8579" s="276" t="s">
        <v>2525</v>
      </c>
    </row>
    <row r="8580" spans="1:3" x14ac:dyDescent="0.2">
      <c r="A8580" s="76" t="s">
        <v>14696</v>
      </c>
      <c r="B8580" s="275" t="s">
        <v>14697</v>
      </c>
      <c r="C8580" s="276" t="s">
        <v>22275</v>
      </c>
    </row>
    <row r="8581" spans="1:3" x14ac:dyDescent="0.2">
      <c r="A8581" s="76" t="s">
        <v>14698</v>
      </c>
      <c r="B8581" s="275" t="s">
        <v>14699</v>
      </c>
      <c r="C8581" s="276" t="s">
        <v>2525</v>
      </c>
    </row>
    <row r="8582" spans="1:3" x14ac:dyDescent="0.2">
      <c r="A8582" s="76" t="s">
        <v>14700</v>
      </c>
      <c r="B8582" s="275" t="s">
        <v>14701</v>
      </c>
      <c r="C8582" s="276" t="s">
        <v>2525</v>
      </c>
    </row>
    <row r="8583" spans="1:3" x14ac:dyDescent="0.2">
      <c r="A8583" s="76" t="s">
        <v>14702</v>
      </c>
      <c r="B8583" s="275" t="s">
        <v>14703</v>
      </c>
      <c r="C8583" s="276" t="s">
        <v>2525</v>
      </c>
    </row>
    <row r="8584" spans="1:3" x14ac:dyDescent="0.2">
      <c r="A8584" s="76" t="s">
        <v>14704</v>
      </c>
      <c r="B8584" s="275" t="s">
        <v>14705</v>
      </c>
      <c r="C8584" s="276" t="s">
        <v>2525</v>
      </c>
    </row>
    <row r="8585" spans="1:3" x14ac:dyDescent="0.2">
      <c r="A8585" s="76" t="s">
        <v>14706</v>
      </c>
      <c r="B8585" s="275" t="s">
        <v>14707</v>
      </c>
      <c r="C8585" s="276" t="s">
        <v>2525</v>
      </c>
    </row>
    <row r="8586" spans="1:3" x14ac:dyDescent="0.2">
      <c r="A8586" s="76" t="s">
        <v>14708</v>
      </c>
      <c r="B8586" s="275" t="s">
        <v>14709</v>
      </c>
      <c r="C8586" s="276" t="s">
        <v>2525</v>
      </c>
    </row>
    <row r="8587" spans="1:3" x14ac:dyDescent="0.2">
      <c r="A8587" s="76" t="s">
        <v>14710</v>
      </c>
      <c r="B8587" s="275" t="s">
        <v>14711</v>
      </c>
      <c r="C8587" s="276" t="s">
        <v>22278</v>
      </c>
    </row>
    <row r="8588" spans="1:3" x14ac:dyDescent="0.2">
      <c r="A8588" s="76" t="s">
        <v>14712</v>
      </c>
      <c r="B8588" s="275" t="s">
        <v>14713</v>
      </c>
      <c r="C8588" s="276" t="s">
        <v>22275</v>
      </c>
    </row>
    <row r="8589" spans="1:3" x14ac:dyDescent="0.2">
      <c r="A8589" s="76" t="s">
        <v>14714</v>
      </c>
      <c r="B8589" s="275" t="s">
        <v>14715</v>
      </c>
      <c r="C8589" s="276" t="s">
        <v>22275</v>
      </c>
    </row>
    <row r="8590" spans="1:3" x14ac:dyDescent="0.2">
      <c r="A8590" s="76" t="s">
        <v>14716</v>
      </c>
      <c r="B8590" s="275" t="s">
        <v>14717</v>
      </c>
      <c r="C8590" s="276" t="s">
        <v>2525</v>
      </c>
    </row>
    <row r="8591" spans="1:3" x14ac:dyDescent="0.2">
      <c r="A8591" s="76" t="s">
        <v>14718</v>
      </c>
      <c r="B8591" s="275" t="s">
        <v>14719</v>
      </c>
      <c r="C8591" s="276" t="s">
        <v>2525</v>
      </c>
    </row>
    <row r="8592" spans="1:3" x14ac:dyDescent="0.2">
      <c r="A8592" s="76" t="s">
        <v>14720</v>
      </c>
      <c r="B8592" s="275" t="s">
        <v>14721</v>
      </c>
      <c r="C8592" s="276" t="s">
        <v>2525</v>
      </c>
    </row>
    <row r="8593" spans="1:3" x14ac:dyDescent="0.2">
      <c r="A8593" s="76" t="s">
        <v>14722</v>
      </c>
      <c r="B8593" s="275" t="s">
        <v>14723</v>
      </c>
      <c r="C8593" s="276" t="s">
        <v>22275</v>
      </c>
    </row>
    <row r="8594" spans="1:3" x14ac:dyDescent="0.2">
      <c r="A8594" s="76" t="s">
        <v>14724</v>
      </c>
      <c r="B8594" s="275" t="s">
        <v>14725</v>
      </c>
      <c r="C8594" s="276" t="s">
        <v>2525</v>
      </c>
    </row>
    <row r="8595" spans="1:3" x14ac:dyDescent="0.2">
      <c r="A8595" s="76" t="s">
        <v>14726</v>
      </c>
      <c r="B8595" s="275" t="s">
        <v>14727</v>
      </c>
      <c r="C8595" s="276" t="s">
        <v>2525</v>
      </c>
    </row>
    <row r="8596" spans="1:3" x14ac:dyDescent="0.2">
      <c r="A8596" s="76" t="s">
        <v>14728</v>
      </c>
      <c r="B8596" s="275" t="s">
        <v>22288</v>
      </c>
      <c r="C8596" s="276" t="s">
        <v>22275</v>
      </c>
    </row>
    <row r="8597" spans="1:3" x14ac:dyDescent="0.2">
      <c r="A8597" s="76" t="s">
        <v>14729</v>
      </c>
      <c r="B8597" s="275" t="s">
        <v>14730</v>
      </c>
      <c r="C8597" s="276" t="s">
        <v>22275</v>
      </c>
    </row>
    <row r="8598" spans="1:3" x14ac:dyDescent="0.2">
      <c r="A8598" s="76" t="s">
        <v>14731</v>
      </c>
      <c r="B8598" s="275" t="s">
        <v>14732</v>
      </c>
      <c r="C8598" s="276" t="s">
        <v>2525</v>
      </c>
    </row>
    <row r="8599" spans="1:3" x14ac:dyDescent="0.2">
      <c r="A8599" s="76" t="s">
        <v>14733</v>
      </c>
      <c r="B8599" s="275" t="s">
        <v>14734</v>
      </c>
      <c r="C8599" s="276" t="s">
        <v>2525</v>
      </c>
    </row>
    <row r="8600" spans="1:3" x14ac:dyDescent="0.2">
      <c r="A8600" s="76" t="s">
        <v>14735</v>
      </c>
      <c r="B8600" s="275" t="s">
        <v>14736</v>
      </c>
      <c r="C8600" s="276" t="s">
        <v>22275</v>
      </c>
    </row>
    <row r="8601" spans="1:3" x14ac:dyDescent="0.2">
      <c r="A8601" s="76" t="s">
        <v>14737</v>
      </c>
      <c r="B8601" s="275" t="s">
        <v>14738</v>
      </c>
      <c r="C8601" s="276" t="s">
        <v>2525</v>
      </c>
    </row>
    <row r="8602" spans="1:3" x14ac:dyDescent="0.2">
      <c r="A8602" s="76" t="s">
        <v>14739</v>
      </c>
      <c r="B8602" s="275" t="s">
        <v>14740</v>
      </c>
      <c r="C8602" s="276" t="s">
        <v>2525</v>
      </c>
    </row>
    <row r="8603" spans="1:3" x14ac:dyDescent="0.2">
      <c r="A8603" s="76" t="s">
        <v>14741</v>
      </c>
      <c r="B8603" s="275" t="s">
        <v>14742</v>
      </c>
      <c r="C8603" s="276" t="s">
        <v>22275</v>
      </c>
    </row>
    <row r="8604" spans="1:3" x14ac:dyDescent="0.2">
      <c r="A8604" s="76" t="s">
        <v>14743</v>
      </c>
      <c r="B8604" s="275" t="s">
        <v>14744</v>
      </c>
      <c r="C8604" s="276" t="s">
        <v>2525</v>
      </c>
    </row>
    <row r="8605" spans="1:3" x14ac:dyDescent="0.2">
      <c r="A8605" s="76" t="s">
        <v>14745</v>
      </c>
      <c r="B8605" s="275" t="s">
        <v>14746</v>
      </c>
      <c r="C8605" s="276" t="s">
        <v>2525</v>
      </c>
    </row>
    <row r="8606" spans="1:3" x14ac:dyDescent="0.2">
      <c r="A8606" s="76" t="s">
        <v>14747</v>
      </c>
      <c r="B8606" s="275" t="s">
        <v>9241</v>
      </c>
      <c r="C8606" s="276" t="s">
        <v>2525</v>
      </c>
    </row>
    <row r="8607" spans="1:3" x14ac:dyDescent="0.2">
      <c r="A8607" s="76" t="s">
        <v>14748</v>
      </c>
      <c r="B8607" s="275" t="s">
        <v>14749</v>
      </c>
      <c r="C8607" s="276" t="s">
        <v>2525</v>
      </c>
    </row>
    <row r="8608" spans="1:3" x14ac:dyDescent="0.2">
      <c r="A8608" s="76" t="s">
        <v>14750</v>
      </c>
      <c r="B8608" s="275" t="s">
        <v>7431</v>
      </c>
      <c r="C8608" s="276" t="s">
        <v>22275</v>
      </c>
    </row>
    <row r="8609" spans="1:3" x14ac:dyDescent="0.2">
      <c r="A8609" s="76" t="s">
        <v>14751</v>
      </c>
      <c r="B8609" s="275" t="s">
        <v>14752</v>
      </c>
      <c r="C8609" s="276" t="s">
        <v>22275</v>
      </c>
    </row>
    <row r="8610" spans="1:3" x14ac:dyDescent="0.2">
      <c r="A8610" s="76" t="s">
        <v>14753</v>
      </c>
      <c r="B8610" s="275" t="s">
        <v>14754</v>
      </c>
      <c r="C8610" s="276" t="s">
        <v>2525</v>
      </c>
    </row>
    <row r="8611" spans="1:3" x14ac:dyDescent="0.2">
      <c r="A8611" s="76" t="s">
        <v>14755</v>
      </c>
      <c r="B8611" s="275" t="s">
        <v>14756</v>
      </c>
      <c r="C8611" s="276" t="s">
        <v>2525</v>
      </c>
    </row>
    <row r="8612" spans="1:3" x14ac:dyDescent="0.2">
      <c r="A8612" s="76" t="s">
        <v>14757</v>
      </c>
      <c r="B8612" s="275" t="s">
        <v>22289</v>
      </c>
      <c r="C8612" s="276" t="s">
        <v>22275</v>
      </c>
    </row>
    <row r="8613" spans="1:3" x14ac:dyDescent="0.2">
      <c r="A8613" s="76" t="s">
        <v>19259</v>
      </c>
      <c r="B8613" s="275" t="s">
        <v>19260</v>
      </c>
      <c r="C8613" s="276" t="s">
        <v>22275</v>
      </c>
    </row>
    <row r="8614" spans="1:3" x14ac:dyDescent="0.2">
      <c r="A8614" s="76" t="s">
        <v>19261</v>
      </c>
      <c r="B8614" s="275" t="s">
        <v>19262</v>
      </c>
      <c r="C8614" s="276" t="s">
        <v>2525</v>
      </c>
    </row>
    <row r="8615" spans="1:3" x14ac:dyDescent="0.2">
      <c r="A8615" s="76" t="s">
        <v>19263</v>
      </c>
      <c r="B8615" s="275" t="s">
        <v>19264</v>
      </c>
      <c r="C8615" s="276" t="s">
        <v>2525</v>
      </c>
    </row>
    <row r="8616" spans="1:3" x14ac:dyDescent="0.2">
      <c r="A8616" s="76" t="s">
        <v>19265</v>
      </c>
      <c r="B8616" s="275" t="s">
        <v>19266</v>
      </c>
      <c r="C8616" s="276" t="s">
        <v>22275</v>
      </c>
    </row>
    <row r="8617" spans="1:3" x14ac:dyDescent="0.2">
      <c r="A8617" s="76" t="s">
        <v>19267</v>
      </c>
      <c r="B8617" s="275" t="s">
        <v>19268</v>
      </c>
      <c r="C8617" s="276" t="s">
        <v>2525</v>
      </c>
    </row>
    <row r="8618" spans="1:3" x14ac:dyDescent="0.2">
      <c r="A8618" s="76" t="s">
        <v>19269</v>
      </c>
      <c r="B8618" s="275" t="s">
        <v>19270</v>
      </c>
      <c r="C8618" s="276" t="s">
        <v>2525</v>
      </c>
    </row>
    <row r="8619" spans="1:3" x14ac:dyDescent="0.2">
      <c r="A8619" s="76" t="s">
        <v>19271</v>
      </c>
      <c r="B8619" s="275" t="s">
        <v>19272</v>
      </c>
      <c r="C8619" s="276" t="s">
        <v>2525</v>
      </c>
    </row>
    <row r="8620" spans="1:3" x14ac:dyDescent="0.2">
      <c r="A8620" s="76" t="s">
        <v>19273</v>
      </c>
      <c r="B8620" s="275" t="s">
        <v>19274</v>
      </c>
      <c r="C8620" s="276" t="s">
        <v>2525</v>
      </c>
    </row>
    <row r="8621" spans="1:3" x14ac:dyDescent="0.2">
      <c r="A8621" s="76" t="s">
        <v>19275</v>
      </c>
      <c r="B8621" s="275" t="s">
        <v>19276</v>
      </c>
      <c r="C8621" s="276" t="s">
        <v>2525</v>
      </c>
    </row>
    <row r="8622" spans="1:3" x14ac:dyDescent="0.2">
      <c r="A8622" s="76" t="s">
        <v>19277</v>
      </c>
      <c r="B8622" s="275" t="s">
        <v>19278</v>
      </c>
      <c r="C8622" s="276" t="s">
        <v>2525</v>
      </c>
    </row>
    <row r="8623" spans="1:3" x14ac:dyDescent="0.2">
      <c r="A8623" s="76" t="s">
        <v>19279</v>
      </c>
      <c r="B8623" s="275" t="s">
        <v>19280</v>
      </c>
      <c r="C8623" s="276" t="s">
        <v>2525</v>
      </c>
    </row>
    <row r="8624" spans="1:3" x14ac:dyDescent="0.2">
      <c r="A8624" s="76" t="s">
        <v>19281</v>
      </c>
      <c r="B8624" s="275" t="s">
        <v>16430</v>
      </c>
      <c r="C8624" s="276" t="s">
        <v>2525</v>
      </c>
    </row>
    <row r="8625" spans="1:3" x14ac:dyDescent="0.2">
      <c r="A8625" s="76" t="s">
        <v>19282</v>
      </c>
      <c r="B8625" s="275" t="s">
        <v>19283</v>
      </c>
      <c r="C8625" s="276" t="s">
        <v>22275</v>
      </c>
    </row>
    <row r="8626" spans="1:3" x14ac:dyDescent="0.2">
      <c r="A8626" s="76" t="s">
        <v>19284</v>
      </c>
      <c r="B8626" s="275" t="s">
        <v>19285</v>
      </c>
      <c r="C8626" s="276" t="s">
        <v>22275</v>
      </c>
    </row>
    <row r="8627" spans="1:3" x14ac:dyDescent="0.2">
      <c r="A8627" s="76" t="s">
        <v>19286</v>
      </c>
      <c r="B8627" s="275" t="s">
        <v>19287</v>
      </c>
      <c r="C8627" s="276" t="s">
        <v>2525</v>
      </c>
    </row>
    <row r="8628" spans="1:3" x14ac:dyDescent="0.2">
      <c r="A8628" s="76" t="s">
        <v>19288</v>
      </c>
      <c r="B8628" s="275" t="s">
        <v>19289</v>
      </c>
      <c r="C8628" s="276" t="s">
        <v>22275</v>
      </c>
    </row>
    <row r="8629" spans="1:3" x14ac:dyDescent="0.2">
      <c r="A8629" s="76" t="s">
        <v>19290</v>
      </c>
      <c r="B8629" s="275" t="s">
        <v>19291</v>
      </c>
      <c r="C8629" s="276" t="s">
        <v>2525</v>
      </c>
    </row>
    <row r="8630" spans="1:3" x14ac:dyDescent="0.2">
      <c r="A8630" s="76" t="s">
        <v>19292</v>
      </c>
      <c r="B8630" s="275" t="s">
        <v>19293</v>
      </c>
      <c r="C8630" s="276" t="s">
        <v>2525</v>
      </c>
    </row>
    <row r="8631" spans="1:3" x14ac:dyDescent="0.2">
      <c r="A8631" s="76" t="s">
        <v>19294</v>
      </c>
      <c r="B8631" s="275" t="s">
        <v>19295</v>
      </c>
      <c r="C8631" s="276" t="s">
        <v>22275</v>
      </c>
    </row>
    <row r="8632" spans="1:3" x14ac:dyDescent="0.2">
      <c r="A8632" s="76" t="s">
        <v>19296</v>
      </c>
      <c r="B8632" s="275" t="s">
        <v>19297</v>
      </c>
      <c r="C8632" s="276" t="s">
        <v>2525</v>
      </c>
    </row>
    <row r="8633" spans="1:3" x14ac:dyDescent="0.2">
      <c r="A8633" s="76" t="s">
        <v>19298</v>
      </c>
      <c r="B8633" s="275" t="s">
        <v>19299</v>
      </c>
      <c r="C8633" s="276" t="s">
        <v>2525</v>
      </c>
    </row>
    <row r="8634" spans="1:3" x14ac:dyDescent="0.2">
      <c r="A8634" s="76" t="s">
        <v>19300</v>
      </c>
      <c r="B8634" s="275" t="s">
        <v>19301</v>
      </c>
      <c r="C8634" s="276" t="s">
        <v>2525</v>
      </c>
    </row>
    <row r="8635" spans="1:3" x14ac:dyDescent="0.2">
      <c r="A8635" s="76" t="s">
        <v>19302</v>
      </c>
      <c r="B8635" s="275" t="s">
        <v>19303</v>
      </c>
      <c r="C8635" s="276" t="s">
        <v>2525</v>
      </c>
    </row>
    <row r="8636" spans="1:3" x14ac:dyDescent="0.2">
      <c r="A8636" s="76" t="s">
        <v>19304</v>
      </c>
      <c r="B8636" s="275" t="s">
        <v>19305</v>
      </c>
      <c r="C8636" s="276" t="s">
        <v>2525</v>
      </c>
    </row>
    <row r="8637" spans="1:3" x14ac:dyDescent="0.2">
      <c r="A8637" s="76" t="s">
        <v>19306</v>
      </c>
      <c r="B8637" s="275" t="s">
        <v>19307</v>
      </c>
      <c r="C8637" s="276" t="s">
        <v>2525</v>
      </c>
    </row>
    <row r="8638" spans="1:3" x14ac:dyDescent="0.2">
      <c r="A8638" s="76" t="s">
        <v>19308</v>
      </c>
      <c r="B8638" s="275" t="s">
        <v>19309</v>
      </c>
      <c r="C8638" s="276" t="s">
        <v>22275</v>
      </c>
    </row>
    <row r="8639" spans="1:3" x14ac:dyDescent="0.2">
      <c r="A8639" s="76" t="s">
        <v>19310</v>
      </c>
      <c r="B8639" s="275" t="s">
        <v>19311</v>
      </c>
      <c r="C8639" s="276" t="s">
        <v>2525</v>
      </c>
    </row>
    <row r="8640" spans="1:3" x14ac:dyDescent="0.2">
      <c r="A8640" s="76" t="s">
        <v>19312</v>
      </c>
      <c r="B8640" s="275" t="s">
        <v>19313</v>
      </c>
      <c r="C8640" s="276" t="s">
        <v>22275</v>
      </c>
    </row>
    <row r="8641" spans="1:3" x14ac:dyDescent="0.2">
      <c r="A8641" s="76" t="s">
        <v>19314</v>
      </c>
      <c r="B8641" s="275" t="s">
        <v>19315</v>
      </c>
      <c r="C8641" s="276" t="s">
        <v>22275</v>
      </c>
    </row>
    <row r="8642" spans="1:3" x14ac:dyDescent="0.2">
      <c r="A8642" s="76" t="s">
        <v>19316</v>
      </c>
      <c r="B8642" s="275" t="s">
        <v>19317</v>
      </c>
      <c r="C8642" s="276" t="s">
        <v>22275</v>
      </c>
    </row>
    <row r="8643" spans="1:3" x14ac:dyDescent="0.2">
      <c r="A8643" s="76" t="s">
        <v>19318</v>
      </c>
      <c r="B8643" s="275" t="s">
        <v>19319</v>
      </c>
      <c r="C8643" s="276" t="s">
        <v>22275</v>
      </c>
    </row>
    <row r="8644" spans="1:3" x14ac:dyDescent="0.2">
      <c r="A8644" s="76" t="s">
        <v>19320</v>
      </c>
      <c r="B8644" s="275" t="s">
        <v>19321</v>
      </c>
      <c r="C8644" s="276" t="s">
        <v>22275</v>
      </c>
    </row>
    <row r="8645" spans="1:3" x14ac:dyDescent="0.2">
      <c r="A8645" s="76" t="s">
        <v>19322</v>
      </c>
      <c r="B8645" s="275" t="s">
        <v>19323</v>
      </c>
      <c r="C8645" s="276" t="s">
        <v>2525</v>
      </c>
    </row>
    <row r="8646" spans="1:3" x14ac:dyDescent="0.2">
      <c r="A8646" s="76" t="s">
        <v>19324</v>
      </c>
      <c r="B8646" s="275" t="s">
        <v>19325</v>
      </c>
      <c r="C8646" s="276" t="s">
        <v>2525</v>
      </c>
    </row>
    <row r="8647" spans="1:3" x14ac:dyDescent="0.2">
      <c r="A8647" s="76" t="s">
        <v>19326</v>
      </c>
      <c r="B8647" s="275" t="s">
        <v>19327</v>
      </c>
      <c r="C8647" s="276" t="s">
        <v>22275</v>
      </c>
    </row>
    <row r="8648" spans="1:3" x14ac:dyDescent="0.2">
      <c r="A8648" s="76" t="s">
        <v>19328</v>
      </c>
      <c r="B8648" s="275" t="s">
        <v>19329</v>
      </c>
      <c r="C8648" s="276" t="s">
        <v>22275</v>
      </c>
    </row>
    <row r="8649" spans="1:3" x14ac:dyDescent="0.2">
      <c r="A8649" s="76" t="s">
        <v>19330</v>
      </c>
      <c r="B8649" s="275" t="s">
        <v>19331</v>
      </c>
      <c r="C8649" s="276" t="s">
        <v>2525</v>
      </c>
    </row>
    <row r="8650" spans="1:3" x14ac:dyDescent="0.2">
      <c r="A8650" s="76" t="s">
        <v>19332</v>
      </c>
      <c r="B8650" s="275" t="s">
        <v>19333</v>
      </c>
      <c r="C8650" s="276" t="s">
        <v>2525</v>
      </c>
    </row>
    <row r="8651" spans="1:3" x14ac:dyDescent="0.2">
      <c r="A8651" s="76" t="s">
        <v>19334</v>
      </c>
      <c r="B8651" s="275" t="s">
        <v>19335</v>
      </c>
      <c r="C8651" s="276" t="s">
        <v>2525</v>
      </c>
    </row>
    <row r="8652" spans="1:3" x14ac:dyDescent="0.2">
      <c r="A8652" s="76" t="s">
        <v>19336</v>
      </c>
      <c r="B8652" s="275" t="s">
        <v>19337</v>
      </c>
      <c r="C8652" s="276" t="s">
        <v>22275</v>
      </c>
    </row>
    <row r="8653" spans="1:3" x14ac:dyDescent="0.2">
      <c r="A8653" s="76" t="s">
        <v>19338</v>
      </c>
      <c r="B8653" s="275" t="s">
        <v>19339</v>
      </c>
      <c r="C8653" s="276" t="s">
        <v>2525</v>
      </c>
    </row>
    <row r="8654" spans="1:3" x14ac:dyDescent="0.2">
      <c r="A8654" s="76" t="s">
        <v>19340</v>
      </c>
      <c r="B8654" s="275" t="s">
        <v>19341</v>
      </c>
      <c r="C8654" s="276" t="s">
        <v>2525</v>
      </c>
    </row>
    <row r="8655" spans="1:3" x14ac:dyDescent="0.2">
      <c r="A8655" s="76" t="s">
        <v>19342</v>
      </c>
      <c r="B8655" s="275" t="s">
        <v>19343</v>
      </c>
      <c r="C8655" s="276" t="s">
        <v>22275</v>
      </c>
    </row>
    <row r="8656" spans="1:3" x14ac:dyDescent="0.2">
      <c r="A8656" s="76" t="s">
        <v>19344</v>
      </c>
      <c r="B8656" s="275" t="s">
        <v>19345</v>
      </c>
      <c r="C8656" s="276" t="s">
        <v>2525</v>
      </c>
    </row>
    <row r="8657" spans="1:3" x14ac:dyDescent="0.2">
      <c r="A8657" s="76" t="s">
        <v>19346</v>
      </c>
      <c r="B8657" s="275" t="s">
        <v>19347</v>
      </c>
      <c r="C8657" s="276" t="s">
        <v>2525</v>
      </c>
    </row>
    <row r="8658" spans="1:3" x14ac:dyDescent="0.2">
      <c r="A8658" s="76" t="s">
        <v>19348</v>
      </c>
      <c r="B8658" s="275" t="s">
        <v>19349</v>
      </c>
      <c r="C8658" s="276" t="s">
        <v>2525</v>
      </c>
    </row>
    <row r="8659" spans="1:3" x14ac:dyDescent="0.2">
      <c r="A8659" s="76" t="s">
        <v>19350</v>
      </c>
      <c r="B8659" s="275" t="s">
        <v>19351</v>
      </c>
      <c r="C8659" s="276" t="s">
        <v>2525</v>
      </c>
    </row>
    <row r="8660" spans="1:3" x14ac:dyDescent="0.2">
      <c r="A8660" s="76" t="s">
        <v>19352</v>
      </c>
      <c r="B8660" s="275" t="s">
        <v>19353</v>
      </c>
      <c r="C8660" s="276" t="s">
        <v>2525</v>
      </c>
    </row>
    <row r="8661" spans="1:3" x14ac:dyDescent="0.2">
      <c r="A8661" s="76" t="s">
        <v>19354</v>
      </c>
      <c r="B8661" s="275" t="s">
        <v>19355</v>
      </c>
      <c r="C8661" s="276" t="s">
        <v>22275</v>
      </c>
    </row>
    <row r="8662" spans="1:3" x14ac:dyDescent="0.2">
      <c r="A8662" s="76" t="s">
        <v>19356</v>
      </c>
      <c r="B8662" s="275" t="s">
        <v>19357</v>
      </c>
      <c r="C8662" s="276" t="s">
        <v>2525</v>
      </c>
    </row>
    <row r="8663" spans="1:3" x14ac:dyDescent="0.2">
      <c r="A8663" s="76" t="s">
        <v>19358</v>
      </c>
      <c r="B8663" s="275" t="s">
        <v>19359</v>
      </c>
      <c r="C8663" s="276" t="s">
        <v>2525</v>
      </c>
    </row>
    <row r="8664" spans="1:3" x14ac:dyDescent="0.2">
      <c r="A8664" s="76" t="s">
        <v>19360</v>
      </c>
      <c r="B8664" s="275" t="s">
        <v>19361</v>
      </c>
      <c r="C8664" s="276" t="s">
        <v>2525</v>
      </c>
    </row>
    <row r="8665" spans="1:3" x14ac:dyDescent="0.2">
      <c r="A8665" s="76" t="s">
        <v>19362</v>
      </c>
      <c r="B8665" s="275" t="s">
        <v>19363</v>
      </c>
      <c r="C8665" s="276" t="s">
        <v>2525</v>
      </c>
    </row>
    <row r="8666" spans="1:3" x14ac:dyDescent="0.2">
      <c r="A8666" s="76" t="s">
        <v>19364</v>
      </c>
      <c r="B8666" s="275" t="s">
        <v>19365</v>
      </c>
      <c r="C8666" s="276" t="s">
        <v>2525</v>
      </c>
    </row>
    <row r="8667" spans="1:3" x14ac:dyDescent="0.2">
      <c r="A8667" s="76" t="s">
        <v>19366</v>
      </c>
      <c r="B8667" s="275" t="s">
        <v>19367</v>
      </c>
      <c r="C8667" s="276" t="s">
        <v>2525</v>
      </c>
    </row>
    <row r="8668" spans="1:3" x14ac:dyDescent="0.2">
      <c r="A8668" s="76" t="s">
        <v>19368</v>
      </c>
      <c r="B8668" s="275" t="s">
        <v>19369</v>
      </c>
      <c r="C8668" s="276" t="s">
        <v>22275</v>
      </c>
    </row>
    <row r="8669" spans="1:3" x14ac:dyDescent="0.2">
      <c r="A8669" s="76" t="s">
        <v>19370</v>
      </c>
      <c r="B8669" s="275" t="s">
        <v>3568</v>
      </c>
      <c r="C8669" s="276" t="s">
        <v>2525</v>
      </c>
    </row>
    <row r="8670" spans="1:3" x14ac:dyDescent="0.2">
      <c r="A8670" s="76" t="s">
        <v>19371</v>
      </c>
      <c r="B8670" s="275" t="s">
        <v>19372</v>
      </c>
      <c r="C8670" s="276" t="s">
        <v>2525</v>
      </c>
    </row>
    <row r="8671" spans="1:3" x14ac:dyDescent="0.2">
      <c r="A8671" s="76" t="s">
        <v>19373</v>
      </c>
      <c r="B8671" s="275" t="s">
        <v>19374</v>
      </c>
      <c r="C8671" s="276" t="s">
        <v>2525</v>
      </c>
    </row>
    <row r="8672" spans="1:3" x14ac:dyDescent="0.2">
      <c r="A8672" s="76" t="s">
        <v>19375</v>
      </c>
      <c r="B8672" s="275" t="s">
        <v>19376</v>
      </c>
      <c r="C8672" s="276" t="s">
        <v>2525</v>
      </c>
    </row>
    <row r="8673" spans="1:3" x14ac:dyDescent="0.2">
      <c r="A8673" s="76" t="s">
        <v>19377</v>
      </c>
      <c r="B8673" s="275" t="s">
        <v>19378</v>
      </c>
      <c r="C8673" s="276" t="s">
        <v>2525</v>
      </c>
    </row>
    <row r="8674" spans="1:3" x14ac:dyDescent="0.2">
      <c r="A8674" s="76" t="s">
        <v>19379</v>
      </c>
      <c r="B8674" s="275" t="s">
        <v>19380</v>
      </c>
      <c r="C8674" s="276" t="s">
        <v>2525</v>
      </c>
    </row>
    <row r="8675" spans="1:3" x14ac:dyDescent="0.2">
      <c r="A8675" s="76" t="s">
        <v>19381</v>
      </c>
      <c r="B8675" s="275" t="s">
        <v>19382</v>
      </c>
      <c r="C8675" s="276" t="s">
        <v>2525</v>
      </c>
    </row>
    <row r="8676" spans="1:3" x14ac:dyDescent="0.2">
      <c r="A8676" s="76" t="s">
        <v>19383</v>
      </c>
      <c r="B8676" s="275" t="s">
        <v>19384</v>
      </c>
      <c r="C8676" s="276" t="s">
        <v>22275</v>
      </c>
    </row>
    <row r="8677" spans="1:3" x14ac:dyDescent="0.2">
      <c r="A8677" s="76" t="s">
        <v>19385</v>
      </c>
      <c r="B8677" s="275" t="s">
        <v>19386</v>
      </c>
      <c r="C8677" s="276" t="s">
        <v>2525</v>
      </c>
    </row>
    <row r="8678" spans="1:3" x14ac:dyDescent="0.2">
      <c r="A8678" s="76" t="s">
        <v>19387</v>
      </c>
      <c r="B8678" s="275" t="s">
        <v>19388</v>
      </c>
      <c r="C8678" s="276" t="s">
        <v>2525</v>
      </c>
    </row>
    <row r="8679" spans="1:3" x14ac:dyDescent="0.2">
      <c r="A8679" s="76" t="s">
        <v>19389</v>
      </c>
      <c r="B8679" s="275" t="s">
        <v>19390</v>
      </c>
      <c r="C8679" s="276" t="s">
        <v>2525</v>
      </c>
    </row>
    <row r="8680" spans="1:3" x14ac:dyDescent="0.2">
      <c r="A8680" s="76" t="s">
        <v>19391</v>
      </c>
      <c r="B8680" s="275" t="s">
        <v>19392</v>
      </c>
      <c r="C8680" s="276" t="s">
        <v>2525</v>
      </c>
    </row>
    <row r="8681" spans="1:3" x14ac:dyDescent="0.2">
      <c r="A8681" s="76" t="s">
        <v>19393</v>
      </c>
      <c r="B8681" s="275" t="s">
        <v>19394</v>
      </c>
      <c r="C8681" s="276" t="s">
        <v>2525</v>
      </c>
    </row>
    <row r="8682" spans="1:3" x14ac:dyDescent="0.2">
      <c r="A8682" s="76" t="s">
        <v>19395</v>
      </c>
      <c r="B8682" s="275" t="s">
        <v>19396</v>
      </c>
      <c r="C8682" s="276" t="s">
        <v>2525</v>
      </c>
    </row>
    <row r="8683" spans="1:3" x14ac:dyDescent="0.2">
      <c r="A8683" s="76" t="s">
        <v>19397</v>
      </c>
      <c r="B8683" s="275" t="s">
        <v>19398</v>
      </c>
      <c r="C8683" s="276" t="s">
        <v>22275</v>
      </c>
    </row>
    <row r="8684" spans="1:3" x14ac:dyDescent="0.2">
      <c r="A8684" s="76" t="s">
        <v>19399</v>
      </c>
      <c r="B8684" s="275" t="s">
        <v>19400</v>
      </c>
      <c r="C8684" s="276" t="s">
        <v>2525</v>
      </c>
    </row>
    <row r="8685" spans="1:3" x14ac:dyDescent="0.2">
      <c r="A8685" s="76" t="s">
        <v>19401</v>
      </c>
      <c r="B8685" s="275" t="s">
        <v>19402</v>
      </c>
      <c r="C8685" s="276" t="s">
        <v>22275</v>
      </c>
    </row>
    <row r="8686" spans="1:3" x14ac:dyDescent="0.2">
      <c r="A8686" s="76" t="s">
        <v>19403</v>
      </c>
      <c r="B8686" s="275" t="s">
        <v>19404</v>
      </c>
      <c r="C8686" s="276" t="s">
        <v>22275</v>
      </c>
    </row>
    <row r="8687" spans="1:3" x14ac:dyDescent="0.2">
      <c r="A8687" s="76" t="s">
        <v>19405</v>
      </c>
      <c r="B8687" s="275" t="s">
        <v>19406</v>
      </c>
      <c r="C8687" s="276" t="s">
        <v>22275</v>
      </c>
    </row>
    <row r="8688" spans="1:3" x14ac:dyDescent="0.2">
      <c r="A8688" s="76" t="s">
        <v>19407</v>
      </c>
      <c r="B8688" s="275" t="s">
        <v>19408</v>
      </c>
      <c r="C8688" s="276" t="s">
        <v>22275</v>
      </c>
    </row>
    <row r="8689" spans="1:3" x14ac:dyDescent="0.2">
      <c r="A8689" s="76" t="s">
        <v>19409</v>
      </c>
      <c r="B8689" s="275" t="s">
        <v>19410</v>
      </c>
      <c r="C8689" s="276" t="s">
        <v>2525</v>
      </c>
    </row>
    <row r="8690" spans="1:3" x14ac:dyDescent="0.2">
      <c r="A8690" s="76" t="s">
        <v>19411</v>
      </c>
      <c r="B8690" s="275" t="s">
        <v>19412</v>
      </c>
      <c r="C8690" s="276" t="s">
        <v>22275</v>
      </c>
    </row>
    <row r="8691" spans="1:3" x14ac:dyDescent="0.2">
      <c r="A8691" s="76" t="s">
        <v>19413</v>
      </c>
      <c r="B8691" s="275" t="s">
        <v>19414</v>
      </c>
      <c r="C8691" s="276" t="s">
        <v>2525</v>
      </c>
    </row>
    <row r="8692" spans="1:3" x14ac:dyDescent="0.2">
      <c r="A8692" s="76" t="s">
        <v>19415</v>
      </c>
      <c r="B8692" s="275" t="s">
        <v>19416</v>
      </c>
      <c r="C8692" s="276" t="s">
        <v>2525</v>
      </c>
    </row>
    <row r="8693" spans="1:3" x14ac:dyDescent="0.2">
      <c r="A8693" s="76" t="s">
        <v>19417</v>
      </c>
      <c r="B8693" s="275" t="s">
        <v>19418</v>
      </c>
      <c r="C8693" s="276" t="s">
        <v>2525</v>
      </c>
    </row>
    <row r="8694" spans="1:3" x14ac:dyDescent="0.2">
      <c r="A8694" s="76" t="s">
        <v>19419</v>
      </c>
      <c r="B8694" s="275" t="s">
        <v>19420</v>
      </c>
      <c r="C8694" s="276" t="s">
        <v>2525</v>
      </c>
    </row>
    <row r="8695" spans="1:3" x14ac:dyDescent="0.2">
      <c r="A8695" s="76" t="s">
        <v>19421</v>
      </c>
      <c r="B8695" s="275" t="s">
        <v>19422</v>
      </c>
      <c r="C8695" s="276" t="s">
        <v>2525</v>
      </c>
    </row>
    <row r="8696" spans="1:3" x14ac:dyDescent="0.2">
      <c r="A8696" s="76" t="s">
        <v>19423</v>
      </c>
      <c r="B8696" s="275" t="s">
        <v>17347</v>
      </c>
      <c r="C8696" s="276" t="s">
        <v>2525</v>
      </c>
    </row>
    <row r="8697" spans="1:3" x14ac:dyDescent="0.2">
      <c r="A8697" s="76" t="s">
        <v>19424</v>
      </c>
      <c r="B8697" s="275" t="s">
        <v>19425</v>
      </c>
      <c r="C8697" s="276" t="s">
        <v>2525</v>
      </c>
    </row>
    <row r="8698" spans="1:3" x14ac:dyDescent="0.2">
      <c r="A8698" s="76" t="s">
        <v>19426</v>
      </c>
      <c r="B8698" s="275" t="s">
        <v>19427</v>
      </c>
      <c r="C8698" s="276" t="s">
        <v>2525</v>
      </c>
    </row>
    <row r="8699" spans="1:3" x14ac:dyDescent="0.2">
      <c r="A8699" s="76" t="s">
        <v>19428</v>
      </c>
      <c r="B8699" s="275" t="s">
        <v>19429</v>
      </c>
      <c r="C8699" s="276" t="s">
        <v>2525</v>
      </c>
    </row>
    <row r="8700" spans="1:3" x14ac:dyDescent="0.2">
      <c r="A8700" s="76" t="s">
        <v>19430</v>
      </c>
      <c r="B8700" s="275" t="s">
        <v>19431</v>
      </c>
      <c r="C8700" s="276" t="s">
        <v>2525</v>
      </c>
    </row>
    <row r="8701" spans="1:3" x14ac:dyDescent="0.2">
      <c r="A8701" s="76" t="s">
        <v>19432</v>
      </c>
      <c r="B8701" s="275" t="s">
        <v>19433</v>
      </c>
      <c r="C8701" s="276" t="s">
        <v>2525</v>
      </c>
    </row>
    <row r="8702" spans="1:3" x14ac:dyDescent="0.2">
      <c r="A8702" s="76" t="s">
        <v>19434</v>
      </c>
      <c r="B8702" s="275" t="s">
        <v>19435</v>
      </c>
      <c r="C8702" s="276" t="s">
        <v>2525</v>
      </c>
    </row>
    <row r="8703" spans="1:3" x14ac:dyDescent="0.2">
      <c r="A8703" s="76" t="s">
        <v>19436</v>
      </c>
      <c r="B8703" s="275" t="s">
        <v>19437</v>
      </c>
      <c r="C8703" s="276" t="s">
        <v>22275</v>
      </c>
    </row>
    <row r="8704" spans="1:3" x14ac:dyDescent="0.2">
      <c r="A8704" s="76" t="s">
        <v>19438</v>
      </c>
      <c r="B8704" s="275" t="s">
        <v>19439</v>
      </c>
      <c r="C8704" s="276" t="s">
        <v>2525</v>
      </c>
    </row>
    <row r="8705" spans="1:3" x14ac:dyDescent="0.2">
      <c r="A8705" s="76" t="s">
        <v>19440</v>
      </c>
      <c r="B8705" s="275" t="s">
        <v>19441</v>
      </c>
      <c r="C8705" s="276" t="s">
        <v>22275</v>
      </c>
    </row>
    <row r="8706" spans="1:3" x14ac:dyDescent="0.2">
      <c r="A8706" s="76" t="s">
        <v>19442</v>
      </c>
      <c r="B8706" s="275" t="s">
        <v>19443</v>
      </c>
      <c r="C8706" s="276" t="s">
        <v>2525</v>
      </c>
    </row>
    <row r="8707" spans="1:3" x14ac:dyDescent="0.2">
      <c r="A8707" s="76" t="s">
        <v>19444</v>
      </c>
      <c r="B8707" s="275" t="s">
        <v>19445</v>
      </c>
      <c r="C8707" s="276" t="s">
        <v>22275</v>
      </c>
    </row>
    <row r="8708" spans="1:3" x14ac:dyDescent="0.2">
      <c r="A8708" s="76" t="s">
        <v>19446</v>
      </c>
      <c r="B8708" s="275" t="s">
        <v>19447</v>
      </c>
      <c r="C8708" s="276" t="s">
        <v>2525</v>
      </c>
    </row>
    <row r="8709" spans="1:3" x14ac:dyDescent="0.2">
      <c r="A8709" s="76" t="s">
        <v>19448</v>
      </c>
      <c r="B8709" s="275" t="s">
        <v>19449</v>
      </c>
      <c r="C8709" s="276" t="s">
        <v>22275</v>
      </c>
    </row>
    <row r="8710" spans="1:3" x14ac:dyDescent="0.2">
      <c r="A8710" s="76" t="s">
        <v>19450</v>
      </c>
      <c r="B8710" s="275" t="s">
        <v>19451</v>
      </c>
      <c r="C8710" s="276" t="s">
        <v>22275</v>
      </c>
    </row>
    <row r="8711" spans="1:3" x14ac:dyDescent="0.2">
      <c r="A8711" s="76" t="s">
        <v>19452</v>
      </c>
      <c r="B8711" s="275" t="s">
        <v>22290</v>
      </c>
      <c r="C8711" s="276" t="s">
        <v>22275</v>
      </c>
    </row>
    <row r="8712" spans="1:3" x14ac:dyDescent="0.2">
      <c r="A8712" s="76" t="s">
        <v>19453</v>
      </c>
      <c r="B8712" s="275" t="s">
        <v>19454</v>
      </c>
      <c r="C8712" s="276" t="s">
        <v>2525</v>
      </c>
    </row>
    <row r="8713" spans="1:3" x14ac:dyDescent="0.2">
      <c r="A8713" s="76" t="s">
        <v>19455</v>
      </c>
      <c r="B8713" s="275" t="s">
        <v>19456</v>
      </c>
      <c r="C8713" s="276" t="s">
        <v>22275</v>
      </c>
    </row>
    <row r="8714" spans="1:3" x14ac:dyDescent="0.2">
      <c r="A8714" s="76" t="s">
        <v>19457</v>
      </c>
      <c r="B8714" s="275" t="s">
        <v>19458</v>
      </c>
      <c r="C8714" s="276" t="s">
        <v>2525</v>
      </c>
    </row>
    <row r="8715" spans="1:3" x14ac:dyDescent="0.2">
      <c r="A8715" s="76" t="s">
        <v>19459</v>
      </c>
      <c r="B8715" s="275" t="s">
        <v>19460</v>
      </c>
      <c r="C8715" s="276" t="s">
        <v>2525</v>
      </c>
    </row>
    <row r="8716" spans="1:3" x14ac:dyDescent="0.2">
      <c r="A8716" s="76" t="s">
        <v>19461</v>
      </c>
      <c r="B8716" s="275" t="s">
        <v>19462</v>
      </c>
      <c r="C8716" s="276" t="s">
        <v>2525</v>
      </c>
    </row>
    <row r="8717" spans="1:3" x14ac:dyDescent="0.2">
      <c r="A8717" s="76" t="s">
        <v>19463</v>
      </c>
      <c r="B8717" s="275" t="s">
        <v>19464</v>
      </c>
      <c r="C8717" s="276" t="s">
        <v>2525</v>
      </c>
    </row>
    <row r="8718" spans="1:3" x14ac:dyDescent="0.2">
      <c r="A8718" s="76" t="s">
        <v>19465</v>
      </c>
      <c r="B8718" s="275" t="s">
        <v>19466</v>
      </c>
      <c r="C8718" s="276" t="s">
        <v>22275</v>
      </c>
    </row>
    <row r="8719" spans="1:3" x14ac:dyDescent="0.2">
      <c r="A8719" s="76" t="s">
        <v>19467</v>
      </c>
      <c r="B8719" s="275" t="s">
        <v>19468</v>
      </c>
      <c r="C8719" s="276" t="s">
        <v>2525</v>
      </c>
    </row>
    <row r="8720" spans="1:3" x14ac:dyDescent="0.2">
      <c r="A8720" s="76" t="s">
        <v>19469</v>
      </c>
      <c r="B8720" s="275" t="s">
        <v>19470</v>
      </c>
      <c r="C8720" s="276" t="s">
        <v>2525</v>
      </c>
    </row>
    <row r="8721" spans="1:3" x14ac:dyDescent="0.2">
      <c r="A8721" s="76" t="s">
        <v>19471</v>
      </c>
      <c r="B8721" s="275" t="s">
        <v>19472</v>
      </c>
      <c r="C8721" s="276" t="s">
        <v>2525</v>
      </c>
    </row>
    <row r="8722" spans="1:3" x14ac:dyDescent="0.2">
      <c r="A8722" s="76" t="s">
        <v>19473</v>
      </c>
      <c r="B8722" s="275" t="s">
        <v>19474</v>
      </c>
      <c r="C8722" s="276" t="s">
        <v>2525</v>
      </c>
    </row>
    <row r="8723" spans="1:3" x14ac:dyDescent="0.2">
      <c r="A8723" s="76" t="s">
        <v>19475</v>
      </c>
      <c r="B8723" s="275" t="s">
        <v>19476</v>
      </c>
      <c r="C8723" s="276" t="s">
        <v>2525</v>
      </c>
    </row>
    <row r="8724" spans="1:3" x14ac:dyDescent="0.2">
      <c r="A8724" s="76" t="s">
        <v>19477</v>
      </c>
      <c r="B8724" s="275" t="s">
        <v>19478</v>
      </c>
      <c r="C8724" s="276" t="s">
        <v>2525</v>
      </c>
    </row>
    <row r="8725" spans="1:3" x14ac:dyDescent="0.2">
      <c r="A8725" s="76" t="s">
        <v>19479</v>
      </c>
      <c r="B8725" s="275" t="s">
        <v>19480</v>
      </c>
      <c r="C8725" s="276" t="s">
        <v>2525</v>
      </c>
    </row>
    <row r="8726" spans="1:3" x14ac:dyDescent="0.2">
      <c r="A8726" s="76" t="s">
        <v>19481</v>
      </c>
      <c r="B8726" s="275" t="s">
        <v>19482</v>
      </c>
      <c r="C8726" s="276" t="s">
        <v>2525</v>
      </c>
    </row>
    <row r="8727" spans="1:3" x14ac:dyDescent="0.2">
      <c r="A8727" s="76" t="s">
        <v>19483</v>
      </c>
      <c r="B8727" s="275" t="s">
        <v>22291</v>
      </c>
      <c r="C8727" s="276" t="s">
        <v>22275</v>
      </c>
    </row>
    <row r="8728" spans="1:3" x14ac:dyDescent="0.2">
      <c r="A8728" s="76" t="s">
        <v>19484</v>
      </c>
      <c r="B8728" s="275" t="s">
        <v>19485</v>
      </c>
      <c r="C8728" s="276" t="s">
        <v>2525</v>
      </c>
    </row>
    <row r="8729" spans="1:3" x14ac:dyDescent="0.2">
      <c r="A8729" s="76" t="s">
        <v>19486</v>
      </c>
      <c r="B8729" s="275" t="s">
        <v>19487</v>
      </c>
      <c r="C8729" s="276" t="s">
        <v>2525</v>
      </c>
    </row>
    <row r="8730" spans="1:3" x14ac:dyDescent="0.2">
      <c r="A8730" s="76" t="s">
        <v>19488</v>
      </c>
      <c r="B8730" s="275" t="s">
        <v>13152</v>
      </c>
      <c r="C8730" s="276" t="s">
        <v>2525</v>
      </c>
    </row>
    <row r="8731" spans="1:3" x14ac:dyDescent="0.2">
      <c r="A8731" s="76" t="s">
        <v>19489</v>
      </c>
      <c r="B8731" s="275" t="s">
        <v>19490</v>
      </c>
      <c r="C8731" s="276" t="s">
        <v>2525</v>
      </c>
    </row>
    <row r="8732" spans="1:3" x14ac:dyDescent="0.2">
      <c r="A8732" s="76" t="s">
        <v>19491</v>
      </c>
      <c r="B8732" s="275" t="s">
        <v>19492</v>
      </c>
      <c r="C8732" s="276" t="s">
        <v>2525</v>
      </c>
    </row>
    <row r="8733" spans="1:3" x14ac:dyDescent="0.2">
      <c r="A8733" s="76" t="s">
        <v>19493</v>
      </c>
      <c r="B8733" s="275" t="s">
        <v>19494</v>
      </c>
      <c r="C8733" s="276" t="s">
        <v>22275</v>
      </c>
    </row>
    <row r="8734" spans="1:3" x14ac:dyDescent="0.2">
      <c r="A8734" s="76" t="s">
        <v>19495</v>
      </c>
      <c r="B8734" s="275" t="s">
        <v>9794</v>
      </c>
      <c r="C8734" s="276" t="s">
        <v>2525</v>
      </c>
    </row>
    <row r="8735" spans="1:3" x14ac:dyDescent="0.2">
      <c r="A8735" s="76" t="s">
        <v>19496</v>
      </c>
      <c r="B8735" s="275" t="s">
        <v>19497</v>
      </c>
      <c r="C8735" s="276" t="s">
        <v>22275</v>
      </c>
    </row>
    <row r="8736" spans="1:3" x14ac:dyDescent="0.2">
      <c r="A8736" s="76" t="s">
        <v>19498</v>
      </c>
      <c r="B8736" s="275" t="s">
        <v>19499</v>
      </c>
      <c r="C8736" s="276" t="s">
        <v>2525</v>
      </c>
    </row>
    <row r="8737" spans="1:3" x14ac:dyDescent="0.2">
      <c r="A8737" s="76" t="s">
        <v>19500</v>
      </c>
      <c r="B8737" s="275" t="s">
        <v>19501</v>
      </c>
      <c r="C8737" s="276" t="s">
        <v>22275</v>
      </c>
    </row>
    <row r="8738" spans="1:3" x14ac:dyDescent="0.2">
      <c r="A8738" s="76" t="s">
        <v>19502</v>
      </c>
      <c r="B8738" s="275" t="s">
        <v>19503</v>
      </c>
      <c r="C8738" s="276" t="s">
        <v>2525</v>
      </c>
    </row>
    <row r="8739" spans="1:3" x14ac:dyDescent="0.2">
      <c r="A8739" s="76" t="s">
        <v>19504</v>
      </c>
      <c r="B8739" s="275" t="s">
        <v>19505</v>
      </c>
      <c r="C8739" s="276" t="s">
        <v>22275</v>
      </c>
    </row>
    <row r="8740" spans="1:3" x14ac:dyDescent="0.2">
      <c r="A8740" s="76" t="s">
        <v>19506</v>
      </c>
      <c r="B8740" s="275" t="s">
        <v>19507</v>
      </c>
      <c r="C8740" s="276" t="s">
        <v>2525</v>
      </c>
    </row>
    <row r="8741" spans="1:3" x14ac:dyDescent="0.2">
      <c r="A8741" s="76" t="s">
        <v>19508</v>
      </c>
      <c r="B8741" s="275" t="s">
        <v>19509</v>
      </c>
      <c r="C8741" s="276" t="s">
        <v>2525</v>
      </c>
    </row>
    <row r="8742" spans="1:3" x14ac:dyDescent="0.2">
      <c r="A8742" s="76" t="s">
        <v>19510</v>
      </c>
      <c r="B8742" s="275" t="s">
        <v>19511</v>
      </c>
      <c r="C8742" s="276" t="s">
        <v>22275</v>
      </c>
    </row>
    <row r="8743" spans="1:3" x14ac:dyDescent="0.2">
      <c r="A8743" s="76" t="s">
        <v>19512</v>
      </c>
      <c r="B8743" s="275" t="s">
        <v>19513</v>
      </c>
      <c r="C8743" s="276" t="s">
        <v>22275</v>
      </c>
    </row>
    <row r="8744" spans="1:3" x14ac:dyDescent="0.2">
      <c r="A8744" s="76" t="s">
        <v>19514</v>
      </c>
      <c r="B8744" s="275" t="s">
        <v>4338</v>
      </c>
      <c r="C8744" s="276" t="s">
        <v>2525</v>
      </c>
    </row>
    <row r="8745" spans="1:3" x14ac:dyDescent="0.2">
      <c r="A8745" s="76" t="s">
        <v>19515</v>
      </c>
      <c r="B8745" s="275" t="s">
        <v>19516</v>
      </c>
      <c r="C8745" s="276" t="s">
        <v>2525</v>
      </c>
    </row>
    <row r="8746" spans="1:3" x14ac:dyDescent="0.2">
      <c r="A8746" s="76" t="s">
        <v>19517</v>
      </c>
      <c r="B8746" s="275" t="s">
        <v>19518</v>
      </c>
      <c r="C8746" s="276" t="s">
        <v>2525</v>
      </c>
    </row>
    <row r="8747" spans="1:3" x14ac:dyDescent="0.2">
      <c r="A8747" s="76" t="s">
        <v>19519</v>
      </c>
      <c r="B8747" s="275" t="s">
        <v>19520</v>
      </c>
      <c r="C8747" s="276" t="s">
        <v>2525</v>
      </c>
    </row>
    <row r="8748" spans="1:3" x14ac:dyDescent="0.2">
      <c r="A8748" s="76" t="s">
        <v>19521</v>
      </c>
      <c r="B8748" s="275" t="s">
        <v>22292</v>
      </c>
      <c r="C8748" s="276" t="s">
        <v>22275</v>
      </c>
    </row>
    <row r="8749" spans="1:3" x14ac:dyDescent="0.2">
      <c r="A8749" s="76" t="s">
        <v>19522</v>
      </c>
      <c r="B8749" s="275" t="s">
        <v>19523</v>
      </c>
      <c r="C8749" s="276" t="s">
        <v>2525</v>
      </c>
    </row>
    <row r="8750" spans="1:3" x14ac:dyDescent="0.2">
      <c r="A8750" s="76" t="s">
        <v>19524</v>
      </c>
      <c r="B8750" s="275" t="s">
        <v>19525</v>
      </c>
      <c r="C8750" s="276" t="s">
        <v>2525</v>
      </c>
    </row>
    <row r="8751" spans="1:3" x14ac:dyDescent="0.2">
      <c r="A8751" s="76" t="s">
        <v>19526</v>
      </c>
      <c r="B8751" s="275" t="s">
        <v>19527</v>
      </c>
      <c r="C8751" s="276" t="s">
        <v>2525</v>
      </c>
    </row>
    <row r="8752" spans="1:3" x14ac:dyDescent="0.2">
      <c r="A8752" s="76" t="s">
        <v>19528</v>
      </c>
      <c r="B8752" s="275" t="s">
        <v>19529</v>
      </c>
      <c r="C8752" s="276" t="s">
        <v>2525</v>
      </c>
    </row>
    <row r="8753" spans="1:3" x14ac:dyDescent="0.2">
      <c r="A8753" s="76" t="s">
        <v>19530</v>
      </c>
      <c r="B8753" s="275" t="s">
        <v>19531</v>
      </c>
      <c r="C8753" s="276" t="s">
        <v>2525</v>
      </c>
    </row>
    <row r="8754" spans="1:3" x14ac:dyDescent="0.2">
      <c r="A8754" s="76" t="s">
        <v>19532</v>
      </c>
      <c r="B8754" s="275" t="s">
        <v>19533</v>
      </c>
      <c r="C8754" s="276" t="s">
        <v>22275</v>
      </c>
    </row>
    <row r="8755" spans="1:3" x14ac:dyDescent="0.2">
      <c r="A8755" s="76" t="s">
        <v>19534</v>
      </c>
      <c r="B8755" s="275" t="s">
        <v>19535</v>
      </c>
      <c r="C8755" s="276" t="s">
        <v>2525</v>
      </c>
    </row>
    <row r="8756" spans="1:3" x14ac:dyDescent="0.2">
      <c r="A8756" s="76" t="s">
        <v>19536</v>
      </c>
      <c r="B8756" s="275" t="s">
        <v>19537</v>
      </c>
      <c r="C8756" s="276" t="s">
        <v>2525</v>
      </c>
    </row>
    <row r="8757" spans="1:3" x14ac:dyDescent="0.2">
      <c r="A8757" s="76" t="s">
        <v>19538</v>
      </c>
      <c r="B8757" s="275" t="s">
        <v>19539</v>
      </c>
      <c r="C8757" s="276" t="s">
        <v>2525</v>
      </c>
    </row>
    <row r="8758" spans="1:3" x14ac:dyDescent="0.2">
      <c r="A8758" s="76" t="s">
        <v>19540</v>
      </c>
      <c r="B8758" s="275" t="s">
        <v>19541</v>
      </c>
      <c r="C8758" s="276" t="s">
        <v>22275</v>
      </c>
    </row>
    <row r="8759" spans="1:3" x14ac:dyDescent="0.2">
      <c r="A8759" s="76" t="s">
        <v>19542</v>
      </c>
      <c r="B8759" s="275" t="s">
        <v>19543</v>
      </c>
      <c r="C8759" s="276" t="s">
        <v>22275</v>
      </c>
    </row>
    <row r="8760" spans="1:3" x14ac:dyDescent="0.2">
      <c r="A8760" s="76" t="s">
        <v>19544</v>
      </c>
      <c r="B8760" s="275" t="s">
        <v>19545</v>
      </c>
      <c r="C8760" s="276" t="s">
        <v>2525</v>
      </c>
    </row>
    <row r="8761" spans="1:3" x14ac:dyDescent="0.2">
      <c r="A8761" s="76" t="s">
        <v>19546</v>
      </c>
      <c r="B8761" s="275" t="s">
        <v>19547</v>
      </c>
      <c r="C8761" s="276" t="s">
        <v>22275</v>
      </c>
    </row>
    <row r="8762" spans="1:3" x14ac:dyDescent="0.2">
      <c r="A8762" s="76" t="s">
        <v>19548</v>
      </c>
      <c r="B8762" s="275" t="s">
        <v>19549</v>
      </c>
      <c r="C8762" s="276" t="s">
        <v>2525</v>
      </c>
    </row>
    <row r="8763" spans="1:3" x14ac:dyDescent="0.2">
      <c r="A8763" s="76" t="s">
        <v>19550</v>
      </c>
      <c r="B8763" s="275" t="s">
        <v>19551</v>
      </c>
      <c r="C8763" s="276" t="s">
        <v>2525</v>
      </c>
    </row>
    <row r="8764" spans="1:3" x14ac:dyDescent="0.2">
      <c r="A8764" s="76" t="s">
        <v>19552</v>
      </c>
      <c r="B8764" s="275" t="s">
        <v>19553</v>
      </c>
      <c r="C8764" s="276" t="s">
        <v>2525</v>
      </c>
    </row>
    <row r="8765" spans="1:3" x14ac:dyDescent="0.2">
      <c r="A8765" s="76" t="s">
        <v>19554</v>
      </c>
      <c r="B8765" s="275" t="s">
        <v>19555</v>
      </c>
      <c r="C8765" s="276" t="s">
        <v>2525</v>
      </c>
    </row>
    <row r="8766" spans="1:3" x14ac:dyDescent="0.2">
      <c r="A8766" s="76" t="s">
        <v>19556</v>
      </c>
      <c r="B8766" s="275" t="s">
        <v>19557</v>
      </c>
      <c r="C8766" s="276" t="s">
        <v>2525</v>
      </c>
    </row>
    <row r="8767" spans="1:3" x14ac:dyDescent="0.2">
      <c r="A8767" s="76" t="s">
        <v>19558</v>
      </c>
      <c r="B8767" s="275" t="s">
        <v>19559</v>
      </c>
      <c r="C8767" s="276" t="s">
        <v>22275</v>
      </c>
    </row>
    <row r="8768" spans="1:3" x14ac:dyDescent="0.2">
      <c r="A8768" s="76" t="s">
        <v>19560</v>
      </c>
      <c r="B8768" s="275" t="s">
        <v>19561</v>
      </c>
      <c r="C8768" s="276" t="s">
        <v>22275</v>
      </c>
    </row>
    <row r="8769" spans="1:3" x14ac:dyDescent="0.2">
      <c r="A8769" s="76" t="s">
        <v>19562</v>
      </c>
      <c r="B8769" s="275" t="s">
        <v>19563</v>
      </c>
      <c r="C8769" s="276" t="s">
        <v>2525</v>
      </c>
    </row>
    <row r="8770" spans="1:3" x14ac:dyDescent="0.2">
      <c r="A8770" s="76" t="s">
        <v>19564</v>
      </c>
      <c r="B8770" s="275" t="s">
        <v>19565</v>
      </c>
      <c r="C8770" s="276" t="s">
        <v>2525</v>
      </c>
    </row>
    <row r="8771" spans="1:3" x14ac:dyDescent="0.2">
      <c r="A8771" s="76" t="s">
        <v>19566</v>
      </c>
      <c r="B8771" s="275" t="s">
        <v>19567</v>
      </c>
      <c r="C8771" s="276" t="s">
        <v>2525</v>
      </c>
    </row>
    <row r="8772" spans="1:3" x14ac:dyDescent="0.2">
      <c r="A8772" s="76" t="s">
        <v>19568</v>
      </c>
      <c r="B8772" s="275" t="s">
        <v>19569</v>
      </c>
      <c r="C8772" s="276" t="s">
        <v>22275</v>
      </c>
    </row>
    <row r="8773" spans="1:3" x14ac:dyDescent="0.2">
      <c r="A8773" s="76" t="s">
        <v>19570</v>
      </c>
      <c r="B8773" s="275" t="s">
        <v>16269</v>
      </c>
      <c r="C8773" s="276" t="s">
        <v>2525</v>
      </c>
    </row>
    <row r="8774" spans="1:3" x14ac:dyDescent="0.2">
      <c r="A8774" s="76" t="s">
        <v>19571</v>
      </c>
      <c r="B8774" s="275" t="s">
        <v>19572</v>
      </c>
      <c r="C8774" s="276" t="s">
        <v>2525</v>
      </c>
    </row>
    <row r="8775" spans="1:3" x14ac:dyDescent="0.2">
      <c r="A8775" s="76" t="s">
        <v>19573</v>
      </c>
      <c r="B8775" s="275" t="s">
        <v>19574</v>
      </c>
      <c r="C8775" s="276" t="s">
        <v>2525</v>
      </c>
    </row>
    <row r="8776" spans="1:3" x14ac:dyDescent="0.2">
      <c r="A8776" s="76" t="s">
        <v>19575</v>
      </c>
      <c r="B8776" s="275" t="s">
        <v>19576</v>
      </c>
      <c r="C8776" s="276" t="s">
        <v>2525</v>
      </c>
    </row>
    <row r="8777" spans="1:3" x14ac:dyDescent="0.2">
      <c r="A8777" s="76" t="s">
        <v>19577</v>
      </c>
      <c r="B8777" s="275" t="s">
        <v>19578</v>
      </c>
      <c r="C8777" s="276" t="s">
        <v>2525</v>
      </c>
    </row>
    <row r="8778" spans="1:3" x14ac:dyDescent="0.2">
      <c r="A8778" s="76" t="s">
        <v>19579</v>
      </c>
      <c r="B8778" s="275" t="s">
        <v>19580</v>
      </c>
      <c r="C8778" s="276" t="s">
        <v>2525</v>
      </c>
    </row>
    <row r="8779" spans="1:3" x14ac:dyDescent="0.2">
      <c r="A8779" s="76" t="s">
        <v>19581</v>
      </c>
      <c r="B8779" s="275" t="s">
        <v>19582</v>
      </c>
      <c r="C8779" s="276" t="s">
        <v>2525</v>
      </c>
    </row>
    <row r="8780" spans="1:3" x14ac:dyDescent="0.2">
      <c r="A8780" s="76" t="s">
        <v>19583</v>
      </c>
      <c r="B8780" s="275" t="s">
        <v>19584</v>
      </c>
      <c r="C8780" s="276" t="s">
        <v>2525</v>
      </c>
    </row>
    <row r="8781" spans="1:3" x14ac:dyDescent="0.2">
      <c r="A8781" s="76" t="s">
        <v>19585</v>
      </c>
      <c r="B8781" s="275" t="s">
        <v>19586</v>
      </c>
      <c r="C8781" s="276" t="s">
        <v>2525</v>
      </c>
    </row>
    <row r="8782" spans="1:3" x14ac:dyDescent="0.2">
      <c r="A8782" s="76" t="s">
        <v>19587</v>
      </c>
      <c r="B8782" s="275" t="s">
        <v>19588</v>
      </c>
      <c r="C8782" s="276" t="s">
        <v>2525</v>
      </c>
    </row>
    <row r="8783" spans="1:3" x14ac:dyDescent="0.2">
      <c r="A8783" s="76" t="s">
        <v>19589</v>
      </c>
      <c r="B8783" s="275" t="s">
        <v>19590</v>
      </c>
      <c r="C8783" s="276" t="s">
        <v>2525</v>
      </c>
    </row>
    <row r="8784" spans="1:3" x14ac:dyDescent="0.2">
      <c r="A8784" s="76" t="s">
        <v>19591</v>
      </c>
      <c r="B8784" s="275" t="s">
        <v>19592</v>
      </c>
      <c r="C8784" s="276" t="s">
        <v>22275</v>
      </c>
    </row>
    <row r="8785" spans="1:3" x14ac:dyDescent="0.2">
      <c r="A8785" s="76" t="s">
        <v>19593</v>
      </c>
      <c r="B8785" s="275" t="s">
        <v>19594</v>
      </c>
      <c r="C8785" s="276" t="s">
        <v>2525</v>
      </c>
    </row>
    <row r="8786" spans="1:3" x14ac:dyDescent="0.2">
      <c r="A8786" s="76" t="s">
        <v>19595</v>
      </c>
      <c r="B8786" s="275" t="s">
        <v>19596</v>
      </c>
      <c r="C8786" s="276" t="s">
        <v>2525</v>
      </c>
    </row>
    <row r="8787" spans="1:3" x14ac:dyDescent="0.2">
      <c r="A8787" s="76" t="s">
        <v>19597</v>
      </c>
      <c r="B8787" s="275" t="s">
        <v>19598</v>
      </c>
      <c r="C8787" s="276" t="s">
        <v>2525</v>
      </c>
    </row>
    <row r="8788" spans="1:3" x14ac:dyDescent="0.2">
      <c r="A8788" s="76" t="s">
        <v>19599</v>
      </c>
      <c r="B8788" s="275" t="s">
        <v>19600</v>
      </c>
      <c r="C8788" s="276" t="s">
        <v>2525</v>
      </c>
    </row>
    <row r="8789" spans="1:3" x14ac:dyDescent="0.2">
      <c r="A8789" s="76" t="s">
        <v>19601</v>
      </c>
      <c r="B8789" s="275" t="s">
        <v>19602</v>
      </c>
      <c r="C8789" s="276" t="s">
        <v>22275</v>
      </c>
    </row>
    <row r="8790" spans="1:3" x14ac:dyDescent="0.2">
      <c r="A8790" s="76" t="s">
        <v>19603</v>
      </c>
      <c r="B8790" s="275" t="s">
        <v>19604</v>
      </c>
      <c r="C8790" s="276" t="s">
        <v>2525</v>
      </c>
    </row>
    <row r="8791" spans="1:3" x14ac:dyDescent="0.2">
      <c r="A8791" s="76" t="s">
        <v>19605</v>
      </c>
      <c r="B8791" s="275" t="s">
        <v>19606</v>
      </c>
      <c r="C8791" s="276" t="s">
        <v>2525</v>
      </c>
    </row>
    <row r="8792" spans="1:3" x14ac:dyDescent="0.2">
      <c r="A8792" s="76" t="s">
        <v>19607</v>
      </c>
      <c r="B8792" s="275" t="s">
        <v>19608</v>
      </c>
      <c r="C8792" s="276" t="s">
        <v>2525</v>
      </c>
    </row>
    <row r="8793" spans="1:3" x14ac:dyDescent="0.2">
      <c r="A8793" s="76" t="s">
        <v>19609</v>
      </c>
      <c r="B8793" s="275" t="s">
        <v>19610</v>
      </c>
      <c r="C8793" s="276" t="s">
        <v>2525</v>
      </c>
    </row>
    <row r="8794" spans="1:3" x14ac:dyDescent="0.2">
      <c r="A8794" s="76" t="s">
        <v>19611</v>
      </c>
      <c r="B8794" s="275" t="s">
        <v>19612</v>
      </c>
      <c r="C8794" s="276" t="s">
        <v>2525</v>
      </c>
    </row>
    <row r="8795" spans="1:3" x14ac:dyDescent="0.2">
      <c r="A8795" s="76" t="s">
        <v>19613</v>
      </c>
      <c r="B8795" s="275" t="s">
        <v>19614</v>
      </c>
      <c r="C8795" s="276" t="s">
        <v>2525</v>
      </c>
    </row>
    <row r="8796" spans="1:3" x14ac:dyDescent="0.2">
      <c r="A8796" s="76" t="s">
        <v>19615</v>
      </c>
      <c r="B8796" s="275" t="s">
        <v>22205</v>
      </c>
      <c r="C8796" s="276" t="s">
        <v>2525</v>
      </c>
    </row>
    <row r="8797" spans="1:3" x14ac:dyDescent="0.2">
      <c r="A8797" s="76" t="s">
        <v>19616</v>
      </c>
      <c r="B8797" s="275" t="s">
        <v>19617</v>
      </c>
      <c r="C8797" s="276" t="s">
        <v>2525</v>
      </c>
    </row>
    <row r="8798" spans="1:3" x14ac:dyDescent="0.2">
      <c r="A8798" s="76" t="s">
        <v>19618</v>
      </c>
      <c r="B8798" s="275" t="s">
        <v>19619</v>
      </c>
      <c r="C8798" s="276" t="s">
        <v>2525</v>
      </c>
    </row>
    <row r="8799" spans="1:3" x14ac:dyDescent="0.2">
      <c r="A8799" s="76" t="s">
        <v>19620</v>
      </c>
      <c r="B8799" s="275" t="s">
        <v>19621</v>
      </c>
      <c r="C8799" s="276" t="s">
        <v>2525</v>
      </c>
    </row>
    <row r="8800" spans="1:3" x14ac:dyDescent="0.2">
      <c r="A8800" s="76" t="s">
        <v>19622</v>
      </c>
      <c r="B8800" s="275" t="s">
        <v>19623</v>
      </c>
      <c r="C8800" s="276" t="s">
        <v>2525</v>
      </c>
    </row>
    <row r="8801" spans="1:3" x14ac:dyDescent="0.2">
      <c r="A8801" s="76" t="s">
        <v>19624</v>
      </c>
      <c r="B8801" s="275" t="s">
        <v>19625</v>
      </c>
      <c r="C8801" s="276" t="s">
        <v>2525</v>
      </c>
    </row>
    <row r="8802" spans="1:3" x14ac:dyDescent="0.2">
      <c r="A8802" s="76" t="s">
        <v>19626</v>
      </c>
      <c r="B8802" s="275" t="s">
        <v>19627</v>
      </c>
      <c r="C8802" s="276" t="s">
        <v>2525</v>
      </c>
    </row>
    <row r="8803" spans="1:3" x14ac:dyDescent="0.2">
      <c r="A8803" s="76" t="s">
        <v>19628</v>
      </c>
      <c r="B8803" s="275" t="s">
        <v>19629</v>
      </c>
      <c r="C8803" s="276" t="s">
        <v>22275</v>
      </c>
    </row>
    <row r="8804" spans="1:3" x14ac:dyDescent="0.2">
      <c r="A8804" s="76" t="s">
        <v>19630</v>
      </c>
      <c r="B8804" s="275" t="s">
        <v>19631</v>
      </c>
      <c r="C8804" s="276" t="s">
        <v>22275</v>
      </c>
    </row>
    <row r="8805" spans="1:3" x14ac:dyDescent="0.2">
      <c r="A8805" s="76" t="s">
        <v>19632</v>
      </c>
      <c r="B8805" s="275" t="s">
        <v>19633</v>
      </c>
      <c r="C8805" s="276" t="s">
        <v>2525</v>
      </c>
    </row>
    <row r="8806" spans="1:3" x14ac:dyDescent="0.2">
      <c r="A8806" s="76" t="s">
        <v>19634</v>
      </c>
      <c r="B8806" s="275" t="s">
        <v>19635</v>
      </c>
      <c r="C8806" s="276" t="s">
        <v>2525</v>
      </c>
    </row>
    <row r="8807" spans="1:3" x14ac:dyDescent="0.2">
      <c r="A8807" s="76" t="s">
        <v>19636</v>
      </c>
      <c r="B8807" s="275" t="s">
        <v>19637</v>
      </c>
      <c r="C8807" s="276" t="s">
        <v>2525</v>
      </c>
    </row>
    <row r="8808" spans="1:3" x14ac:dyDescent="0.2">
      <c r="A8808" s="76" t="s">
        <v>19638</v>
      </c>
      <c r="B8808" s="275" t="s">
        <v>19639</v>
      </c>
      <c r="C8808" s="276" t="s">
        <v>22275</v>
      </c>
    </row>
    <row r="8809" spans="1:3" x14ac:dyDescent="0.2">
      <c r="A8809" s="76" t="s">
        <v>19640</v>
      </c>
      <c r="B8809" s="275" t="s">
        <v>19641</v>
      </c>
      <c r="C8809" s="276" t="s">
        <v>2525</v>
      </c>
    </row>
    <row r="8810" spans="1:3" x14ac:dyDescent="0.2">
      <c r="A8810" s="76" t="s">
        <v>19642</v>
      </c>
      <c r="B8810" s="275" t="s">
        <v>19643</v>
      </c>
      <c r="C8810" s="276" t="s">
        <v>2525</v>
      </c>
    </row>
    <row r="8811" spans="1:3" x14ac:dyDescent="0.2">
      <c r="A8811" s="76" t="s">
        <v>19644</v>
      </c>
      <c r="B8811" s="275" t="s">
        <v>19645</v>
      </c>
      <c r="C8811" s="276" t="s">
        <v>2525</v>
      </c>
    </row>
    <row r="8812" spans="1:3" x14ac:dyDescent="0.2">
      <c r="A8812" s="76" t="s">
        <v>19646</v>
      </c>
      <c r="B8812" s="275" t="s">
        <v>22293</v>
      </c>
      <c r="C8812" s="276" t="s">
        <v>22275</v>
      </c>
    </row>
    <row r="8813" spans="1:3" x14ac:dyDescent="0.2">
      <c r="A8813" s="76" t="s">
        <v>19647</v>
      </c>
      <c r="B8813" s="275" t="s">
        <v>22206</v>
      </c>
      <c r="C8813" s="276" t="s">
        <v>2525</v>
      </c>
    </row>
    <row r="8814" spans="1:3" x14ac:dyDescent="0.2">
      <c r="A8814" s="76" t="s">
        <v>19648</v>
      </c>
      <c r="B8814" s="275" t="s">
        <v>19649</v>
      </c>
      <c r="C8814" s="276" t="s">
        <v>22275</v>
      </c>
    </row>
    <row r="8815" spans="1:3" x14ac:dyDescent="0.2">
      <c r="A8815" s="76" t="s">
        <v>19650</v>
      </c>
      <c r="B8815" s="275" t="s">
        <v>19651</v>
      </c>
      <c r="C8815" s="276" t="s">
        <v>2525</v>
      </c>
    </row>
    <row r="8816" spans="1:3" x14ac:dyDescent="0.2">
      <c r="A8816" s="76" t="s">
        <v>19652</v>
      </c>
      <c r="B8816" s="275" t="s">
        <v>19653</v>
      </c>
      <c r="C8816" s="276" t="s">
        <v>22275</v>
      </c>
    </row>
    <row r="8817" spans="1:3" x14ac:dyDescent="0.2">
      <c r="A8817" s="76" t="s">
        <v>19654</v>
      </c>
      <c r="B8817" s="275" t="s">
        <v>19655</v>
      </c>
      <c r="C8817" s="276" t="s">
        <v>22275</v>
      </c>
    </row>
    <row r="8818" spans="1:3" x14ac:dyDescent="0.2">
      <c r="A8818" s="76" t="s">
        <v>19656</v>
      </c>
      <c r="B8818" s="275" t="s">
        <v>19657</v>
      </c>
      <c r="C8818" s="276" t="s">
        <v>22275</v>
      </c>
    </row>
    <row r="8819" spans="1:3" x14ac:dyDescent="0.2">
      <c r="A8819" s="76" t="s">
        <v>19658</v>
      </c>
      <c r="B8819" s="275" t="s">
        <v>19659</v>
      </c>
      <c r="C8819" s="276" t="s">
        <v>2525</v>
      </c>
    </row>
    <row r="8820" spans="1:3" x14ac:dyDescent="0.2">
      <c r="A8820" s="76" t="s">
        <v>19660</v>
      </c>
      <c r="B8820" s="275" t="s">
        <v>19661</v>
      </c>
      <c r="C8820" s="276" t="s">
        <v>22275</v>
      </c>
    </row>
    <row r="8821" spans="1:3" x14ac:dyDescent="0.2">
      <c r="A8821" s="76" t="s">
        <v>19662</v>
      </c>
      <c r="B8821" s="275" t="s">
        <v>19663</v>
      </c>
      <c r="C8821" s="276" t="s">
        <v>2525</v>
      </c>
    </row>
    <row r="8822" spans="1:3" x14ac:dyDescent="0.2">
      <c r="A8822" s="76" t="s">
        <v>19664</v>
      </c>
      <c r="B8822" s="275" t="s">
        <v>19665</v>
      </c>
      <c r="C8822" s="276" t="s">
        <v>2525</v>
      </c>
    </row>
    <row r="8823" spans="1:3" x14ac:dyDescent="0.2">
      <c r="A8823" s="76" t="s">
        <v>19666</v>
      </c>
      <c r="B8823" s="275" t="s">
        <v>19667</v>
      </c>
      <c r="C8823" s="276" t="s">
        <v>2525</v>
      </c>
    </row>
    <row r="8824" spans="1:3" x14ac:dyDescent="0.2">
      <c r="A8824" s="76" t="s">
        <v>19668</v>
      </c>
      <c r="B8824" s="275" t="s">
        <v>19669</v>
      </c>
      <c r="C8824" s="276" t="s">
        <v>22275</v>
      </c>
    </row>
    <row r="8825" spans="1:3" x14ac:dyDescent="0.2">
      <c r="A8825" s="76" t="s">
        <v>19670</v>
      </c>
      <c r="B8825" s="275" t="s">
        <v>19671</v>
      </c>
      <c r="C8825" s="276" t="s">
        <v>2525</v>
      </c>
    </row>
    <row r="8826" spans="1:3" x14ac:dyDescent="0.2">
      <c r="A8826" s="76" t="s">
        <v>19672</v>
      </c>
      <c r="B8826" s="275" t="s">
        <v>19673</v>
      </c>
      <c r="C8826" s="276" t="s">
        <v>2525</v>
      </c>
    </row>
    <row r="8827" spans="1:3" x14ac:dyDescent="0.2">
      <c r="A8827" s="76" t="s">
        <v>19674</v>
      </c>
      <c r="B8827" s="275" t="s">
        <v>19675</v>
      </c>
      <c r="C8827" s="276" t="s">
        <v>2525</v>
      </c>
    </row>
    <row r="8828" spans="1:3" x14ac:dyDescent="0.2">
      <c r="A8828" s="76" t="s">
        <v>19676</v>
      </c>
      <c r="B8828" s="275" t="s">
        <v>19677</v>
      </c>
      <c r="C8828" s="276" t="s">
        <v>22275</v>
      </c>
    </row>
    <row r="8829" spans="1:3" x14ac:dyDescent="0.2">
      <c r="A8829" s="76" t="s">
        <v>19678</v>
      </c>
      <c r="B8829" s="275" t="s">
        <v>19679</v>
      </c>
      <c r="C8829" s="276" t="s">
        <v>22275</v>
      </c>
    </row>
    <row r="8830" spans="1:3" x14ac:dyDescent="0.2">
      <c r="A8830" s="76" t="s">
        <v>19680</v>
      </c>
      <c r="B8830" s="275" t="s">
        <v>19681</v>
      </c>
      <c r="C8830" s="276" t="s">
        <v>2525</v>
      </c>
    </row>
    <row r="8831" spans="1:3" x14ac:dyDescent="0.2">
      <c r="A8831" s="76" t="s">
        <v>19682</v>
      </c>
      <c r="B8831" s="275" t="s">
        <v>19683</v>
      </c>
      <c r="C8831" s="276" t="s">
        <v>2525</v>
      </c>
    </row>
    <row r="8832" spans="1:3" x14ac:dyDescent="0.2">
      <c r="A8832" s="76" t="s">
        <v>19684</v>
      </c>
      <c r="B8832" s="275" t="s">
        <v>19685</v>
      </c>
      <c r="C8832" s="276" t="s">
        <v>22275</v>
      </c>
    </row>
    <row r="8833" spans="1:3" x14ac:dyDescent="0.2">
      <c r="A8833" s="76" t="s">
        <v>19686</v>
      </c>
      <c r="B8833" s="275" t="s">
        <v>19687</v>
      </c>
      <c r="C8833" s="276" t="s">
        <v>2525</v>
      </c>
    </row>
    <row r="8834" spans="1:3" x14ac:dyDescent="0.2">
      <c r="A8834" s="76" t="s">
        <v>19688</v>
      </c>
      <c r="B8834" s="275" t="s">
        <v>19689</v>
      </c>
      <c r="C8834" s="276" t="s">
        <v>2525</v>
      </c>
    </row>
    <row r="8835" spans="1:3" x14ac:dyDescent="0.2">
      <c r="A8835" s="76" t="s">
        <v>19690</v>
      </c>
      <c r="B8835" s="275" t="s">
        <v>19691</v>
      </c>
      <c r="C8835" s="276" t="s">
        <v>22275</v>
      </c>
    </row>
    <row r="8836" spans="1:3" x14ac:dyDescent="0.2">
      <c r="A8836" s="76" t="s">
        <v>19692</v>
      </c>
      <c r="B8836" s="275" t="s">
        <v>19693</v>
      </c>
      <c r="C8836" s="276" t="s">
        <v>2525</v>
      </c>
    </row>
    <row r="8837" spans="1:3" x14ac:dyDescent="0.2">
      <c r="A8837" s="76" t="s">
        <v>19694</v>
      </c>
      <c r="B8837" s="275" t="s">
        <v>19695</v>
      </c>
      <c r="C8837" s="276" t="s">
        <v>2525</v>
      </c>
    </row>
    <row r="8838" spans="1:3" x14ac:dyDescent="0.2">
      <c r="A8838" s="76" t="s">
        <v>19696</v>
      </c>
      <c r="B8838" s="275" t="s">
        <v>19697</v>
      </c>
      <c r="C8838" s="276" t="s">
        <v>2525</v>
      </c>
    </row>
    <row r="8839" spans="1:3" x14ac:dyDescent="0.2">
      <c r="A8839" s="76" t="s">
        <v>19698</v>
      </c>
      <c r="B8839" s="275" t="s">
        <v>19699</v>
      </c>
      <c r="C8839" s="276" t="s">
        <v>2525</v>
      </c>
    </row>
    <row r="8840" spans="1:3" x14ac:dyDescent="0.2">
      <c r="A8840" s="76" t="s">
        <v>19700</v>
      </c>
      <c r="B8840" s="275" t="s">
        <v>19701</v>
      </c>
      <c r="C8840" s="276" t="s">
        <v>2525</v>
      </c>
    </row>
    <row r="8841" spans="1:3" x14ac:dyDescent="0.2">
      <c r="A8841" s="76" t="s">
        <v>19702</v>
      </c>
      <c r="B8841" s="275" t="s">
        <v>19703</v>
      </c>
      <c r="C8841" s="276" t="s">
        <v>22275</v>
      </c>
    </row>
    <row r="8842" spans="1:3" x14ac:dyDescent="0.2">
      <c r="A8842" s="76" t="s">
        <v>19704</v>
      </c>
      <c r="B8842" s="275" t="s">
        <v>19705</v>
      </c>
      <c r="C8842" s="276" t="s">
        <v>2525</v>
      </c>
    </row>
    <row r="8843" spans="1:3" x14ac:dyDescent="0.2">
      <c r="A8843" s="76" t="s">
        <v>19706</v>
      </c>
      <c r="B8843" s="275" t="s">
        <v>22294</v>
      </c>
      <c r="C8843" s="276" t="s">
        <v>22275</v>
      </c>
    </row>
    <row r="8844" spans="1:3" x14ac:dyDescent="0.2">
      <c r="A8844" s="76" t="s">
        <v>19707</v>
      </c>
      <c r="B8844" s="275" t="s">
        <v>19708</v>
      </c>
      <c r="C8844" s="276" t="s">
        <v>2525</v>
      </c>
    </row>
    <row r="8845" spans="1:3" x14ac:dyDescent="0.2">
      <c r="A8845" s="76" t="s">
        <v>19709</v>
      </c>
      <c r="B8845" s="275" t="s">
        <v>19710</v>
      </c>
      <c r="C8845" s="276" t="s">
        <v>2525</v>
      </c>
    </row>
    <row r="8846" spans="1:3" x14ac:dyDescent="0.2">
      <c r="A8846" s="76" t="s">
        <v>19711</v>
      </c>
      <c r="B8846" s="275" t="s">
        <v>19712</v>
      </c>
      <c r="C8846" s="276" t="s">
        <v>2525</v>
      </c>
    </row>
    <row r="8847" spans="1:3" x14ac:dyDescent="0.2">
      <c r="A8847" s="76" t="s">
        <v>19713</v>
      </c>
      <c r="B8847" s="275" t="s">
        <v>19714</v>
      </c>
      <c r="C8847" s="276" t="s">
        <v>22275</v>
      </c>
    </row>
    <row r="8848" spans="1:3" x14ac:dyDescent="0.2">
      <c r="A8848" s="76" t="s">
        <v>19715</v>
      </c>
      <c r="B8848" s="275" t="s">
        <v>19716</v>
      </c>
      <c r="C8848" s="276" t="s">
        <v>22275</v>
      </c>
    </row>
    <row r="8849" spans="1:3" x14ac:dyDescent="0.2">
      <c r="A8849" s="76" t="s">
        <v>19717</v>
      </c>
      <c r="B8849" s="275" t="s">
        <v>19718</v>
      </c>
      <c r="C8849" s="276" t="s">
        <v>2525</v>
      </c>
    </row>
    <row r="8850" spans="1:3" x14ac:dyDescent="0.2">
      <c r="A8850" s="76" t="s">
        <v>19719</v>
      </c>
      <c r="B8850" s="275" t="s">
        <v>19720</v>
      </c>
      <c r="C8850" s="276" t="s">
        <v>2525</v>
      </c>
    </row>
    <row r="8851" spans="1:3" x14ac:dyDescent="0.2">
      <c r="A8851" s="76" t="s">
        <v>19721</v>
      </c>
      <c r="B8851" s="275" t="s">
        <v>19722</v>
      </c>
      <c r="C8851" s="276" t="s">
        <v>22275</v>
      </c>
    </row>
    <row r="8852" spans="1:3" x14ac:dyDescent="0.2">
      <c r="A8852" s="76" t="s">
        <v>19723</v>
      </c>
      <c r="B8852" s="275" t="s">
        <v>19724</v>
      </c>
      <c r="C8852" s="276" t="s">
        <v>22275</v>
      </c>
    </row>
    <row r="8853" spans="1:3" x14ac:dyDescent="0.2">
      <c r="A8853" s="76" t="s">
        <v>19725</v>
      </c>
      <c r="B8853" s="275" t="s">
        <v>17240</v>
      </c>
      <c r="C8853" s="276" t="s">
        <v>2525</v>
      </c>
    </row>
    <row r="8854" spans="1:3" x14ac:dyDescent="0.2">
      <c r="A8854" s="76" t="s">
        <v>19726</v>
      </c>
      <c r="B8854" s="275" t="s">
        <v>22295</v>
      </c>
      <c r="C8854" s="276" t="s">
        <v>22275</v>
      </c>
    </row>
    <row r="8855" spans="1:3" x14ac:dyDescent="0.2">
      <c r="A8855" s="76" t="s">
        <v>19727</v>
      </c>
      <c r="B8855" s="275" t="s">
        <v>19728</v>
      </c>
      <c r="C8855" s="276" t="s">
        <v>2525</v>
      </c>
    </row>
    <row r="8856" spans="1:3" x14ac:dyDescent="0.2">
      <c r="A8856" s="76" t="s">
        <v>19729</v>
      </c>
      <c r="B8856" s="275" t="s">
        <v>19730</v>
      </c>
      <c r="C8856" s="276" t="s">
        <v>22275</v>
      </c>
    </row>
    <row r="8857" spans="1:3" x14ac:dyDescent="0.2">
      <c r="A8857" s="76" t="s">
        <v>19731</v>
      </c>
      <c r="B8857" s="275" t="s">
        <v>19732</v>
      </c>
      <c r="C8857" s="276" t="s">
        <v>2525</v>
      </c>
    </row>
    <row r="8858" spans="1:3" x14ac:dyDescent="0.2">
      <c r="A8858" s="76" t="s">
        <v>19733</v>
      </c>
      <c r="B8858" s="275" t="s">
        <v>19734</v>
      </c>
      <c r="C8858" s="276" t="s">
        <v>2525</v>
      </c>
    </row>
    <row r="8859" spans="1:3" x14ac:dyDescent="0.2">
      <c r="A8859" s="76" t="s">
        <v>19735</v>
      </c>
      <c r="B8859" s="275" t="s">
        <v>19736</v>
      </c>
      <c r="C8859" s="276" t="s">
        <v>2525</v>
      </c>
    </row>
    <row r="8860" spans="1:3" x14ac:dyDescent="0.2">
      <c r="A8860" s="76" t="s">
        <v>19737</v>
      </c>
      <c r="B8860" s="275" t="s">
        <v>19738</v>
      </c>
      <c r="C8860" s="276" t="s">
        <v>2525</v>
      </c>
    </row>
    <row r="8861" spans="1:3" x14ac:dyDescent="0.2">
      <c r="A8861" s="76" t="s">
        <v>19739</v>
      </c>
      <c r="B8861" s="275" t="s">
        <v>19740</v>
      </c>
      <c r="C8861" s="276" t="s">
        <v>22275</v>
      </c>
    </row>
    <row r="8862" spans="1:3" x14ac:dyDescent="0.2">
      <c r="A8862" s="76" t="s">
        <v>19741</v>
      </c>
      <c r="B8862" s="275" t="s">
        <v>19742</v>
      </c>
      <c r="C8862" s="276" t="s">
        <v>22275</v>
      </c>
    </row>
    <row r="8863" spans="1:3" x14ac:dyDescent="0.2">
      <c r="A8863" s="76" t="s">
        <v>19743</v>
      </c>
      <c r="B8863" s="275" t="s">
        <v>4838</v>
      </c>
      <c r="C8863" s="276" t="s">
        <v>22275</v>
      </c>
    </row>
    <row r="8864" spans="1:3" x14ac:dyDescent="0.2">
      <c r="A8864" s="76" t="s">
        <v>19744</v>
      </c>
      <c r="B8864" s="275" t="s">
        <v>22296</v>
      </c>
      <c r="C8864" s="276" t="s">
        <v>22275</v>
      </c>
    </row>
    <row r="8865" spans="1:3" x14ac:dyDescent="0.2">
      <c r="A8865" s="76" t="s">
        <v>19745</v>
      </c>
      <c r="B8865" s="275" t="s">
        <v>19746</v>
      </c>
      <c r="C8865" s="276" t="s">
        <v>2525</v>
      </c>
    </row>
    <row r="8866" spans="1:3" x14ac:dyDescent="0.2">
      <c r="A8866" s="76" t="s">
        <v>19747</v>
      </c>
      <c r="B8866" s="275" t="s">
        <v>19748</v>
      </c>
      <c r="C8866" s="276" t="s">
        <v>2525</v>
      </c>
    </row>
    <row r="8867" spans="1:3" x14ac:dyDescent="0.2">
      <c r="A8867" s="76" t="s">
        <v>19749</v>
      </c>
      <c r="B8867" s="275" t="s">
        <v>19750</v>
      </c>
      <c r="C8867" s="276" t="s">
        <v>2525</v>
      </c>
    </row>
    <row r="8868" spans="1:3" x14ac:dyDescent="0.2">
      <c r="A8868" s="76" t="s">
        <v>19751</v>
      </c>
      <c r="B8868" s="275" t="s">
        <v>19752</v>
      </c>
      <c r="C8868" s="276" t="s">
        <v>2525</v>
      </c>
    </row>
    <row r="8869" spans="1:3" x14ac:dyDescent="0.2">
      <c r="A8869" s="76" t="s">
        <v>19753</v>
      </c>
      <c r="B8869" s="275" t="s">
        <v>19754</v>
      </c>
      <c r="C8869" s="276" t="s">
        <v>2525</v>
      </c>
    </row>
    <row r="8870" spans="1:3" x14ac:dyDescent="0.2">
      <c r="A8870" s="76" t="s">
        <v>19755</v>
      </c>
      <c r="B8870" s="275" t="s">
        <v>19756</v>
      </c>
      <c r="C8870" s="276" t="s">
        <v>2525</v>
      </c>
    </row>
    <row r="8871" spans="1:3" x14ac:dyDescent="0.2">
      <c r="A8871" s="76" t="s">
        <v>19757</v>
      </c>
      <c r="B8871" s="275" t="s">
        <v>19758</v>
      </c>
      <c r="C8871" s="276" t="s">
        <v>2525</v>
      </c>
    </row>
    <row r="8872" spans="1:3" x14ac:dyDescent="0.2">
      <c r="A8872" s="76" t="s">
        <v>19759</v>
      </c>
      <c r="B8872" s="275" t="s">
        <v>19760</v>
      </c>
      <c r="C8872" s="276" t="s">
        <v>2525</v>
      </c>
    </row>
    <row r="8873" spans="1:3" x14ac:dyDescent="0.2">
      <c r="A8873" s="76" t="s">
        <v>19761</v>
      </c>
      <c r="B8873" s="275" t="s">
        <v>19762</v>
      </c>
      <c r="C8873" s="276" t="s">
        <v>22275</v>
      </c>
    </row>
    <row r="8874" spans="1:3" x14ac:dyDescent="0.2">
      <c r="A8874" s="76" t="s">
        <v>19763</v>
      </c>
      <c r="B8874" s="275" t="s">
        <v>19764</v>
      </c>
      <c r="C8874" s="276" t="s">
        <v>2525</v>
      </c>
    </row>
    <row r="8875" spans="1:3" x14ac:dyDescent="0.2">
      <c r="A8875" s="76" t="s">
        <v>19765</v>
      </c>
      <c r="B8875" s="275" t="s">
        <v>19766</v>
      </c>
      <c r="C8875" s="276" t="s">
        <v>2525</v>
      </c>
    </row>
    <row r="8876" spans="1:3" x14ac:dyDescent="0.2">
      <c r="A8876" s="76" t="s">
        <v>19767</v>
      </c>
      <c r="B8876" s="275" t="s">
        <v>19768</v>
      </c>
      <c r="C8876" s="276" t="s">
        <v>2525</v>
      </c>
    </row>
    <row r="8877" spans="1:3" x14ac:dyDescent="0.2">
      <c r="A8877" s="76" t="s">
        <v>19769</v>
      </c>
      <c r="B8877" s="275" t="s">
        <v>19770</v>
      </c>
      <c r="C8877" s="276" t="s">
        <v>2525</v>
      </c>
    </row>
    <row r="8878" spans="1:3" x14ac:dyDescent="0.2">
      <c r="A8878" s="76" t="s">
        <v>19771</v>
      </c>
      <c r="B8878" s="275" t="s">
        <v>19772</v>
      </c>
      <c r="C8878" s="276" t="s">
        <v>2525</v>
      </c>
    </row>
    <row r="8879" spans="1:3" x14ac:dyDescent="0.2">
      <c r="A8879" s="76" t="s">
        <v>19773</v>
      </c>
      <c r="B8879" s="275" t="s">
        <v>19774</v>
      </c>
      <c r="C8879" s="276" t="s">
        <v>2525</v>
      </c>
    </row>
    <row r="8880" spans="1:3" x14ac:dyDescent="0.2">
      <c r="A8880" s="76" t="s">
        <v>19775</v>
      </c>
      <c r="B8880" s="275" t="s">
        <v>19776</v>
      </c>
      <c r="C8880" s="276" t="s">
        <v>2525</v>
      </c>
    </row>
    <row r="8881" spans="1:3" x14ac:dyDescent="0.2">
      <c r="A8881" s="76" t="s">
        <v>19777</v>
      </c>
      <c r="B8881" s="275" t="s">
        <v>19778</v>
      </c>
      <c r="C8881" s="276" t="s">
        <v>2525</v>
      </c>
    </row>
    <row r="8882" spans="1:3" x14ac:dyDescent="0.2">
      <c r="A8882" s="76" t="s">
        <v>19779</v>
      </c>
      <c r="B8882" s="275" t="s">
        <v>19780</v>
      </c>
      <c r="C8882" s="276" t="s">
        <v>2525</v>
      </c>
    </row>
    <row r="8883" spans="1:3" x14ac:dyDescent="0.2">
      <c r="A8883" s="76" t="s">
        <v>19781</v>
      </c>
      <c r="B8883" s="275" t="s">
        <v>19782</v>
      </c>
      <c r="C8883" s="276" t="s">
        <v>2525</v>
      </c>
    </row>
    <row r="8884" spans="1:3" x14ac:dyDescent="0.2">
      <c r="A8884" s="76" t="s">
        <v>19783</v>
      </c>
      <c r="B8884" s="275" t="s">
        <v>19784</v>
      </c>
      <c r="C8884" s="276" t="s">
        <v>2525</v>
      </c>
    </row>
    <row r="8885" spans="1:3" x14ac:dyDescent="0.2">
      <c r="A8885" s="76" t="s">
        <v>19785</v>
      </c>
      <c r="B8885" s="275" t="s">
        <v>19786</v>
      </c>
      <c r="C8885" s="276" t="s">
        <v>22275</v>
      </c>
    </row>
    <row r="8886" spans="1:3" x14ac:dyDescent="0.2">
      <c r="A8886" s="76" t="s">
        <v>19787</v>
      </c>
      <c r="B8886" s="275" t="s">
        <v>19788</v>
      </c>
      <c r="C8886" s="276" t="s">
        <v>2525</v>
      </c>
    </row>
    <row r="8887" spans="1:3" x14ac:dyDescent="0.2">
      <c r="A8887" s="76" t="s">
        <v>19789</v>
      </c>
      <c r="B8887" s="275" t="s">
        <v>19790</v>
      </c>
      <c r="C8887" s="276" t="s">
        <v>2525</v>
      </c>
    </row>
    <row r="8888" spans="1:3" x14ac:dyDescent="0.2">
      <c r="A8888" s="76" t="s">
        <v>19791</v>
      </c>
      <c r="B8888" s="275" t="s">
        <v>19792</v>
      </c>
      <c r="C8888" s="276" t="s">
        <v>2525</v>
      </c>
    </row>
    <row r="8889" spans="1:3" x14ac:dyDescent="0.2">
      <c r="A8889" s="76" t="s">
        <v>19793</v>
      </c>
      <c r="B8889" s="275" t="s">
        <v>19794</v>
      </c>
      <c r="C8889" s="276" t="s">
        <v>2525</v>
      </c>
    </row>
    <row r="8890" spans="1:3" x14ac:dyDescent="0.2">
      <c r="A8890" s="76" t="s">
        <v>19795</v>
      </c>
      <c r="B8890" s="275" t="s">
        <v>3564</v>
      </c>
      <c r="C8890" s="276" t="s">
        <v>2525</v>
      </c>
    </row>
    <row r="8891" spans="1:3" x14ac:dyDescent="0.2">
      <c r="A8891" s="76" t="s">
        <v>19796</v>
      </c>
      <c r="B8891" s="275" t="s">
        <v>19797</v>
      </c>
      <c r="C8891" s="276" t="s">
        <v>2525</v>
      </c>
    </row>
    <row r="8892" spans="1:3" x14ac:dyDescent="0.2">
      <c r="A8892" s="76" t="s">
        <v>19798</v>
      </c>
      <c r="B8892" s="275" t="s">
        <v>19799</v>
      </c>
      <c r="C8892" s="276" t="s">
        <v>2525</v>
      </c>
    </row>
    <row r="8893" spans="1:3" x14ac:dyDescent="0.2">
      <c r="A8893" s="76" t="s">
        <v>19800</v>
      </c>
      <c r="B8893" s="275" t="s">
        <v>19801</v>
      </c>
      <c r="C8893" s="276" t="s">
        <v>2525</v>
      </c>
    </row>
    <row r="8894" spans="1:3" x14ac:dyDescent="0.2">
      <c r="A8894" s="76" t="s">
        <v>19802</v>
      </c>
      <c r="B8894" s="275" t="s">
        <v>19803</v>
      </c>
      <c r="C8894" s="276" t="s">
        <v>2525</v>
      </c>
    </row>
    <row r="8895" spans="1:3" x14ac:dyDescent="0.2">
      <c r="A8895" s="76" t="s">
        <v>19804</v>
      </c>
      <c r="B8895" s="275" t="s">
        <v>19805</v>
      </c>
      <c r="C8895" s="276" t="s">
        <v>2525</v>
      </c>
    </row>
    <row r="8896" spans="1:3" x14ac:dyDescent="0.2">
      <c r="A8896" s="76" t="s">
        <v>19806</v>
      </c>
      <c r="B8896" s="275" t="s">
        <v>19807</v>
      </c>
      <c r="C8896" s="276" t="s">
        <v>2525</v>
      </c>
    </row>
    <row r="8897" spans="1:3" x14ac:dyDescent="0.2">
      <c r="A8897" s="76" t="s">
        <v>19808</v>
      </c>
      <c r="B8897" s="275" t="s">
        <v>19809</v>
      </c>
      <c r="C8897" s="276" t="s">
        <v>2525</v>
      </c>
    </row>
    <row r="8898" spans="1:3" x14ac:dyDescent="0.2">
      <c r="A8898" s="76" t="s">
        <v>19810</v>
      </c>
      <c r="B8898" s="275" t="s">
        <v>19811</v>
      </c>
      <c r="C8898" s="276" t="s">
        <v>22275</v>
      </c>
    </row>
    <row r="8899" spans="1:3" x14ac:dyDescent="0.2">
      <c r="A8899" s="76" t="s">
        <v>19812</v>
      </c>
      <c r="B8899" s="275" t="s">
        <v>19813</v>
      </c>
      <c r="C8899" s="276" t="s">
        <v>22275</v>
      </c>
    </row>
    <row r="8900" spans="1:3" x14ac:dyDescent="0.2">
      <c r="A8900" s="76" t="s">
        <v>19814</v>
      </c>
      <c r="B8900" s="275" t="s">
        <v>19815</v>
      </c>
      <c r="C8900" s="276" t="s">
        <v>2525</v>
      </c>
    </row>
    <row r="8901" spans="1:3" x14ac:dyDescent="0.2">
      <c r="A8901" s="76" t="s">
        <v>19816</v>
      </c>
      <c r="B8901" s="275" t="s">
        <v>19817</v>
      </c>
      <c r="C8901" s="276" t="s">
        <v>22275</v>
      </c>
    </row>
    <row r="8902" spans="1:3" x14ac:dyDescent="0.2">
      <c r="A8902" s="76" t="s">
        <v>19818</v>
      </c>
      <c r="B8902" s="275" t="s">
        <v>19819</v>
      </c>
      <c r="C8902" s="276" t="s">
        <v>22275</v>
      </c>
    </row>
    <row r="8903" spans="1:3" x14ac:dyDescent="0.2">
      <c r="A8903" s="76" t="s">
        <v>19820</v>
      </c>
      <c r="B8903" s="275" t="s">
        <v>19821</v>
      </c>
      <c r="C8903" s="276" t="s">
        <v>22275</v>
      </c>
    </row>
    <row r="8904" spans="1:3" x14ac:dyDescent="0.2">
      <c r="A8904" s="76" t="s">
        <v>19822</v>
      </c>
      <c r="B8904" s="275" t="s">
        <v>19823</v>
      </c>
      <c r="C8904" s="276" t="s">
        <v>2525</v>
      </c>
    </row>
    <row r="8905" spans="1:3" x14ac:dyDescent="0.2">
      <c r="A8905" s="76" t="s">
        <v>19824</v>
      </c>
      <c r="B8905" s="275" t="s">
        <v>19825</v>
      </c>
      <c r="C8905" s="276" t="s">
        <v>2525</v>
      </c>
    </row>
    <row r="8906" spans="1:3" x14ac:dyDescent="0.2">
      <c r="A8906" s="76" t="s">
        <v>19826</v>
      </c>
      <c r="B8906" s="275" t="s">
        <v>19827</v>
      </c>
      <c r="C8906" s="276" t="s">
        <v>2525</v>
      </c>
    </row>
    <row r="8907" spans="1:3" x14ac:dyDescent="0.2">
      <c r="A8907" s="76" t="s">
        <v>19828</v>
      </c>
      <c r="B8907" s="275" t="s">
        <v>19829</v>
      </c>
      <c r="C8907" s="276" t="s">
        <v>2525</v>
      </c>
    </row>
    <row r="8908" spans="1:3" x14ac:dyDescent="0.2">
      <c r="A8908" s="76" t="s">
        <v>19830</v>
      </c>
      <c r="B8908" s="275" t="s">
        <v>19831</v>
      </c>
      <c r="C8908" s="276" t="s">
        <v>2525</v>
      </c>
    </row>
    <row r="8909" spans="1:3" x14ac:dyDescent="0.2">
      <c r="A8909" s="76" t="s">
        <v>19832</v>
      </c>
      <c r="B8909" s="275" t="s">
        <v>19833</v>
      </c>
      <c r="C8909" s="276" t="s">
        <v>2525</v>
      </c>
    </row>
    <row r="8910" spans="1:3" x14ac:dyDescent="0.2">
      <c r="A8910" s="76" t="s">
        <v>19834</v>
      </c>
      <c r="B8910" s="275" t="s">
        <v>19835</v>
      </c>
      <c r="C8910" s="276" t="s">
        <v>2525</v>
      </c>
    </row>
    <row r="8911" spans="1:3" x14ac:dyDescent="0.2">
      <c r="A8911" s="76" t="s">
        <v>19836</v>
      </c>
      <c r="B8911" s="275" t="s">
        <v>19837</v>
      </c>
      <c r="C8911" s="276" t="s">
        <v>2525</v>
      </c>
    </row>
    <row r="8912" spans="1:3" x14ac:dyDescent="0.2">
      <c r="A8912" s="76" t="s">
        <v>19838</v>
      </c>
      <c r="B8912" s="275" t="s">
        <v>22297</v>
      </c>
      <c r="C8912" s="276" t="s">
        <v>22275</v>
      </c>
    </row>
    <row r="8913" spans="1:3" x14ac:dyDescent="0.2">
      <c r="A8913" s="76" t="s">
        <v>19839</v>
      </c>
      <c r="B8913" s="275" t="s">
        <v>22207</v>
      </c>
      <c r="C8913" s="276" t="s">
        <v>2525</v>
      </c>
    </row>
    <row r="8914" spans="1:3" x14ac:dyDescent="0.2">
      <c r="A8914" s="76" t="s">
        <v>19840</v>
      </c>
      <c r="B8914" s="275" t="s">
        <v>19841</v>
      </c>
      <c r="C8914" s="276" t="s">
        <v>2525</v>
      </c>
    </row>
    <row r="8915" spans="1:3" x14ac:dyDescent="0.2">
      <c r="A8915" s="76" t="s">
        <v>19842</v>
      </c>
      <c r="B8915" s="275" t="s">
        <v>19843</v>
      </c>
      <c r="C8915" s="276" t="s">
        <v>22275</v>
      </c>
    </row>
    <row r="8916" spans="1:3" x14ac:dyDescent="0.2">
      <c r="A8916" s="76" t="s">
        <v>19844</v>
      </c>
      <c r="B8916" s="275" t="s">
        <v>15365</v>
      </c>
      <c r="C8916" s="276" t="s">
        <v>2525</v>
      </c>
    </row>
    <row r="8917" spans="1:3" x14ac:dyDescent="0.2">
      <c r="A8917" s="76" t="s">
        <v>15366</v>
      </c>
      <c r="B8917" s="275" t="s">
        <v>15367</v>
      </c>
      <c r="C8917" s="276" t="s">
        <v>2525</v>
      </c>
    </row>
    <row r="8918" spans="1:3" x14ac:dyDescent="0.2">
      <c r="A8918" s="76" t="s">
        <v>15368</v>
      </c>
      <c r="B8918" s="275" t="s">
        <v>15369</v>
      </c>
      <c r="C8918" s="276" t="s">
        <v>22275</v>
      </c>
    </row>
    <row r="8919" spans="1:3" x14ac:dyDescent="0.2">
      <c r="A8919" s="76" t="s">
        <v>15370</v>
      </c>
      <c r="B8919" s="275" t="s">
        <v>15371</v>
      </c>
      <c r="C8919" s="276" t="s">
        <v>2525</v>
      </c>
    </row>
    <row r="8920" spans="1:3" x14ac:dyDescent="0.2">
      <c r="A8920" s="76" t="s">
        <v>15372</v>
      </c>
      <c r="B8920" s="275" t="s">
        <v>15373</v>
      </c>
      <c r="C8920" s="276" t="s">
        <v>2525</v>
      </c>
    </row>
    <row r="8921" spans="1:3" x14ac:dyDescent="0.2">
      <c r="A8921" s="76" t="s">
        <v>15374</v>
      </c>
      <c r="B8921" s="275" t="s">
        <v>15375</v>
      </c>
      <c r="C8921" s="276" t="s">
        <v>2525</v>
      </c>
    </row>
    <row r="8922" spans="1:3" x14ac:dyDescent="0.2">
      <c r="A8922" s="76" t="s">
        <v>15376</v>
      </c>
      <c r="B8922" s="275" t="s">
        <v>15377</v>
      </c>
      <c r="C8922" s="276" t="s">
        <v>22275</v>
      </c>
    </row>
    <row r="8923" spans="1:3" x14ac:dyDescent="0.2">
      <c r="A8923" s="76" t="s">
        <v>15378</v>
      </c>
      <c r="B8923" s="275" t="s">
        <v>15379</v>
      </c>
      <c r="C8923" s="276" t="s">
        <v>2525</v>
      </c>
    </row>
    <row r="8924" spans="1:3" x14ac:dyDescent="0.2">
      <c r="A8924" s="76" t="s">
        <v>15380</v>
      </c>
      <c r="B8924" s="275" t="s">
        <v>19580</v>
      </c>
      <c r="C8924" s="276" t="s">
        <v>2525</v>
      </c>
    </row>
    <row r="8925" spans="1:3" x14ac:dyDescent="0.2">
      <c r="A8925" s="76" t="s">
        <v>15381</v>
      </c>
      <c r="B8925" s="275" t="s">
        <v>15382</v>
      </c>
      <c r="C8925" s="276" t="s">
        <v>2525</v>
      </c>
    </row>
    <row r="8926" spans="1:3" x14ac:dyDescent="0.2">
      <c r="A8926" s="76" t="s">
        <v>15383</v>
      </c>
      <c r="B8926" s="275" t="s">
        <v>15384</v>
      </c>
      <c r="C8926" s="276" t="s">
        <v>2525</v>
      </c>
    </row>
    <row r="8927" spans="1:3" x14ac:dyDescent="0.2">
      <c r="A8927" s="76" t="s">
        <v>15385</v>
      </c>
      <c r="B8927" s="275" t="s">
        <v>15386</v>
      </c>
      <c r="C8927" s="276" t="s">
        <v>2525</v>
      </c>
    </row>
    <row r="8928" spans="1:3" x14ac:dyDescent="0.2">
      <c r="A8928" s="76" t="s">
        <v>15387</v>
      </c>
      <c r="B8928" s="275" t="s">
        <v>15388</v>
      </c>
      <c r="C8928" s="276" t="s">
        <v>22275</v>
      </c>
    </row>
    <row r="8929" spans="1:3" x14ac:dyDescent="0.2">
      <c r="A8929" s="76" t="s">
        <v>15389</v>
      </c>
      <c r="B8929" s="275" t="s">
        <v>15390</v>
      </c>
      <c r="C8929" s="276" t="s">
        <v>2525</v>
      </c>
    </row>
    <row r="8930" spans="1:3" x14ac:dyDescent="0.2">
      <c r="A8930" s="76" t="s">
        <v>15391</v>
      </c>
      <c r="B8930" s="275" t="s">
        <v>15392</v>
      </c>
      <c r="C8930" s="276" t="s">
        <v>2525</v>
      </c>
    </row>
    <row r="8931" spans="1:3" x14ac:dyDescent="0.2">
      <c r="A8931" s="76" t="s">
        <v>15393</v>
      </c>
      <c r="B8931" s="275" t="s">
        <v>15394</v>
      </c>
      <c r="C8931" s="276" t="s">
        <v>2525</v>
      </c>
    </row>
    <row r="8932" spans="1:3" x14ac:dyDescent="0.2">
      <c r="A8932" s="76" t="s">
        <v>15395</v>
      </c>
      <c r="B8932" s="275" t="s">
        <v>15396</v>
      </c>
      <c r="C8932" s="276" t="s">
        <v>2525</v>
      </c>
    </row>
    <row r="8933" spans="1:3" x14ac:dyDescent="0.2">
      <c r="A8933" s="76" t="s">
        <v>15397</v>
      </c>
      <c r="B8933" s="275" t="s">
        <v>15398</v>
      </c>
      <c r="C8933" s="276" t="s">
        <v>2525</v>
      </c>
    </row>
    <row r="8934" spans="1:3" x14ac:dyDescent="0.2">
      <c r="A8934" s="76" t="s">
        <v>15399</v>
      </c>
      <c r="B8934" s="275" t="s">
        <v>15400</v>
      </c>
      <c r="C8934" s="276" t="s">
        <v>22275</v>
      </c>
    </row>
    <row r="8935" spans="1:3" x14ac:dyDescent="0.2">
      <c r="A8935" s="76" t="s">
        <v>15401</v>
      </c>
      <c r="B8935" s="275" t="s">
        <v>15402</v>
      </c>
      <c r="C8935" s="276" t="s">
        <v>2525</v>
      </c>
    </row>
    <row r="8936" spans="1:3" x14ac:dyDescent="0.2">
      <c r="A8936" s="76" t="s">
        <v>15403</v>
      </c>
      <c r="B8936" s="275" t="s">
        <v>15404</v>
      </c>
      <c r="C8936" s="276" t="s">
        <v>2525</v>
      </c>
    </row>
    <row r="8937" spans="1:3" x14ac:dyDescent="0.2">
      <c r="A8937" s="76" t="s">
        <v>15405</v>
      </c>
      <c r="B8937" s="275" t="s">
        <v>15406</v>
      </c>
      <c r="C8937" s="276" t="s">
        <v>2525</v>
      </c>
    </row>
    <row r="8938" spans="1:3" x14ac:dyDescent="0.2">
      <c r="A8938" s="76" t="s">
        <v>15407</v>
      </c>
      <c r="B8938" s="275" t="s">
        <v>15408</v>
      </c>
      <c r="C8938" s="276" t="s">
        <v>2525</v>
      </c>
    </row>
    <row r="8939" spans="1:3" x14ac:dyDescent="0.2">
      <c r="A8939" s="76" t="s">
        <v>15409</v>
      </c>
      <c r="B8939" s="275" t="s">
        <v>22208</v>
      </c>
      <c r="C8939" s="276" t="s">
        <v>2525</v>
      </c>
    </row>
    <row r="8940" spans="1:3" x14ac:dyDescent="0.2">
      <c r="A8940" s="76" t="s">
        <v>15410</v>
      </c>
      <c r="B8940" s="275" t="s">
        <v>15411</v>
      </c>
      <c r="C8940" s="276" t="s">
        <v>2525</v>
      </c>
    </row>
    <row r="8941" spans="1:3" x14ac:dyDescent="0.2">
      <c r="A8941" s="76" t="s">
        <v>15412</v>
      </c>
      <c r="B8941" s="275" t="s">
        <v>15413</v>
      </c>
      <c r="C8941" s="276" t="s">
        <v>2525</v>
      </c>
    </row>
    <row r="8942" spans="1:3" x14ac:dyDescent="0.2">
      <c r="A8942" s="76" t="s">
        <v>15414</v>
      </c>
      <c r="B8942" s="275" t="s">
        <v>15415</v>
      </c>
      <c r="C8942" s="276" t="s">
        <v>2525</v>
      </c>
    </row>
    <row r="8943" spans="1:3" x14ac:dyDescent="0.2">
      <c r="A8943" s="76" t="s">
        <v>15416</v>
      </c>
      <c r="B8943" s="275" t="s">
        <v>15417</v>
      </c>
      <c r="C8943" s="276" t="s">
        <v>2525</v>
      </c>
    </row>
    <row r="8944" spans="1:3" x14ac:dyDescent="0.2">
      <c r="A8944" s="76" t="s">
        <v>15418</v>
      </c>
      <c r="B8944" s="275" t="s">
        <v>15419</v>
      </c>
      <c r="C8944" s="276" t="s">
        <v>2525</v>
      </c>
    </row>
    <row r="8945" spans="1:3" x14ac:dyDescent="0.2">
      <c r="A8945" s="76" t="s">
        <v>15420</v>
      </c>
      <c r="B8945" s="275" t="s">
        <v>15421</v>
      </c>
      <c r="C8945" s="276" t="s">
        <v>22275</v>
      </c>
    </row>
    <row r="8946" spans="1:3" x14ac:dyDescent="0.2">
      <c r="A8946" s="76" t="s">
        <v>15422</v>
      </c>
      <c r="B8946" s="275" t="s">
        <v>15423</v>
      </c>
      <c r="C8946" s="276" t="s">
        <v>22275</v>
      </c>
    </row>
    <row r="8947" spans="1:3" x14ac:dyDescent="0.2">
      <c r="A8947" s="76" t="s">
        <v>15424</v>
      </c>
      <c r="B8947" s="275" t="s">
        <v>15425</v>
      </c>
      <c r="C8947" s="276" t="s">
        <v>2525</v>
      </c>
    </row>
    <row r="8948" spans="1:3" x14ac:dyDescent="0.2">
      <c r="A8948" s="76" t="s">
        <v>15426</v>
      </c>
      <c r="B8948" s="275" t="s">
        <v>15427</v>
      </c>
      <c r="C8948" s="276" t="s">
        <v>22275</v>
      </c>
    </row>
    <row r="8949" spans="1:3" x14ac:dyDescent="0.2">
      <c r="A8949" s="76" t="s">
        <v>15428</v>
      </c>
      <c r="B8949" s="275" t="s">
        <v>22209</v>
      </c>
      <c r="C8949" s="276" t="s">
        <v>2525</v>
      </c>
    </row>
    <row r="8950" spans="1:3" x14ac:dyDescent="0.2">
      <c r="A8950" s="76" t="s">
        <v>15429</v>
      </c>
      <c r="B8950" s="275" t="s">
        <v>15430</v>
      </c>
      <c r="C8950" s="276" t="s">
        <v>2525</v>
      </c>
    </row>
    <row r="8951" spans="1:3" x14ac:dyDescent="0.2">
      <c r="A8951" s="76" t="s">
        <v>15431</v>
      </c>
      <c r="B8951" s="275" t="s">
        <v>15432</v>
      </c>
      <c r="C8951" s="276" t="s">
        <v>2525</v>
      </c>
    </row>
    <row r="8952" spans="1:3" x14ac:dyDescent="0.2">
      <c r="A8952" s="76" t="s">
        <v>15433</v>
      </c>
      <c r="B8952" s="275" t="s">
        <v>15434</v>
      </c>
      <c r="C8952" s="276" t="s">
        <v>22275</v>
      </c>
    </row>
    <row r="8953" spans="1:3" x14ac:dyDescent="0.2">
      <c r="A8953" s="76" t="s">
        <v>15435</v>
      </c>
      <c r="B8953" s="275" t="s">
        <v>15436</v>
      </c>
      <c r="C8953" s="276" t="s">
        <v>22275</v>
      </c>
    </row>
    <row r="8954" spans="1:3" x14ac:dyDescent="0.2">
      <c r="A8954" s="76" t="s">
        <v>15437</v>
      </c>
      <c r="B8954" s="275" t="s">
        <v>1997</v>
      </c>
      <c r="C8954" s="276" t="s">
        <v>2525</v>
      </c>
    </row>
    <row r="8955" spans="1:3" x14ac:dyDescent="0.2">
      <c r="A8955" s="76" t="s">
        <v>15438</v>
      </c>
      <c r="B8955" s="275" t="s">
        <v>15439</v>
      </c>
      <c r="C8955" s="276" t="s">
        <v>2525</v>
      </c>
    </row>
    <row r="8956" spans="1:3" x14ac:dyDescent="0.2">
      <c r="A8956" s="76" t="s">
        <v>15440</v>
      </c>
      <c r="B8956" s="275" t="s">
        <v>15441</v>
      </c>
      <c r="C8956" s="276" t="s">
        <v>2525</v>
      </c>
    </row>
    <row r="8957" spans="1:3" x14ac:dyDescent="0.2">
      <c r="A8957" s="76" t="s">
        <v>15442</v>
      </c>
      <c r="B8957" s="275" t="s">
        <v>15443</v>
      </c>
      <c r="C8957" s="276" t="s">
        <v>2525</v>
      </c>
    </row>
    <row r="8958" spans="1:3" x14ac:dyDescent="0.2">
      <c r="A8958" s="76" t="s">
        <v>15444</v>
      </c>
      <c r="B8958" s="275" t="s">
        <v>15445</v>
      </c>
      <c r="C8958" s="276" t="s">
        <v>2525</v>
      </c>
    </row>
    <row r="8959" spans="1:3" x14ac:dyDescent="0.2">
      <c r="A8959" s="76" t="s">
        <v>15446</v>
      </c>
      <c r="B8959" s="275" t="s">
        <v>15447</v>
      </c>
      <c r="C8959" s="276" t="s">
        <v>2525</v>
      </c>
    </row>
    <row r="8960" spans="1:3" x14ac:dyDescent="0.2">
      <c r="A8960" s="76" t="s">
        <v>15448</v>
      </c>
      <c r="B8960" s="275" t="s">
        <v>15449</v>
      </c>
      <c r="C8960" s="276" t="s">
        <v>2525</v>
      </c>
    </row>
    <row r="8961" spans="1:3" x14ac:dyDescent="0.2">
      <c r="A8961" s="76" t="s">
        <v>15450</v>
      </c>
      <c r="B8961" s="275" t="s">
        <v>15451</v>
      </c>
      <c r="C8961" s="276" t="s">
        <v>2525</v>
      </c>
    </row>
    <row r="8962" spans="1:3" x14ac:dyDescent="0.2">
      <c r="A8962" s="76" t="s">
        <v>15452</v>
      </c>
      <c r="B8962" s="275" t="s">
        <v>15453</v>
      </c>
      <c r="C8962" s="276" t="s">
        <v>2525</v>
      </c>
    </row>
    <row r="8963" spans="1:3" x14ac:dyDescent="0.2">
      <c r="A8963" s="76" t="s">
        <v>15454</v>
      </c>
      <c r="B8963" s="275" t="s">
        <v>15455</v>
      </c>
      <c r="C8963" s="276" t="s">
        <v>2525</v>
      </c>
    </row>
    <row r="8964" spans="1:3" x14ac:dyDescent="0.2">
      <c r="A8964" s="76" t="s">
        <v>15456</v>
      </c>
      <c r="B8964" s="275" t="s">
        <v>15457</v>
      </c>
      <c r="C8964" s="276" t="s">
        <v>2525</v>
      </c>
    </row>
    <row r="8965" spans="1:3" x14ac:dyDescent="0.2">
      <c r="A8965" s="76" t="s">
        <v>15458</v>
      </c>
      <c r="B8965" s="275" t="s">
        <v>22210</v>
      </c>
      <c r="C8965" s="276" t="s">
        <v>2525</v>
      </c>
    </row>
    <row r="8966" spans="1:3" x14ac:dyDescent="0.2">
      <c r="A8966" s="76" t="s">
        <v>15459</v>
      </c>
      <c r="B8966" s="275" t="s">
        <v>15460</v>
      </c>
      <c r="C8966" s="276" t="s">
        <v>22275</v>
      </c>
    </row>
    <row r="8967" spans="1:3" x14ac:dyDescent="0.2">
      <c r="A8967" s="76" t="s">
        <v>15461</v>
      </c>
      <c r="B8967" s="275" t="s">
        <v>15462</v>
      </c>
      <c r="C8967" s="276" t="s">
        <v>2525</v>
      </c>
    </row>
    <row r="8968" spans="1:3" x14ac:dyDescent="0.2">
      <c r="A8968" s="76" t="s">
        <v>15463</v>
      </c>
      <c r="B8968" s="275" t="s">
        <v>15464</v>
      </c>
      <c r="C8968" s="276" t="s">
        <v>2525</v>
      </c>
    </row>
    <row r="8969" spans="1:3" x14ac:dyDescent="0.2">
      <c r="A8969" s="76" t="s">
        <v>15465</v>
      </c>
      <c r="B8969" s="275" t="s">
        <v>15466</v>
      </c>
      <c r="C8969" s="276" t="s">
        <v>22275</v>
      </c>
    </row>
    <row r="8970" spans="1:3" x14ac:dyDescent="0.2">
      <c r="A8970" s="76" t="s">
        <v>15467</v>
      </c>
      <c r="B8970" s="275" t="s">
        <v>15468</v>
      </c>
      <c r="C8970" s="276" t="s">
        <v>22275</v>
      </c>
    </row>
    <row r="8971" spans="1:3" x14ac:dyDescent="0.2">
      <c r="A8971" s="76" t="s">
        <v>15469</v>
      </c>
      <c r="B8971" s="275" t="s">
        <v>15470</v>
      </c>
      <c r="C8971" s="276" t="s">
        <v>2525</v>
      </c>
    </row>
    <row r="8972" spans="1:3" x14ac:dyDescent="0.2">
      <c r="A8972" s="76" t="s">
        <v>15471</v>
      </c>
      <c r="B8972" s="275" t="s">
        <v>15472</v>
      </c>
      <c r="C8972" s="276" t="s">
        <v>2525</v>
      </c>
    </row>
    <row r="8973" spans="1:3" x14ac:dyDescent="0.2">
      <c r="A8973" s="76" t="s">
        <v>15473</v>
      </c>
      <c r="B8973" s="275" t="s">
        <v>15474</v>
      </c>
      <c r="C8973" s="276" t="s">
        <v>22275</v>
      </c>
    </row>
    <row r="8974" spans="1:3" x14ac:dyDescent="0.2">
      <c r="A8974" s="76" t="s">
        <v>15475</v>
      </c>
      <c r="B8974" s="275" t="s">
        <v>15476</v>
      </c>
      <c r="C8974" s="276" t="s">
        <v>22275</v>
      </c>
    </row>
    <row r="8975" spans="1:3" x14ac:dyDescent="0.2">
      <c r="A8975" s="76" t="s">
        <v>15477</v>
      </c>
      <c r="B8975" s="275" t="s">
        <v>15478</v>
      </c>
      <c r="C8975" s="276" t="s">
        <v>2525</v>
      </c>
    </row>
    <row r="8976" spans="1:3" x14ac:dyDescent="0.2">
      <c r="A8976" s="76" t="s">
        <v>15479</v>
      </c>
      <c r="B8976" s="275" t="s">
        <v>15480</v>
      </c>
      <c r="C8976" s="276" t="s">
        <v>2525</v>
      </c>
    </row>
    <row r="8977" spans="1:3" x14ac:dyDescent="0.2">
      <c r="A8977" s="76" t="s">
        <v>15481</v>
      </c>
      <c r="B8977" s="275" t="s">
        <v>15482</v>
      </c>
      <c r="C8977" s="276" t="s">
        <v>2525</v>
      </c>
    </row>
    <row r="8978" spans="1:3" x14ac:dyDescent="0.2">
      <c r="A8978" s="76" t="s">
        <v>15483</v>
      </c>
      <c r="B8978" s="275" t="s">
        <v>15484</v>
      </c>
      <c r="C8978" s="276" t="s">
        <v>22275</v>
      </c>
    </row>
    <row r="8979" spans="1:3" x14ac:dyDescent="0.2">
      <c r="A8979" s="76" t="s">
        <v>15485</v>
      </c>
      <c r="B8979" s="275" t="s">
        <v>15486</v>
      </c>
      <c r="C8979" s="276" t="s">
        <v>2525</v>
      </c>
    </row>
    <row r="8980" spans="1:3" x14ac:dyDescent="0.2">
      <c r="A8980" s="76" t="s">
        <v>15487</v>
      </c>
      <c r="B8980" s="275" t="s">
        <v>15488</v>
      </c>
      <c r="C8980" s="276" t="s">
        <v>2525</v>
      </c>
    </row>
    <row r="8981" spans="1:3" x14ac:dyDescent="0.2">
      <c r="A8981" s="76" t="s">
        <v>15489</v>
      </c>
      <c r="B8981" s="275" t="s">
        <v>15490</v>
      </c>
      <c r="C8981" s="276" t="s">
        <v>2525</v>
      </c>
    </row>
    <row r="8982" spans="1:3" x14ac:dyDescent="0.2">
      <c r="A8982" s="76" t="s">
        <v>15491</v>
      </c>
      <c r="B8982" s="275" t="s">
        <v>15492</v>
      </c>
      <c r="C8982" s="276" t="s">
        <v>22275</v>
      </c>
    </row>
    <row r="8983" spans="1:3" x14ac:dyDescent="0.2">
      <c r="A8983" s="76" t="s">
        <v>15493</v>
      </c>
      <c r="B8983" s="275" t="s">
        <v>15494</v>
      </c>
      <c r="C8983" s="276" t="s">
        <v>2525</v>
      </c>
    </row>
    <row r="8984" spans="1:3" x14ac:dyDescent="0.2">
      <c r="A8984" s="76" t="s">
        <v>15495</v>
      </c>
      <c r="B8984" s="275" t="s">
        <v>15496</v>
      </c>
      <c r="C8984" s="276" t="s">
        <v>22275</v>
      </c>
    </row>
    <row r="8985" spans="1:3" x14ac:dyDescent="0.2">
      <c r="A8985" s="76" t="s">
        <v>15497</v>
      </c>
      <c r="B8985" s="275" t="s">
        <v>15498</v>
      </c>
      <c r="C8985" s="276" t="s">
        <v>2525</v>
      </c>
    </row>
    <row r="8986" spans="1:3" x14ac:dyDescent="0.2">
      <c r="A8986" s="76" t="s">
        <v>15499</v>
      </c>
      <c r="B8986" s="275" t="s">
        <v>15500</v>
      </c>
      <c r="C8986" s="276" t="s">
        <v>2525</v>
      </c>
    </row>
    <row r="8987" spans="1:3" x14ac:dyDescent="0.2">
      <c r="A8987" s="76" t="s">
        <v>15501</v>
      </c>
      <c r="B8987" s="275" t="s">
        <v>15502</v>
      </c>
      <c r="C8987" s="276" t="s">
        <v>22275</v>
      </c>
    </row>
    <row r="8988" spans="1:3" x14ac:dyDescent="0.2">
      <c r="A8988" s="76" t="s">
        <v>15503</v>
      </c>
      <c r="B8988" s="275" t="s">
        <v>15504</v>
      </c>
      <c r="C8988" s="276" t="s">
        <v>2525</v>
      </c>
    </row>
    <row r="8989" spans="1:3" x14ac:dyDescent="0.2">
      <c r="A8989" s="76" t="s">
        <v>15505</v>
      </c>
      <c r="B8989" s="275" t="s">
        <v>15506</v>
      </c>
      <c r="C8989" s="276" t="s">
        <v>22275</v>
      </c>
    </row>
    <row r="8990" spans="1:3" x14ac:dyDescent="0.2">
      <c r="A8990" s="76" t="s">
        <v>15507</v>
      </c>
      <c r="B8990" s="275" t="s">
        <v>15508</v>
      </c>
      <c r="C8990" s="276" t="s">
        <v>2525</v>
      </c>
    </row>
    <row r="8991" spans="1:3" x14ac:dyDescent="0.2">
      <c r="A8991" s="76" t="s">
        <v>15509</v>
      </c>
      <c r="B8991" s="275" t="s">
        <v>15510</v>
      </c>
      <c r="C8991" s="276" t="s">
        <v>2525</v>
      </c>
    </row>
    <row r="8992" spans="1:3" x14ac:dyDescent="0.2">
      <c r="A8992" s="76" t="s">
        <v>15511</v>
      </c>
      <c r="B8992" s="275" t="s">
        <v>15512</v>
      </c>
      <c r="C8992" s="276" t="s">
        <v>2525</v>
      </c>
    </row>
    <row r="8993" spans="1:3" x14ac:dyDescent="0.2">
      <c r="A8993" s="76" t="s">
        <v>15513</v>
      </c>
      <c r="B8993" s="275" t="s">
        <v>15514</v>
      </c>
      <c r="C8993" s="276" t="s">
        <v>2525</v>
      </c>
    </row>
    <row r="8994" spans="1:3" x14ac:dyDescent="0.2">
      <c r="A8994" s="76" t="s">
        <v>15515</v>
      </c>
      <c r="B8994" s="275" t="s">
        <v>15516</v>
      </c>
      <c r="C8994" s="276" t="s">
        <v>2525</v>
      </c>
    </row>
    <row r="8995" spans="1:3" x14ac:dyDescent="0.2">
      <c r="A8995" s="76" t="s">
        <v>15517</v>
      </c>
      <c r="B8995" s="275" t="s">
        <v>15518</v>
      </c>
      <c r="C8995" s="276" t="s">
        <v>2525</v>
      </c>
    </row>
    <row r="8996" spans="1:3" x14ac:dyDescent="0.2">
      <c r="A8996" s="76" t="s">
        <v>15519</v>
      </c>
      <c r="B8996" s="275" t="s">
        <v>15520</v>
      </c>
      <c r="C8996" s="276" t="s">
        <v>2525</v>
      </c>
    </row>
    <row r="8997" spans="1:3" x14ac:dyDescent="0.2">
      <c r="A8997" s="76" t="s">
        <v>15521</v>
      </c>
      <c r="B8997" s="275" t="s">
        <v>22211</v>
      </c>
      <c r="C8997" s="276" t="s">
        <v>2525</v>
      </c>
    </row>
    <row r="8998" spans="1:3" x14ac:dyDescent="0.2">
      <c r="A8998" s="76" t="s">
        <v>15522</v>
      </c>
      <c r="B8998" s="275" t="s">
        <v>15523</v>
      </c>
      <c r="C8998" s="276" t="s">
        <v>22275</v>
      </c>
    </row>
    <row r="8999" spans="1:3" x14ac:dyDescent="0.2">
      <c r="A8999" s="76" t="s">
        <v>15524</v>
      </c>
      <c r="B8999" s="275" t="s">
        <v>15525</v>
      </c>
      <c r="C8999" s="276" t="s">
        <v>2525</v>
      </c>
    </row>
    <row r="9000" spans="1:3" x14ac:dyDescent="0.2">
      <c r="A9000" s="76" t="s">
        <v>15526</v>
      </c>
      <c r="B9000" s="275" t="s">
        <v>15527</v>
      </c>
      <c r="C9000" s="276" t="s">
        <v>2525</v>
      </c>
    </row>
    <row r="9001" spans="1:3" x14ac:dyDescent="0.2">
      <c r="A9001" s="76" t="s">
        <v>15528</v>
      </c>
      <c r="B9001" s="275" t="s">
        <v>15529</v>
      </c>
      <c r="C9001" s="276" t="s">
        <v>22275</v>
      </c>
    </row>
    <row r="9002" spans="1:3" x14ac:dyDescent="0.2">
      <c r="A9002" s="76" t="s">
        <v>15530</v>
      </c>
      <c r="B9002" s="275" t="s">
        <v>15531</v>
      </c>
      <c r="C9002" s="276" t="s">
        <v>2525</v>
      </c>
    </row>
    <row r="9003" spans="1:3" x14ac:dyDescent="0.2">
      <c r="A9003" s="76" t="s">
        <v>15532</v>
      </c>
      <c r="B9003" s="275" t="s">
        <v>15533</v>
      </c>
      <c r="C9003" s="276" t="s">
        <v>2525</v>
      </c>
    </row>
    <row r="9004" spans="1:3" x14ac:dyDescent="0.2">
      <c r="A9004" s="76" t="s">
        <v>15534</v>
      </c>
      <c r="B9004" s="275" t="s">
        <v>15535</v>
      </c>
      <c r="C9004" s="276" t="s">
        <v>2525</v>
      </c>
    </row>
    <row r="9005" spans="1:3" x14ac:dyDescent="0.2">
      <c r="A9005" s="76" t="s">
        <v>15536</v>
      </c>
      <c r="B9005" s="275" t="s">
        <v>15537</v>
      </c>
      <c r="C9005" s="276" t="s">
        <v>2525</v>
      </c>
    </row>
    <row r="9006" spans="1:3" x14ac:dyDescent="0.2">
      <c r="A9006" s="76" t="s">
        <v>15538</v>
      </c>
      <c r="B9006" s="275" t="s">
        <v>15539</v>
      </c>
      <c r="C9006" s="276" t="s">
        <v>22275</v>
      </c>
    </row>
    <row r="9007" spans="1:3" x14ac:dyDescent="0.2">
      <c r="A9007" s="76" t="s">
        <v>15540</v>
      </c>
      <c r="B9007" s="275" t="s">
        <v>15541</v>
      </c>
      <c r="C9007" s="276" t="s">
        <v>2525</v>
      </c>
    </row>
    <row r="9008" spans="1:3" x14ac:dyDescent="0.2">
      <c r="A9008" s="76" t="s">
        <v>15542</v>
      </c>
      <c r="B9008" s="275" t="s">
        <v>15543</v>
      </c>
      <c r="C9008" s="276" t="s">
        <v>2525</v>
      </c>
    </row>
    <row r="9009" spans="1:3" x14ac:dyDescent="0.2">
      <c r="A9009" s="76" t="s">
        <v>15544</v>
      </c>
      <c r="B9009" s="275" t="s">
        <v>15545</v>
      </c>
      <c r="C9009" s="276" t="s">
        <v>2525</v>
      </c>
    </row>
    <row r="9010" spans="1:3" x14ac:dyDescent="0.2">
      <c r="A9010" s="76" t="s">
        <v>15546</v>
      </c>
      <c r="B9010" s="275" t="s">
        <v>22298</v>
      </c>
      <c r="C9010" s="276" t="s">
        <v>22275</v>
      </c>
    </row>
    <row r="9011" spans="1:3" x14ac:dyDescent="0.2">
      <c r="A9011" s="76" t="s">
        <v>15547</v>
      </c>
      <c r="B9011" s="275" t="s">
        <v>15548</v>
      </c>
      <c r="C9011" s="276" t="s">
        <v>2525</v>
      </c>
    </row>
    <row r="9012" spans="1:3" x14ac:dyDescent="0.2">
      <c r="A9012" s="76" t="s">
        <v>15549</v>
      </c>
      <c r="B9012" s="275" t="s">
        <v>22299</v>
      </c>
      <c r="C9012" s="276" t="s">
        <v>22275</v>
      </c>
    </row>
    <row r="9013" spans="1:3" x14ac:dyDescent="0.2">
      <c r="A9013" s="76" t="s">
        <v>15550</v>
      </c>
      <c r="B9013" s="275" t="s">
        <v>15551</v>
      </c>
      <c r="C9013" s="276" t="s">
        <v>2525</v>
      </c>
    </row>
    <row r="9014" spans="1:3" x14ac:dyDescent="0.2">
      <c r="A9014" s="76" t="s">
        <v>15552</v>
      </c>
      <c r="B9014" s="275" t="s">
        <v>15553</v>
      </c>
      <c r="C9014" s="276" t="s">
        <v>2525</v>
      </c>
    </row>
    <row r="9015" spans="1:3" x14ac:dyDescent="0.2">
      <c r="A9015" s="76" t="s">
        <v>15554</v>
      </c>
      <c r="B9015" s="275" t="s">
        <v>6251</v>
      </c>
      <c r="C9015" s="276" t="s">
        <v>2525</v>
      </c>
    </row>
    <row r="9016" spans="1:3" x14ac:dyDescent="0.2">
      <c r="A9016" s="76" t="s">
        <v>15555</v>
      </c>
      <c r="B9016" s="275" t="s">
        <v>15556</v>
      </c>
      <c r="C9016" s="276" t="s">
        <v>22275</v>
      </c>
    </row>
    <row r="9017" spans="1:3" x14ac:dyDescent="0.2">
      <c r="A9017" s="76" t="s">
        <v>15557</v>
      </c>
      <c r="B9017" s="275" t="s">
        <v>15558</v>
      </c>
      <c r="C9017" s="276" t="s">
        <v>22275</v>
      </c>
    </row>
    <row r="9018" spans="1:3" x14ac:dyDescent="0.2">
      <c r="A9018" s="76" t="s">
        <v>15559</v>
      </c>
      <c r="B9018" s="275" t="s">
        <v>15560</v>
      </c>
      <c r="C9018" s="276" t="s">
        <v>22275</v>
      </c>
    </row>
    <row r="9019" spans="1:3" x14ac:dyDescent="0.2">
      <c r="A9019" s="76" t="s">
        <v>15561</v>
      </c>
      <c r="B9019" s="275" t="s">
        <v>15562</v>
      </c>
      <c r="C9019" s="276" t="s">
        <v>2525</v>
      </c>
    </row>
    <row r="9020" spans="1:3" x14ac:dyDescent="0.2">
      <c r="A9020" s="76" t="s">
        <v>15563</v>
      </c>
      <c r="B9020" s="275" t="s">
        <v>15564</v>
      </c>
      <c r="C9020" s="276" t="s">
        <v>2525</v>
      </c>
    </row>
    <row r="9021" spans="1:3" x14ac:dyDescent="0.2">
      <c r="A9021" s="76" t="s">
        <v>15565</v>
      </c>
      <c r="B9021" s="275" t="s">
        <v>15566</v>
      </c>
      <c r="C9021" s="276" t="s">
        <v>2525</v>
      </c>
    </row>
    <row r="9022" spans="1:3" x14ac:dyDescent="0.2">
      <c r="A9022" s="76" t="s">
        <v>15567</v>
      </c>
      <c r="B9022" s="275" t="s">
        <v>15568</v>
      </c>
      <c r="C9022" s="276" t="s">
        <v>2525</v>
      </c>
    </row>
    <row r="9023" spans="1:3" x14ac:dyDescent="0.2">
      <c r="A9023" s="76" t="s">
        <v>15569</v>
      </c>
      <c r="B9023" s="275" t="s">
        <v>15570</v>
      </c>
      <c r="C9023" s="276" t="s">
        <v>22275</v>
      </c>
    </row>
    <row r="9024" spans="1:3" x14ac:dyDescent="0.2">
      <c r="A9024" s="76" t="s">
        <v>15571</v>
      </c>
      <c r="B9024" s="275" t="s">
        <v>15572</v>
      </c>
      <c r="C9024" s="276" t="s">
        <v>22275</v>
      </c>
    </row>
    <row r="9025" spans="1:3" x14ac:dyDescent="0.2">
      <c r="A9025" s="76" t="s">
        <v>15573</v>
      </c>
      <c r="B9025" s="275" t="s">
        <v>15574</v>
      </c>
      <c r="C9025" s="276" t="s">
        <v>22275</v>
      </c>
    </row>
    <row r="9026" spans="1:3" x14ac:dyDescent="0.2">
      <c r="A9026" s="76" t="s">
        <v>15575</v>
      </c>
      <c r="B9026" s="275" t="s">
        <v>15576</v>
      </c>
      <c r="C9026" s="276" t="s">
        <v>2525</v>
      </c>
    </row>
    <row r="9027" spans="1:3" x14ac:dyDescent="0.2">
      <c r="A9027" s="76" t="s">
        <v>15577</v>
      </c>
      <c r="B9027" s="275" t="s">
        <v>15578</v>
      </c>
      <c r="C9027" s="276" t="s">
        <v>2525</v>
      </c>
    </row>
    <row r="9028" spans="1:3" x14ac:dyDescent="0.2">
      <c r="A9028" s="76" t="s">
        <v>15579</v>
      </c>
      <c r="B9028" s="275" t="s">
        <v>15580</v>
      </c>
      <c r="C9028" s="276" t="s">
        <v>22275</v>
      </c>
    </row>
    <row r="9029" spans="1:3" x14ac:dyDescent="0.2">
      <c r="A9029" s="76" t="s">
        <v>15581</v>
      </c>
      <c r="B9029" s="275" t="s">
        <v>15582</v>
      </c>
      <c r="C9029" s="276" t="s">
        <v>2525</v>
      </c>
    </row>
    <row r="9030" spans="1:3" x14ac:dyDescent="0.2">
      <c r="A9030" s="76" t="s">
        <v>15583</v>
      </c>
      <c r="B9030" s="275" t="s">
        <v>15584</v>
      </c>
      <c r="C9030" s="276" t="s">
        <v>2525</v>
      </c>
    </row>
    <row r="9031" spans="1:3" x14ac:dyDescent="0.2">
      <c r="A9031" s="76" t="s">
        <v>15585</v>
      </c>
      <c r="B9031" s="275" t="s">
        <v>15586</v>
      </c>
      <c r="C9031" s="276" t="s">
        <v>2525</v>
      </c>
    </row>
    <row r="9032" spans="1:3" x14ac:dyDescent="0.2">
      <c r="A9032" s="76" t="s">
        <v>15587</v>
      </c>
      <c r="B9032" s="275" t="s">
        <v>15588</v>
      </c>
      <c r="C9032" s="276" t="s">
        <v>22275</v>
      </c>
    </row>
    <row r="9033" spans="1:3" x14ac:dyDescent="0.2">
      <c r="A9033" s="76" t="s">
        <v>15589</v>
      </c>
      <c r="B9033" s="275" t="s">
        <v>15590</v>
      </c>
      <c r="C9033" s="276" t="s">
        <v>2525</v>
      </c>
    </row>
    <row r="9034" spans="1:3" x14ac:dyDescent="0.2">
      <c r="A9034" s="76" t="s">
        <v>15591</v>
      </c>
      <c r="B9034" s="275" t="s">
        <v>15592</v>
      </c>
      <c r="C9034" s="276" t="s">
        <v>2525</v>
      </c>
    </row>
    <row r="9035" spans="1:3" x14ac:dyDescent="0.2">
      <c r="A9035" s="76" t="s">
        <v>15593</v>
      </c>
      <c r="B9035" s="275" t="s">
        <v>15594</v>
      </c>
      <c r="C9035" s="276" t="s">
        <v>2525</v>
      </c>
    </row>
    <row r="9036" spans="1:3" x14ac:dyDescent="0.2">
      <c r="A9036" s="76" t="s">
        <v>15595</v>
      </c>
      <c r="B9036" s="275" t="s">
        <v>15596</v>
      </c>
      <c r="C9036" s="276" t="s">
        <v>2525</v>
      </c>
    </row>
    <row r="9037" spans="1:3" x14ac:dyDescent="0.2">
      <c r="A9037" s="76" t="s">
        <v>15597</v>
      </c>
      <c r="B9037" s="275" t="s">
        <v>15598</v>
      </c>
      <c r="C9037" s="276" t="s">
        <v>2525</v>
      </c>
    </row>
    <row r="9038" spans="1:3" x14ac:dyDescent="0.2">
      <c r="A9038" s="76" t="s">
        <v>15599</v>
      </c>
      <c r="B9038" s="275" t="s">
        <v>15600</v>
      </c>
      <c r="C9038" s="276" t="s">
        <v>22275</v>
      </c>
    </row>
    <row r="9039" spans="1:3" x14ac:dyDescent="0.2">
      <c r="A9039" s="76" t="s">
        <v>15601</v>
      </c>
      <c r="B9039" s="275" t="s">
        <v>15602</v>
      </c>
      <c r="C9039" s="276" t="s">
        <v>2525</v>
      </c>
    </row>
    <row r="9040" spans="1:3" x14ac:dyDescent="0.2">
      <c r="A9040" s="76" t="s">
        <v>15603</v>
      </c>
      <c r="B9040" s="275" t="s">
        <v>15604</v>
      </c>
      <c r="C9040" s="276" t="s">
        <v>2525</v>
      </c>
    </row>
    <row r="9041" spans="1:3" x14ac:dyDescent="0.2">
      <c r="A9041" s="76" t="s">
        <v>15605</v>
      </c>
      <c r="B9041" s="275" t="s">
        <v>15606</v>
      </c>
      <c r="C9041" s="276" t="s">
        <v>2525</v>
      </c>
    </row>
    <row r="9042" spans="1:3" x14ac:dyDescent="0.2">
      <c r="A9042" s="76" t="s">
        <v>15607</v>
      </c>
      <c r="B9042" s="275" t="s">
        <v>19412</v>
      </c>
      <c r="C9042" s="276" t="s">
        <v>2525</v>
      </c>
    </row>
    <row r="9043" spans="1:3" x14ac:dyDescent="0.2">
      <c r="A9043" s="76" t="s">
        <v>15608</v>
      </c>
      <c r="B9043" s="275" t="s">
        <v>15609</v>
      </c>
      <c r="C9043" s="276" t="s">
        <v>2525</v>
      </c>
    </row>
    <row r="9044" spans="1:3" x14ac:dyDescent="0.2">
      <c r="A9044" s="76" t="s">
        <v>15610</v>
      </c>
      <c r="B9044" s="275" t="s">
        <v>15611</v>
      </c>
      <c r="C9044" s="276" t="s">
        <v>2525</v>
      </c>
    </row>
    <row r="9045" spans="1:3" x14ac:dyDescent="0.2">
      <c r="A9045" s="76" t="s">
        <v>15612</v>
      </c>
      <c r="B9045" s="275" t="s">
        <v>15613</v>
      </c>
      <c r="C9045" s="276" t="s">
        <v>2525</v>
      </c>
    </row>
    <row r="9046" spans="1:3" x14ac:dyDescent="0.2">
      <c r="A9046" s="76" t="s">
        <v>15614</v>
      </c>
      <c r="B9046" s="275" t="s">
        <v>15615</v>
      </c>
      <c r="C9046" s="276" t="s">
        <v>22275</v>
      </c>
    </row>
    <row r="9047" spans="1:3" x14ac:dyDescent="0.2">
      <c r="A9047" s="76" t="s">
        <v>15616</v>
      </c>
      <c r="B9047" s="275" t="s">
        <v>15617</v>
      </c>
      <c r="C9047" s="276" t="s">
        <v>2525</v>
      </c>
    </row>
    <row r="9048" spans="1:3" x14ac:dyDescent="0.2">
      <c r="A9048" s="76" t="s">
        <v>15618</v>
      </c>
      <c r="B9048" s="275" t="s">
        <v>15619</v>
      </c>
      <c r="C9048" s="276" t="s">
        <v>2525</v>
      </c>
    </row>
    <row r="9049" spans="1:3" x14ac:dyDescent="0.2">
      <c r="A9049" s="76" t="s">
        <v>15620</v>
      </c>
      <c r="B9049" s="275" t="s">
        <v>4000</v>
      </c>
      <c r="C9049" s="276" t="s">
        <v>2525</v>
      </c>
    </row>
    <row r="9050" spans="1:3" x14ac:dyDescent="0.2">
      <c r="A9050" s="76" t="s">
        <v>15621</v>
      </c>
      <c r="B9050" s="275" t="s">
        <v>15622</v>
      </c>
      <c r="C9050" s="276" t="s">
        <v>2525</v>
      </c>
    </row>
    <row r="9051" spans="1:3" x14ac:dyDescent="0.2">
      <c r="A9051" s="76" t="s">
        <v>15623</v>
      </c>
      <c r="B9051" s="275" t="s">
        <v>22300</v>
      </c>
      <c r="C9051" s="276" t="s">
        <v>22275</v>
      </c>
    </row>
    <row r="9052" spans="1:3" x14ac:dyDescent="0.2">
      <c r="A9052" s="76" t="s">
        <v>15624</v>
      </c>
      <c r="B9052" s="275" t="s">
        <v>15625</v>
      </c>
      <c r="C9052" s="276" t="s">
        <v>2525</v>
      </c>
    </row>
    <row r="9053" spans="1:3" x14ac:dyDescent="0.2">
      <c r="A9053" s="76" t="s">
        <v>15626</v>
      </c>
      <c r="B9053" s="275" t="s">
        <v>15627</v>
      </c>
      <c r="C9053" s="276" t="s">
        <v>2525</v>
      </c>
    </row>
    <row r="9054" spans="1:3" x14ac:dyDescent="0.2">
      <c r="A9054" s="76" t="s">
        <v>15628</v>
      </c>
      <c r="B9054" s="275" t="s">
        <v>15629</v>
      </c>
      <c r="C9054" s="276" t="s">
        <v>22275</v>
      </c>
    </row>
    <row r="9055" spans="1:3" x14ac:dyDescent="0.2">
      <c r="A9055" s="76" t="s">
        <v>15630</v>
      </c>
      <c r="B9055" s="275" t="s">
        <v>15631</v>
      </c>
      <c r="C9055" s="276" t="s">
        <v>2525</v>
      </c>
    </row>
    <row r="9056" spans="1:3" x14ac:dyDescent="0.2">
      <c r="A9056" s="76" t="s">
        <v>15632</v>
      </c>
      <c r="B9056" s="275" t="s">
        <v>15633</v>
      </c>
      <c r="C9056" s="276" t="s">
        <v>2525</v>
      </c>
    </row>
    <row r="9057" spans="1:3" x14ac:dyDescent="0.2">
      <c r="A9057" s="76" t="s">
        <v>15634</v>
      </c>
      <c r="B9057" s="275" t="s">
        <v>15635</v>
      </c>
      <c r="C9057" s="276" t="s">
        <v>2525</v>
      </c>
    </row>
    <row r="9058" spans="1:3" x14ac:dyDescent="0.2">
      <c r="A9058" s="76" t="s">
        <v>15636</v>
      </c>
      <c r="B9058" s="275" t="s">
        <v>15637</v>
      </c>
      <c r="C9058" s="276" t="s">
        <v>2525</v>
      </c>
    </row>
    <row r="9059" spans="1:3" x14ac:dyDescent="0.2">
      <c r="A9059" s="76" t="s">
        <v>15638</v>
      </c>
      <c r="B9059" s="275" t="s">
        <v>15639</v>
      </c>
      <c r="C9059" s="276" t="s">
        <v>22275</v>
      </c>
    </row>
    <row r="9060" spans="1:3" x14ac:dyDescent="0.2">
      <c r="A9060" s="76" t="s">
        <v>15640</v>
      </c>
      <c r="B9060" s="275" t="s">
        <v>19427</v>
      </c>
      <c r="C9060" s="276" t="s">
        <v>22275</v>
      </c>
    </row>
    <row r="9061" spans="1:3" x14ac:dyDescent="0.2">
      <c r="A9061" s="76" t="s">
        <v>15641</v>
      </c>
      <c r="B9061" s="275" t="s">
        <v>15642</v>
      </c>
      <c r="C9061" s="276" t="s">
        <v>2525</v>
      </c>
    </row>
    <row r="9062" spans="1:3" x14ac:dyDescent="0.2">
      <c r="A9062" s="76" t="s">
        <v>15643</v>
      </c>
      <c r="B9062" s="275" t="s">
        <v>15644</v>
      </c>
      <c r="C9062" s="276" t="s">
        <v>2525</v>
      </c>
    </row>
    <row r="9063" spans="1:3" x14ac:dyDescent="0.2">
      <c r="A9063" s="76" t="s">
        <v>15645</v>
      </c>
      <c r="B9063" s="275" t="s">
        <v>211</v>
      </c>
      <c r="C9063" s="276" t="s">
        <v>2525</v>
      </c>
    </row>
    <row r="9064" spans="1:3" x14ac:dyDescent="0.2">
      <c r="A9064" s="76" t="s">
        <v>15646</v>
      </c>
      <c r="B9064" s="275" t="s">
        <v>15647</v>
      </c>
      <c r="C9064" s="276" t="s">
        <v>22275</v>
      </c>
    </row>
    <row r="9065" spans="1:3" x14ac:dyDescent="0.2">
      <c r="A9065" s="76" t="s">
        <v>15648</v>
      </c>
      <c r="B9065" s="275" t="s">
        <v>15649</v>
      </c>
      <c r="C9065" s="276" t="s">
        <v>2525</v>
      </c>
    </row>
    <row r="9066" spans="1:3" x14ac:dyDescent="0.2">
      <c r="A9066" s="76" t="s">
        <v>15650</v>
      </c>
      <c r="B9066" s="275" t="s">
        <v>15651</v>
      </c>
      <c r="C9066" s="276" t="s">
        <v>2525</v>
      </c>
    </row>
    <row r="9067" spans="1:3" x14ac:dyDescent="0.2">
      <c r="A9067" s="76" t="s">
        <v>15652</v>
      </c>
      <c r="B9067" s="275" t="s">
        <v>3317</v>
      </c>
      <c r="C9067" s="276" t="s">
        <v>2525</v>
      </c>
    </row>
    <row r="9068" spans="1:3" x14ac:dyDescent="0.2">
      <c r="A9068" s="76" t="s">
        <v>15653</v>
      </c>
      <c r="B9068" s="275" t="s">
        <v>15654</v>
      </c>
      <c r="C9068" s="276" t="s">
        <v>2525</v>
      </c>
    </row>
    <row r="9069" spans="1:3" x14ac:dyDescent="0.2">
      <c r="A9069" s="76" t="s">
        <v>15655</v>
      </c>
      <c r="B9069" s="275" t="s">
        <v>15656</v>
      </c>
      <c r="C9069" s="276" t="s">
        <v>2525</v>
      </c>
    </row>
    <row r="9070" spans="1:3" x14ac:dyDescent="0.2">
      <c r="A9070" s="76" t="s">
        <v>15657</v>
      </c>
      <c r="B9070" s="275" t="s">
        <v>15658</v>
      </c>
      <c r="C9070" s="276" t="s">
        <v>2525</v>
      </c>
    </row>
    <row r="9071" spans="1:3" x14ac:dyDescent="0.2">
      <c r="A9071" s="76" t="s">
        <v>15659</v>
      </c>
      <c r="B9071" s="275" t="s">
        <v>15660</v>
      </c>
      <c r="C9071" s="276" t="s">
        <v>2525</v>
      </c>
    </row>
    <row r="9072" spans="1:3" x14ac:dyDescent="0.2">
      <c r="A9072" s="76" t="s">
        <v>15661</v>
      </c>
      <c r="B9072" s="275" t="s">
        <v>15662</v>
      </c>
      <c r="C9072" s="276" t="s">
        <v>2525</v>
      </c>
    </row>
    <row r="9073" spans="1:3" x14ac:dyDescent="0.2">
      <c r="A9073" s="76" t="s">
        <v>15663</v>
      </c>
      <c r="B9073" s="275" t="s">
        <v>15664</v>
      </c>
      <c r="C9073" s="276" t="s">
        <v>2525</v>
      </c>
    </row>
    <row r="9074" spans="1:3" x14ac:dyDescent="0.2">
      <c r="A9074" s="76" t="s">
        <v>15665</v>
      </c>
      <c r="B9074" s="275" t="s">
        <v>15666</v>
      </c>
      <c r="C9074" s="276" t="s">
        <v>2525</v>
      </c>
    </row>
    <row r="9075" spans="1:3" x14ac:dyDescent="0.2">
      <c r="A9075" s="76" t="s">
        <v>15667</v>
      </c>
      <c r="B9075" s="275" t="s">
        <v>15668</v>
      </c>
      <c r="C9075" s="276" t="s">
        <v>2525</v>
      </c>
    </row>
    <row r="9076" spans="1:3" x14ac:dyDescent="0.2">
      <c r="A9076" s="76" t="s">
        <v>15669</v>
      </c>
      <c r="B9076" s="275" t="s">
        <v>15670</v>
      </c>
      <c r="C9076" s="276" t="s">
        <v>2525</v>
      </c>
    </row>
    <row r="9077" spans="1:3" x14ac:dyDescent="0.2">
      <c r="A9077" s="76" t="s">
        <v>15671</v>
      </c>
      <c r="B9077" s="275" t="s">
        <v>15672</v>
      </c>
      <c r="C9077" s="276" t="s">
        <v>2525</v>
      </c>
    </row>
    <row r="9078" spans="1:3" x14ac:dyDescent="0.2">
      <c r="A9078" s="76" t="s">
        <v>15673</v>
      </c>
      <c r="B9078" s="275" t="s">
        <v>15674</v>
      </c>
      <c r="C9078" s="276" t="s">
        <v>2525</v>
      </c>
    </row>
    <row r="9079" spans="1:3" x14ac:dyDescent="0.2">
      <c r="A9079" s="76" t="s">
        <v>15675</v>
      </c>
      <c r="B9079" s="275" t="s">
        <v>12205</v>
      </c>
      <c r="C9079" s="276" t="s">
        <v>2525</v>
      </c>
    </row>
    <row r="9080" spans="1:3" x14ac:dyDescent="0.2">
      <c r="A9080" s="76" t="s">
        <v>15676</v>
      </c>
      <c r="B9080" s="275" t="s">
        <v>2608</v>
      </c>
      <c r="C9080" s="276" t="s">
        <v>2525</v>
      </c>
    </row>
    <row r="9081" spans="1:3" x14ac:dyDescent="0.2">
      <c r="A9081" s="76" t="s">
        <v>15677</v>
      </c>
      <c r="B9081" s="275" t="s">
        <v>15678</v>
      </c>
      <c r="C9081" s="276" t="s">
        <v>22275</v>
      </c>
    </row>
    <row r="9082" spans="1:3" x14ac:dyDescent="0.2">
      <c r="A9082" s="76" t="s">
        <v>15679</v>
      </c>
      <c r="B9082" s="275" t="s">
        <v>15680</v>
      </c>
      <c r="C9082" s="276" t="s">
        <v>2525</v>
      </c>
    </row>
    <row r="9083" spans="1:3" x14ac:dyDescent="0.2">
      <c r="A9083" s="76" t="s">
        <v>15681</v>
      </c>
      <c r="B9083" s="275" t="s">
        <v>15682</v>
      </c>
      <c r="C9083" s="276" t="s">
        <v>2525</v>
      </c>
    </row>
    <row r="9084" spans="1:3" x14ac:dyDescent="0.2">
      <c r="A9084" s="76" t="s">
        <v>15684</v>
      </c>
      <c r="B9084" s="275" t="s">
        <v>15685</v>
      </c>
      <c r="C9084" s="276" t="s">
        <v>2525</v>
      </c>
    </row>
    <row r="9085" spans="1:3" x14ac:dyDescent="0.2">
      <c r="A9085" s="76" t="s">
        <v>15686</v>
      </c>
      <c r="B9085" s="275" t="s">
        <v>15687</v>
      </c>
      <c r="C9085" s="276" t="s">
        <v>2525</v>
      </c>
    </row>
    <row r="9086" spans="1:3" x14ac:dyDescent="0.2">
      <c r="A9086" s="76" t="s">
        <v>15688</v>
      </c>
      <c r="B9086" s="275" t="s">
        <v>15689</v>
      </c>
      <c r="C9086" s="276" t="s">
        <v>22275</v>
      </c>
    </row>
    <row r="9087" spans="1:3" x14ac:dyDescent="0.2">
      <c r="A9087" s="76" t="s">
        <v>15690</v>
      </c>
      <c r="B9087" s="275" t="s">
        <v>15691</v>
      </c>
      <c r="C9087" s="276" t="s">
        <v>2525</v>
      </c>
    </row>
    <row r="9088" spans="1:3" x14ac:dyDescent="0.2">
      <c r="A9088" s="76" t="s">
        <v>15692</v>
      </c>
      <c r="B9088" s="275" t="s">
        <v>15693</v>
      </c>
      <c r="C9088" s="276" t="s">
        <v>22275</v>
      </c>
    </row>
    <row r="9089" spans="1:3" x14ac:dyDescent="0.2">
      <c r="A9089" s="76" t="s">
        <v>15694</v>
      </c>
      <c r="B9089" s="275" t="s">
        <v>15695</v>
      </c>
      <c r="C9089" s="276" t="s">
        <v>2525</v>
      </c>
    </row>
    <row r="9090" spans="1:3" x14ac:dyDescent="0.2">
      <c r="A9090" s="76" t="s">
        <v>15696</v>
      </c>
      <c r="B9090" s="275" t="s">
        <v>15697</v>
      </c>
      <c r="C9090" s="276" t="s">
        <v>2525</v>
      </c>
    </row>
    <row r="9091" spans="1:3" x14ac:dyDescent="0.2">
      <c r="A9091" s="76" t="s">
        <v>15698</v>
      </c>
      <c r="B9091" s="275" t="s">
        <v>15699</v>
      </c>
      <c r="C9091" s="276" t="s">
        <v>2525</v>
      </c>
    </row>
    <row r="9092" spans="1:3" x14ac:dyDescent="0.2">
      <c r="A9092" s="76" t="s">
        <v>15700</v>
      </c>
      <c r="B9092" s="275" t="s">
        <v>15701</v>
      </c>
      <c r="C9092" s="276" t="s">
        <v>2525</v>
      </c>
    </row>
    <row r="9093" spans="1:3" x14ac:dyDescent="0.2">
      <c r="A9093" s="76" t="s">
        <v>15702</v>
      </c>
      <c r="B9093" s="275" t="s">
        <v>4838</v>
      </c>
      <c r="C9093" s="276" t="s">
        <v>22275</v>
      </c>
    </row>
    <row r="9094" spans="1:3" x14ac:dyDescent="0.2">
      <c r="A9094" s="76" t="s">
        <v>15703</v>
      </c>
      <c r="B9094" s="275" t="s">
        <v>15704</v>
      </c>
      <c r="C9094" s="276" t="s">
        <v>2525</v>
      </c>
    </row>
    <row r="9095" spans="1:3" x14ac:dyDescent="0.2">
      <c r="A9095" s="76" t="s">
        <v>15705</v>
      </c>
      <c r="B9095" s="275" t="s">
        <v>15706</v>
      </c>
      <c r="C9095" s="276" t="s">
        <v>2525</v>
      </c>
    </row>
    <row r="9096" spans="1:3" x14ac:dyDescent="0.2">
      <c r="A9096" s="76" t="s">
        <v>15707</v>
      </c>
      <c r="B9096" s="275" t="s">
        <v>15708</v>
      </c>
      <c r="C9096" s="276" t="s">
        <v>2525</v>
      </c>
    </row>
    <row r="9097" spans="1:3" x14ac:dyDescent="0.2">
      <c r="A9097" s="76" t="s">
        <v>15709</v>
      </c>
      <c r="B9097" s="275" t="s">
        <v>15710</v>
      </c>
      <c r="C9097" s="276" t="s">
        <v>2525</v>
      </c>
    </row>
    <row r="9098" spans="1:3" x14ac:dyDescent="0.2">
      <c r="A9098" s="76" t="s">
        <v>15711</v>
      </c>
      <c r="B9098" s="275" t="s">
        <v>15712</v>
      </c>
      <c r="C9098" s="276" t="s">
        <v>2525</v>
      </c>
    </row>
    <row r="9099" spans="1:3" x14ac:dyDescent="0.2">
      <c r="A9099" s="76" t="s">
        <v>15713</v>
      </c>
      <c r="B9099" s="275" t="s">
        <v>15714</v>
      </c>
      <c r="C9099" s="276" t="s">
        <v>2525</v>
      </c>
    </row>
    <row r="9100" spans="1:3" x14ac:dyDescent="0.2">
      <c r="A9100" s="76" t="s">
        <v>15715</v>
      </c>
      <c r="B9100" s="275" t="s">
        <v>15716</v>
      </c>
      <c r="C9100" s="276" t="s">
        <v>2525</v>
      </c>
    </row>
    <row r="9101" spans="1:3" x14ac:dyDescent="0.2">
      <c r="A9101" s="76" t="s">
        <v>15717</v>
      </c>
      <c r="B9101" s="275" t="s">
        <v>15718</v>
      </c>
      <c r="C9101" s="276" t="s">
        <v>2525</v>
      </c>
    </row>
    <row r="9102" spans="1:3" x14ac:dyDescent="0.2">
      <c r="A9102" s="76" t="s">
        <v>15719</v>
      </c>
      <c r="B9102" s="275" t="s">
        <v>15720</v>
      </c>
      <c r="C9102" s="276" t="s">
        <v>2525</v>
      </c>
    </row>
    <row r="9103" spans="1:3" x14ac:dyDescent="0.2">
      <c r="A9103" s="76" t="s">
        <v>15721</v>
      </c>
      <c r="B9103" s="275" t="s">
        <v>15722</v>
      </c>
      <c r="C9103" s="276" t="s">
        <v>2525</v>
      </c>
    </row>
    <row r="9104" spans="1:3" x14ac:dyDescent="0.2">
      <c r="A9104" s="76" t="s">
        <v>15723</v>
      </c>
      <c r="B9104" s="275" t="s">
        <v>15724</v>
      </c>
      <c r="C9104" s="276" t="s">
        <v>2525</v>
      </c>
    </row>
    <row r="9105" spans="1:3" x14ac:dyDescent="0.2">
      <c r="A9105" s="76" t="s">
        <v>15725</v>
      </c>
      <c r="B9105" s="275" t="s">
        <v>15726</v>
      </c>
      <c r="C9105" s="276" t="s">
        <v>2525</v>
      </c>
    </row>
    <row r="9106" spans="1:3" x14ac:dyDescent="0.2">
      <c r="A9106" s="76" t="s">
        <v>15727</v>
      </c>
      <c r="B9106" s="275" t="s">
        <v>15728</v>
      </c>
      <c r="C9106" s="276" t="s">
        <v>2525</v>
      </c>
    </row>
    <row r="9107" spans="1:3" x14ac:dyDescent="0.2">
      <c r="A9107" s="76" t="s">
        <v>15729</v>
      </c>
      <c r="B9107" s="275" t="s">
        <v>15730</v>
      </c>
      <c r="C9107" s="276" t="s">
        <v>2525</v>
      </c>
    </row>
    <row r="9108" spans="1:3" x14ac:dyDescent="0.2">
      <c r="A9108" s="76" t="s">
        <v>15731</v>
      </c>
      <c r="B9108" s="275" t="s">
        <v>15732</v>
      </c>
      <c r="C9108" s="276" t="s">
        <v>2525</v>
      </c>
    </row>
    <row r="9109" spans="1:3" x14ac:dyDescent="0.2">
      <c r="A9109" s="76" t="s">
        <v>15733</v>
      </c>
      <c r="B9109" s="275" t="s">
        <v>15734</v>
      </c>
      <c r="C9109" s="276" t="s">
        <v>2525</v>
      </c>
    </row>
    <row r="9110" spans="1:3" x14ac:dyDescent="0.2">
      <c r="A9110" s="76" t="s">
        <v>15735</v>
      </c>
      <c r="B9110" s="275" t="s">
        <v>15736</v>
      </c>
      <c r="C9110" s="276" t="s">
        <v>2525</v>
      </c>
    </row>
    <row r="9111" spans="1:3" x14ac:dyDescent="0.2">
      <c r="A9111" s="76" t="s">
        <v>15737</v>
      </c>
      <c r="B9111" s="275" t="s">
        <v>15738</v>
      </c>
      <c r="C9111" s="276" t="s">
        <v>2525</v>
      </c>
    </row>
    <row r="9112" spans="1:3" x14ac:dyDescent="0.2">
      <c r="A9112" s="76" t="s">
        <v>15739</v>
      </c>
      <c r="B9112" s="275" t="s">
        <v>15740</v>
      </c>
      <c r="C9112" s="276" t="s">
        <v>2525</v>
      </c>
    </row>
    <row r="9113" spans="1:3" x14ac:dyDescent="0.2">
      <c r="A9113" s="76" t="s">
        <v>15741</v>
      </c>
      <c r="B9113" s="275" t="s">
        <v>15596</v>
      </c>
      <c r="C9113" s="276" t="s">
        <v>2525</v>
      </c>
    </row>
    <row r="9114" spans="1:3" x14ac:dyDescent="0.2">
      <c r="A9114" s="76" t="s">
        <v>15742</v>
      </c>
      <c r="B9114" s="275" t="s">
        <v>15743</v>
      </c>
      <c r="C9114" s="276" t="s">
        <v>2525</v>
      </c>
    </row>
    <row r="9115" spans="1:3" x14ac:dyDescent="0.2">
      <c r="A9115" s="76" t="s">
        <v>15744</v>
      </c>
      <c r="B9115" s="275" t="s">
        <v>3398</v>
      </c>
      <c r="C9115" s="276" t="s">
        <v>2525</v>
      </c>
    </row>
    <row r="9116" spans="1:3" x14ac:dyDescent="0.2">
      <c r="A9116" s="76" t="s">
        <v>15745</v>
      </c>
      <c r="B9116" s="275" t="s">
        <v>15746</v>
      </c>
      <c r="C9116" s="276" t="s">
        <v>2525</v>
      </c>
    </row>
    <row r="9117" spans="1:3" x14ac:dyDescent="0.2">
      <c r="A9117" s="76" t="s">
        <v>15747</v>
      </c>
      <c r="B9117" s="275" t="s">
        <v>15748</v>
      </c>
      <c r="C9117" s="276" t="s">
        <v>2525</v>
      </c>
    </row>
    <row r="9118" spans="1:3" x14ac:dyDescent="0.2">
      <c r="A9118" s="76" t="s">
        <v>15749</v>
      </c>
      <c r="B9118" s="275" t="s">
        <v>15750</v>
      </c>
      <c r="C9118" s="276" t="s">
        <v>2525</v>
      </c>
    </row>
    <row r="9119" spans="1:3" x14ac:dyDescent="0.2">
      <c r="A9119" s="76" t="s">
        <v>15751</v>
      </c>
      <c r="B9119" s="275" t="s">
        <v>15752</v>
      </c>
      <c r="C9119" s="276" t="s">
        <v>2525</v>
      </c>
    </row>
    <row r="9120" spans="1:3" x14ac:dyDescent="0.2">
      <c r="A9120" s="76" t="s">
        <v>15753</v>
      </c>
      <c r="B9120" s="275" t="s">
        <v>15754</v>
      </c>
      <c r="C9120" s="276" t="s">
        <v>2525</v>
      </c>
    </row>
    <row r="9121" spans="1:3" x14ac:dyDescent="0.2">
      <c r="A9121" s="76" t="s">
        <v>15755</v>
      </c>
      <c r="B9121" s="275" t="s">
        <v>15756</v>
      </c>
      <c r="C9121" s="276" t="s">
        <v>2525</v>
      </c>
    </row>
    <row r="9122" spans="1:3" x14ac:dyDescent="0.2">
      <c r="A9122" s="76" t="s">
        <v>15757</v>
      </c>
      <c r="B9122" s="275" t="s">
        <v>15758</v>
      </c>
      <c r="C9122" s="276" t="s">
        <v>2525</v>
      </c>
    </row>
    <row r="9123" spans="1:3" x14ac:dyDescent="0.2">
      <c r="A9123" s="76" t="s">
        <v>15759</v>
      </c>
      <c r="B9123" s="275" t="s">
        <v>15760</v>
      </c>
      <c r="C9123" s="276" t="s">
        <v>2525</v>
      </c>
    </row>
    <row r="9124" spans="1:3" x14ac:dyDescent="0.2">
      <c r="A9124" s="76" t="s">
        <v>15761</v>
      </c>
      <c r="B9124" s="275" t="s">
        <v>15762</v>
      </c>
      <c r="C9124" s="276" t="s">
        <v>2525</v>
      </c>
    </row>
    <row r="9125" spans="1:3" x14ac:dyDescent="0.2">
      <c r="A9125" s="76" t="s">
        <v>15763</v>
      </c>
      <c r="B9125" s="275" t="s">
        <v>15764</v>
      </c>
      <c r="C9125" s="276" t="s">
        <v>2525</v>
      </c>
    </row>
    <row r="9126" spans="1:3" x14ac:dyDescent="0.2">
      <c r="A9126" s="76" t="s">
        <v>15765</v>
      </c>
      <c r="B9126" s="275" t="s">
        <v>15766</v>
      </c>
      <c r="C9126" s="276" t="s">
        <v>2525</v>
      </c>
    </row>
    <row r="9127" spans="1:3" x14ac:dyDescent="0.2">
      <c r="A9127" s="76" t="s">
        <v>15767</v>
      </c>
      <c r="B9127" s="275" t="s">
        <v>15768</v>
      </c>
      <c r="C9127" s="276" t="s">
        <v>2525</v>
      </c>
    </row>
    <row r="9128" spans="1:3" x14ac:dyDescent="0.2">
      <c r="A9128" s="76" t="s">
        <v>15769</v>
      </c>
      <c r="B9128" s="275" t="s">
        <v>15770</v>
      </c>
      <c r="C9128" s="276" t="s">
        <v>2525</v>
      </c>
    </row>
    <row r="9129" spans="1:3" x14ac:dyDescent="0.2">
      <c r="A9129" s="76" t="s">
        <v>15771</v>
      </c>
      <c r="B9129" s="275" t="s">
        <v>15772</v>
      </c>
      <c r="C9129" s="276" t="s">
        <v>2525</v>
      </c>
    </row>
    <row r="9130" spans="1:3" x14ac:dyDescent="0.2">
      <c r="A9130" s="76" t="s">
        <v>15773</v>
      </c>
      <c r="B9130" s="275" t="s">
        <v>15774</v>
      </c>
      <c r="C9130" s="276" t="s">
        <v>2525</v>
      </c>
    </row>
    <row r="9131" spans="1:3" x14ac:dyDescent="0.2">
      <c r="A9131" s="76" t="s">
        <v>15775</v>
      </c>
      <c r="B9131" s="275" t="s">
        <v>15776</v>
      </c>
      <c r="C9131" s="276" t="s">
        <v>2525</v>
      </c>
    </row>
    <row r="9132" spans="1:3" x14ac:dyDescent="0.2">
      <c r="A9132" s="76" t="s">
        <v>15777</v>
      </c>
      <c r="B9132" s="275" t="s">
        <v>15778</v>
      </c>
      <c r="C9132" s="276" t="s">
        <v>2525</v>
      </c>
    </row>
    <row r="9133" spans="1:3" x14ac:dyDescent="0.2">
      <c r="A9133" s="76" t="s">
        <v>15779</v>
      </c>
      <c r="B9133" s="275" t="s">
        <v>15780</v>
      </c>
      <c r="C9133" s="276" t="s">
        <v>2525</v>
      </c>
    </row>
    <row r="9134" spans="1:3" x14ac:dyDescent="0.2">
      <c r="A9134" s="76" t="s">
        <v>15781</v>
      </c>
      <c r="B9134" s="275" t="s">
        <v>15782</v>
      </c>
      <c r="C9134" s="276" t="s">
        <v>2525</v>
      </c>
    </row>
    <row r="9135" spans="1:3" x14ac:dyDescent="0.2">
      <c r="A9135" s="76" t="s">
        <v>15783</v>
      </c>
      <c r="B9135" s="275" t="s">
        <v>15784</v>
      </c>
      <c r="C9135" s="276" t="s">
        <v>2525</v>
      </c>
    </row>
    <row r="9136" spans="1:3" x14ac:dyDescent="0.2">
      <c r="A9136" s="76" t="s">
        <v>15785</v>
      </c>
      <c r="B9136" s="275" t="s">
        <v>15786</v>
      </c>
      <c r="C9136" s="276" t="s">
        <v>2525</v>
      </c>
    </row>
    <row r="9137" spans="1:3" x14ac:dyDescent="0.2">
      <c r="A9137" s="76" t="s">
        <v>15787</v>
      </c>
      <c r="B9137" s="275" t="s">
        <v>15788</v>
      </c>
      <c r="C9137" s="276" t="s">
        <v>2525</v>
      </c>
    </row>
    <row r="9138" spans="1:3" x14ac:dyDescent="0.2">
      <c r="A9138" s="76" t="s">
        <v>15789</v>
      </c>
      <c r="B9138" s="275" t="s">
        <v>15790</v>
      </c>
      <c r="C9138" s="276" t="s">
        <v>2525</v>
      </c>
    </row>
    <row r="9139" spans="1:3" x14ac:dyDescent="0.2">
      <c r="A9139" s="76" t="s">
        <v>15791</v>
      </c>
      <c r="B9139" s="275" t="s">
        <v>11732</v>
      </c>
      <c r="C9139" s="276" t="s">
        <v>2525</v>
      </c>
    </row>
    <row r="9140" spans="1:3" x14ac:dyDescent="0.2">
      <c r="A9140" s="76" t="s">
        <v>15792</v>
      </c>
      <c r="B9140" s="275" t="s">
        <v>15793</v>
      </c>
      <c r="C9140" s="276" t="s">
        <v>2525</v>
      </c>
    </row>
    <row r="9141" spans="1:3" x14ac:dyDescent="0.2">
      <c r="A9141" s="76" t="s">
        <v>15794</v>
      </c>
      <c r="B9141" s="275" t="s">
        <v>15795</v>
      </c>
      <c r="C9141" s="276" t="s">
        <v>2525</v>
      </c>
    </row>
    <row r="9142" spans="1:3" x14ac:dyDescent="0.2">
      <c r="A9142" s="76" t="s">
        <v>15796</v>
      </c>
      <c r="B9142" s="275" t="s">
        <v>15797</v>
      </c>
      <c r="C9142" s="276" t="s">
        <v>22275</v>
      </c>
    </row>
    <row r="9143" spans="1:3" x14ac:dyDescent="0.2">
      <c r="A9143" s="76" t="s">
        <v>15798</v>
      </c>
      <c r="B9143" s="275" t="s">
        <v>15799</v>
      </c>
      <c r="C9143" s="276" t="s">
        <v>22275</v>
      </c>
    </row>
    <row r="9144" spans="1:3" x14ac:dyDescent="0.2">
      <c r="A9144" s="76" t="s">
        <v>15800</v>
      </c>
      <c r="B9144" s="275" t="s">
        <v>15801</v>
      </c>
      <c r="C9144" s="276" t="s">
        <v>2525</v>
      </c>
    </row>
    <row r="9145" spans="1:3" x14ac:dyDescent="0.2">
      <c r="A9145" s="76" t="s">
        <v>15802</v>
      </c>
      <c r="B9145" s="275" t="s">
        <v>15803</v>
      </c>
      <c r="C9145" s="276" t="s">
        <v>2525</v>
      </c>
    </row>
    <row r="9146" spans="1:3" x14ac:dyDescent="0.2">
      <c r="A9146" s="76" t="s">
        <v>15804</v>
      </c>
      <c r="B9146" s="275" t="s">
        <v>15805</v>
      </c>
      <c r="C9146" s="276" t="s">
        <v>2525</v>
      </c>
    </row>
    <row r="9147" spans="1:3" x14ac:dyDescent="0.2">
      <c r="A9147" s="76" t="s">
        <v>15806</v>
      </c>
      <c r="B9147" s="275" t="s">
        <v>15807</v>
      </c>
      <c r="C9147" s="276" t="s">
        <v>22275</v>
      </c>
    </row>
    <row r="9148" spans="1:3" x14ac:dyDescent="0.2">
      <c r="A9148" s="76" t="s">
        <v>15808</v>
      </c>
      <c r="B9148" s="275" t="s">
        <v>15809</v>
      </c>
      <c r="C9148" s="276" t="s">
        <v>2525</v>
      </c>
    </row>
    <row r="9149" spans="1:3" x14ac:dyDescent="0.2">
      <c r="A9149" s="76" t="s">
        <v>15810</v>
      </c>
      <c r="B9149" s="275" t="s">
        <v>15811</v>
      </c>
      <c r="C9149" s="276" t="s">
        <v>2525</v>
      </c>
    </row>
    <row r="9150" spans="1:3" x14ac:dyDescent="0.2">
      <c r="A9150" s="76" t="s">
        <v>15812</v>
      </c>
      <c r="B9150" s="275" t="s">
        <v>3477</v>
      </c>
      <c r="C9150" s="276" t="s">
        <v>2525</v>
      </c>
    </row>
    <row r="9151" spans="1:3" x14ac:dyDescent="0.2">
      <c r="A9151" s="76" t="s">
        <v>15813</v>
      </c>
      <c r="B9151" s="275" t="s">
        <v>15814</v>
      </c>
      <c r="C9151" s="276" t="s">
        <v>2525</v>
      </c>
    </row>
    <row r="9152" spans="1:3" x14ac:dyDescent="0.2">
      <c r="A9152" s="76" t="s">
        <v>15815</v>
      </c>
      <c r="B9152" s="275" t="s">
        <v>15816</v>
      </c>
      <c r="C9152" s="276" t="s">
        <v>2525</v>
      </c>
    </row>
    <row r="9153" spans="1:3" x14ac:dyDescent="0.2">
      <c r="A9153" s="76" t="s">
        <v>15817</v>
      </c>
      <c r="B9153" s="275" t="s">
        <v>15818</v>
      </c>
      <c r="C9153" s="276" t="s">
        <v>2525</v>
      </c>
    </row>
    <row r="9154" spans="1:3" x14ac:dyDescent="0.2">
      <c r="A9154" s="76" t="s">
        <v>15819</v>
      </c>
      <c r="B9154" s="275" t="s">
        <v>15820</v>
      </c>
      <c r="C9154" s="276" t="s">
        <v>22275</v>
      </c>
    </row>
    <row r="9155" spans="1:3" x14ac:dyDescent="0.2">
      <c r="A9155" s="76" t="s">
        <v>15821</v>
      </c>
      <c r="B9155" s="275" t="s">
        <v>2710</v>
      </c>
      <c r="C9155" s="276" t="s">
        <v>2525</v>
      </c>
    </row>
    <row r="9156" spans="1:3" x14ac:dyDescent="0.2">
      <c r="A9156" s="76" t="s">
        <v>15822</v>
      </c>
      <c r="B9156" s="275" t="s">
        <v>15823</v>
      </c>
      <c r="C9156" s="276" t="s">
        <v>22275</v>
      </c>
    </row>
    <row r="9157" spans="1:3" x14ac:dyDescent="0.2">
      <c r="A9157" s="76" t="s">
        <v>15824</v>
      </c>
      <c r="B9157" s="275" t="s">
        <v>15825</v>
      </c>
      <c r="C9157" s="276" t="s">
        <v>22275</v>
      </c>
    </row>
    <row r="9158" spans="1:3" x14ac:dyDescent="0.2">
      <c r="A9158" s="76" t="s">
        <v>15826</v>
      </c>
      <c r="B9158" s="275" t="s">
        <v>15827</v>
      </c>
      <c r="C9158" s="276" t="s">
        <v>2525</v>
      </c>
    </row>
    <row r="9159" spans="1:3" x14ac:dyDescent="0.2">
      <c r="A9159" s="76" t="s">
        <v>15828</v>
      </c>
      <c r="B9159" s="275" t="s">
        <v>15829</v>
      </c>
      <c r="C9159" s="276" t="s">
        <v>2525</v>
      </c>
    </row>
    <row r="9160" spans="1:3" x14ac:dyDescent="0.2">
      <c r="A9160" s="76" t="s">
        <v>15830</v>
      </c>
      <c r="B9160" s="275" t="s">
        <v>15831</v>
      </c>
      <c r="C9160" s="276" t="s">
        <v>2525</v>
      </c>
    </row>
    <row r="9161" spans="1:3" x14ac:dyDescent="0.2">
      <c r="A9161" s="76" t="s">
        <v>15832</v>
      </c>
      <c r="B9161" s="275" t="s">
        <v>15833</v>
      </c>
      <c r="C9161" s="276" t="s">
        <v>2525</v>
      </c>
    </row>
    <row r="9162" spans="1:3" x14ac:dyDescent="0.2">
      <c r="A9162" s="76" t="s">
        <v>15834</v>
      </c>
      <c r="B9162" s="275" t="s">
        <v>15835</v>
      </c>
      <c r="C9162" s="276" t="s">
        <v>22275</v>
      </c>
    </row>
    <row r="9163" spans="1:3" x14ac:dyDescent="0.2">
      <c r="A9163" s="76" t="s">
        <v>15836</v>
      </c>
      <c r="B9163" s="275" t="s">
        <v>18579</v>
      </c>
      <c r="C9163" s="276" t="s">
        <v>2525</v>
      </c>
    </row>
    <row r="9164" spans="1:3" x14ac:dyDescent="0.2">
      <c r="A9164" s="76" t="s">
        <v>15837</v>
      </c>
      <c r="B9164" s="275" t="s">
        <v>15838</v>
      </c>
      <c r="C9164" s="276" t="s">
        <v>2525</v>
      </c>
    </row>
    <row r="9165" spans="1:3" x14ac:dyDescent="0.2">
      <c r="A9165" s="76" t="s">
        <v>15839</v>
      </c>
      <c r="B9165" s="275" t="s">
        <v>15840</v>
      </c>
      <c r="C9165" s="276" t="s">
        <v>2525</v>
      </c>
    </row>
    <row r="9166" spans="1:3" x14ac:dyDescent="0.2">
      <c r="A9166" s="76" t="s">
        <v>15841</v>
      </c>
      <c r="B9166" s="275" t="s">
        <v>15842</v>
      </c>
      <c r="C9166" s="276" t="s">
        <v>2525</v>
      </c>
    </row>
    <row r="9167" spans="1:3" x14ac:dyDescent="0.2">
      <c r="A9167" s="76" t="s">
        <v>15843</v>
      </c>
      <c r="B9167" s="275" t="s">
        <v>15844</v>
      </c>
      <c r="C9167" s="276" t="s">
        <v>2525</v>
      </c>
    </row>
    <row r="9168" spans="1:3" x14ac:dyDescent="0.2">
      <c r="A9168" s="76" t="s">
        <v>15845</v>
      </c>
      <c r="B9168" s="275" t="s">
        <v>15846</v>
      </c>
      <c r="C9168" s="276" t="s">
        <v>2525</v>
      </c>
    </row>
    <row r="9169" spans="1:3" x14ac:dyDescent="0.2">
      <c r="A9169" s="76" t="s">
        <v>15847</v>
      </c>
      <c r="B9169" s="275" t="s">
        <v>15848</v>
      </c>
      <c r="C9169" s="276" t="s">
        <v>2525</v>
      </c>
    </row>
    <row r="9170" spans="1:3" x14ac:dyDescent="0.2">
      <c r="A9170" s="76" t="s">
        <v>15849</v>
      </c>
      <c r="B9170" s="275" t="s">
        <v>22301</v>
      </c>
      <c r="C9170" s="276" t="s">
        <v>22275</v>
      </c>
    </row>
    <row r="9171" spans="1:3" x14ac:dyDescent="0.2">
      <c r="A9171" s="76" t="s">
        <v>15850</v>
      </c>
      <c r="B9171" s="275" t="s">
        <v>15851</v>
      </c>
      <c r="C9171" s="276" t="s">
        <v>2525</v>
      </c>
    </row>
    <row r="9172" spans="1:3" x14ac:dyDescent="0.2">
      <c r="A9172" s="76" t="s">
        <v>15853</v>
      </c>
      <c r="B9172" s="275" t="s">
        <v>15854</v>
      </c>
      <c r="C9172" s="276" t="s">
        <v>2525</v>
      </c>
    </row>
    <row r="9173" spans="1:3" x14ac:dyDescent="0.2">
      <c r="A9173" s="76" t="s">
        <v>15855</v>
      </c>
      <c r="B9173" s="275" t="s">
        <v>15856</v>
      </c>
      <c r="C9173" s="276" t="s">
        <v>2525</v>
      </c>
    </row>
    <row r="9174" spans="1:3" x14ac:dyDescent="0.2">
      <c r="A9174" s="76" t="s">
        <v>15857</v>
      </c>
      <c r="B9174" s="275" t="s">
        <v>15858</v>
      </c>
      <c r="C9174" s="276" t="s">
        <v>2525</v>
      </c>
    </row>
    <row r="9175" spans="1:3" x14ac:dyDescent="0.2">
      <c r="A9175" s="76" t="s">
        <v>15859</v>
      </c>
      <c r="B9175" s="275" t="s">
        <v>15622</v>
      </c>
      <c r="C9175" s="276" t="s">
        <v>2525</v>
      </c>
    </row>
    <row r="9176" spans="1:3" x14ac:dyDescent="0.2">
      <c r="A9176" s="76" t="s">
        <v>15860</v>
      </c>
      <c r="B9176" s="275" t="s">
        <v>15861</v>
      </c>
      <c r="C9176" s="276" t="s">
        <v>2525</v>
      </c>
    </row>
    <row r="9177" spans="1:3" x14ac:dyDescent="0.2">
      <c r="A9177" s="76" t="s">
        <v>15862</v>
      </c>
      <c r="B9177" s="275" t="s">
        <v>15863</v>
      </c>
      <c r="C9177" s="276" t="s">
        <v>2525</v>
      </c>
    </row>
    <row r="9178" spans="1:3" x14ac:dyDescent="0.2">
      <c r="A9178" s="76" t="s">
        <v>15864</v>
      </c>
      <c r="B9178" s="275" t="s">
        <v>15865</v>
      </c>
      <c r="C9178" s="276" t="s">
        <v>2525</v>
      </c>
    </row>
    <row r="9179" spans="1:3" x14ac:dyDescent="0.2">
      <c r="A9179" s="76" t="s">
        <v>15866</v>
      </c>
      <c r="B9179" s="275" t="s">
        <v>15867</v>
      </c>
      <c r="C9179" s="276" t="s">
        <v>2525</v>
      </c>
    </row>
    <row r="9180" spans="1:3" x14ac:dyDescent="0.2">
      <c r="A9180" s="76" t="s">
        <v>15868</v>
      </c>
      <c r="B9180" s="275" t="s">
        <v>15869</v>
      </c>
      <c r="C9180" s="276" t="s">
        <v>2525</v>
      </c>
    </row>
    <row r="9181" spans="1:3" x14ac:dyDescent="0.2">
      <c r="A9181" s="76" t="s">
        <v>15870</v>
      </c>
      <c r="B9181" s="275" t="s">
        <v>7840</v>
      </c>
      <c r="C9181" s="276" t="s">
        <v>2525</v>
      </c>
    </row>
    <row r="9182" spans="1:3" x14ac:dyDescent="0.2">
      <c r="A9182" s="76" t="s">
        <v>15871</v>
      </c>
      <c r="B9182" s="275" t="s">
        <v>15872</v>
      </c>
      <c r="C9182" s="276" t="s">
        <v>2525</v>
      </c>
    </row>
    <row r="9183" spans="1:3" x14ac:dyDescent="0.2">
      <c r="A9183" s="76" t="s">
        <v>15873</v>
      </c>
      <c r="B9183" s="275" t="s">
        <v>15874</v>
      </c>
      <c r="C9183" s="276" t="s">
        <v>2525</v>
      </c>
    </row>
    <row r="9184" spans="1:3" x14ac:dyDescent="0.2">
      <c r="A9184" s="76" t="s">
        <v>15875</v>
      </c>
      <c r="B9184" s="275" t="s">
        <v>15876</v>
      </c>
      <c r="C9184" s="276" t="s">
        <v>2525</v>
      </c>
    </row>
    <row r="9185" spans="1:3" x14ac:dyDescent="0.2">
      <c r="A9185" s="76" t="s">
        <v>15877</v>
      </c>
      <c r="B9185" s="275" t="s">
        <v>15878</v>
      </c>
      <c r="C9185" s="276" t="s">
        <v>22275</v>
      </c>
    </row>
    <row r="9186" spans="1:3" x14ac:dyDescent="0.2">
      <c r="A9186" s="76" t="s">
        <v>15879</v>
      </c>
      <c r="B9186" s="275" t="s">
        <v>15880</v>
      </c>
      <c r="C9186" s="276" t="s">
        <v>2525</v>
      </c>
    </row>
    <row r="9187" spans="1:3" x14ac:dyDescent="0.2">
      <c r="A9187" s="76" t="s">
        <v>15881</v>
      </c>
      <c r="B9187" s="275" t="s">
        <v>15882</v>
      </c>
      <c r="C9187" s="276" t="s">
        <v>2525</v>
      </c>
    </row>
    <row r="9188" spans="1:3" x14ac:dyDescent="0.2">
      <c r="A9188" s="76" t="s">
        <v>15883</v>
      </c>
      <c r="B9188" s="275" t="s">
        <v>15884</v>
      </c>
      <c r="C9188" s="276" t="s">
        <v>2525</v>
      </c>
    </row>
    <row r="9189" spans="1:3" x14ac:dyDescent="0.2">
      <c r="A9189" s="76" t="s">
        <v>15885</v>
      </c>
      <c r="B9189" s="275" t="s">
        <v>15886</v>
      </c>
      <c r="C9189" s="276" t="s">
        <v>2525</v>
      </c>
    </row>
    <row r="9190" spans="1:3" x14ac:dyDescent="0.2">
      <c r="A9190" s="76" t="s">
        <v>15887</v>
      </c>
      <c r="B9190" s="275" t="s">
        <v>15888</v>
      </c>
      <c r="C9190" s="276" t="s">
        <v>2525</v>
      </c>
    </row>
    <row r="9191" spans="1:3" x14ac:dyDescent="0.2">
      <c r="A9191" s="76" t="s">
        <v>15889</v>
      </c>
      <c r="B9191" s="275" t="s">
        <v>15890</v>
      </c>
      <c r="C9191" s="276" t="s">
        <v>2525</v>
      </c>
    </row>
    <row r="9192" spans="1:3" x14ac:dyDescent="0.2">
      <c r="A9192" s="76" t="s">
        <v>15891</v>
      </c>
      <c r="B9192" s="275" t="s">
        <v>15892</v>
      </c>
      <c r="C9192" s="276" t="s">
        <v>2525</v>
      </c>
    </row>
    <row r="9193" spans="1:3" x14ac:dyDescent="0.2">
      <c r="A9193" s="76" t="s">
        <v>15893</v>
      </c>
      <c r="B9193" s="275" t="s">
        <v>15894</v>
      </c>
      <c r="C9193" s="276" t="s">
        <v>2525</v>
      </c>
    </row>
    <row r="9194" spans="1:3" x14ac:dyDescent="0.2">
      <c r="A9194" s="76" t="s">
        <v>15895</v>
      </c>
      <c r="B9194" s="275" t="s">
        <v>15896</v>
      </c>
      <c r="C9194" s="276" t="s">
        <v>2525</v>
      </c>
    </row>
    <row r="9195" spans="1:3" x14ac:dyDescent="0.2">
      <c r="A9195" s="76" t="s">
        <v>15897</v>
      </c>
      <c r="B9195" s="275" t="s">
        <v>15898</v>
      </c>
      <c r="C9195" s="276" t="s">
        <v>2525</v>
      </c>
    </row>
    <row r="9196" spans="1:3" x14ac:dyDescent="0.2">
      <c r="A9196" s="76" t="s">
        <v>15899</v>
      </c>
      <c r="B9196" s="275" t="s">
        <v>15900</v>
      </c>
      <c r="C9196" s="276" t="s">
        <v>2525</v>
      </c>
    </row>
    <row r="9197" spans="1:3" x14ac:dyDescent="0.2">
      <c r="A9197" s="76" t="s">
        <v>15901</v>
      </c>
      <c r="B9197" s="275" t="s">
        <v>15902</v>
      </c>
      <c r="C9197" s="276" t="s">
        <v>2525</v>
      </c>
    </row>
    <row r="9198" spans="1:3" x14ac:dyDescent="0.2">
      <c r="A9198" s="76" t="s">
        <v>15903</v>
      </c>
      <c r="B9198" s="275" t="s">
        <v>15904</v>
      </c>
      <c r="C9198" s="276" t="s">
        <v>22275</v>
      </c>
    </row>
    <row r="9199" spans="1:3" x14ac:dyDescent="0.2">
      <c r="A9199" s="76" t="s">
        <v>15905</v>
      </c>
      <c r="B9199" s="275" t="s">
        <v>15906</v>
      </c>
      <c r="C9199" s="276" t="s">
        <v>2525</v>
      </c>
    </row>
    <row r="9200" spans="1:3" x14ac:dyDescent="0.2">
      <c r="A9200" s="76" t="s">
        <v>15907</v>
      </c>
      <c r="B9200" s="275" t="s">
        <v>15908</v>
      </c>
      <c r="C9200" s="276" t="s">
        <v>2525</v>
      </c>
    </row>
    <row r="9201" spans="1:3" x14ac:dyDescent="0.2">
      <c r="A9201" s="76" t="s">
        <v>15909</v>
      </c>
      <c r="B9201" s="275" t="s">
        <v>4729</v>
      </c>
      <c r="C9201" s="276" t="s">
        <v>22275</v>
      </c>
    </row>
    <row r="9202" spans="1:3" x14ac:dyDescent="0.2">
      <c r="A9202" s="76" t="s">
        <v>15910</v>
      </c>
      <c r="B9202" s="275" t="s">
        <v>9226</v>
      </c>
      <c r="C9202" s="276" t="s">
        <v>2525</v>
      </c>
    </row>
    <row r="9203" spans="1:3" x14ac:dyDescent="0.2">
      <c r="A9203" s="76" t="s">
        <v>15911</v>
      </c>
      <c r="B9203" s="275" t="s">
        <v>15912</v>
      </c>
      <c r="C9203" s="276" t="s">
        <v>2525</v>
      </c>
    </row>
    <row r="9204" spans="1:3" x14ac:dyDescent="0.2">
      <c r="A9204" s="76" t="s">
        <v>15913</v>
      </c>
      <c r="B9204" s="275" t="s">
        <v>15914</v>
      </c>
      <c r="C9204" s="276" t="s">
        <v>2525</v>
      </c>
    </row>
    <row r="9205" spans="1:3" x14ac:dyDescent="0.2">
      <c r="A9205" s="76" t="s">
        <v>15915</v>
      </c>
      <c r="B9205" s="275" t="s">
        <v>15916</v>
      </c>
      <c r="C9205" s="276" t="s">
        <v>2525</v>
      </c>
    </row>
    <row r="9206" spans="1:3" x14ac:dyDescent="0.2">
      <c r="A9206" s="76" t="s">
        <v>15917</v>
      </c>
      <c r="B9206" s="275" t="s">
        <v>15918</v>
      </c>
      <c r="C9206" s="276" t="s">
        <v>22275</v>
      </c>
    </row>
    <row r="9207" spans="1:3" x14ac:dyDescent="0.2">
      <c r="A9207" s="76" t="s">
        <v>15919</v>
      </c>
      <c r="B9207" s="275" t="s">
        <v>15920</v>
      </c>
      <c r="C9207" s="276" t="s">
        <v>2525</v>
      </c>
    </row>
    <row r="9208" spans="1:3" x14ac:dyDescent="0.2">
      <c r="A9208" s="76" t="s">
        <v>15921</v>
      </c>
      <c r="B9208" s="275" t="s">
        <v>15922</v>
      </c>
      <c r="C9208" s="276" t="s">
        <v>2525</v>
      </c>
    </row>
    <row r="9209" spans="1:3" x14ac:dyDescent="0.2">
      <c r="A9209" s="76" t="s">
        <v>15923</v>
      </c>
      <c r="B9209" s="275" t="s">
        <v>15924</v>
      </c>
      <c r="C9209" s="276" t="s">
        <v>2525</v>
      </c>
    </row>
    <row r="9210" spans="1:3" x14ac:dyDescent="0.2">
      <c r="A9210" s="76" t="s">
        <v>15925</v>
      </c>
      <c r="B9210" s="275" t="s">
        <v>15926</v>
      </c>
      <c r="C9210" s="276" t="s">
        <v>2525</v>
      </c>
    </row>
    <row r="9211" spans="1:3" x14ac:dyDescent="0.2">
      <c r="A9211" s="76" t="s">
        <v>15927</v>
      </c>
      <c r="B9211" s="275" t="s">
        <v>15928</v>
      </c>
      <c r="C9211" s="276" t="s">
        <v>2525</v>
      </c>
    </row>
    <row r="9212" spans="1:3" x14ac:dyDescent="0.2">
      <c r="A9212" s="76" t="s">
        <v>15929</v>
      </c>
      <c r="B9212" s="275" t="s">
        <v>15930</v>
      </c>
      <c r="C9212" s="276" t="s">
        <v>2525</v>
      </c>
    </row>
    <row r="9213" spans="1:3" x14ac:dyDescent="0.2">
      <c r="A9213" s="76" t="s">
        <v>15931</v>
      </c>
      <c r="B9213" s="275" t="s">
        <v>15932</v>
      </c>
      <c r="C9213" s="276" t="s">
        <v>2525</v>
      </c>
    </row>
    <row r="9214" spans="1:3" x14ac:dyDescent="0.2">
      <c r="A9214" s="76" t="s">
        <v>15933</v>
      </c>
      <c r="B9214" s="275" t="s">
        <v>15934</v>
      </c>
      <c r="C9214" s="276" t="s">
        <v>2525</v>
      </c>
    </row>
    <row r="9215" spans="1:3" x14ac:dyDescent="0.2">
      <c r="A9215" s="76" t="s">
        <v>15935</v>
      </c>
      <c r="B9215" s="275" t="s">
        <v>15936</v>
      </c>
      <c r="C9215" s="276" t="s">
        <v>2525</v>
      </c>
    </row>
    <row r="9216" spans="1:3" x14ac:dyDescent="0.2">
      <c r="A9216" s="76" t="s">
        <v>15937</v>
      </c>
      <c r="B9216" s="275" t="s">
        <v>15938</v>
      </c>
      <c r="C9216" s="276" t="s">
        <v>2525</v>
      </c>
    </row>
    <row r="9217" spans="1:3" x14ac:dyDescent="0.2">
      <c r="A9217" s="76" t="s">
        <v>15939</v>
      </c>
      <c r="B9217" s="275" t="s">
        <v>15940</v>
      </c>
      <c r="C9217" s="276" t="s">
        <v>2525</v>
      </c>
    </row>
    <row r="9218" spans="1:3" x14ac:dyDescent="0.2">
      <c r="A9218" s="76" t="s">
        <v>15941</v>
      </c>
      <c r="B9218" s="275" t="s">
        <v>15942</v>
      </c>
      <c r="C9218" s="276" t="s">
        <v>2525</v>
      </c>
    </row>
    <row r="9219" spans="1:3" x14ac:dyDescent="0.2">
      <c r="A9219" s="76" t="s">
        <v>15943</v>
      </c>
      <c r="B9219" s="275" t="s">
        <v>15944</v>
      </c>
      <c r="C9219" s="276" t="s">
        <v>2525</v>
      </c>
    </row>
    <row r="9220" spans="1:3" x14ac:dyDescent="0.2">
      <c r="A9220" s="76" t="s">
        <v>15945</v>
      </c>
      <c r="B9220" s="275" t="s">
        <v>15946</v>
      </c>
      <c r="C9220" s="276" t="s">
        <v>2525</v>
      </c>
    </row>
    <row r="9221" spans="1:3" x14ac:dyDescent="0.2">
      <c r="A9221" s="76" t="s">
        <v>15947</v>
      </c>
      <c r="B9221" s="275" t="s">
        <v>15948</v>
      </c>
      <c r="C9221" s="276" t="s">
        <v>2525</v>
      </c>
    </row>
    <row r="9222" spans="1:3" x14ac:dyDescent="0.2">
      <c r="A9222" s="76" t="s">
        <v>15949</v>
      </c>
      <c r="B9222" s="275" t="s">
        <v>15950</v>
      </c>
      <c r="C9222" s="276" t="s">
        <v>22275</v>
      </c>
    </row>
    <row r="9223" spans="1:3" x14ac:dyDescent="0.2">
      <c r="A9223" s="76" t="s">
        <v>15951</v>
      </c>
      <c r="B9223" s="275" t="s">
        <v>15952</v>
      </c>
      <c r="C9223" s="276" t="s">
        <v>2525</v>
      </c>
    </row>
    <row r="9224" spans="1:3" x14ac:dyDescent="0.2">
      <c r="A9224" s="76" t="s">
        <v>15953</v>
      </c>
      <c r="B9224" s="275" t="s">
        <v>15954</v>
      </c>
      <c r="C9224" s="276" t="s">
        <v>2525</v>
      </c>
    </row>
    <row r="9225" spans="1:3" x14ac:dyDescent="0.2">
      <c r="A9225" s="76" t="s">
        <v>15955</v>
      </c>
      <c r="B9225" s="275" t="s">
        <v>15956</v>
      </c>
      <c r="C9225" s="276" t="s">
        <v>2525</v>
      </c>
    </row>
    <row r="9226" spans="1:3" x14ac:dyDescent="0.2">
      <c r="A9226" s="76" t="s">
        <v>15957</v>
      </c>
      <c r="B9226" s="275" t="s">
        <v>15958</v>
      </c>
      <c r="C9226" s="276" t="s">
        <v>2525</v>
      </c>
    </row>
    <row r="9227" spans="1:3" x14ac:dyDescent="0.2">
      <c r="A9227" s="76" t="s">
        <v>15959</v>
      </c>
      <c r="B9227" s="275" t="s">
        <v>15960</v>
      </c>
      <c r="C9227" s="276" t="s">
        <v>2525</v>
      </c>
    </row>
    <row r="9228" spans="1:3" x14ac:dyDescent="0.2">
      <c r="A9228" s="76" t="s">
        <v>15961</v>
      </c>
      <c r="B9228" s="275" t="s">
        <v>15962</v>
      </c>
      <c r="C9228" s="276" t="s">
        <v>2525</v>
      </c>
    </row>
    <row r="9229" spans="1:3" x14ac:dyDescent="0.2">
      <c r="A9229" s="76" t="s">
        <v>15963</v>
      </c>
      <c r="B9229" s="275" t="s">
        <v>15964</v>
      </c>
      <c r="C9229" s="276" t="s">
        <v>2525</v>
      </c>
    </row>
    <row r="9230" spans="1:3" x14ac:dyDescent="0.2">
      <c r="A9230" s="76" t="s">
        <v>15965</v>
      </c>
      <c r="B9230" s="275" t="s">
        <v>15966</v>
      </c>
      <c r="C9230" s="276" t="s">
        <v>2525</v>
      </c>
    </row>
    <row r="9231" spans="1:3" x14ac:dyDescent="0.2">
      <c r="A9231" s="76" t="s">
        <v>15967</v>
      </c>
      <c r="B9231" s="275" t="s">
        <v>15968</v>
      </c>
      <c r="C9231" s="276" t="s">
        <v>2525</v>
      </c>
    </row>
    <row r="9232" spans="1:3" x14ac:dyDescent="0.2">
      <c r="A9232" s="76" t="s">
        <v>15969</v>
      </c>
      <c r="B9232" s="275" t="s">
        <v>15970</v>
      </c>
      <c r="C9232" s="276" t="s">
        <v>2525</v>
      </c>
    </row>
    <row r="9233" spans="1:3" x14ac:dyDescent="0.2">
      <c r="A9233" s="76" t="s">
        <v>15971</v>
      </c>
      <c r="B9233" s="275" t="s">
        <v>15972</v>
      </c>
      <c r="C9233" s="276" t="s">
        <v>2525</v>
      </c>
    </row>
    <row r="9234" spans="1:3" x14ac:dyDescent="0.2">
      <c r="A9234" s="76" t="s">
        <v>15973</v>
      </c>
      <c r="B9234" s="275" t="s">
        <v>15974</v>
      </c>
      <c r="C9234" s="276" t="s">
        <v>2525</v>
      </c>
    </row>
    <row r="9235" spans="1:3" x14ac:dyDescent="0.2">
      <c r="A9235" s="76" t="s">
        <v>15975</v>
      </c>
      <c r="B9235" s="275" t="s">
        <v>15976</v>
      </c>
      <c r="C9235" s="276" t="s">
        <v>2525</v>
      </c>
    </row>
    <row r="9236" spans="1:3" x14ac:dyDescent="0.2">
      <c r="A9236" s="76" t="s">
        <v>15977</v>
      </c>
      <c r="B9236" s="275" t="s">
        <v>15978</v>
      </c>
      <c r="C9236" s="276" t="s">
        <v>22275</v>
      </c>
    </row>
    <row r="9237" spans="1:3" x14ac:dyDescent="0.2">
      <c r="A9237" s="76" t="s">
        <v>15979</v>
      </c>
      <c r="B9237" s="275" t="s">
        <v>15683</v>
      </c>
      <c r="C9237" s="276" t="s">
        <v>2525</v>
      </c>
    </row>
    <row r="9238" spans="1:3" x14ac:dyDescent="0.2">
      <c r="A9238" s="76" t="s">
        <v>15980</v>
      </c>
      <c r="B9238" s="275" t="s">
        <v>15981</v>
      </c>
      <c r="C9238" s="276" t="s">
        <v>2525</v>
      </c>
    </row>
    <row r="9239" spans="1:3" x14ac:dyDescent="0.2">
      <c r="A9239" s="76" t="s">
        <v>15982</v>
      </c>
      <c r="B9239" s="275" t="s">
        <v>15983</v>
      </c>
      <c r="C9239" s="276" t="s">
        <v>2525</v>
      </c>
    </row>
    <row r="9240" spans="1:3" x14ac:dyDescent="0.2">
      <c r="A9240" s="76" t="s">
        <v>15984</v>
      </c>
      <c r="B9240" s="275" t="s">
        <v>15985</v>
      </c>
      <c r="C9240" s="276" t="s">
        <v>2525</v>
      </c>
    </row>
    <row r="9241" spans="1:3" x14ac:dyDescent="0.2">
      <c r="A9241" s="76" t="s">
        <v>15986</v>
      </c>
      <c r="B9241" s="275" t="s">
        <v>15987</v>
      </c>
      <c r="C9241" s="276" t="s">
        <v>2525</v>
      </c>
    </row>
    <row r="9242" spans="1:3" x14ac:dyDescent="0.2">
      <c r="A9242" s="76" t="s">
        <v>15988</v>
      </c>
      <c r="B9242" s="275" t="s">
        <v>15989</v>
      </c>
      <c r="C9242" s="276" t="s">
        <v>2525</v>
      </c>
    </row>
    <row r="9243" spans="1:3" x14ac:dyDescent="0.2">
      <c r="A9243" s="76" t="s">
        <v>15990</v>
      </c>
      <c r="B9243" s="275" t="s">
        <v>15991</v>
      </c>
      <c r="C9243" s="276" t="s">
        <v>2525</v>
      </c>
    </row>
    <row r="9244" spans="1:3" x14ac:dyDescent="0.2">
      <c r="A9244" s="76" t="s">
        <v>15992</v>
      </c>
      <c r="B9244" s="275" t="s">
        <v>19803</v>
      </c>
      <c r="C9244" s="276" t="s">
        <v>2525</v>
      </c>
    </row>
    <row r="9245" spans="1:3" x14ac:dyDescent="0.2">
      <c r="A9245" s="76" t="s">
        <v>15993</v>
      </c>
      <c r="B9245" s="275" t="s">
        <v>15994</v>
      </c>
      <c r="C9245" s="276" t="s">
        <v>2525</v>
      </c>
    </row>
    <row r="9246" spans="1:3" x14ac:dyDescent="0.2">
      <c r="A9246" s="76" t="s">
        <v>15995</v>
      </c>
      <c r="B9246" s="275" t="s">
        <v>22212</v>
      </c>
      <c r="C9246" s="276" t="s">
        <v>2525</v>
      </c>
    </row>
    <row r="9247" spans="1:3" x14ac:dyDescent="0.2">
      <c r="A9247" s="76" t="s">
        <v>15996</v>
      </c>
      <c r="B9247" s="275" t="s">
        <v>15997</v>
      </c>
      <c r="C9247" s="276" t="s">
        <v>2525</v>
      </c>
    </row>
    <row r="9248" spans="1:3" x14ac:dyDescent="0.2">
      <c r="A9248" s="76" t="s">
        <v>15998</v>
      </c>
      <c r="B9248" s="275" t="s">
        <v>15999</v>
      </c>
      <c r="C9248" s="276" t="s">
        <v>2525</v>
      </c>
    </row>
    <row r="9249" spans="1:3" x14ac:dyDescent="0.2">
      <c r="A9249" s="76" t="s">
        <v>16000</v>
      </c>
      <c r="B9249" s="275" t="s">
        <v>16001</v>
      </c>
      <c r="C9249" s="276" t="s">
        <v>2525</v>
      </c>
    </row>
    <row r="9250" spans="1:3" x14ac:dyDescent="0.2">
      <c r="A9250" s="76" t="s">
        <v>16002</v>
      </c>
      <c r="B9250" s="275" t="s">
        <v>16003</v>
      </c>
      <c r="C9250" s="276" t="s">
        <v>2525</v>
      </c>
    </row>
    <row r="9251" spans="1:3" x14ac:dyDescent="0.2">
      <c r="A9251" s="76" t="s">
        <v>16004</v>
      </c>
      <c r="B9251" s="275" t="s">
        <v>16005</v>
      </c>
      <c r="C9251" s="276" t="s">
        <v>22275</v>
      </c>
    </row>
    <row r="9252" spans="1:3" x14ac:dyDescent="0.2">
      <c r="A9252" s="76" t="s">
        <v>16006</v>
      </c>
      <c r="B9252" s="275" t="s">
        <v>16007</v>
      </c>
      <c r="C9252" s="276" t="s">
        <v>2525</v>
      </c>
    </row>
    <row r="9253" spans="1:3" x14ac:dyDescent="0.2">
      <c r="A9253" s="76" t="s">
        <v>16008</v>
      </c>
      <c r="B9253" s="275" t="s">
        <v>16009</v>
      </c>
      <c r="C9253" s="276" t="s">
        <v>2525</v>
      </c>
    </row>
    <row r="9254" spans="1:3" x14ac:dyDescent="0.2">
      <c r="A9254" s="76" t="s">
        <v>16010</v>
      </c>
      <c r="B9254" s="275" t="s">
        <v>16011</v>
      </c>
      <c r="C9254" s="276" t="s">
        <v>2525</v>
      </c>
    </row>
    <row r="9255" spans="1:3" x14ac:dyDescent="0.2">
      <c r="A9255" s="76" t="s">
        <v>16012</v>
      </c>
      <c r="B9255" s="275" t="s">
        <v>16013</v>
      </c>
      <c r="C9255" s="276" t="s">
        <v>2525</v>
      </c>
    </row>
    <row r="9256" spans="1:3" x14ac:dyDescent="0.2">
      <c r="A9256" s="76" t="s">
        <v>16014</v>
      </c>
      <c r="B9256" s="275" t="s">
        <v>16015</v>
      </c>
      <c r="C9256" s="276" t="s">
        <v>2525</v>
      </c>
    </row>
    <row r="9257" spans="1:3" x14ac:dyDescent="0.2">
      <c r="A9257" s="76" t="s">
        <v>16016</v>
      </c>
      <c r="B9257" s="275" t="s">
        <v>16017</v>
      </c>
      <c r="C9257" s="276" t="s">
        <v>2525</v>
      </c>
    </row>
    <row r="9258" spans="1:3" x14ac:dyDescent="0.2">
      <c r="A9258" s="76" t="s">
        <v>16018</v>
      </c>
      <c r="B9258" s="275" t="s">
        <v>16019</v>
      </c>
      <c r="C9258" s="276" t="s">
        <v>2525</v>
      </c>
    </row>
    <row r="9259" spans="1:3" x14ac:dyDescent="0.2">
      <c r="A9259" s="76" t="s">
        <v>16020</v>
      </c>
      <c r="B9259" s="275" t="s">
        <v>16021</v>
      </c>
      <c r="C9259" s="276" t="s">
        <v>22275</v>
      </c>
    </row>
    <row r="9260" spans="1:3" x14ac:dyDescent="0.2">
      <c r="A9260" s="76" t="s">
        <v>16022</v>
      </c>
      <c r="B9260" s="275" t="s">
        <v>16023</v>
      </c>
      <c r="C9260" s="276" t="s">
        <v>2525</v>
      </c>
    </row>
    <row r="9261" spans="1:3" x14ac:dyDescent="0.2">
      <c r="A9261" s="76" t="s">
        <v>16024</v>
      </c>
      <c r="B9261" s="275" t="s">
        <v>16025</v>
      </c>
      <c r="C9261" s="276" t="s">
        <v>2525</v>
      </c>
    </row>
    <row r="9262" spans="1:3" x14ac:dyDescent="0.2">
      <c r="A9262" s="76" t="s">
        <v>16026</v>
      </c>
      <c r="B9262" s="275" t="s">
        <v>16027</v>
      </c>
      <c r="C9262" s="276" t="s">
        <v>2525</v>
      </c>
    </row>
    <row r="9263" spans="1:3" x14ac:dyDescent="0.2">
      <c r="A9263" s="76" t="s">
        <v>16028</v>
      </c>
      <c r="B9263" s="275" t="s">
        <v>90</v>
      </c>
      <c r="C9263" s="276" t="s">
        <v>2525</v>
      </c>
    </row>
    <row r="9264" spans="1:3" x14ac:dyDescent="0.2">
      <c r="A9264" s="76" t="s">
        <v>16029</v>
      </c>
      <c r="B9264" s="275" t="s">
        <v>16030</v>
      </c>
      <c r="C9264" s="276" t="s">
        <v>2525</v>
      </c>
    </row>
    <row r="9265" spans="1:3" x14ac:dyDescent="0.2">
      <c r="A9265" s="76" t="s">
        <v>16031</v>
      </c>
      <c r="B9265" s="275" t="s">
        <v>16032</v>
      </c>
      <c r="C9265" s="276" t="s">
        <v>2525</v>
      </c>
    </row>
    <row r="9266" spans="1:3" x14ac:dyDescent="0.2">
      <c r="A9266" s="76" t="s">
        <v>16033</v>
      </c>
      <c r="B9266" s="275" t="s">
        <v>16034</v>
      </c>
      <c r="C9266" s="276" t="s">
        <v>2525</v>
      </c>
    </row>
    <row r="9267" spans="1:3" x14ac:dyDescent="0.2">
      <c r="A9267" s="76" t="s">
        <v>16035</v>
      </c>
      <c r="B9267" s="275" t="s">
        <v>16036</v>
      </c>
      <c r="C9267" s="276" t="s">
        <v>2525</v>
      </c>
    </row>
    <row r="9268" spans="1:3" x14ac:dyDescent="0.2">
      <c r="A9268" s="76" t="s">
        <v>16037</v>
      </c>
      <c r="B9268" s="275" t="s">
        <v>16038</v>
      </c>
      <c r="C9268" s="276" t="s">
        <v>2525</v>
      </c>
    </row>
    <row r="9269" spans="1:3" x14ac:dyDescent="0.2">
      <c r="A9269" s="76" t="s">
        <v>16039</v>
      </c>
      <c r="B9269" s="275" t="s">
        <v>16040</v>
      </c>
      <c r="C9269" s="276" t="s">
        <v>2525</v>
      </c>
    </row>
    <row r="9270" spans="1:3" x14ac:dyDescent="0.2">
      <c r="A9270" s="76" t="s">
        <v>16041</v>
      </c>
      <c r="B9270" s="275" t="s">
        <v>16042</v>
      </c>
      <c r="C9270" s="276" t="s">
        <v>2525</v>
      </c>
    </row>
    <row r="9271" spans="1:3" x14ac:dyDescent="0.2">
      <c r="A9271" s="76" t="s">
        <v>16043</v>
      </c>
      <c r="B9271" s="275" t="s">
        <v>16044</v>
      </c>
      <c r="C9271" s="276" t="s">
        <v>2525</v>
      </c>
    </row>
    <row r="9272" spans="1:3" x14ac:dyDescent="0.2">
      <c r="A9272" s="76" t="s">
        <v>16045</v>
      </c>
      <c r="B9272" s="275" t="s">
        <v>16046</v>
      </c>
      <c r="C9272" s="276" t="s">
        <v>22275</v>
      </c>
    </row>
    <row r="9273" spans="1:3" x14ac:dyDescent="0.2">
      <c r="A9273" s="76" t="s">
        <v>16047</v>
      </c>
      <c r="B9273" s="275" t="s">
        <v>16048</v>
      </c>
      <c r="C9273" s="276" t="s">
        <v>2525</v>
      </c>
    </row>
    <row r="9274" spans="1:3" x14ac:dyDescent="0.2">
      <c r="A9274" s="76" t="s">
        <v>16049</v>
      </c>
      <c r="B9274" s="275" t="s">
        <v>16050</v>
      </c>
      <c r="C9274" s="276" t="s">
        <v>22275</v>
      </c>
    </row>
    <row r="9275" spans="1:3" x14ac:dyDescent="0.2">
      <c r="A9275" s="76" t="s">
        <v>16051</v>
      </c>
      <c r="B9275" s="275" t="s">
        <v>16052</v>
      </c>
      <c r="C9275" s="276" t="s">
        <v>2525</v>
      </c>
    </row>
    <row r="9276" spans="1:3" x14ac:dyDescent="0.2">
      <c r="A9276" s="76" t="s">
        <v>16053</v>
      </c>
      <c r="B9276" s="275" t="s">
        <v>16054</v>
      </c>
      <c r="C9276" s="276" t="s">
        <v>22275</v>
      </c>
    </row>
    <row r="9277" spans="1:3" x14ac:dyDescent="0.2">
      <c r="A9277" s="76" t="s">
        <v>16055</v>
      </c>
      <c r="B9277" s="275" t="s">
        <v>16056</v>
      </c>
      <c r="C9277" s="276" t="s">
        <v>2525</v>
      </c>
    </row>
    <row r="9278" spans="1:3" x14ac:dyDescent="0.2">
      <c r="A9278" s="76" t="s">
        <v>16057</v>
      </c>
      <c r="B9278" s="275" t="s">
        <v>16058</v>
      </c>
      <c r="C9278" s="276" t="s">
        <v>22275</v>
      </c>
    </row>
    <row r="9279" spans="1:3" x14ac:dyDescent="0.2">
      <c r="A9279" s="76" t="s">
        <v>16059</v>
      </c>
      <c r="B9279" s="275" t="s">
        <v>16060</v>
      </c>
      <c r="C9279" s="276" t="s">
        <v>2525</v>
      </c>
    </row>
    <row r="9280" spans="1:3" x14ac:dyDescent="0.2">
      <c r="A9280" s="76" t="s">
        <v>16061</v>
      </c>
      <c r="B9280" s="275" t="s">
        <v>16062</v>
      </c>
      <c r="C9280" s="276" t="s">
        <v>2525</v>
      </c>
    </row>
    <row r="9281" spans="1:3" x14ac:dyDescent="0.2">
      <c r="A9281" s="76" t="s">
        <v>16063</v>
      </c>
      <c r="B9281" s="275" t="s">
        <v>20161</v>
      </c>
      <c r="C9281" s="276" t="s">
        <v>2525</v>
      </c>
    </row>
    <row r="9282" spans="1:3" x14ac:dyDescent="0.2">
      <c r="A9282" s="76" t="s">
        <v>20162</v>
      </c>
      <c r="B9282" s="275" t="s">
        <v>20163</v>
      </c>
      <c r="C9282" s="276" t="s">
        <v>2525</v>
      </c>
    </row>
    <row r="9283" spans="1:3" x14ac:dyDescent="0.2">
      <c r="A9283" s="76" t="s">
        <v>20164</v>
      </c>
      <c r="B9283" s="275" t="s">
        <v>20165</v>
      </c>
      <c r="C9283" s="276" t="s">
        <v>2525</v>
      </c>
    </row>
    <row r="9284" spans="1:3" x14ac:dyDescent="0.2">
      <c r="A9284" s="76" t="s">
        <v>20166</v>
      </c>
      <c r="B9284" s="275" t="s">
        <v>20167</v>
      </c>
      <c r="C9284" s="276" t="s">
        <v>2525</v>
      </c>
    </row>
    <row r="9285" spans="1:3" x14ac:dyDescent="0.2">
      <c r="A9285" s="76" t="s">
        <v>20168</v>
      </c>
      <c r="B9285" s="275" t="s">
        <v>20169</v>
      </c>
      <c r="C9285" s="276" t="s">
        <v>2525</v>
      </c>
    </row>
    <row r="9286" spans="1:3" x14ac:dyDescent="0.2">
      <c r="A9286" s="76" t="s">
        <v>20170</v>
      </c>
      <c r="B9286" s="275" t="s">
        <v>20171</v>
      </c>
      <c r="C9286" s="276" t="s">
        <v>2525</v>
      </c>
    </row>
    <row r="9287" spans="1:3" x14ac:dyDescent="0.2">
      <c r="A9287" s="76" t="s">
        <v>20172</v>
      </c>
      <c r="B9287" s="275" t="s">
        <v>20173</v>
      </c>
      <c r="C9287" s="276" t="s">
        <v>2525</v>
      </c>
    </row>
    <row r="9288" spans="1:3" x14ac:dyDescent="0.2">
      <c r="A9288" s="76" t="s">
        <v>20174</v>
      </c>
      <c r="B9288" s="275" t="s">
        <v>20175</v>
      </c>
      <c r="C9288" s="276" t="s">
        <v>22275</v>
      </c>
    </row>
    <row r="9289" spans="1:3" x14ac:dyDescent="0.2">
      <c r="A9289" s="76" t="s">
        <v>20176</v>
      </c>
      <c r="B9289" s="275" t="s">
        <v>1652</v>
      </c>
      <c r="C9289" s="276" t="s">
        <v>2525</v>
      </c>
    </row>
    <row r="9290" spans="1:3" x14ac:dyDescent="0.2">
      <c r="A9290" s="76" t="s">
        <v>20177</v>
      </c>
      <c r="B9290" s="275" t="s">
        <v>20178</v>
      </c>
      <c r="C9290" s="276" t="s">
        <v>2525</v>
      </c>
    </row>
    <row r="9291" spans="1:3" x14ac:dyDescent="0.2">
      <c r="A9291" s="76" t="s">
        <v>20179</v>
      </c>
      <c r="B9291" s="275" t="s">
        <v>20180</v>
      </c>
      <c r="C9291" s="276" t="s">
        <v>2525</v>
      </c>
    </row>
    <row r="9292" spans="1:3" x14ac:dyDescent="0.2">
      <c r="A9292" s="76" t="s">
        <v>20181</v>
      </c>
      <c r="B9292" s="275" t="s">
        <v>20182</v>
      </c>
      <c r="C9292" s="276" t="s">
        <v>2525</v>
      </c>
    </row>
    <row r="9293" spans="1:3" x14ac:dyDescent="0.2">
      <c r="A9293" s="76" t="s">
        <v>20183</v>
      </c>
      <c r="B9293" s="275" t="s">
        <v>20184</v>
      </c>
      <c r="C9293" s="276" t="s">
        <v>2525</v>
      </c>
    </row>
    <row r="9294" spans="1:3" x14ac:dyDescent="0.2">
      <c r="A9294" s="76" t="s">
        <v>20185</v>
      </c>
      <c r="B9294" s="275" t="s">
        <v>20186</v>
      </c>
      <c r="C9294" s="276" t="s">
        <v>2525</v>
      </c>
    </row>
    <row r="9295" spans="1:3" x14ac:dyDescent="0.2">
      <c r="A9295" s="76" t="s">
        <v>20187</v>
      </c>
      <c r="B9295" s="275" t="s">
        <v>20188</v>
      </c>
      <c r="C9295" s="276" t="s">
        <v>2525</v>
      </c>
    </row>
    <row r="9296" spans="1:3" x14ac:dyDescent="0.2">
      <c r="A9296" s="76" t="s">
        <v>20189</v>
      </c>
      <c r="B9296" s="275" t="s">
        <v>20190</v>
      </c>
      <c r="C9296" s="276" t="s">
        <v>2525</v>
      </c>
    </row>
    <row r="9297" spans="1:3" x14ac:dyDescent="0.2">
      <c r="A9297" s="76" t="s">
        <v>20191</v>
      </c>
      <c r="B9297" s="275" t="s">
        <v>20192</v>
      </c>
      <c r="C9297" s="276" t="s">
        <v>2525</v>
      </c>
    </row>
    <row r="9298" spans="1:3" x14ac:dyDescent="0.2">
      <c r="A9298" s="76" t="s">
        <v>20193</v>
      </c>
      <c r="B9298" s="275" t="s">
        <v>20194</v>
      </c>
      <c r="C9298" s="276" t="s">
        <v>2525</v>
      </c>
    </row>
    <row r="9299" spans="1:3" x14ac:dyDescent="0.2">
      <c r="A9299" s="76" t="s">
        <v>20195</v>
      </c>
      <c r="B9299" s="275" t="s">
        <v>20196</v>
      </c>
      <c r="C9299" s="276" t="s">
        <v>22275</v>
      </c>
    </row>
    <row r="9300" spans="1:3" x14ac:dyDescent="0.2">
      <c r="A9300" s="76" t="s">
        <v>20197</v>
      </c>
      <c r="B9300" s="275" t="s">
        <v>20198</v>
      </c>
      <c r="C9300" s="276" t="s">
        <v>2525</v>
      </c>
    </row>
    <row r="9301" spans="1:3" x14ac:dyDescent="0.2">
      <c r="A9301" s="76" t="s">
        <v>20199</v>
      </c>
      <c r="B9301" s="275" t="s">
        <v>15852</v>
      </c>
      <c r="C9301" s="276" t="s">
        <v>2525</v>
      </c>
    </row>
    <row r="9302" spans="1:3" x14ac:dyDescent="0.2">
      <c r="A9302" s="76" t="s">
        <v>20200</v>
      </c>
      <c r="B9302" s="275" t="s">
        <v>20201</v>
      </c>
      <c r="C9302" s="276" t="s">
        <v>2525</v>
      </c>
    </row>
    <row r="9303" spans="1:3" x14ac:dyDescent="0.2">
      <c r="A9303" s="76" t="s">
        <v>20202</v>
      </c>
      <c r="B9303" s="275" t="s">
        <v>20203</v>
      </c>
      <c r="C9303" s="276" t="s">
        <v>2525</v>
      </c>
    </row>
    <row r="9304" spans="1:3" x14ac:dyDescent="0.2">
      <c r="A9304" s="76" t="s">
        <v>20204</v>
      </c>
      <c r="B9304" s="275" t="s">
        <v>20205</v>
      </c>
      <c r="C9304" s="276" t="s">
        <v>2525</v>
      </c>
    </row>
    <row r="9305" spans="1:3" x14ac:dyDescent="0.2">
      <c r="A9305" s="76" t="s">
        <v>20206</v>
      </c>
      <c r="B9305" s="275" t="s">
        <v>20207</v>
      </c>
      <c r="C9305" s="276" t="s">
        <v>2525</v>
      </c>
    </row>
    <row r="9306" spans="1:3" x14ac:dyDescent="0.2">
      <c r="A9306" s="76" t="s">
        <v>20208</v>
      </c>
      <c r="B9306" s="275" t="s">
        <v>20209</v>
      </c>
      <c r="C9306" s="276" t="s">
        <v>2525</v>
      </c>
    </row>
    <row r="9307" spans="1:3" x14ac:dyDescent="0.2">
      <c r="A9307" s="76" t="s">
        <v>20210</v>
      </c>
      <c r="B9307" s="275" t="s">
        <v>20211</v>
      </c>
      <c r="C9307" s="276" t="s">
        <v>2525</v>
      </c>
    </row>
    <row r="9308" spans="1:3" x14ac:dyDescent="0.2">
      <c r="A9308" s="76" t="s">
        <v>20212</v>
      </c>
      <c r="B9308" s="275" t="s">
        <v>20213</v>
      </c>
      <c r="C9308" s="276" t="s">
        <v>2525</v>
      </c>
    </row>
    <row r="9309" spans="1:3" x14ac:dyDescent="0.2">
      <c r="A9309" s="76" t="s">
        <v>20214</v>
      </c>
      <c r="B9309" s="275" t="s">
        <v>20215</v>
      </c>
      <c r="C9309" s="276" t="s">
        <v>22275</v>
      </c>
    </row>
    <row r="9310" spans="1:3" x14ac:dyDescent="0.2">
      <c r="A9310" s="76" t="s">
        <v>20216</v>
      </c>
      <c r="B9310" s="275" t="s">
        <v>20217</v>
      </c>
      <c r="C9310" s="276" t="s">
        <v>2525</v>
      </c>
    </row>
    <row r="9311" spans="1:3" x14ac:dyDescent="0.2">
      <c r="A9311" s="76" t="s">
        <v>20218</v>
      </c>
      <c r="B9311" s="275" t="s">
        <v>20219</v>
      </c>
      <c r="C9311" s="276" t="s">
        <v>2525</v>
      </c>
    </row>
    <row r="9312" spans="1:3" x14ac:dyDescent="0.2">
      <c r="A9312" s="76" t="s">
        <v>20220</v>
      </c>
      <c r="B9312" s="275" t="s">
        <v>20221</v>
      </c>
      <c r="C9312" s="276" t="s">
        <v>2525</v>
      </c>
    </row>
    <row r="9313" spans="1:3" x14ac:dyDescent="0.2">
      <c r="A9313" s="76" t="s">
        <v>20222</v>
      </c>
      <c r="B9313" s="275" t="s">
        <v>20223</v>
      </c>
      <c r="C9313" s="276" t="s">
        <v>2525</v>
      </c>
    </row>
    <row r="9314" spans="1:3" x14ac:dyDescent="0.2">
      <c r="A9314" s="76" t="s">
        <v>20224</v>
      </c>
      <c r="B9314" s="275" t="s">
        <v>7202</v>
      </c>
      <c r="C9314" s="276" t="s">
        <v>2525</v>
      </c>
    </row>
    <row r="9315" spans="1:3" x14ac:dyDescent="0.2">
      <c r="A9315" s="76" t="s">
        <v>20225</v>
      </c>
      <c r="B9315" s="275" t="s">
        <v>20226</v>
      </c>
      <c r="C9315" s="276" t="s">
        <v>2525</v>
      </c>
    </row>
    <row r="9316" spans="1:3" x14ac:dyDescent="0.2">
      <c r="A9316" s="76" t="s">
        <v>20227</v>
      </c>
      <c r="B9316" s="275" t="s">
        <v>20228</v>
      </c>
      <c r="C9316" s="276" t="s">
        <v>2525</v>
      </c>
    </row>
    <row r="9317" spans="1:3" x14ac:dyDescent="0.2">
      <c r="A9317" s="76" t="s">
        <v>20229</v>
      </c>
      <c r="B9317" s="275" t="s">
        <v>20230</v>
      </c>
      <c r="C9317" s="276" t="s">
        <v>2525</v>
      </c>
    </row>
    <row r="9318" spans="1:3" x14ac:dyDescent="0.2">
      <c r="A9318" s="76" t="s">
        <v>20231</v>
      </c>
      <c r="B9318" s="275" t="s">
        <v>20232</v>
      </c>
      <c r="C9318" s="276" t="s">
        <v>22275</v>
      </c>
    </row>
    <row r="9319" spans="1:3" x14ac:dyDescent="0.2">
      <c r="A9319" s="76" t="s">
        <v>20233</v>
      </c>
      <c r="B9319" s="275" t="s">
        <v>20234</v>
      </c>
      <c r="C9319" s="276" t="s">
        <v>22275</v>
      </c>
    </row>
    <row r="9320" spans="1:3" x14ac:dyDescent="0.2">
      <c r="A9320" s="76" t="s">
        <v>20235</v>
      </c>
      <c r="B9320" s="275" t="s">
        <v>20236</v>
      </c>
      <c r="C9320" s="276" t="s">
        <v>2525</v>
      </c>
    </row>
    <row r="9321" spans="1:3" x14ac:dyDescent="0.2">
      <c r="A9321" s="76" t="s">
        <v>20237</v>
      </c>
      <c r="B9321" s="275" t="s">
        <v>20238</v>
      </c>
      <c r="C9321" s="276" t="s">
        <v>2525</v>
      </c>
    </row>
    <row r="9322" spans="1:3" x14ac:dyDescent="0.2">
      <c r="A9322" s="76" t="s">
        <v>20239</v>
      </c>
      <c r="B9322" s="275" t="s">
        <v>20240</v>
      </c>
      <c r="C9322" s="276" t="s">
        <v>2525</v>
      </c>
    </row>
    <row r="9323" spans="1:3" x14ac:dyDescent="0.2">
      <c r="A9323" s="76" t="s">
        <v>20241</v>
      </c>
      <c r="B9323" s="275" t="s">
        <v>20242</v>
      </c>
      <c r="C9323" s="276" t="s">
        <v>2525</v>
      </c>
    </row>
    <row r="9324" spans="1:3" x14ac:dyDescent="0.2">
      <c r="A9324" s="76" t="s">
        <v>20243</v>
      </c>
      <c r="B9324" s="275" t="s">
        <v>20244</v>
      </c>
      <c r="C9324" s="276" t="s">
        <v>2525</v>
      </c>
    </row>
    <row r="9325" spans="1:3" x14ac:dyDescent="0.2">
      <c r="A9325" s="76" t="s">
        <v>20245</v>
      </c>
      <c r="B9325" s="275" t="s">
        <v>20246</v>
      </c>
      <c r="C9325" s="276" t="s">
        <v>2525</v>
      </c>
    </row>
    <row r="9326" spans="1:3" x14ac:dyDescent="0.2">
      <c r="A9326" s="76" t="s">
        <v>20247</v>
      </c>
      <c r="B9326" s="275" t="s">
        <v>20248</v>
      </c>
      <c r="C9326" s="276" t="s">
        <v>2525</v>
      </c>
    </row>
    <row r="9327" spans="1:3" x14ac:dyDescent="0.2">
      <c r="A9327" s="76" t="s">
        <v>20249</v>
      </c>
      <c r="B9327" s="275" t="s">
        <v>20250</v>
      </c>
      <c r="C9327" s="276" t="s">
        <v>2525</v>
      </c>
    </row>
    <row r="9328" spans="1:3" x14ac:dyDescent="0.2">
      <c r="A9328" s="76" t="s">
        <v>20251</v>
      </c>
      <c r="B9328" s="275" t="s">
        <v>20252</v>
      </c>
      <c r="C9328" s="276" t="s">
        <v>2525</v>
      </c>
    </row>
    <row r="9329" spans="1:3" x14ac:dyDescent="0.2">
      <c r="A9329" s="76" t="s">
        <v>20253</v>
      </c>
      <c r="B9329" s="275" t="s">
        <v>20254</v>
      </c>
      <c r="C9329" s="276" t="s">
        <v>2525</v>
      </c>
    </row>
    <row r="9330" spans="1:3" x14ac:dyDescent="0.2">
      <c r="A9330" s="76" t="s">
        <v>20255</v>
      </c>
      <c r="B9330" s="275" t="s">
        <v>20256</v>
      </c>
      <c r="C9330" s="276" t="s">
        <v>2525</v>
      </c>
    </row>
    <row r="9331" spans="1:3" x14ac:dyDescent="0.2">
      <c r="A9331" s="76" t="s">
        <v>20257</v>
      </c>
      <c r="B9331" s="275" t="s">
        <v>20258</v>
      </c>
      <c r="C9331" s="276" t="s">
        <v>2525</v>
      </c>
    </row>
    <row r="9332" spans="1:3" x14ac:dyDescent="0.2">
      <c r="A9332" s="76" t="s">
        <v>20259</v>
      </c>
      <c r="B9332" s="275" t="s">
        <v>20260</v>
      </c>
      <c r="C9332" s="276" t="s">
        <v>2525</v>
      </c>
    </row>
    <row r="9333" spans="1:3" x14ac:dyDescent="0.2">
      <c r="A9333" s="76" t="s">
        <v>20261</v>
      </c>
      <c r="B9333" s="275" t="s">
        <v>20262</v>
      </c>
      <c r="C9333" s="276" t="s">
        <v>2525</v>
      </c>
    </row>
    <row r="9334" spans="1:3" x14ac:dyDescent="0.2">
      <c r="A9334" s="76" t="s">
        <v>20263</v>
      </c>
      <c r="B9334" s="275" t="s">
        <v>20264</v>
      </c>
      <c r="C9334" s="276" t="s">
        <v>2525</v>
      </c>
    </row>
    <row r="9335" spans="1:3" x14ac:dyDescent="0.2">
      <c r="A9335" s="76" t="s">
        <v>20265</v>
      </c>
      <c r="B9335" s="275" t="s">
        <v>20266</v>
      </c>
      <c r="C9335" s="276" t="s">
        <v>2525</v>
      </c>
    </row>
    <row r="9336" spans="1:3" x14ac:dyDescent="0.2">
      <c r="A9336" s="76" t="s">
        <v>20267</v>
      </c>
      <c r="B9336" s="275" t="s">
        <v>20268</v>
      </c>
      <c r="C9336" s="276" t="s">
        <v>2525</v>
      </c>
    </row>
    <row r="9337" spans="1:3" x14ac:dyDescent="0.2">
      <c r="A9337" s="76" t="s">
        <v>20269</v>
      </c>
      <c r="B9337" s="275" t="s">
        <v>7532</v>
      </c>
      <c r="C9337" s="276" t="s">
        <v>2525</v>
      </c>
    </row>
    <row r="9338" spans="1:3" x14ac:dyDescent="0.2">
      <c r="A9338" s="76" t="s">
        <v>20270</v>
      </c>
      <c r="B9338" s="275" t="s">
        <v>20271</v>
      </c>
      <c r="C9338" s="276" t="s">
        <v>2525</v>
      </c>
    </row>
    <row r="9339" spans="1:3" x14ac:dyDescent="0.2">
      <c r="A9339" s="76" t="s">
        <v>20272</v>
      </c>
      <c r="B9339" s="275" t="s">
        <v>20273</v>
      </c>
      <c r="C9339" s="276" t="s">
        <v>2525</v>
      </c>
    </row>
    <row r="9340" spans="1:3" x14ac:dyDescent="0.2">
      <c r="A9340" s="76" t="s">
        <v>20274</v>
      </c>
      <c r="B9340" s="275" t="s">
        <v>20275</v>
      </c>
      <c r="C9340" s="276" t="s">
        <v>22275</v>
      </c>
    </row>
    <row r="9341" spans="1:3" x14ac:dyDescent="0.2">
      <c r="A9341" s="76" t="s">
        <v>20276</v>
      </c>
      <c r="B9341" s="275" t="s">
        <v>20277</v>
      </c>
      <c r="C9341" s="276" t="s">
        <v>22275</v>
      </c>
    </row>
    <row r="9342" spans="1:3" x14ac:dyDescent="0.2">
      <c r="A9342" s="76" t="s">
        <v>20278</v>
      </c>
      <c r="B9342" s="275" t="s">
        <v>20279</v>
      </c>
      <c r="C9342" s="276" t="s">
        <v>22275</v>
      </c>
    </row>
    <row r="9343" spans="1:3" x14ac:dyDescent="0.2">
      <c r="A9343" s="76" t="s">
        <v>20280</v>
      </c>
      <c r="B9343" s="275" t="s">
        <v>20281</v>
      </c>
      <c r="C9343" s="276" t="s">
        <v>2525</v>
      </c>
    </row>
    <row r="9344" spans="1:3" x14ac:dyDescent="0.2">
      <c r="A9344" s="76" t="s">
        <v>20282</v>
      </c>
      <c r="B9344" s="275" t="s">
        <v>20283</v>
      </c>
      <c r="C9344" s="276" t="s">
        <v>2525</v>
      </c>
    </row>
    <row r="9345" spans="1:3" x14ac:dyDescent="0.2">
      <c r="A9345" s="76" t="s">
        <v>20284</v>
      </c>
      <c r="B9345" s="275" t="s">
        <v>20285</v>
      </c>
      <c r="C9345" s="276" t="s">
        <v>2525</v>
      </c>
    </row>
    <row r="9346" spans="1:3" x14ac:dyDescent="0.2">
      <c r="A9346" s="76" t="s">
        <v>20286</v>
      </c>
      <c r="B9346" s="275" t="s">
        <v>20287</v>
      </c>
      <c r="C9346" s="276" t="s">
        <v>2525</v>
      </c>
    </row>
    <row r="9347" spans="1:3" x14ac:dyDescent="0.2">
      <c r="A9347" s="76" t="s">
        <v>20288</v>
      </c>
      <c r="B9347" s="275" t="s">
        <v>20289</v>
      </c>
      <c r="C9347" s="276" t="s">
        <v>2525</v>
      </c>
    </row>
    <row r="9348" spans="1:3" x14ac:dyDescent="0.2">
      <c r="A9348" s="76" t="s">
        <v>20290</v>
      </c>
      <c r="B9348" s="275" t="s">
        <v>20291</v>
      </c>
      <c r="C9348" s="276" t="s">
        <v>2525</v>
      </c>
    </row>
    <row r="9349" spans="1:3" x14ac:dyDescent="0.2">
      <c r="A9349" s="76" t="s">
        <v>20292</v>
      </c>
      <c r="B9349" s="275" t="s">
        <v>20293</v>
      </c>
      <c r="C9349" s="276" t="s">
        <v>2525</v>
      </c>
    </row>
    <row r="9350" spans="1:3" x14ac:dyDescent="0.2">
      <c r="A9350" s="76" t="s">
        <v>20294</v>
      </c>
      <c r="B9350" s="275" t="s">
        <v>20295</v>
      </c>
      <c r="C9350" s="276" t="s">
        <v>2525</v>
      </c>
    </row>
    <row r="9351" spans="1:3" x14ac:dyDescent="0.2">
      <c r="A9351" s="76" t="s">
        <v>20296</v>
      </c>
      <c r="B9351" s="275" t="s">
        <v>20297</v>
      </c>
      <c r="C9351" s="276" t="s">
        <v>2525</v>
      </c>
    </row>
    <row r="9352" spans="1:3" x14ac:dyDescent="0.2">
      <c r="A9352" s="76" t="s">
        <v>20298</v>
      </c>
      <c r="B9352" s="275" t="s">
        <v>20299</v>
      </c>
      <c r="C9352" s="276" t="s">
        <v>2525</v>
      </c>
    </row>
    <row r="9353" spans="1:3" x14ac:dyDescent="0.2">
      <c r="A9353" s="76" t="s">
        <v>20300</v>
      </c>
      <c r="B9353" s="275" t="s">
        <v>20301</v>
      </c>
      <c r="C9353" s="276" t="s">
        <v>2525</v>
      </c>
    </row>
    <row r="9354" spans="1:3" x14ac:dyDescent="0.2">
      <c r="A9354" s="76" t="s">
        <v>20302</v>
      </c>
      <c r="B9354" s="275" t="s">
        <v>20303</v>
      </c>
      <c r="C9354" s="276" t="s">
        <v>2525</v>
      </c>
    </row>
    <row r="9355" spans="1:3" x14ac:dyDescent="0.2">
      <c r="A9355" s="76" t="s">
        <v>20304</v>
      </c>
      <c r="B9355" s="275" t="s">
        <v>3358</v>
      </c>
      <c r="C9355" s="276" t="s">
        <v>2525</v>
      </c>
    </row>
    <row r="9356" spans="1:3" x14ac:dyDescent="0.2">
      <c r="A9356" s="76" t="s">
        <v>20305</v>
      </c>
      <c r="B9356" s="275" t="s">
        <v>20306</v>
      </c>
      <c r="C9356" s="276" t="s">
        <v>22275</v>
      </c>
    </row>
    <row r="9357" spans="1:3" x14ac:dyDescent="0.2">
      <c r="A9357" s="76" t="s">
        <v>20307</v>
      </c>
      <c r="B9357" s="275" t="s">
        <v>832</v>
      </c>
      <c r="C9357" s="276" t="s">
        <v>2525</v>
      </c>
    </row>
    <row r="9358" spans="1:3" x14ac:dyDescent="0.2">
      <c r="A9358" s="76" t="s">
        <v>20308</v>
      </c>
      <c r="B9358" s="275" t="s">
        <v>20309</v>
      </c>
      <c r="C9358" s="276" t="s">
        <v>2525</v>
      </c>
    </row>
    <row r="9359" spans="1:3" x14ac:dyDescent="0.2">
      <c r="A9359" s="76" t="s">
        <v>20310</v>
      </c>
      <c r="B9359" s="275" t="s">
        <v>22302</v>
      </c>
      <c r="C9359" s="276" t="s">
        <v>22275</v>
      </c>
    </row>
    <row r="9360" spans="1:3" x14ac:dyDescent="0.2">
      <c r="A9360" s="76" t="s">
        <v>20311</v>
      </c>
      <c r="B9360" s="275" t="s">
        <v>20312</v>
      </c>
      <c r="C9360" s="276" t="s">
        <v>2525</v>
      </c>
    </row>
    <row r="9361" spans="1:3" x14ac:dyDescent="0.2">
      <c r="A9361" s="76" t="s">
        <v>20313</v>
      </c>
      <c r="B9361" s="275" t="s">
        <v>20314</v>
      </c>
      <c r="C9361" s="276" t="s">
        <v>2525</v>
      </c>
    </row>
    <row r="9362" spans="1:3" x14ac:dyDescent="0.2">
      <c r="A9362" s="76" t="s">
        <v>20315</v>
      </c>
      <c r="B9362" s="275" t="s">
        <v>20316</v>
      </c>
      <c r="C9362" s="276" t="s">
        <v>2525</v>
      </c>
    </row>
    <row r="9363" spans="1:3" x14ac:dyDescent="0.2">
      <c r="A9363" s="76" t="s">
        <v>20317</v>
      </c>
      <c r="B9363" s="275" t="s">
        <v>20318</v>
      </c>
      <c r="C9363" s="276" t="s">
        <v>2525</v>
      </c>
    </row>
    <row r="9364" spans="1:3" x14ac:dyDescent="0.2">
      <c r="A9364" s="76" t="s">
        <v>20319</v>
      </c>
      <c r="B9364" s="275" t="s">
        <v>20320</v>
      </c>
      <c r="C9364" s="276" t="s">
        <v>2525</v>
      </c>
    </row>
    <row r="9365" spans="1:3" x14ac:dyDescent="0.2">
      <c r="A9365" s="76" t="s">
        <v>20321</v>
      </c>
      <c r="B9365" s="275" t="s">
        <v>20322</v>
      </c>
      <c r="C9365" s="276" t="s">
        <v>2525</v>
      </c>
    </row>
    <row r="9366" spans="1:3" x14ac:dyDescent="0.2">
      <c r="A9366" s="76" t="s">
        <v>20323</v>
      </c>
      <c r="B9366" s="275" t="s">
        <v>20324</v>
      </c>
      <c r="C9366" s="276" t="s">
        <v>2525</v>
      </c>
    </row>
    <row r="9367" spans="1:3" x14ac:dyDescent="0.2">
      <c r="A9367" s="76" t="s">
        <v>20325</v>
      </c>
      <c r="B9367" s="275" t="s">
        <v>20326</v>
      </c>
      <c r="C9367" s="276" t="s">
        <v>22275</v>
      </c>
    </row>
    <row r="9368" spans="1:3" x14ac:dyDescent="0.2">
      <c r="A9368" s="76" t="s">
        <v>20327</v>
      </c>
      <c r="B9368" s="275" t="s">
        <v>20328</v>
      </c>
      <c r="C9368" s="276" t="s">
        <v>2525</v>
      </c>
    </row>
    <row r="9369" spans="1:3" x14ac:dyDescent="0.2">
      <c r="A9369" s="76" t="s">
        <v>20329</v>
      </c>
      <c r="B9369" s="275" t="s">
        <v>20330</v>
      </c>
      <c r="C9369" s="276" t="s">
        <v>2525</v>
      </c>
    </row>
    <row r="9370" spans="1:3" x14ac:dyDescent="0.2">
      <c r="A9370" s="76" t="s">
        <v>20331</v>
      </c>
      <c r="B9370" s="275" t="s">
        <v>20332</v>
      </c>
      <c r="C9370" s="276" t="s">
        <v>2525</v>
      </c>
    </row>
    <row r="9371" spans="1:3" x14ac:dyDescent="0.2">
      <c r="A9371" s="76" t="s">
        <v>20333</v>
      </c>
      <c r="B9371" s="275" t="s">
        <v>20334</v>
      </c>
      <c r="C9371" s="276" t="s">
        <v>2525</v>
      </c>
    </row>
    <row r="9372" spans="1:3" x14ac:dyDescent="0.2">
      <c r="A9372" s="76" t="s">
        <v>20335</v>
      </c>
      <c r="B9372" s="275" t="s">
        <v>20336</v>
      </c>
      <c r="C9372" s="276" t="s">
        <v>2525</v>
      </c>
    </row>
    <row r="9373" spans="1:3" x14ac:dyDescent="0.2">
      <c r="A9373" s="76" t="s">
        <v>20337</v>
      </c>
      <c r="B9373" s="275" t="s">
        <v>20338</v>
      </c>
      <c r="C9373" s="276" t="s">
        <v>2525</v>
      </c>
    </row>
    <row r="9374" spans="1:3" x14ac:dyDescent="0.2">
      <c r="A9374" s="76" t="s">
        <v>20339</v>
      </c>
      <c r="B9374" s="275" t="s">
        <v>20340</v>
      </c>
      <c r="C9374" s="276" t="s">
        <v>2525</v>
      </c>
    </row>
    <row r="9375" spans="1:3" x14ac:dyDescent="0.2">
      <c r="A9375" s="76" t="s">
        <v>20341</v>
      </c>
      <c r="B9375" s="275" t="s">
        <v>20342</v>
      </c>
      <c r="C9375" s="276" t="s">
        <v>2525</v>
      </c>
    </row>
    <row r="9376" spans="1:3" x14ac:dyDescent="0.2">
      <c r="A9376" s="76" t="s">
        <v>20343</v>
      </c>
      <c r="B9376" s="275" t="s">
        <v>20344</v>
      </c>
      <c r="C9376" s="276" t="s">
        <v>2525</v>
      </c>
    </row>
    <row r="9377" spans="1:3" x14ac:dyDescent="0.2">
      <c r="A9377" s="76" t="s">
        <v>20345</v>
      </c>
      <c r="B9377" s="275" t="s">
        <v>20346</v>
      </c>
      <c r="C9377" s="276" t="s">
        <v>2525</v>
      </c>
    </row>
    <row r="9378" spans="1:3" x14ac:dyDescent="0.2">
      <c r="A9378" s="76" t="s">
        <v>20347</v>
      </c>
      <c r="B9378" s="275" t="s">
        <v>20348</v>
      </c>
      <c r="C9378" s="276" t="s">
        <v>2525</v>
      </c>
    </row>
    <row r="9379" spans="1:3" x14ac:dyDescent="0.2">
      <c r="A9379" s="76" t="s">
        <v>20349</v>
      </c>
      <c r="B9379" s="275" t="s">
        <v>15786</v>
      </c>
      <c r="C9379" s="276" t="s">
        <v>2525</v>
      </c>
    </row>
    <row r="9380" spans="1:3" x14ac:dyDescent="0.2">
      <c r="A9380" s="76" t="s">
        <v>20350</v>
      </c>
      <c r="B9380" s="275" t="s">
        <v>20351</v>
      </c>
      <c r="C9380" s="276" t="s">
        <v>2525</v>
      </c>
    </row>
    <row r="9381" spans="1:3" x14ac:dyDescent="0.2">
      <c r="A9381" s="76" t="s">
        <v>20352</v>
      </c>
      <c r="B9381" s="275" t="s">
        <v>20353</v>
      </c>
      <c r="C9381" s="276" t="s">
        <v>2525</v>
      </c>
    </row>
    <row r="9382" spans="1:3" x14ac:dyDescent="0.2">
      <c r="A9382" s="76" t="s">
        <v>20354</v>
      </c>
      <c r="B9382" s="275" t="s">
        <v>20355</v>
      </c>
      <c r="C9382" s="276" t="s">
        <v>2525</v>
      </c>
    </row>
    <row r="9383" spans="1:3" x14ac:dyDescent="0.2">
      <c r="A9383" s="76" t="s">
        <v>20356</v>
      </c>
      <c r="B9383" s="275" t="s">
        <v>20357</v>
      </c>
      <c r="C9383" s="276" t="s">
        <v>2525</v>
      </c>
    </row>
    <row r="9384" spans="1:3" x14ac:dyDescent="0.2">
      <c r="A9384" s="76" t="s">
        <v>20358</v>
      </c>
      <c r="B9384" s="275" t="s">
        <v>20359</v>
      </c>
      <c r="C9384" s="276" t="s">
        <v>2525</v>
      </c>
    </row>
    <row r="9385" spans="1:3" x14ac:dyDescent="0.2">
      <c r="A9385" s="76" t="s">
        <v>20360</v>
      </c>
      <c r="B9385" s="275" t="s">
        <v>20361</v>
      </c>
      <c r="C9385" s="276" t="s">
        <v>2525</v>
      </c>
    </row>
    <row r="9386" spans="1:3" x14ac:dyDescent="0.2">
      <c r="A9386" s="76" t="s">
        <v>20362</v>
      </c>
      <c r="B9386" s="275" t="s">
        <v>20167</v>
      </c>
      <c r="C9386" s="276" t="s">
        <v>2525</v>
      </c>
    </row>
    <row r="9387" spans="1:3" x14ac:dyDescent="0.2">
      <c r="A9387" s="76" t="s">
        <v>20363</v>
      </c>
      <c r="B9387" s="275" t="s">
        <v>20364</v>
      </c>
      <c r="C9387" s="276" t="s">
        <v>22275</v>
      </c>
    </row>
    <row r="9388" spans="1:3" x14ac:dyDescent="0.2">
      <c r="A9388" s="76" t="s">
        <v>20365</v>
      </c>
      <c r="B9388" s="275" t="s">
        <v>20366</v>
      </c>
      <c r="C9388" s="276" t="s">
        <v>2525</v>
      </c>
    </row>
    <row r="9389" spans="1:3" x14ac:dyDescent="0.2">
      <c r="A9389" s="76" t="s">
        <v>20367</v>
      </c>
      <c r="B9389" s="275" t="s">
        <v>20368</v>
      </c>
      <c r="C9389" s="276" t="s">
        <v>2525</v>
      </c>
    </row>
    <row r="9390" spans="1:3" x14ac:dyDescent="0.2">
      <c r="A9390" s="76" t="s">
        <v>20369</v>
      </c>
      <c r="B9390" s="275" t="s">
        <v>20370</v>
      </c>
      <c r="C9390" s="276" t="s">
        <v>2525</v>
      </c>
    </row>
    <row r="9391" spans="1:3" x14ac:dyDescent="0.2">
      <c r="A9391" s="76" t="s">
        <v>20371</v>
      </c>
      <c r="B9391" s="275" t="s">
        <v>2710</v>
      </c>
      <c r="C9391" s="276" t="s">
        <v>2525</v>
      </c>
    </row>
    <row r="9392" spans="1:3" x14ac:dyDescent="0.2">
      <c r="A9392" s="76" t="s">
        <v>20372</v>
      </c>
      <c r="B9392" s="275" t="s">
        <v>20373</v>
      </c>
      <c r="C9392" s="276" t="s">
        <v>2525</v>
      </c>
    </row>
    <row r="9393" spans="1:3" x14ac:dyDescent="0.2">
      <c r="A9393" s="76" t="s">
        <v>20374</v>
      </c>
      <c r="B9393" s="275" t="s">
        <v>20375</v>
      </c>
      <c r="C9393" s="276" t="s">
        <v>2525</v>
      </c>
    </row>
    <row r="9394" spans="1:3" x14ac:dyDescent="0.2">
      <c r="A9394" s="76" t="s">
        <v>20376</v>
      </c>
      <c r="B9394" s="275" t="s">
        <v>20377</v>
      </c>
      <c r="C9394" s="276" t="s">
        <v>2525</v>
      </c>
    </row>
    <row r="9395" spans="1:3" x14ac:dyDescent="0.2">
      <c r="A9395" s="76" t="s">
        <v>20378</v>
      </c>
      <c r="B9395" s="275" t="s">
        <v>20379</v>
      </c>
      <c r="C9395" s="276" t="s">
        <v>2525</v>
      </c>
    </row>
    <row r="9396" spans="1:3" x14ac:dyDescent="0.2">
      <c r="A9396" s="76" t="s">
        <v>20380</v>
      </c>
      <c r="B9396" s="275" t="s">
        <v>20381</v>
      </c>
      <c r="C9396" s="276" t="s">
        <v>2525</v>
      </c>
    </row>
    <row r="9397" spans="1:3" x14ac:dyDescent="0.2">
      <c r="A9397" s="76" t="s">
        <v>20382</v>
      </c>
      <c r="B9397" s="275" t="s">
        <v>20383</v>
      </c>
      <c r="C9397" s="276" t="s">
        <v>2525</v>
      </c>
    </row>
    <row r="9398" spans="1:3" x14ac:dyDescent="0.2">
      <c r="A9398" s="76" t="s">
        <v>20384</v>
      </c>
      <c r="B9398" s="275" t="s">
        <v>152</v>
      </c>
      <c r="C9398" s="276" t="s">
        <v>2525</v>
      </c>
    </row>
    <row r="9399" spans="1:3" x14ac:dyDescent="0.2">
      <c r="A9399" s="76" t="s">
        <v>20385</v>
      </c>
      <c r="B9399" s="275" t="s">
        <v>20386</v>
      </c>
      <c r="C9399" s="276" t="s">
        <v>2525</v>
      </c>
    </row>
    <row r="9400" spans="1:3" x14ac:dyDescent="0.2">
      <c r="A9400" s="76" t="s">
        <v>20387</v>
      </c>
      <c r="B9400" s="275" t="s">
        <v>20388</v>
      </c>
      <c r="C9400" s="276" t="s">
        <v>2525</v>
      </c>
    </row>
    <row r="9401" spans="1:3" x14ac:dyDescent="0.2">
      <c r="A9401" s="76" t="s">
        <v>20389</v>
      </c>
      <c r="B9401" s="275" t="s">
        <v>20390</v>
      </c>
      <c r="C9401" s="276" t="s">
        <v>2525</v>
      </c>
    </row>
    <row r="9402" spans="1:3" x14ac:dyDescent="0.2">
      <c r="A9402" s="76" t="s">
        <v>20391</v>
      </c>
      <c r="B9402" s="275" t="s">
        <v>20392</v>
      </c>
      <c r="C9402" s="276" t="s">
        <v>22275</v>
      </c>
    </row>
    <row r="9403" spans="1:3" x14ac:dyDescent="0.2">
      <c r="A9403" s="76" t="s">
        <v>20393</v>
      </c>
      <c r="B9403" s="275" t="s">
        <v>20394</v>
      </c>
      <c r="C9403" s="276" t="s">
        <v>2525</v>
      </c>
    </row>
    <row r="9404" spans="1:3" x14ac:dyDescent="0.2">
      <c r="A9404" s="76" t="s">
        <v>20395</v>
      </c>
      <c r="B9404" s="275" t="s">
        <v>20396</v>
      </c>
      <c r="C9404" s="276" t="s">
        <v>2525</v>
      </c>
    </row>
    <row r="9405" spans="1:3" x14ac:dyDescent="0.2">
      <c r="A9405" s="76" t="s">
        <v>20397</v>
      </c>
      <c r="B9405" s="275" t="s">
        <v>20398</v>
      </c>
      <c r="C9405" s="276" t="s">
        <v>2525</v>
      </c>
    </row>
    <row r="9406" spans="1:3" x14ac:dyDescent="0.2">
      <c r="A9406" s="76" t="s">
        <v>20399</v>
      </c>
      <c r="B9406" s="275" t="s">
        <v>20400</v>
      </c>
      <c r="C9406" s="276" t="s">
        <v>2525</v>
      </c>
    </row>
    <row r="9407" spans="1:3" x14ac:dyDescent="0.2">
      <c r="A9407" s="76" t="s">
        <v>20401</v>
      </c>
      <c r="B9407" s="275" t="s">
        <v>20402</v>
      </c>
      <c r="C9407" s="276" t="s">
        <v>22275</v>
      </c>
    </row>
    <row r="9408" spans="1:3" x14ac:dyDescent="0.2">
      <c r="A9408" s="76" t="s">
        <v>20403</v>
      </c>
      <c r="B9408" s="275" t="s">
        <v>20404</v>
      </c>
      <c r="C9408" s="276" t="s">
        <v>22275</v>
      </c>
    </row>
    <row r="9409" spans="1:3" x14ac:dyDescent="0.2">
      <c r="A9409" s="76" t="s">
        <v>20405</v>
      </c>
      <c r="B9409" s="275" t="s">
        <v>20406</v>
      </c>
      <c r="C9409" s="276" t="s">
        <v>2525</v>
      </c>
    </row>
    <row r="9410" spans="1:3" x14ac:dyDescent="0.2">
      <c r="A9410" s="76" t="s">
        <v>20407</v>
      </c>
      <c r="B9410" s="275" t="s">
        <v>20408</v>
      </c>
      <c r="C9410" s="276" t="s">
        <v>2525</v>
      </c>
    </row>
    <row r="9411" spans="1:3" x14ac:dyDescent="0.2">
      <c r="A9411" s="76" t="s">
        <v>20409</v>
      </c>
      <c r="B9411" s="275" t="s">
        <v>20410</v>
      </c>
      <c r="C9411" s="276" t="s">
        <v>2525</v>
      </c>
    </row>
    <row r="9412" spans="1:3" x14ac:dyDescent="0.2">
      <c r="A9412" s="76" t="s">
        <v>20411</v>
      </c>
      <c r="B9412" s="275" t="s">
        <v>20412</v>
      </c>
      <c r="C9412" s="276" t="s">
        <v>22275</v>
      </c>
    </row>
    <row r="9413" spans="1:3" x14ac:dyDescent="0.2">
      <c r="A9413" s="76" t="s">
        <v>20413</v>
      </c>
      <c r="B9413" s="275" t="s">
        <v>20414</v>
      </c>
      <c r="C9413" s="276" t="s">
        <v>2525</v>
      </c>
    </row>
    <row r="9414" spans="1:3" x14ac:dyDescent="0.2">
      <c r="A9414" s="76" t="s">
        <v>20415</v>
      </c>
      <c r="B9414" s="275" t="s">
        <v>20416</v>
      </c>
      <c r="C9414" s="276" t="s">
        <v>2525</v>
      </c>
    </row>
    <row r="9415" spans="1:3" x14ac:dyDescent="0.2">
      <c r="A9415" s="76" t="s">
        <v>20417</v>
      </c>
      <c r="B9415" s="275" t="s">
        <v>20418</v>
      </c>
      <c r="C9415" s="276" t="s">
        <v>2525</v>
      </c>
    </row>
    <row r="9416" spans="1:3" x14ac:dyDescent="0.2">
      <c r="A9416" s="76" t="s">
        <v>20419</v>
      </c>
      <c r="B9416" s="275" t="s">
        <v>20420</v>
      </c>
      <c r="C9416" s="276" t="s">
        <v>2525</v>
      </c>
    </row>
    <row r="9417" spans="1:3" x14ac:dyDescent="0.2">
      <c r="A9417" s="76" t="s">
        <v>20421</v>
      </c>
      <c r="B9417" s="275" t="s">
        <v>20422</v>
      </c>
      <c r="C9417" s="276" t="s">
        <v>2525</v>
      </c>
    </row>
    <row r="9418" spans="1:3" x14ac:dyDescent="0.2">
      <c r="A9418" s="76" t="s">
        <v>20423</v>
      </c>
      <c r="B9418" s="275" t="s">
        <v>20424</v>
      </c>
      <c r="C9418" s="276" t="s">
        <v>2525</v>
      </c>
    </row>
    <row r="9419" spans="1:3" x14ac:dyDescent="0.2">
      <c r="A9419" s="76" t="s">
        <v>20425</v>
      </c>
      <c r="B9419" s="275" t="s">
        <v>7202</v>
      </c>
      <c r="C9419" s="276" t="s">
        <v>2525</v>
      </c>
    </row>
    <row r="9420" spans="1:3" x14ac:dyDescent="0.2">
      <c r="A9420" s="76" t="s">
        <v>20426</v>
      </c>
      <c r="B9420" s="275" t="s">
        <v>20427</v>
      </c>
      <c r="C9420" s="276" t="s">
        <v>22275</v>
      </c>
    </row>
    <row r="9421" spans="1:3" x14ac:dyDescent="0.2">
      <c r="A9421" s="76" t="s">
        <v>20428</v>
      </c>
      <c r="B9421" s="275" t="s">
        <v>20429</v>
      </c>
      <c r="C9421" s="276" t="s">
        <v>2525</v>
      </c>
    </row>
    <row r="9422" spans="1:3" x14ac:dyDescent="0.2">
      <c r="A9422" s="76" t="s">
        <v>20430</v>
      </c>
      <c r="B9422" s="275" t="s">
        <v>20431</v>
      </c>
      <c r="C9422" s="276" t="s">
        <v>2525</v>
      </c>
    </row>
    <row r="9423" spans="1:3" x14ac:dyDescent="0.2">
      <c r="A9423" s="76" t="s">
        <v>20432</v>
      </c>
      <c r="B9423" s="275" t="s">
        <v>20433</v>
      </c>
      <c r="C9423" s="276" t="s">
        <v>2525</v>
      </c>
    </row>
    <row r="9424" spans="1:3" x14ac:dyDescent="0.2">
      <c r="A9424" s="76" t="s">
        <v>20434</v>
      </c>
      <c r="B9424" s="275" t="s">
        <v>20435</v>
      </c>
      <c r="C9424" s="276" t="s">
        <v>2525</v>
      </c>
    </row>
    <row r="9425" spans="1:3" x14ac:dyDescent="0.2">
      <c r="A9425" s="76" t="s">
        <v>20436</v>
      </c>
      <c r="B9425" s="275" t="s">
        <v>20437</v>
      </c>
      <c r="C9425" s="276" t="s">
        <v>22275</v>
      </c>
    </row>
    <row r="9426" spans="1:3" x14ac:dyDescent="0.2">
      <c r="A9426" s="76" t="s">
        <v>20438</v>
      </c>
      <c r="B9426" s="275" t="s">
        <v>20439</v>
      </c>
      <c r="C9426" s="276" t="s">
        <v>2525</v>
      </c>
    </row>
    <row r="9427" spans="1:3" x14ac:dyDescent="0.2">
      <c r="A9427" s="76" t="s">
        <v>20440</v>
      </c>
      <c r="B9427" s="275" t="s">
        <v>20441</v>
      </c>
      <c r="C9427" s="276" t="s">
        <v>2525</v>
      </c>
    </row>
    <row r="9428" spans="1:3" x14ac:dyDescent="0.2">
      <c r="A9428" s="76" t="s">
        <v>20442</v>
      </c>
      <c r="B9428" s="275" t="s">
        <v>20443</v>
      </c>
      <c r="C9428" s="276" t="s">
        <v>2525</v>
      </c>
    </row>
    <row r="9429" spans="1:3" x14ac:dyDescent="0.2">
      <c r="A9429" s="76" t="s">
        <v>20444</v>
      </c>
      <c r="B9429" s="275" t="s">
        <v>20445</v>
      </c>
      <c r="C9429" s="276" t="s">
        <v>2525</v>
      </c>
    </row>
    <row r="9430" spans="1:3" x14ac:dyDescent="0.2">
      <c r="A9430" s="76" t="s">
        <v>20446</v>
      </c>
      <c r="B9430" s="275" t="s">
        <v>20447</v>
      </c>
      <c r="C9430" s="276" t="s">
        <v>2525</v>
      </c>
    </row>
    <row r="9431" spans="1:3" x14ac:dyDescent="0.2">
      <c r="A9431" s="76" t="s">
        <v>20448</v>
      </c>
      <c r="B9431" s="275" t="s">
        <v>20449</v>
      </c>
      <c r="C9431" s="276" t="s">
        <v>2525</v>
      </c>
    </row>
    <row r="9432" spans="1:3" x14ac:dyDescent="0.2">
      <c r="A9432" s="76" t="s">
        <v>20450</v>
      </c>
      <c r="B9432" s="275" t="s">
        <v>20451</v>
      </c>
      <c r="C9432" s="276" t="s">
        <v>2525</v>
      </c>
    </row>
    <row r="9433" spans="1:3" x14ac:dyDescent="0.2">
      <c r="A9433" s="76" t="s">
        <v>20452</v>
      </c>
      <c r="B9433" s="275" t="s">
        <v>20453</v>
      </c>
      <c r="C9433" s="276" t="s">
        <v>2525</v>
      </c>
    </row>
    <row r="9434" spans="1:3" x14ac:dyDescent="0.2">
      <c r="A9434" s="76" t="s">
        <v>20454</v>
      </c>
      <c r="B9434" s="275" t="s">
        <v>20455</v>
      </c>
      <c r="C9434" s="276" t="s">
        <v>2525</v>
      </c>
    </row>
    <row r="9435" spans="1:3" x14ac:dyDescent="0.2">
      <c r="A9435" s="76" t="s">
        <v>20456</v>
      </c>
      <c r="B9435" s="275" t="s">
        <v>15924</v>
      </c>
      <c r="C9435" s="276" t="s">
        <v>2525</v>
      </c>
    </row>
    <row r="9436" spans="1:3" x14ac:dyDescent="0.2">
      <c r="A9436" s="76" t="s">
        <v>20457</v>
      </c>
      <c r="B9436" s="275" t="s">
        <v>20458</v>
      </c>
      <c r="C9436" s="276" t="s">
        <v>2525</v>
      </c>
    </row>
    <row r="9437" spans="1:3" x14ac:dyDescent="0.2">
      <c r="A9437" s="76" t="s">
        <v>20459</v>
      </c>
      <c r="B9437" s="275" t="s">
        <v>20460</v>
      </c>
      <c r="C9437" s="276" t="s">
        <v>2525</v>
      </c>
    </row>
    <row r="9438" spans="1:3" x14ac:dyDescent="0.2">
      <c r="A9438" s="76" t="s">
        <v>20461</v>
      </c>
      <c r="B9438" s="275" t="s">
        <v>20462</v>
      </c>
      <c r="C9438" s="276" t="s">
        <v>2525</v>
      </c>
    </row>
    <row r="9439" spans="1:3" x14ac:dyDescent="0.2">
      <c r="A9439" s="76" t="s">
        <v>20463</v>
      </c>
      <c r="B9439" s="275" t="s">
        <v>20464</v>
      </c>
      <c r="C9439" s="276" t="s">
        <v>2525</v>
      </c>
    </row>
    <row r="9440" spans="1:3" x14ac:dyDescent="0.2">
      <c r="A9440" s="76" t="s">
        <v>20465</v>
      </c>
      <c r="B9440" s="275" t="s">
        <v>20466</v>
      </c>
      <c r="C9440" s="276" t="s">
        <v>2525</v>
      </c>
    </row>
    <row r="9441" spans="1:3" x14ac:dyDescent="0.2">
      <c r="A9441" s="76" t="s">
        <v>20467</v>
      </c>
      <c r="B9441" s="275" t="s">
        <v>20468</v>
      </c>
      <c r="C9441" s="276" t="s">
        <v>2525</v>
      </c>
    </row>
    <row r="9442" spans="1:3" x14ac:dyDescent="0.2">
      <c r="A9442" s="76" t="s">
        <v>20469</v>
      </c>
      <c r="B9442" s="275" t="s">
        <v>20470</v>
      </c>
      <c r="C9442" s="276" t="s">
        <v>2525</v>
      </c>
    </row>
    <row r="9443" spans="1:3" x14ac:dyDescent="0.2">
      <c r="A9443" s="76" t="s">
        <v>20471</v>
      </c>
      <c r="B9443" s="275" t="s">
        <v>20472</v>
      </c>
      <c r="C9443" s="276" t="s">
        <v>2525</v>
      </c>
    </row>
    <row r="9444" spans="1:3" x14ac:dyDescent="0.2">
      <c r="A9444" s="76" t="s">
        <v>20473</v>
      </c>
      <c r="B9444" s="275" t="s">
        <v>20474</v>
      </c>
      <c r="C9444" s="276" t="s">
        <v>2525</v>
      </c>
    </row>
    <row r="9445" spans="1:3" x14ac:dyDescent="0.2">
      <c r="A9445" s="76" t="s">
        <v>20475</v>
      </c>
      <c r="B9445" s="275" t="s">
        <v>20476</v>
      </c>
      <c r="C9445" s="276" t="s">
        <v>2525</v>
      </c>
    </row>
    <row r="9446" spans="1:3" x14ac:dyDescent="0.2">
      <c r="A9446" s="76" t="s">
        <v>20477</v>
      </c>
      <c r="B9446" s="275" t="s">
        <v>20478</v>
      </c>
      <c r="C9446" s="276" t="s">
        <v>2525</v>
      </c>
    </row>
    <row r="9447" spans="1:3" x14ac:dyDescent="0.2">
      <c r="A9447" s="76" t="s">
        <v>20479</v>
      </c>
      <c r="B9447" s="275" t="s">
        <v>20480</v>
      </c>
      <c r="C9447" s="276" t="s">
        <v>2525</v>
      </c>
    </row>
    <row r="9448" spans="1:3" x14ac:dyDescent="0.2">
      <c r="A9448" s="76" t="s">
        <v>20481</v>
      </c>
      <c r="B9448" s="275" t="s">
        <v>20482</v>
      </c>
      <c r="C9448" s="276" t="s">
        <v>2525</v>
      </c>
    </row>
    <row r="9449" spans="1:3" x14ac:dyDescent="0.2">
      <c r="A9449" s="76" t="s">
        <v>20483</v>
      </c>
      <c r="B9449" s="275" t="s">
        <v>20484</v>
      </c>
      <c r="C9449" s="276" t="s">
        <v>2525</v>
      </c>
    </row>
    <row r="9450" spans="1:3" x14ac:dyDescent="0.2">
      <c r="A9450" s="76" t="s">
        <v>20485</v>
      </c>
      <c r="B9450" s="275" t="s">
        <v>20486</v>
      </c>
      <c r="C9450" s="276" t="s">
        <v>2525</v>
      </c>
    </row>
    <row r="9451" spans="1:3" x14ac:dyDescent="0.2">
      <c r="A9451" s="76" t="s">
        <v>20487</v>
      </c>
      <c r="B9451" s="275" t="s">
        <v>20488</v>
      </c>
      <c r="C9451" s="276" t="s">
        <v>2525</v>
      </c>
    </row>
    <row r="9452" spans="1:3" x14ac:dyDescent="0.2">
      <c r="A9452" s="76" t="s">
        <v>20489</v>
      </c>
      <c r="B9452" s="275" t="s">
        <v>20490</v>
      </c>
      <c r="C9452" s="276" t="s">
        <v>2525</v>
      </c>
    </row>
    <row r="9453" spans="1:3" x14ac:dyDescent="0.2">
      <c r="A9453" s="76" t="s">
        <v>20491</v>
      </c>
      <c r="B9453" s="275" t="s">
        <v>20492</v>
      </c>
      <c r="C9453" s="276" t="s">
        <v>2525</v>
      </c>
    </row>
    <row r="9454" spans="1:3" x14ac:dyDescent="0.2">
      <c r="A9454" s="76" t="s">
        <v>20493</v>
      </c>
      <c r="B9454" s="275" t="s">
        <v>20494</v>
      </c>
      <c r="C9454" s="276" t="s">
        <v>22275</v>
      </c>
    </row>
    <row r="9455" spans="1:3" x14ac:dyDescent="0.2">
      <c r="A9455" s="76" t="s">
        <v>20495</v>
      </c>
      <c r="B9455" s="275" t="s">
        <v>20496</v>
      </c>
      <c r="C9455" s="276" t="s">
        <v>2525</v>
      </c>
    </row>
    <row r="9456" spans="1:3" x14ac:dyDescent="0.2">
      <c r="A9456" s="76" t="s">
        <v>20497</v>
      </c>
      <c r="B9456" s="275" t="s">
        <v>20498</v>
      </c>
      <c r="C9456" s="276" t="s">
        <v>2525</v>
      </c>
    </row>
    <row r="9457" spans="1:3" x14ac:dyDescent="0.2">
      <c r="A9457" s="76" t="s">
        <v>20499</v>
      </c>
      <c r="B9457" s="275" t="s">
        <v>20500</v>
      </c>
      <c r="C9457" s="276" t="s">
        <v>2525</v>
      </c>
    </row>
    <row r="9458" spans="1:3" x14ac:dyDescent="0.2">
      <c r="A9458" s="76" t="s">
        <v>20501</v>
      </c>
      <c r="B9458" s="275" t="s">
        <v>20502</v>
      </c>
      <c r="C9458" s="276" t="s">
        <v>22275</v>
      </c>
    </row>
    <row r="9459" spans="1:3" x14ac:dyDescent="0.2">
      <c r="A9459" s="76" t="s">
        <v>20503</v>
      </c>
      <c r="B9459" s="275" t="s">
        <v>20504</v>
      </c>
      <c r="C9459" s="276" t="s">
        <v>2525</v>
      </c>
    </row>
    <row r="9460" spans="1:3" x14ac:dyDescent="0.2">
      <c r="A9460" s="76" t="s">
        <v>20505</v>
      </c>
      <c r="B9460" s="275" t="s">
        <v>20506</v>
      </c>
      <c r="C9460" s="276" t="s">
        <v>2525</v>
      </c>
    </row>
    <row r="9461" spans="1:3" x14ac:dyDescent="0.2">
      <c r="A9461" s="76" t="s">
        <v>20507</v>
      </c>
      <c r="B9461" s="275" t="s">
        <v>20508</v>
      </c>
      <c r="C9461" s="276" t="s">
        <v>2525</v>
      </c>
    </row>
    <row r="9462" spans="1:3" x14ac:dyDescent="0.2">
      <c r="A9462" s="76" t="s">
        <v>20509</v>
      </c>
      <c r="B9462" s="275" t="s">
        <v>20510</v>
      </c>
      <c r="C9462" s="276" t="s">
        <v>2525</v>
      </c>
    </row>
    <row r="9463" spans="1:3" x14ac:dyDescent="0.2">
      <c r="A9463" s="76" t="s">
        <v>20511</v>
      </c>
      <c r="B9463" s="275" t="s">
        <v>20512</v>
      </c>
      <c r="C9463" s="276" t="s">
        <v>22275</v>
      </c>
    </row>
    <row r="9464" spans="1:3" x14ac:dyDescent="0.2">
      <c r="A9464" s="76" t="s">
        <v>20513</v>
      </c>
      <c r="B9464" s="275" t="s">
        <v>20514</v>
      </c>
      <c r="C9464" s="276" t="s">
        <v>2525</v>
      </c>
    </row>
    <row r="9465" spans="1:3" x14ac:dyDescent="0.2">
      <c r="A9465" s="76" t="s">
        <v>20515</v>
      </c>
      <c r="B9465" s="275" t="s">
        <v>20516</v>
      </c>
      <c r="C9465" s="276" t="s">
        <v>2525</v>
      </c>
    </row>
    <row r="9466" spans="1:3" x14ac:dyDescent="0.2">
      <c r="A9466" s="76" t="s">
        <v>20517</v>
      </c>
      <c r="B9466" s="275" t="s">
        <v>20518</v>
      </c>
      <c r="C9466" s="276" t="s">
        <v>2525</v>
      </c>
    </row>
    <row r="9467" spans="1:3" x14ac:dyDescent="0.2">
      <c r="A9467" s="76" t="s">
        <v>20519</v>
      </c>
      <c r="B9467" s="275" t="s">
        <v>20520</v>
      </c>
      <c r="C9467" s="276" t="s">
        <v>2525</v>
      </c>
    </row>
    <row r="9468" spans="1:3" x14ac:dyDescent="0.2">
      <c r="A9468" s="76" t="s">
        <v>20521</v>
      </c>
      <c r="B9468" s="275" t="s">
        <v>20522</v>
      </c>
      <c r="C9468" s="276" t="s">
        <v>2525</v>
      </c>
    </row>
    <row r="9469" spans="1:3" x14ac:dyDescent="0.2">
      <c r="A9469" s="76" t="s">
        <v>20523</v>
      </c>
      <c r="B9469" s="275" t="s">
        <v>20524</v>
      </c>
      <c r="C9469" s="276" t="s">
        <v>2525</v>
      </c>
    </row>
    <row r="9470" spans="1:3" x14ac:dyDescent="0.2">
      <c r="A9470" s="76" t="s">
        <v>20525</v>
      </c>
      <c r="B9470" s="275" t="s">
        <v>2056</v>
      </c>
      <c r="C9470" s="276" t="s">
        <v>2525</v>
      </c>
    </row>
    <row r="9471" spans="1:3" x14ac:dyDescent="0.2">
      <c r="A9471" s="76" t="s">
        <v>20526</v>
      </c>
      <c r="B9471" s="275" t="s">
        <v>20527</v>
      </c>
      <c r="C9471" s="276" t="s">
        <v>2525</v>
      </c>
    </row>
    <row r="9472" spans="1:3" x14ac:dyDescent="0.2">
      <c r="A9472" s="76" t="s">
        <v>20528</v>
      </c>
      <c r="B9472" s="275" t="s">
        <v>20529</v>
      </c>
      <c r="C9472" s="276" t="s">
        <v>2525</v>
      </c>
    </row>
    <row r="9473" spans="1:3" x14ac:dyDescent="0.2">
      <c r="A9473" s="76" t="s">
        <v>20530</v>
      </c>
      <c r="B9473" s="275" t="s">
        <v>20531</v>
      </c>
      <c r="C9473" s="276" t="s">
        <v>2525</v>
      </c>
    </row>
    <row r="9474" spans="1:3" x14ac:dyDescent="0.2">
      <c r="A9474" s="76" t="s">
        <v>20532</v>
      </c>
      <c r="B9474" s="275" t="s">
        <v>20533</v>
      </c>
      <c r="C9474" s="276" t="s">
        <v>2525</v>
      </c>
    </row>
    <row r="9475" spans="1:3" x14ac:dyDescent="0.2">
      <c r="A9475" s="76" t="s">
        <v>20534</v>
      </c>
      <c r="B9475" s="275" t="s">
        <v>20535</v>
      </c>
      <c r="C9475" s="276" t="s">
        <v>2525</v>
      </c>
    </row>
    <row r="9476" spans="1:3" x14ac:dyDescent="0.2">
      <c r="A9476" s="76" t="s">
        <v>20536</v>
      </c>
      <c r="B9476" s="275" t="s">
        <v>20537</v>
      </c>
      <c r="C9476" s="276" t="s">
        <v>22275</v>
      </c>
    </row>
    <row r="9477" spans="1:3" x14ac:dyDescent="0.2">
      <c r="A9477" s="76" t="s">
        <v>20538</v>
      </c>
      <c r="B9477" s="275" t="s">
        <v>20539</v>
      </c>
      <c r="C9477" s="276" t="s">
        <v>2525</v>
      </c>
    </row>
    <row r="9478" spans="1:3" x14ac:dyDescent="0.2">
      <c r="A9478" s="76" t="s">
        <v>20540</v>
      </c>
      <c r="B9478" s="275" t="s">
        <v>8371</v>
      </c>
      <c r="C9478" s="276" t="s">
        <v>2525</v>
      </c>
    </row>
    <row r="9479" spans="1:3" x14ac:dyDescent="0.2">
      <c r="A9479" s="76" t="s">
        <v>20541</v>
      </c>
      <c r="B9479" s="275" t="s">
        <v>20542</v>
      </c>
      <c r="C9479" s="276" t="s">
        <v>2525</v>
      </c>
    </row>
    <row r="9480" spans="1:3" x14ac:dyDescent="0.2">
      <c r="A9480" s="76" t="s">
        <v>20543</v>
      </c>
      <c r="B9480" s="275" t="s">
        <v>20544</v>
      </c>
      <c r="C9480" s="276" t="s">
        <v>2525</v>
      </c>
    </row>
    <row r="9481" spans="1:3" x14ac:dyDescent="0.2">
      <c r="A9481" s="76" t="s">
        <v>20545</v>
      </c>
      <c r="B9481" s="275" t="s">
        <v>20546</v>
      </c>
      <c r="C9481" s="276" t="s">
        <v>2525</v>
      </c>
    </row>
    <row r="9482" spans="1:3" x14ac:dyDescent="0.2">
      <c r="A9482" s="76" t="s">
        <v>20547</v>
      </c>
      <c r="B9482" s="275" t="s">
        <v>20548</v>
      </c>
      <c r="C9482" s="276" t="s">
        <v>2525</v>
      </c>
    </row>
    <row r="9483" spans="1:3" x14ac:dyDescent="0.2">
      <c r="A9483" s="76" t="s">
        <v>20549</v>
      </c>
      <c r="B9483" s="275" t="s">
        <v>20550</v>
      </c>
      <c r="C9483" s="276" t="s">
        <v>2525</v>
      </c>
    </row>
    <row r="9484" spans="1:3" x14ac:dyDescent="0.2">
      <c r="A9484" s="76" t="s">
        <v>20551</v>
      </c>
      <c r="B9484" s="275" t="s">
        <v>20552</v>
      </c>
      <c r="C9484" s="276" t="s">
        <v>2525</v>
      </c>
    </row>
    <row r="9485" spans="1:3" x14ac:dyDescent="0.2">
      <c r="A9485" s="76" t="s">
        <v>20553</v>
      </c>
      <c r="B9485" s="275" t="s">
        <v>20554</v>
      </c>
      <c r="C9485" s="276" t="s">
        <v>2525</v>
      </c>
    </row>
    <row r="9486" spans="1:3" x14ac:dyDescent="0.2">
      <c r="A9486" s="76" t="s">
        <v>20555</v>
      </c>
      <c r="B9486" s="275" t="s">
        <v>20556</v>
      </c>
      <c r="C9486" s="276" t="s">
        <v>2525</v>
      </c>
    </row>
    <row r="9487" spans="1:3" x14ac:dyDescent="0.2">
      <c r="A9487" s="76" t="s">
        <v>20557</v>
      </c>
      <c r="B9487" s="275" t="s">
        <v>20558</v>
      </c>
      <c r="C9487" s="276" t="s">
        <v>2525</v>
      </c>
    </row>
    <row r="9488" spans="1:3" x14ac:dyDescent="0.2">
      <c r="A9488" s="76" t="s">
        <v>20559</v>
      </c>
      <c r="B9488" s="275" t="s">
        <v>20560</v>
      </c>
      <c r="C9488" s="276" t="s">
        <v>2525</v>
      </c>
    </row>
    <row r="9489" spans="1:3" x14ac:dyDescent="0.2">
      <c r="A9489" s="76" t="s">
        <v>20561</v>
      </c>
      <c r="B9489" s="275" t="s">
        <v>20562</v>
      </c>
      <c r="C9489" s="276" t="s">
        <v>2525</v>
      </c>
    </row>
    <row r="9490" spans="1:3" x14ac:dyDescent="0.2">
      <c r="A9490" s="76" t="s">
        <v>20563</v>
      </c>
      <c r="B9490" s="275" t="s">
        <v>20564</v>
      </c>
      <c r="C9490" s="276" t="s">
        <v>2525</v>
      </c>
    </row>
    <row r="9491" spans="1:3" x14ac:dyDescent="0.2">
      <c r="A9491" s="76" t="s">
        <v>20565</v>
      </c>
      <c r="B9491" s="275" t="s">
        <v>20566</v>
      </c>
      <c r="C9491" s="276" t="s">
        <v>22275</v>
      </c>
    </row>
    <row r="9492" spans="1:3" x14ac:dyDescent="0.2">
      <c r="A9492" s="76" t="s">
        <v>20567</v>
      </c>
      <c r="B9492" s="275" t="s">
        <v>20568</v>
      </c>
      <c r="C9492" s="276" t="s">
        <v>2525</v>
      </c>
    </row>
    <row r="9493" spans="1:3" x14ac:dyDescent="0.2">
      <c r="A9493" s="76" t="s">
        <v>20569</v>
      </c>
      <c r="B9493" s="275" t="s">
        <v>20570</v>
      </c>
      <c r="C9493" s="276" t="s">
        <v>2525</v>
      </c>
    </row>
    <row r="9494" spans="1:3" x14ac:dyDescent="0.2">
      <c r="A9494" s="76" t="s">
        <v>20571</v>
      </c>
      <c r="B9494" s="275" t="s">
        <v>20572</v>
      </c>
      <c r="C9494" s="276" t="s">
        <v>2525</v>
      </c>
    </row>
    <row r="9495" spans="1:3" x14ac:dyDescent="0.2">
      <c r="A9495" s="76" t="s">
        <v>20573</v>
      </c>
      <c r="B9495" s="275" t="s">
        <v>20574</v>
      </c>
      <c r="C9495" s="276" t="s">
        <v>2525</v>
      </c>
    </row>
    <row r="9496" spans="1:3" x14ac:dyDescent="0.2">
      <c r="A9496" s="76" t="s">
        <v>20575</v>
      </c>
      <c r="B9496" s="275" t="s">
        <v>20576</v>
      </c>
      <c r="C9496" s="276" t="s">
        <v>2525</v>
      </c>
    </row>
    <row r="9497" spans="1:3" x14ac:dyDescent="0.2">
      <c r="A9497" s="76" t="s">
        <v>20577</v>
      </c>
      <c r="B9497" s="275" t="s">
        <v>20578</v>
      </c>
      <c r="C9497" s="276" t="s">
        <v>2525</v>
      </c>
    </row>
    <row r="9498" spans="1:3" x14ac:dyDescent="0.2">
      <c r="A9498" s="76" t="s">
        <v>20579</v>
      </c>
      <c r="B9498" s="275" t="s">
        <v>20580</v>
      </c>
      <c r="C9498" s="276" t="s">
        <v>22275</v>
      </c>
    </row>
    <row r="9499" spans="1:3" x14ac:dyDescent="0.2">
      <c r="A9499" s="76" t="s">
        <v>20581</v>
      </c>
      <c r="B9499" s="275" t="s">
        <v>20582</v>
      </c>
      <c r="C9499" s="276" t="s">
        <v>2525</v>
      </c>
    </row>
    <row r="9500" spans="1:3" x14ac:dyDescent="0.2">
      <c r="A9500" s="76" t="s">
        <v>20583</v>
      </c>
      <c r="B9500" s="275" t="s">
        <v>20584</v>
      </c>
      <c r="C9500" s="276" t="s">
        <v>2525</v>
      </c>
    </row>
    <row r="9501" spans="1:3" x14ac:dyDescent="0.2">
      <c r="A9501" s="76" t="s">
        <v>20585</v>
      </c>
      <c r="B9501" s="275" t="s">
        <v>20586</v>
      </c>
      <c r="C9501" s="276" t="s">
        <v>2525</v>
      </c>
    </row>
    <row r="9502" spans="1:3" x14ac:dyDescent="0.2">
      <c r="A9502" s="76" t="s">
        <v>20587</v>
      </c>
      <c r="B9502" s="275" t="s">
        <v>20588</v>
      </c>
      <c r="C9502" s="276" t="s">
        <v>2525</v>
      </c>
    </row>
    <row r="9503" spans="1:3" x14ac:dyDescent="0.2">
      <c r="A9503" s="76" t="s">
        <v>20589</v>
      </c>
      <c r="B9503" s="275" t="s">
        <v>20590</v>
      </c>
      <c r="C9503" s="276" t="s">
        <v>2525</v>
      </c>
    </row>
    <row r="9504" spans="1:3" x14ac:dyDescent="0.2">
      <c r="A9504" s="76" t="s">
        <v>20591</v>
      </c>
      <c r="B9504" s="275" t="s">
        <v>20592</v>
      </c>
      <c r="C9504" s="276" t="s">
        <v>2525</v>
      </c>
    </row>
    <row r="9505" spans="1:3" x14ac:dyDescent="0.2">
      <c r="A9505" s="76" t="s">
        <v>20593</v>
      </c>
      <c r="B9505" s="275" t="s">
        <v>20594</v>
      </c>
      <c r="C9505" s="276" t="s">
        <v>2525</v>
      </c>
    </row>
    <row r="9506" spans="1:3" x14ac:dyDescent="0.2">
      <c r="A9506" s="76" t="s">
        <v>20595</v>
      </c>
      <c r="B9506" s="275" t="s">
        <v>20596</v>
      </c>
      <c r="C9506" s="276" t="s">
        <v>2525</v>
      </c>
    </row>
    <row r="9507" spans="1:3" x14ac:dyDescent="0.2">
      <c r="A9507" s="76" t="s">
        <v>20597</v>
      </c>
      <c r="B9507" s="275" t="s">
        <v>3520</v>
      </c>
      <c r="C9507" s="276" t="s">
        <v>22275</v>
      </c>
    </row>
    <row r="9508" spans="1:3" x14ac:dyDescent="0.2">
      <c r="A9508" s="76" t="s">
        <v>20598</v>
      </c>
      <c r="B9508" s="275" t="s">
        <v>20599</v>
      </c>
      <c r="C9508" s="276" t="s">
        <v>2525</v>
      </c>
    </row>
    <row r="9509" spans="1:3" x14ac:dyDescent="0.2">
      <c r="A9509" s="76" t="s">
        <v>20600</v>
      </c>
      <c r="B9509" s="275" t="s">
        <v>20601</v>
      </c>
      <c r="C9509" s="276" t="s">
        <v>2525</v>
      </c>
    </row>
    <row r="9510" spans="1:3" x14ac:dyDescent="0.2">
      <c r="A9510" s="76" t="s">
        <v>20602</v>
      </c>
      <c r="B9510" s="275" t="s">
        <v>20603</v>
      </c>
      <c r="C9510" s="276" t="s">
        <v>2525</v>
      </c>
    </row>
    <row r="9511" spans="1:3" x14ac:dyDescent="0.2">
      <c r="A9511" s="76" t="s">
        <v>20604</v>
      </c>
      <c r="B9511" s="275" t="s">
        <v>20605</v>
      </c>
      <c r="C9511" s="276" t="s">
        <v>2525</v>
      </c>
    </row>
    <row r="9512" spans="1:3" x14ac:dyDescent="0.2">
      <c r="A9512" s="76" t="s">
        <v>20606</v>
      </c>
      <c r="B9512" s="275" t="s">
        <v>20607</v>
      </c>
      <c r="C9512" s="276" t="s">
        <v>2525</v>
      </c>
    </row>
    <row r="9513" spans="1:3" x14ac:dyDescent="0.2">
      <c r="A9513" s="76" t="s">
        <v>20608</v>
      </c>
      <c r="B9513" s="275" t="s">
        <v>20609</v>
      </c>
      <c r="C9513" s="276" t="s">
        <v>2525</v>
      </c>
    </row>
    <row r="9514" spans="1:3" x14ac:dyDescent="0.2">
      <c r="A9514" s="76" t="s">
        <v>20610</v>
      </c>
      <c r="B9514" s="275" t="s">
        <v>20611</v>
      </c>
      <c r="C9514" s="276" t="s">
        <v>2525</v>
      </c>
    </row>
    <row r="9515" spans="1:3" x14ac:dyDescent="0.2">
      <c r="A9515" s="76" t="s">
        <v>20612</v>
      </c>
      <c r="B9515" s="275" t="s">
        <v>20613</v>
      </c>
      <c r="C9515" s="276" t="s">
        <v>2525</v>
      </c>
    </row>
    <row r="9516" spans="1:3" x14ac:dyDescent="0.2">
      <c r="A9516" s="76" t="s">
        <v>20614</v>
      </c>
      <c r="B9516" s="275" t="s">
        <v>20615</v>
      </c>
      <c r="C9516" s="276" t="s">
        <v>22275</v>
      </c>
    </row>
    <row r="9517" spans="1:3" x14ac:dyDescent="0.2">
      <c r="A9517" s="76" t="s">
        <v>20616</v>
      </c>
      <c r="B9517" s="275" t="s">
        <v>20250</v>
      </c>
      <c r="C9517" s="276" t="s">
        <v>2525</v>
      </c>
    </row>
    <row r="9518" spans="1:3" x14ac:dyDescent="0.2">
      <c r="A9518" s="76" t="s">
        <v>20617</v>
      </c>
      <c r="B9518" s="275" t="s">
        <v>20618</v>
      </c>
      <c r="C9518" s="276" t="s">
        <v>22275</v>
      </c>
    </row>
    <row r="9519" spans="1:3" x14ac:dyDescent="0.2">
      <c r="A9519" s="76" t="s">
        <v>20619</v>
      </c>
      <c r="B9519" s="275" t="s">
        <v>20620</v>
      </c>
      <c r="C9519" s="276" t="s">
        <v>2525</v>
      </c>
    </row>
    <row r="9520" spans="1:3" x14ac:dyDescent="0.2">
      <c r="A9520" s="76" t="s">
        <v>20621</v>
      </c>
      <c r="B9520" s="275" t="s">
        <v>20622</v>
      </c>
      <c r="C9520" s="276" t="s">
        <v>2525</v>
      </c>
    </row>
    <row r="9521" spans="1:3" x14ac:dyDescent="0.2">
      <c r="A9521" s="76" t="s">
        <v>20623</v>
      </c>
      <c r="B9521" s="275" t="s">
        <v>20624</v>
      </c>
      <c r="C9521" s="276" t="s">
        <v>2525</v>
      </c>
    </row>
    <row r="9522" spans="1:3" x14ac:dyDescent="0.2">
      <c r="A9522" s="76" t="s">
        <v>20625</v>
      </c>
      <c r="B9522" s="275" t="s">
        <v>20626</v>
      </c>
      <c r="C9522" s="276" t="s">
        <v>2525</v>
      </c>
    </row>
    <row r="9523" spans="1:3" x14ac:dyDescent="0.2">
      <c r="A9523" s="76" t="s">
        <v>20627</v>
      </c>
      <c r="B9523" s="275" t="s">
        <v>20628</v>
      </c>
      <c r="C9523" s="276" t="s">
        <v>2525</v>
      </c>
    </row>
    <row r="9524" spans="1:3" x14ac:dyDescent="0.2">
      <c r="A9524" s="76" t="s">
        <v>20629</v>
      </c>
      <c r="B9524" s="275" t="s">
        <v>20630</v>
      </c>
      <c r="C9524" s="276" t="s">
        <v>2525</v>
      </c>
    </row>
    <row r="9525" spans="1:3" x14ac:dyDescent="0.2">
      <c r="A9525" s="76" t="s">
        <v>20631</v>
      </c>
      <c r="B9525" s="275" t="s">
        <v>20632</v>
      </c>
      <c r="C9525" s="276" t="s">
        <v>2525</v>
      </c>
    </row>
    <row r="9526" spans="1:3" x14ac:dyDescent="0.2">
      <c r="A9526" s="76" t="s">
        <v>20633</v>
      </c>
      <c r="B9526" s="275" t="s">
        <v>20634</v>
      </c>
      <c r="C9526" s="276" t="s">
        <v>2525</v>
      </c>
    </row>
    <row r="9527" spans="1:3" x14ac:dyDescent="0.2">
      <c r="A9527" s="76" t="s">
        <v>20635</v>
      </c>
      <c r="B9527" s="275" t="s">
        <v>20636</v>
      </c>
      <c r="C9527" s="276" t="s">
        <v>2525</v>
      </c>
    </row>
    <row r="9528" spans="1:3" x14ac:dyDescent="0.2">
      <c r="A9528" s="76" t="s">
        <v>20637</v>
      </c>
      <c r="B9528" s="275" t="s">
        <v>20638</v>
      </c>
      <c r="C9528" s="276" t="s">
        <v>2525</v>
      </c>
    </row>
    <row r="9529" spans="1:3" x14ac:dyDescent="0.2">
      <c r="A9529" s="76" t="s">
        <v>20639</v>
      </c>
      <c r="B9529" s="275" t="s">
        <v>20640</v>
      </c>
      <c r="C9529" s="276" t="s">
        <v>22275</v>
      </c>
    </row>
    <row r="9530" spans="1:3" x14ac:dyDescent="0.2">
      <c r="A9530" s="76" t="s">
        <v>20641</v>
      </c>
      <c r="B9530" s="275" t="s">
        <v>20642</v>
      </c>
      <c r="C9530" s="276" t="s">
        <v>2525</v>
      </c>
    </row>
    <row r="9531" spans="1:3" x14ac:dyDescent="0.2">
      <c r="A9531" s="76" t="s">
        <v>20643</v>
      </c>
      <c r="B9531" s="275" t="s">
        <v>20644</v>
      </c>
      <c r="C9531" s="276" t="s">
        <v>2525</v>
      </c>
    </row>
    <row r="9532" spans="1:3" x14ac:dyDescent="0.2">
      <c r="A9532" s="76" t="s">
        <v>20645</v>
      </c>
      <c r="B9532" s="275" t="s">
        <v>20646</v>
      </c>
      <c r="C9532" s="276" t="s">
        <v>2525</v>
      </c>
    </row>
    <row r="9533" spans="1:3" x14ac:dyDescent="0.2">
      <c r="A9533" s="76" t="s">
        <v>20647</v>
      </c>
      <c r="B9533" s="275" t="s">
        <v>20648</v>
      </c>
      <c r="C9533" s="276" t="s">
        <v>2525</v>
      </c>
    </row>
    <row r="9534" spans="1:3" x14ac:dyDescent="0.2">
      <c r="A9534" s="76" t="s">
        <v>20649</v>
      </c>
      <c r="B9534" s="275" t="s">
        <v>20470</v>
      </c>
      <c r="C9534" s="276" t="s">
        <v>2525</v>
      </c>
    </row>
    <row r="9535" spans="1:3" x14ac:dyDescent="0.2">
      <c r="A9535" s="76" t="s">
        <v>20650</v>
      </c>
      <c r="B9535" s="275" t="s">
        <v>20651</v>
      </c>
      <c r="C9535" s="276" t="s">
        <v>2525</v>
      </c>
    </row>
    <row r="9536" spans="1:3" x14ac:dyDescent="0.2">
      <c r="A9536" s="76" t="s">
        <v>20652</v>
      </c>
      <c r="B9536" s="275" t="s">
        <v>15660</v>
      </c>
      <c r="C9536" s="276" t="s">
        <v>2525</v>
      </c>
    </row>
    <row r="9537" spans="1:3" x14ac:dyDescent="0.2">
      <c r="A9537" s="76" t="s">
        <v>20653</v>
      </c>
      <c r="B9537" s="275" t="s">
        <v>20654</v>
      </c>
      <c r="C9537" s="276" t="s">
        <v>2525</v>
      </c>
    </row>
    <row r="9538" spans="1:3" x14ac:dyDescent="0.2">
      <c r="A9538" s="76" t="s">
        <v>20655</v>
      </c>
      <c r="B9538" s="275" t="s">
        <v>20656</v>
      </c>
      <c r="C9538" s="276" t="s">
        <v>2525</v>
      </c>
    </row>
    <row r="9539" spans="1:3" x14ac:dyDescent="0.2">
      <c r="A9539" s="76" t="s">
        <v>20657</v>
      </c>
      <c r="B9539" s="275" t="s">
        <v>20658</v>
      </c>
      <c r="C9539" s="276" t="s">
        <v>2525</v>
      </c>
    </row>
    <row r="9540" spans="1:3" x14ac:dyDescent="0.2">
      <c r="A9540" s="76" t="s">
        <v>20659</v>
      </c>
      <c r="B9540" s="275" t="s">
        <v>20660</v>
      </c>
      <c r="C9540" s="276" t="s">
        <v>2525</v>
      </c>
    </row>
    <row r="9541" spans="1:3" x14ac:dyDescent="0.2">
      <c r="A9541" s="76" t="s">
        <v>20661</v>
      </c>
      <c r="B9541" s="275" t="s">
        <v>20662</v>
      </c>
      <c r="C9541" s="276" t="s">
        <v>2525</v>
      </c>
    </row>
    <row r="9542" spans="1:3" x14ac:dyDescent="0.2">
      <c r="A9542" s="76" t="s">
        <v>20663</v>
      </c>
      <c r="B9542" s="275" t="s">
        <v>20664</v>
      </c>
      <c r="C9542" s="276" t="s">
        <v>2525</v>
      </c>
    </row>
    <row r="9543" spans="1:3" x14ac:dyDescent="0.2">
      <c r="A9543" s="76" t="s">
        <v>16553</v>
      </c>
      <c r="B9543" s="275" t="s">
        <v>16554</v>
      </c>
      <c r="C9543" s="276" t="s">
        <v>2525</v>
      </c>
    </row>
    <row r="9544" spans="1:3" x14ac:dyDescent="0.2">
      <c r="A9544" s="76" t="s">
        <v>16555</v>
      </c>
      <c r="B9544" s="275" t="s">
        <v>16556</v>
      </c>
      <c r="C9544" s="276" t="s">
        <v>2525</v>
      </c>
    </row>
    <row r="9545" spans="1:3" x14ac:dyDescent="0.2">
      <c r="A9545" s="76" t="s">
        <v>16557</v>
      </c>
      <c r="B9545" s="275" t="s">
        <v>16558</v>
      </c>
      <c r="C9545" s="276" t="s">
        <v>2525</v>
      </c>
    </row>
    <row r="9546" spans="1:3" x14ac:dyDescent="0.2">
      <c r="A9546" s="76" t="s">
        <v>16559</v>
      </c>
      <c r="B9546" s="275" t="s">
        <v>16560</v>
      </c>
      <c r="C9546" s="276" t="s">
        <v>2525</v>
      </c>
    </row>
    <row r="9547" spans="1:3" x14ac:dyDescent="0.2">
      <c r="A9547" s="76" t="s">
        <v>16561</v>
      </c>
      <c r="B9547" s="275" t="s">
        <v>16562</v>
      </c>
      <c r="C9547" s="276" t="s">
        <v>2525</v>
      </c>
    </row>
    <row r="9548" spans="1:3" x14ac:dyDescent="0.2">
      <c r="A9548" s="76" t="s">
        <v>16563</v>
      </c>
      <c r="B9548" s="275" t="s">
        <v>16564</v>
      </c>
      <c r="C9548" s="276" t="s">
        <v>2525</v>
      </c>
    </row>
    <row r="9549" spans="1:3" x14ac:dyDescent="0.2">
      <c r="A9549" s="76" t="s">
        <v>16565</v>
      </c>
      <c r="B9549" s="275" t="s">
        <v>16566</v>
      </c>
      <c r="C9549" s="276" t="s">
        <v>2525</v>
      </c>
    </row>
    <row r="9550" spans="1:3" x14ac:dyDescent="0.2">
      <c r="A9550" s="76" t="s">
        <v>16567</v>
      </c>
      <c r="B9550" s="275" t="s">
        <v>16568</v>
      </c>
      <c r="C9550" s="276" t="s">
        <v>2525</v>
      </c>
    </row>
    <row r="9551" spans="1:3" x14ac:dyDescent="0.2">
      <c r="A9551" s="76" t="s">
        <v>16569</v>
      </c>
      <c r="B9551" s="275" t="s">
        <v>16570</v>
      </c>
      <c r="C9551" s="276" t="s">
        <v>22275</v>
      </c>
    </row>
    <row r="9552" spans="1:3" x14ac:dyDescent="0.2">
      <c r="A9552" s="76" t="s">
        <v>16571</v>
      </c>
      <c r="B9552" s="275" t="s">
        <v>16572</v>
      </c>
      <c r="C9552" s="276" t="s">
        <v>2525</v>
      </c>
    </row>
    <row r="9553" spans="1:3" x14ac:dyDescent="0.2">
      <c r="A9553" s="76" t="s">
        <v>16573</v>
      </c>
      <c r="B9553" s="275" t="s">
        <v>16574</v>
      </c>
      <c r="C9553" s="276" t="s">
        <v>2525</v>
      </c>
    </row>
    <row r="9554" spans="1:3" x14ac:dyDescent="0.2">
      <c r="A9554" s="76" t="s">
        <v>16575</v>
      </c>
      <c r="B9554" s="275" t="s">
        <v>16576</v>
      </c>
      <c r="C9554" s="276" t="s">
        <v>2525</v>
      </c>
    </row>
    <row r="9555" spans="1:3" x14ac:dyDescent="0.2">
      <c r="A9555" s="76" t="s">
        <v>16577</v>
      </c>
      <c r="B9555" s="275" t="s">
        <v>16578</v>
      </c>
      <c r="C9555" s="276" t="s">
        <v>2525</v>
      </c>
    </row>
    <row r="9556" spans="1:3" x14ac:dyDescent="0.2">
      <c r="A9556" s="76" t="s">
        <v>16579</v>
      </c>
      <c r="B9556" s="275" t="s">
        <v>16580</v>
      </c>
      <c r="C9556" s="276" t="s">
        <v>2525</v>
      </c>
    </row>
    <row r="9557" spans="1:3" x14ac:dyDescent="0.2">
      <c r="A9557" s="76" t="s">
        <v>16581</v>
      </c>
      <c r="B9557" s="275" t="s">
        <v>16582</v>
      </c>
      <c r="C9557" s="276" t="s">
        <v>2525</v>
      </c>
    </row>
    <row r="9558" spans="1:3" x14ac:dyDescent="0.2">
      <c r="A9558" s="76" t="s">
        <v>16583</v>
      </c>
      <c r="B9558" s="275" t="s">
        <v>20510</v>
      </c>
      <c r="C9558" s="276" t="s">
        <v>2525</v>
      </c>
    </row>
    <row r="9559" spans="1:3" x14ac:dyDescent="0.2">
      <c r="A9559" s="76" t="s">
        <v>16584</v>
      </c>
      <c r="B9559" s="275" t="s">
        <v>16585</v>
      </c>
      <c r="C9559" s="276" t="s">
        <v>22275</v>
      </c>
    </row>
    <row r="9560" spans="1:3" x14ac:dyDescent="0.2">
      <c r="A9560" s="76" t="s">
        <v>16586</v>
      </c>
      <c r="B9560" s="275" t="s">
        <v>16587</v>
      </c>
      <c r="C9560" s="276" t="s">
        <v>2525</v>
      </c>
    </row>
    <row r="9561" spans="1:3" x14ac:dyDescent="0.2">
      <c r="A9561" s="76" t="s">
        <v>16588</v>
      </c>
      <c r="B9561" s="275" t="s">
        <v>16589</v>
      </c>
      <c r="C9561" s="276" t="s">
        <v>2525</v>
      </c>
    </row>
    <row r="9562" spans="1:3" x14ac:dyDescent="0.2">
      <c r="A9562" s="76" t="s">
        <v>16590</v>
      </c>
      <c r="B9562" s="275" t="s">
        <v>16591</v>
      </c>
      <c r="C9562" s="276" t="s">
        <v>2525</v>
      </c>
    </row>
    <row r="9563" spans="1:3" x14ac:dyDescent="0.2">
      <c r="A9563" s="76" t="s">
        <v>16592</v>
      </c>
      <c r="B9563" s="275" t="s">
        <v>16593</v>
      </c>
      <c r="C9563" s="276" t="s">
        <v>2525</v>
      </c>
    </row>
    <row r="9564" spans="1:3" x14ac:dyDescent="0.2">
      <c r="A9564" s="76" t="s">
        <v>16594</v>
      </c>
      <c r="B9564" s="275" t="s">
        <v>16595</v>
      </c>
      <c r="C9564" s="276" t="s">
        <v>22275</v>
      </c>
    </row>
    <row r="9565" spans="1:3" x14ac:dyDescent="0.2">
      <c r="A9565" s="76" t="s">
        <v>16596</v>
      </c>
      <c r="B9565" s="275" t="s">
        <v>16597</v>
      </c>
      <c r="C9565" s="276" t="s">
        <v>2525</v>
      </c>
    </row>
    <row r="9566" spans="1:3" x14ac:dyDescent="0.2">
      <c r="A9566" s="76" t="s">
        <v>16598</v>
      </c>
      <c r="B9566" s="275" t="s">
        <v>16599</v>
      </c>
      <c r="C9566" s="276" t="s">
        <v>2525</v>
      </c>
    </row>
    <row r="9567" spans="1:3" x14ac:dyDescent="0.2">
      <c r="A9567" s="76" t="s">
        <v>16600</v>
      </c>
      <c r="B9567" s="275" t="s">
        <v>16601</v>
      </c>
      <c r="C9567" s="276" t="s">
        <v>2525</v>
      </c>
    </row>
    <row r="9568" spans="1:3" x14ac:dyDescent="0.2">
      <c r="A9568" s="76" t="s">
        <v>16602</v>
      </c>
      <c r="B9568" s="275" t="s">
        <v>3863</v>
      </c>
      <c r="C9568" s="276" t="s">
        <v>2525</v>
      </c>
    </row>
    <row r="9569" spans="1:3" x14ac:dyDescent="0.2">
      <c r="A9569" s="76" t="s">
        <v>16603</v>
      </c>
      <c r="B9569" s="275" t="s">
        <v>16604</v>
      </c>
      <c r="C9569" s="276" t="s">
        <v>2525</v>
      </c>
    </row>
    <row r="9570" spans="1:3" x14ac:dyDescent="0.2">
      <c r="A9570" s="76" t="s">
        <v>16605</v>
      </c>
      <c r="B9570" s="275" t="s">
        <v>16606</v>
      </c>
      <c r="C9570" s="276" t="s">
        <v>2525</v>
      </c>
    </row>
    <row r="9571" spans="1:3" x14ac:dyDescent="0.2">
      <c r="A9571" s="76" t="s">
        <v>16607</v>
      </c>
      <c r="B9571" s="275" t="s">
        <v>16608</v>
      </c>
      <c r="C9571" s="276" t="s">
        <v>2525</v>
      </c>
    </row>
    <row r="9572" spans="1:3" x14ac:dyDescent="0.2">
      <c r="A9572" s="76" t="s">
        <v>16609</v>
      </c>
      <c r="B9572" s="275" t="s">
        <v>16610</v>
      </c>
      <c r="C9572" s="276" t="s">
        <v>22275</v>
      </c>
    </row>
    <row r="9573" spans="1:3" x14ac:dyDescent="0.2">
      <c r="A9573" s="76" t="s">
        <v>16611</v>
      </c>
      <c r="B9573" s="275" t="s">
        <v>16612</v>
      </c>
      <c r="C9573" s="276" t="s">
        <v>2525</v>
      </c>
    </row>
    <row r="9574" spans="1:3" x14ac:dyDescent="0.2">
      <c r="A9574" s="76" t="s">
        <v>16613</v>
      </c>
      <c r="B9574" s="275" t="s">
        <v>16614</v>
      </c>
      <c r="C9574" s="276" t="s">
        <v>2525</v>
      </c>
    </row>
    <row r="9575" spans="1:3" x14ac:dyDescent="0.2">
      <c r="A9575" s="76" t="s">
        <v>16615</v>
      </c>
      <c r="B9575" s="275" t="s">
        <v>16616</v>
      </c>
      <c r="C9575" s="276" t="s">
        <v>2525</v>
      </c>
    </row>
    <row r="9576" spans="1:3" x14ac:dyDescent="0.2">
      <c r="A9576" s="76" t="s">
        <v>16617</v>
      </c>
      <c r="B9576" s="275" t="s">
        <v>16618</v>
      </c>
      <c r="C9576" s="276" t="s">
        <v>2525</v>
      </c>
    </row>
    <row r="9577" spans="1:3" x14ac:dyDescent="0.2">
      <c r="A9577" s="76" t="s">
        <v>16619</v>
      </c>
      <c r="B9577" s="275" t="s">
        <v>16620</v>
      </c>
      <c r="C9577" s="276" t="s">
        <v>2525</v>
      </c>
    </row>
    <row r="9578" spans="1:3" x14ac:dyDescent="0.2">
      <c r="A9578" s="76" t="s">
        <v>16621</v>
      </c>
      <c r="B9578" s="275" t="s">
        <v>16622</v>
      </c>
      <c r="C9578" s="276" t="s">
        <v>2525</v>
      </c>
    </row>
    <row r="9579" spans="1:3" x14ac:dyDescent="0.2">
      <c r="A9579" s="76" t="s">
        <v>16623</v>
      </c>
      <c r="B9579" s="275" t="s">
        <v>16624</v>
      </c>
      <c r="C9579" s="276" t="s">
        <v>2525</v>
      </c>
    </row>
    <row r="9580" spans="1:3" x14ac:dyDescent="0.2">
      <c r="A9580" s="76" t="s">
        <v>16625</v>
      </c>
      <c r="B9580" s="275" t="s">
        <v>16626</v>
      </c>
      <c r="C9580" s="276" t="s">
        <v>2525</v>
      </c>
    </row>
    <row r="9581" spans="1:3" x14ac:dyDescent="0.2">
      <c r="A9581" s="76" t="s">
        <v>16627</v>
      </c>
      <c r="B9581" s="275" t="s">
        <v>16628</v>
      </c>
      <c r="C9581" s="276" t="s">
        <v>2525</v>
      </c>
    </row>
    <row r="9582" spans="1:3" x14ac:dyDescent="0.2">
      <c r="A9582" s="76" t="s">
        <v>16629</v>
      </c>
      <c r="B9582" s="275" t="s">
        <v>16630</v>
      </c>
      <c r="C9582" s="276" t="s">
        <v>2525</v>
      </c>
    </row>
    <row r="9583" spans="1:3" x14ac:dyDescent="0.2">
      <c r="A9583" s="76" t="s">
        <v>16631</v>
      </c>
      <c r="B9583" s="275" t="s">
        <v>16632</v>
      </c>
      <c r="C9583" s="276" t="s">
        <v>2525</v>
      </c>
    </row>
    <row r="9584" spans="1:3" x14ac:dyDescent="0.2">
      <c r="A9584" s="76" t="s">
        <v>16633</v>
      </c>
      <c r="B9584" s="275" t="s">
        <v>16634</v>
      </c>
      <c r="C9584" s="276" t="s">
        <v>2525</v>
      </c>
    </row>
    <row r="9585" spans="1:3" x14ac:dyDescent="0.2">
      <c r="A9585" s="76" t="s">
        <v>16635</v>
      </c>
      <c r="B9585" s="275" t="s">
        <v>16636</v>
      </c>
      <c r="C9585" s="276" t="s">
        <v>2525</v>
      </c>
    </row>
    <row r="9586" spans="1:3" x14ac:dyDescent="0.2">
      <c r="A9586" s="76" t="s">
        <v>16637</v>
      </c>
      <c r="B9586" s="275" t="s">
        <v>16638</v>
      </c>
      <c r="C9586" s="276" t="s">
        <v>2525</v>
      </c>
    </row>
    <row r="9587" spans="1:3" x14ac:dyDescent="0.2">
      <c r="A9587" s="76" t="s">
        <v>16639</v>
      </c>
      <c r="B9587" s="275" t="s">
        <v>16640</v>
      </c>
      <c r="C9587" s="276" t="s">
        <v>2525</v>
      </c>
    </row>
    <row r="9588" spans="1:3" x14ac:dyDescent="0.2">
      <c r="A9588" s="76" t="s">
        <v>16641</v>
      </c>
      <c r="B9588" s="275" t="s">
        <v>16642</v>
      </c>
      <c r="C9588" s="276" t="s">
        <v>2525</v>
      </c>
    </row>
    <row r="9589" spans="1:3" x14ac:dyDescent="0.2">
      <c r="A9589" s="76" t="s">
        <v>16643</v>
      </c>
      <c r="B9589" s="275" t="s">
        <v>16644</v>
      </c>
      <c r="C9589" s="276" t="s">
        <v>2525</v>
      </c>
    </row>
    <row r="9590" spans="1:3" x14ac:dyDescent="0.2">
      <c r="A9590" s="76" t="s">
        <v>16645</v>
      </c>
      <c r="B9590" s="275" t="s">
        <v>16646</v>
      </c>
      <c r="C9590" s="276" t="s">
        <v>22275</v>
      </c>
    </row>
    <row r="9591" spans="1:3" x14ac:dyDescent="0.2">
      <c r="A9591" s="76" t="s">
        <v>16647</v>
      </c>
      <c r="B9591" s="275" t="s">
        <v>16648</v>
      </c>
      <c r="C9591" s="276" t="s">
        <v>2525</v>
      </c>
    </row>
    <row r="9592" spans="1:3" x14ac:dyDescent="0.2">
      <c r="A9592" s="76" t="s">
        <v>16649</v>
      </c>
      <c r="B9592" s="275" t="s">
        <v>16650</v>
      </c>
      <c r="C9592" s="276" t="s">
        <v>2525</v>
      </c>
    </row>
    <row r="9593" spans="1:3" x14ac:dyDescent="0.2">
      <c r="A9593" s="76" t="s">
        <v>16651</v>
      </c>
      <c r="B9593" s="275" t="s">
        <v>16652</v>
      </c>
      <c r="C9593" s="276" t="s">
        <v>2525</v>
      </c>
    </row>
    <row r="9594" spans="1:3" x14ac:dyDescent="0.2">
      <c r="A9594" s="76" t="s">
        <v>16653</v>
      </c>
      <c r="B9594" s="275" t="s">
        <v>16654</v>
      </c>
      <c r="C9594" s="276" t="s">
        <v>2525</v>
      </c>
    </row>
    <row r="9595" spans="1:3" x14ac:dyDescent="0.2">
      <c r="A9595" s="76" t="s">
        <v>16655</v>
      </c>
      <c r="B9595" s="275" t="s">
        <v>16656</v>
      </c>
      <c r="C9595" s="276" t="s">
        <v>2525</v>
      </c>
    </row>
    <row r="9596" spans="1:3" x14ac:dyDescent="0.2">
      <c r="A9596" s="76" t="s">
        <v>16657</v>
      </c>
      <c r="B9596" s="275" t="s">
        <v>16658</v>
      </c>
      <c r="C9596" s="276" t="s">
        <v>2525</v>
      </c>
    </row>
    <row r="9597" spans="1:3" x14ac:dyDescent="0.2">
      <c r="A9597" s="76" t="s">
        <v>16659</v>
      </c>
      <c r="B9597" s="275" t="s">
        <v>16660</v>
      </c>
      <c r="C9597" s="276" t="s">
        <v>22275</v>
      </c>
    </row>
    <row r="9598" spans="1:3" x14ac:dyDescent="0.2">
      <c r="A9598" s="76" t="s">
        <v>16661</v>
      </c>
      <c r="B9598" s="275" t="s">
        <v>16662</v>
      </c>
      <c r="C9598" s="276" t="s">
        <v>2525</v>
      </c>
    </row>
    <row r="9599" spans="1:3" x14ac:dyDescent="0.2">
      <c r="A9599" s="76" t="s">
        <v>16663</v>
      </c>
      <c r="B9599" s="275" t="s">
        <v>16664</v>
      </c>
      <c r="C9599" s="276" t="s">
        <v>2525</v>
      </c>
    </row>
    <row r="9600" spans="1:3" x14ac:dyDescent="0.2">
      <c r="A9600" s="76" t="s">
        <v>16665</v>
      </c>
      <c r="B9600" s="275" t="s">
        <v>16666</v>
      </c>
      <c r="C9600" s="276" t="s">
        <v>2525</v>
      </c>
    </row>
    <row r="9601" spans="1:3" x14ac:dyDescent="0.2">
      <c r="A9601" s="76" t="s">
        <v>16667</v>
      </c>
      <c r="B9601" s="275" t="s">
        <v>16668</v>
      </c>
      <c r="C9601" s="276" t="s">
        <v>2525</v>
      </c>
    </row>
    <row r="9602" spans="1:3" x14ac:dyDescent="0.2">
      <c r="A9602" s="76" t="s">
        <v>16669</v>
      </c>
      <c r="B9602" s="275" t="s">
        <v>16670</v>
      </c>
      <c r="C9602" s="276" t="s">
        <v>2525</v>
      </c>
    </row>
    <row r="9603" spans="1:3" x14ac:dyDescent="0.2">
      <c r="A9603" s="76" t="s">
        <v>16671</v>
      </c>
      <c r="B9603" s="275" t="s">
        <v>16672</v>
      </c>
      <c r="C9603" s="276" t="s">
        <v>2525</v>
      </c>
    </row>
    <row r="9604" spans="1:3" x14ac:dyDescent="0.2">
      <c r="A9604" s="76" t="s">
        <v>16673</v>
      </c>
      <c r="B9604" s="275" t="s">
        <v>16674</v>
      </c>
      <c r="C9604" s="276" t="s">
        <v>2525</v>
      </c>
    </row>
    <row r="9605" spans="1:3" x14ac:dyDescent="0.2">
      <c r="A9605" s="76" t="s">
        <v>16675</v>
      </c>
      <c r="B9605" s="275" t="s">
        <v>16676</v>
      </c>
      <c r="C9605" s="276" t="s">
        <v>2525</v>
      </c>
    </row>
    <row r="9606" spans="1:3" x14ac:dyDescent="0.2">
      <c r="A9606" s="76" t="s">
        <v>16677</v>
      </c>
      <c r="B9606" s="275" t="s">
        <v>16678</v>
      </c>
      <c r="C9606" s="276" t="s">
        <v>2525</v>
      </c>
    </row>
    <row r="9607" spans="1:3" x14ac:dyDescent="0.2">
      <c r="A9607" s="76" t="s">
        <v>16679</v>
      </c>
      <c r="B9607" s="275" t="s">
        <v>16680</v>
      </c>
      <c r="C9607" s="276" t="s">
        <v>2525</v>
      </c>
    </row>
    <row r="9608" spans="1:3" x14ac:dyDescent="0.2">
      <c r="A9608" s="76" t="s">
        <v>16681</v>
      </c>
      <c r="B9608" s="275" t="s">
        <v>16682</v>
      </c>
      <c r="C9608" s="276" t="s">
        <v>2525</v>
      </c>
    </row>
    <row r="9609" spans="1:3" x14ac:dyDescent="0.2">
      <c r="A9609" s="76" t="s">
        <v>16683</v>
      </c>
      <c r="B9609" s="275" t="s">
        <v>16684</v>
      </c>
      <c r="C9609" s="276" t="s">
        <v>2525</v>
      </c>
    </row>
    <row r="9610" spans="1:3" x14ac:dyDescent="0.2">
      <c r="A9610" s="76" t="s">
        <v>16685</v>
      </c>
      <c r="B9610" s="275" t="s">
        <v>16686</v>
      </c>
      <c r="C9610" s="276" t="s">
        <v>2525</v>
      </c>
    </row>
    <row r="9611" spans="1:3" x14ac:dyDescent="0.2">
      <c r="A9611" s="76" t="s">
        <v>16687</v>
      </c>
      <c r="B9611" s="275" t="s">
        <v>16688</v>
      </c>
      <c r="C9611" s="276" t="s">
        <v>2525</v>
      </c>
    </row>
    <row r="9612" spans="1:3" x14ac:dyDescent="0.2">
      <c r="A9612" s="76" t="s">
        <v>16689</v>
      </c>
      <c r="B9612" s="275" t="s">
        <v>16690</v>
      </c>
      <c r="C9612" s="276" t="s">
        <v>2525</v>
      </c>
    </row>
    <row r="9613" spans="1:3" x14ac:dyDescent="0.2">
      <c r="A9613" s="76" t="s">
        <v>16691</v>
      </c>
      <c r="B9613" s="275" t="s">
        <v>2710</v>
      </c>
      <c r="C9613" s="276" t="s">
        <v>2525</v>
      </c>
    </row>
    <row r="9614" spans="1:3" x14ac:dyDescent="0.2">
      <c r="A9614" s="76" t="s">
        <v>16692</v>
      </c>
      <c r="B9614" s="275" t="s">
        <v>2710</v>
      </c>
      <c r="C9614" s="276" t="s">
        <v>2525</v>
      </c>
    </row>
    <row r="9615" spans="1:3" x14ac:dyDescent="0.2">
      <c r="A9615" s="76" t="s">
        <v>16693</v>
      </c>
      <c r="B9615" s="275" t="s">
        <v>16694</v>
      </c>
      <c r="C9615" s="276" t="s">
        <v>2525</v>
      </c>
    </row>
    <row r="9616" spans="1:3" x14ac:dyDescent="0.2">
      <c r="A9616" s="76" t="s">
        <v>16695</v>
      </c>
      <c r="B9616" s="275" t="s">
        <v>20180</v>
      </c>
      <c r="C9616" s="276" t="s">
        <v>2525</v>
      </c>
    </row>
    <row r="9617" spans="1:3" x14ac:dyDescent="0.2">
      <c r="A9617" s="76" t="s">
        <v>16696</v>
      </c>
      <c r="B9617" s="275" t="s">
        <v>16697</v>
      </c>
      <c r="C9617" s="276" t="s">
        <v>22275</v>
      </c>
    </row>
    <row r="9618" spans="1:3" x14ac:dyDescent="0.2">
      <c r="A9618" s="76" t="s">
        <v>16698</v>
      </c>
      <c r="B9618" s="275" t="s">
        <v>16699</v>
      </c>
      <c r="C9618" s="276" t="s">
        <v>2525</v>
      </c>
    </row>
    <row r="9619" spans="1:3" x14ac:dyDescent="0.2">
      <c r="A9619" s="76" t="s">
        <v>16700</v>
      </c>
      <c r="B9619" s="275" t="s">
        <v>16701</v>
      </c>
      <c r="C9619" s="276" t="s">
        <v>22275</v>
      </c>
    </row>
    <row r="9620" spans="1:3" x14ac:dyDescent="0.2">
      <c r="A9620" s="76" t="s">
        <v>16702</v>
      </c>
      <c r="B9620" s="275" t="s">
        <v>16703</v>
      </c>
      <c r="C9620" s="276" t="s">
        <v>2525</v>
      </c>
    </row>
    <row r="9621" spans="1:3" x14ac:dyDescent="0.2">
      <c r="A9621" s="76" t="s">
        <v>16704</v>
      </c>
      <c r="B9621" s="275" t="s">
        <v>16705</v>
      </c>
      <c r="C9621" s="276" t="s">
        <v>2525</v>
      </c>
    </row>
    <row r="9622" spans="1:3" x14ac:dyDescent="0.2">
      <c r="A9622" s="76" t="s">
        <v>16706</v>
      </c>
      <c r="B9622" s="275" t="s">
        <v>16707</v>
      </c>
      <c r="C9622" s="276" t="s">
        <v>2525</v>
      </c>
    </row>
    <row r="9623" spans="1:3" x14ac:dyDescent="0.2">
      <c r="A9623" s="76" t="s">
        <v>16708</v>
      </c>
      <c r="B9623" s="275" t="s">
        <v>16709</v>
      </c>
      <c r="C9623" s="276" t="s">
        <v>2525</v>
      </c>
    </row>
    <row r="9624" spans="1:3" x14ac:dyDescent="0.2">
      <c r="A9624" s="76" t="s">
        <v>16710</v>
      </c>
      <c r="B9624" s="275" t="s">
        <v>16711</v>
      </c>
      <c r="C9624" s="276" t="s">
        <v>2525</v>
      </c>
    </row>
    <row r="9625" spans="1:3" x14ac:dyDescent="0.2">
      <c r="A9625" s="76" t="s">
        <v>16712</v>
      </c>
      <c r="B9625" s="275" t="s">
        <v>16713</v>
      </c>
      <c r="C9625" s="276" t="s">
        <v>2525</v>
      </c>
    </row>
    <row r="9626" spans="1:3" x14ac:dyDescent="0.2">
      <c r="A9626" s="76" t="s">
        <v>16714</v>
      </c>
      <c r="B9626" s="275" t="s">
        <v>16715</v>
      </c>
      <c r="C9626" s="276" t="s">
        <v>2525</v>
      </c>
    </row>
    <row r="9627" spans="1:3" x14ac:dyDescent="0.2">
      <c r="A9627" s="76" t="s">
        <v>16716</v>
      </c>
      <c r="B9627" s="275" t="s">
        <v>16717</v>
      </c>
      <c r="C9627" s="276" t="s">
        <v>2525</v>
      </c>
    </row>
    <row r="9628" spans="1:3" x14ac:dyDescent="0.2">
      <c r="A9628" s="76" t="s">
        <v>16718</v>
      </c>
      <c r="B9628" s="275" t="s">
        <v>16719</v>
      </c>
      <c r="C9628" s="276" t="s">
        <v>2525</v>
      </c>
    </row>
    <row r="9629" spans="1:3" x14ac:dyDescent="0.2">
      <c r="A9629" s="76" t="s">
        <v>16720</v>
      </c>
      <c r="B9629" s="275" t="s">
        <v>16721</v>
      </c>
      <c r="C9629" s="276" t="s">
        <v>2525</v>
      </c>
    </row>
    <row r="9630" spans="1:3" x14ac:dyDescent="0.2">
      <c r="A9630" s="76" t="s">
        <v>16722</v>
      </c>
      <c r="B9630" s="275" t="s">
        <v>16723</v>
      </c>
      <c r="C9630" s="276" t="s">
        <v>2525</v>
      </c>
    </row>
    <row r="9631" spans="1:3" x14ac:dyDescent="0.2">
      <c r="A9631" s="76" t="s">
        <v>16724</v>
      </c>
      <c r="B9631" s="275" t="s">
        <v>16725</v>
      </c>
      <c r="C9631" s="276" t="s">
        <v>2525</v>
      </c>
    </row>
    <row r="9632" spans="1:3" x14ac:dyDescent="0.2">
      <c r="A9632" s="76" t="s">
        <v>16726</v>
      </c>
      <c r="B9632" s="275" t="s">
        <v>16727</v>
      </c>
      <c r="C9632" s="276" t="s">
        <v>2525</v>
      </c>
    </row>
    <row r="9633" spans="1:3" x14ac:dyDescent="0.2">
      <c r="A9633" s="76" t="s">
        <v>16728</v>
      </c>
      <c r="B9633" s="275" t="s">
        <v>16729</v>
      </c>
      <c r="C9633" s="276" t="s">
        <v>2525</v>
      </c>
    </row>
    <row r="9634" spans="1:3" x14ac:dyDescent="0.2">
      <c r="A9634" s="76" t="s">
        <v>16730</v>
      </c>
      <c r="B9634" s="275" t="s">
        <v>16731</v>
      </c>
      <c r="C9634" s="276" t="s">
        <v>2525</v>
      </c>
    </row>
    <row r="9635" spans="1:3" x14ac:dyDescent="0.2">
      <c r="A9635" s="76" t="s">
        <v>16732</v>
      </c>
      <c r="B9635" s="275" t="s">
        <v>16733</v>
      </c>
      <c r="C9635" s="276" t="s">
        <v>2525</v>
      </c>
    </row>
    <row r="9636" spans="1:3" x14ac:dyDescent="0.2">
      <c r="A9636" s="76" t="s">
        <v>16734</v>
      </c>
      <c r="B9636" s="275" t="s">
        <v>16735</v>
      </c>
      <c r="C9636" s="276" t="s">
        <v>2525</v>
      </c>
    </row>
    <row r="9637" spans="1:3" x14ac:dyDescent="0.2">
      <c r="A9637" s="76" t="s">
        <v>16736</v>
      </c>
      <c r="B9637" s="275" t="s">
        <v>16737</v>
      </c>
      <c r="C9637" s="276" t="s">
        <v>2525</v>
      </c>
    </row>
    <row r="9638" spans="1:3" x14ac:dyDescent="0.2">
      <c r="A9638" s="76" t="s">
        <v>16738</v>
      </c>
      <c r="B9638" s="275" t="s">
        <v>16739</v>
      </c>
      <c r="C9638" s="276" t="s">
        <v>2525</v>
      </c>
    </row>
    <row r="9639" spans="1:3" x14ac:dyDescent="0.2">
      <c r="A9639" s="76" t="s">
        <v>16740</v>
      </c>
      <c r="B9639" s="275" t="s">
        <v>16741</v>
      </c>
      <c r="C9639" s="276" t="s">
        <v>2525</v>
      </c>
    </row>
    <row r="9640" spans="1:3" x14ac:dyDescent="0.2">
      <c r="A9640" s="76" t="s">
        <v>16742</v>
      </c>
      <c r="B9640" s="275" t="s">
        <v>16743</v>
      </c>
      <c r="C9640" s="276" t="s">
        <v>2525</v>
      </c>
    </row>
    <row r="9641" spans="1:3" x14ac:dyDescent="0.2">
      <c r="A9641" s="76" t="s">
        <v>16744</v>
      </c>
      <c r="B9641" s="275" t="s">
        <v>16745</v>
      </c>
      <c r="C9641" s="276" t="s">
        <v>22275</v>
      </c>
    </row>
    <row r="9642" spans="1:3" x14ac:dyDescent="0.2">
      <c r="A9642" s="76" t="s">
        <v>16746</v>
      </c>
      <c r="B9642" s="275" t="s">
        <v>16747</v>
      </c>
      <c r="C9642" s="276" t="s">
        <v>22275</v>
      </c>
    </row>
    <row r="9643" spans="1:3" x14ac:dyDescent="0.2">
      <c r="A9643" s="76" t="s">
        <v>16748</v>
      </c>
      <c r="B9643" s="275" t="s">
        <v>16749</v>
      </c>
      <c r="C9643" s="276" t="s">
        <v>2525</v>
      </c>
    </row>
    <row r="9644" spans="1:3" x14ac:dyDescent="0.2">
      <c r="A9644" s="76" t="s">
        <v>16750</v>
      </c>
      <c r="B9644" s="275" t="s">
        <v>16751</v>
      </c>
      <c r="C9644" s="276" t="s">
        <v>2525</v>
      </c>
    </row>
    <row r="9645" spans="1:3" x14ac:dyDescent="0.2">
      <c r="A9645" s="76" t="s">
        <v>16752</v>
      </c>
      <c r="B9645" s="275" t="s">
        <v>16753</v>
      </c>
      <c r="C9645" s="276" t="s">
        <v>2525</v>
      </c>
    </row>
    <row r="9646" spans="1:3" x14ac:dyDescent="0.2">
      <c r="A9646" s="76" t="s">
        <v>16754</v>
      </c>
      <c r="B9646" s="275" t="s">
        <v>16755</v>
      </c>
      <c r="C9646" s="276" t="s">
        <v>22275</v>
      </c>
    </row>
    <row r="9647" spans="1:3" x14ac:dyDescent="0.2">
      <c r="A9647" s="76" t="s">
        <v>16756</v>
      </c>
      <c r="B9647" s="275" t="s">
        <v>16757</v>
      </c>
      <c r="C9647" s="276" t="s">
        <v>22275</v>
      </c>
    </row>
    <row r="9648" spans="1:3" x14ac:dyDescent="0.2">
      <c r="A9648" s="76" t="s">
        <v>16758</v>
      </c>
      <c r="B9648" s="275" t="s">
        <v>16759</v>
      </c>
      <c r="C9648" s="276" t="s">
        <v>2525</v>
      </c>
    </row>
    <row r="9649" spans="1:3" x14ac:dyDescent="0.2">
      <c r="A9649" s="76" t="s">
        <v>16760</v>
      </c>
      <c r="B9649" s="275" t="s">
        <v>16761</v>
      </c>
      <c r="C9649" s="276" t="s">
        <v>2525</v>
      </c>
    </row>
    <row r="9650" spans="1:3" x14ac:dyDescent="0.2">
      <c r="A9650" s="76" t="s">
        <v>16762</v>
      </c>
      <c r="B9650" s="275" t="s">
        <v>16763</v>
      </c>
      <c r="C9650" s="276" t="s">
        <v>2525</v>
      </c>
    </row>
    <row r="9651" spans="1:3" x14ac:dyDescent="0.2">
      <c r="A9651" s="76" t="s">
        <v>16764</v>
      </c>
      <c r="B9651" s="275" t="s">
        <v>16765</v>
      </c>
      <c r="C9651" s="276" t="s">
        <v>2525</v>
      </c>
    </row>
    <row r="9652" spans="1:3" x14ac:dyDescent="0.2">
      <c r="A9652" s="76" t="s">
        <v>16766</v>
      </c>
      <c r="B9652" s="275" t="s">
        <v>20445</v>
      </c>
      <c r="C9652" s="276" t="s">
        <v>2525</v>
      </c>
    </row>
    <row r="9653" spans="1:3" x14ac:dyDescent="0.2">
      <c r="A9653" s="76" t="s">
        <v>16767</v>
      </c>
      <c r="B9653" s="275" t="s">
        <v>16768</v>
      </c>
      <c r="C9653" s="276" t="s">
        <v>2525</v>
      </c>
    </row>
    <row r="9654" spans="1:3" x14ac:dyDescent="0.2">
      <c r="A9654" s="76" t="s">
        <v>16769</v>
      </c>
      <c r="B9654" s="275" t="s">
        <v>16770</v>
      </c>
      <c r="C9654" s="276" t="s">
        <v>22275</v>
      </c>
    </row>
    <row r="9655" spans="1:3" x14ac:dyDescent="0.2">
      <c r="A9655" s="76" t="s">
        <v>16771</v>
      </c>
      <c r="B9655" s="275" t="s">
        <v>16772</v>
      </c>
      <c r="C9655" s="276" t="s">
        <v>2525</v>
      </c>
    </row>
    <row r="9656" spans="1:3" x14ac:dyDescent="0.2">
      <c r="A9656" s="76" t="s">
        <v>16773</v>
      </c>
      <c r="B9656" s="275" t="s">
        <v>16774</v>
      </c>
      <c r="C9656" s="276" t="s">
        <v>2525</v>
      </c>
    </row>
    <row r="9657" spans="1:3" x14ac:dyDescent="0.2">
      <c r="A9657" s="76" t="s">
        <v>16775</v>
      </c>
      <c r="B9657" s="275" t="s">
        <v>16776</v>
      </c>
      <c r="C9657" s="276" t="s">
        <v>2525</v>
      </c>
    </row>
    <row r="9658" spans="1:3" x14ac:dyDescent="0.2">
      <c r="A9658" s="76" t="s">
        <v>16777</v>
      </c>
      <c r="B9658" s="275" t="s">
        <v>16778</v>
      </c>
      <c r="C9658" s="276" t="s">
        <v>2525</v>
      </c>
    </row>
    <row r="9659" spans="1:3" x14ac:dyDescent="0.2">
      <c r="A9659" s="76" t="s">
        <v>16779</v>
      </c>
      <c r="B9659" s="275" t="s">
        <v>16780</v>
      </c>
      <c r="C9659" s="276" t="s">
        <v>2525</v>
      </c>
    </row>
    <row r="9660" spans="1:3" x14ac:dyDescent="0.2">
      <c r="A9660" s="76" t="s">
        <v>16781</v>
      </c>
      <c r="B9660" s="275" t="s">
        <v>3568</v>
      </c>
      <c r="C9660" s="276" t="s">
        <v>2525</v>
      </c>
    </row>
    <row r="9661" spans="1:3" x14ac:dyDescent="0.2">
      <c r="A9661" s="76" t="s">
        <v>16782</v>
      </c>
      <c r="B9661" s="275" t="s">
        <v>16783</v>
      </c>
      <c r="C9661" s="276" t="s">
        <v>2525</v>
      </c>
    </row>
    <row r="9662" spans="1:3" x14ac:dyDescent="0.2">
      <c r="A9662" s="76" t="s">
        <v>16784</v>
      </c>
      <c r="B9662" s="275" t="s">
        <v>16785</v>
      </c>
      <c r="C9662" s="276" t="s">
        <v>2525</v>
      </c>
    </row>
    <row r="9663" spans="1:3" x14ac:dyDescent="0.2">
      <c r="A9663" s="76" t="s">
        <v>16786</v>
      </c>
      <c r="B9663" s="275" t="s">
        <v>16787</v>
      </c>
      <c r="C9663" s="276" t="s">
        <v>2525</v>
      </c>
    </row>
    <row r="9664" spans="1:3" x14ac:dyDescent="0.2">
      <c r="A9664" s="76" t="s">
        <v>16788</v>
      </c>
      <c r="B9664" s="275" t="s">
        <v>16789</v>
      </c>
      <c r="C9664" s="276" t="s">
        <v>2525</v>
      </c>
    </row>
    <row r="9665" spans="1:3" x14ac:dyDescent="0.2">
      <c r="A9665" s="76" t="s">
        <v>16790</v>
      </c>
      <c r="B9665" s="275" t="s">
        <v>16791</v>
      </c>
      <c r="C9665" s="276" t="s">
        <v>2525</v>
      </c>
    </row>
    <row r="9666" spans="1:3" x14ac:dyDescent="0.2">
      <c r="A9666" s="76" t="s">
        <v>16792</v>
      </c>
      <c r="B9666" s="275" t="s">
        <v>16793</v>
      </c>
      <c r="C9666" s="276" t="s">
        <v>2525</v>
      </c>
    </row>
    <row r="9667" spans="1:3" x14ac:dyDescent="0.2">
      <c r="A9667" s="76" t="s">
        <v>16794</v>
      </c>
      <c r="B9667" s="275" t="s">
        <v>16795</v>
      </c>
      <c r="C9667" s="276" t="s">
        <v>2525</v>
      </c>
    </row>
    <row r="9668" spans="1:3" x14ac:dyDescent="0.2">
      <c r="A9668" s="76" t="s">
        <v>16796</v>
      </c>
      <c r="B9668" s="275" t="s">
        <v>16797</v>
      </c>
      <c r="C9668" s="276" t="s">
        <v>2525</v>
      </c>
    </row>
    <row r="9669" spans="1:3" x14ac:dyDescent="0.2">
      <c r="A9669" s="76" t="s">
        <v>16798</v>
      </c>
      <c r="B9669" s="275" t="s">
        <v>16799</v>
      </c>
      <c r="C9669" s="276" t="s">
        <v>2525</v>
      </c>
    </row>
    <row r="9670" spans="1:3" x14ac:dyDescent="0.2">
      <c r="A9670" s="76" t="s">
        <v>16800</v>
      </c>
      <c r="B9670" s="275" t="s">
        <v>16801</v>
      </c>
      <c r="C9670" s="276" t="s">
        <v>2525</v>
      </c>
    </row>
    <row r="9671" spans="1:3" x14ac:dyDescent="0.2">
      <c r="A9671" s="76" t="s">
        <v>16802</v>
      </c>
      <c r="B9671" s="275" t="s">
        <v>16803</v>
      </c>
      <c r="C9671" s="276" t="s">
        <v>2525</v>
      </c>
    </row>
    <row r="9672" spans="1:3" x14ac:dyDescent="0.2">
      <c r="A9672" s="76" t="s">
        <v>16804</v>
      </c>
      <c r="B9672" s="275" t="s">
        <v>16805</v>
      </c>
      <c r="C9672" s="276" t="s">
        <v>2525</v>
      </c>
    </row>
    <row r="9673" spans="1:3" x14ac:dyDescent="0.2">
      <c r="A9673" s="76" t="s">
        <v>16806</v>
      </c>
      <c r="B9673" s="275" t="s">
        <v>16807</v>
      </c>
      <c r="C9673" s="276" t="s">
        <v>2525</v>
      </c>
    </row>
    <row r="9674" spans="1:3" x14ac:dyDescent="0.2">
      <c r="A9674" s="76" t="s">
        <v>16808</v>
      </c>
      <c r="B9674" s="275" t="s">
        <v>16809</v>
      </c>
      <c r="C9674" s="276" t="s">
        <v>2525</v>
      </c>
    </row>
    <row r="9675" spans="1:3" x14ac:dyDescent="0.2">
      <c r="A9675" s="76" t="s">
        <v>16810</v>
      </c>
      <c r="B9675" s="275" t="s">
        <v>16811</v>
      </c>
      <c r="C9675" s="276" t="s">
        <v>2525</v>
      </c>
    </row>
    <row r="9676" spans="1:3" x14ac:dyDescent="0.2">
      <c r="A9676" s="76" t="s">
        <v>16812</v>
      </c>
      <c r="B9676" s="275" t="s">
        <v>16813</v>
      </c>
      <c r="C9676" s="276" t="s">
        <v>2525</v>
      </c>
    </row>
    <row r="9677" spans="1:3" x14ac:dyDescent="0.2">
      <c r="A9677" s="76" t="s">
        <v>16814</v>
      </c>
      <c r="B9677" s="275" t="s">
        <v>16815</v>
      </c>
      <c r="C9677" s="276" t="s">
        <v>2525</v>
      </c>
    </row>
    <row r="9678" spans="1:3" x14ac:dyDescent="0.2">
      <c r="A9678" s="76" t="s">
        <v>16816</v>
      </c>
      <c r="B9678" s="275" t="s">
        <v>22303</v>
      </c>
      <c r="C9678" s="276" t="s">
        <v>22275</v>
      </c>
    </row>
    <row r="9679" spans="1:3" x14ac:dyDescent="0.2">
      <c r="A9679" s="76" t="s">
        <v>16817</v>
      </c>
      <c r="B9679" s="275" t="s">
        <v>16818</v>
      </c>
      <c r="C9679" s="276" t="s">
        <v>2525</v>
      </c>
    </row>
    <row r="9680" spans="1:3" x14ac:dyDescent="0.2">
      <c r="A9680" s="76" t="s">
        <v>16819</v>
      </c>
      <c r="B9680" s="275" t="s">
        <v>16820</v>
      </c>
      <c r="C9680" s="276" t="s">
        <v>2525</v>
      </c>
    </row>
    <row r="9681" spans="1:3" x14ac:dyDescent="0.2">
      <c r="A9681" s="76" t="s">
        <v>16821</v>
      </c>
      <c r="B9681" s="275" t="s">
        <v>16822</v>
      </c>
      <c r="C9681" s="276" t="s">
        <v>2525</v>
      </c>
    </row>
    <row r="9682" spans="1:3" x14ac:dyDescent="0.2">
      <c r="A9682" s="76" t="s">
        <v>16823</v>
      </c>
      <c r="B9682" s="275" t="s">
        <v>16824</v>
      </c>
      <c r="C9682" s="276" t="s">
        <v>2525</v>
      </c>
    </row>
    <row r="9683" spans="1:3" x14ac:dyDescent="0.2">
      <c r="A9683" s="76" t="s">
        <v>16825</v>
      </c>
      <c r="B9683" s="275" t="s">
        <v>16826</v>
      </c>
      <c r="C9683" s="276" t="s">
        <v>2525</v>
      </c>
    </row>
    <row r="9684" spans="1:3" x14ac:dyDescent="0.2">
      <c r="A9684" s="76" t="s">
        <v>16827</v>
      </c>
      <c r="B9684" s="275" t="s">
        <v>16828</v>
      </c>
      <c r="C9684" s="276" t="s">
        <v>22275</v>
      </c>
    </row>
    <row r="9685" spans="1:3" x14ac:dyDescent="0.2">
      <c r="A9685" s="76" t="s">
        <v>16829</v>
      </c>
      <c r="B9685" s="275" t="s">
        <v>16830</v>
      </c>
      <c r="C9685" s="276" t="s">
        <v>2525</v>
      </c>
    </row>
    <row r="9686" spans="1:3" x14ac:dyDescent="0.2">
      <c r="A9686" s="76" t="s">
        <v>16831</v>
      </c>
      <c r="B9686" s="275" t="s">
        <v>16832</v>
      </c>
      <c r="C9686" s="276" t="s">
        <v>2525</v>
      </c>
    </row>
    <row r="9687" spans="1:3" x14ac:dyDescent="0.2">
      <c r="A9687" s="76" t="s">
        <v>16833</v>
      </c>
      <c r="B9687" s="275" t="s">
        <v>16834</v>
      </c>
      <c r="C9687" s="276" t="s">
        <v>2525</v>
      </c>
    </row>
    <row r="9688" spans="1:3" x14ac:dyDescent="0.2">
      <c r="A9688" s="76" t="s">
        <v>16835</v>
      </c>
      <c r="B9688" s="275" t="s">
        <v>16836</v>
      </c>
      <c r="C9688" s="276" t="s">
        <v>22275</v>
      </c>
    </row>
    <row r="9689" spans="1:3" x14ac:dyDescent="0.2">
      <c r="A9689" s="76" t="s">
        <v>16837</v>
      </c>
      <c r="B9689" s="275" t="s">
        <v>16838</v>
      </c>
      <c r="C9689" s="276" t="s">
        <v>2525</v>
      </c>
    </row>
    <row r="9690" spans="1:3" x14ac:dyDescent="0.2">
      <c r="A9690" s="76" t="s">
        <v>16839</v>
      </c>
      <c r="B9690" s="275" t="s">
        <v>16840</v>
      </c>
      <c r="C9690" s="276" t="s">
        <v>2525</v>
      </c>
    </row>
    <row r="9691" spans="1:3" x14ac:dyDescent="0.2">
      <c r="A9691" s="76" t="s">
        <v>16841</v>
      </c>
      <c r="B9691" s="275" t="s">
        <v>16842</v>
      </c>
      <c r="C9691" s="276" t="s">
        <v>2525</v>
      </c>
    </row>
    <row r="9692" spans="1:3" x14ac:dyDescent="0.2">
      <c r="A9692" s="76" t="s">
        <v>16843</v>
      </c>
      <c r="B9692" s="275" t="s">
        <v>16844</v>
      </c>
      <c r="C9692" s="276" t="s">
        <v>2525</v>
      </c>
    </row>
    <row r="9693" spans="1:3" x14ac:dyDescent="0.2">
      <c r="A9693" s="76" t="s">
        <v>16845</v>
      </c>
      <c r="B9693" s="275" t="s">
        <v>16846</v>
      </c>
      <c r="C9693" s="276" t="s">
        <v>2525</v>
      </c>
    </row>
    <row r="9694" spans="1:3" x14ac:dyDescent="0.2">
      <c r="A9694" s="76" t="s">
        <v>16847</v>
      </c>
      <c r="B9694" s="275" t="s">
        <v>16848</v>
      </c>
      <c r="C9694" s="276" t="s">
        <v>2525</v>
      </c>
    </row>
    <row r="9695" spans="1:3" x14ac:dyDescent="0.2">
      <c r="A9695" s="76" t="s">
        <v>16849</v>
      </c>
      <c r="B9695" s="275" t="s">
        <v>16850</v>
      </c>
      <c r="C9695" s="276" t="s">
        <v>22275</v>
      </c>
    </row>
    <row r="9696" spans="1:3" x14ac:dyDescent="0.2">
      <c r="A9696" s="76" t="s">
        <v>16851</v>
      </c>
      <c r="B9696" s="275" t="s">
        <v>16852</v>
      </c>
      <c r="C9696" s="276" t="s">
        <v>2525</v>
      </c>
    </row>
    <row r="9697" spans="1:3" x14ac:dyDescent="0.2">
      <c r="A9697" s="76" t="s">
        <v>16853</v>
      </c>
      <c r="B9697" s="275" t="s">
        <v>16854</v>
      </c>
      <c r="C9697" s="276" t="s">
        <v>2525</v>
      </c>
    </row>
    <row r="9698" spans="1:3" x14ac:dyDescent="0.2">
      <c r="A9698" s="76" t="s">
        <v>16855</v>
      </c>
      <c r="B9698" s="275" t="s">
        <v>16856</v>
      </c>
      <c r="C9698" s="276" t="s">
        <v>2525</v>
      </c>
    </row>
    <row r="9699" spans="1:3" x14ac:dyDescent="0.2">
      <c r="A9699" s="76" t="s">
        <v>16857</v>
      </c>
      <c r="B9699" s="275" t="s">
        <v>16858</v>
      </c>
      <c r="C9699" s="276" t="s">
        <v>2525</v>
      </c>
    </row>
    <row r="9700" spans="1:3" x14ac:dyDescent="0.2">
      <c r="A9700" s="76" t="s">
        <v>16859</v>
      </c>
      <c r="B9700" s="275" t="s">
        <v>16860</v>
      </c>
      <c r="C9700" s="276" t="s">
        <v>2525</v>
      </c>
    </row>
    <row r="9701" spans="1:3" x14ac:dyDescent="0.2">
      <c r="A9701" s="76" t="s">
        <v>16861</v>
      </c>
      <c r="B9701" s="275" t="s">
        <v>16862</v>
      </c>
      <c r="C9701" s="276" t="s">
        <v>2525</v>
      </c>
    </row>
    <row r="9702" spans="1:3" x14ac:dyDescent="0.2">
      <c r="A9702" s="76" t="s">
        <v>16863</v>
      </c>
      <c r="B9702" s="275" t="s">
        <v>16864</v>
      </c>
      <c r="C9702" s="276" t="s">
        <v>2525</v>
      </c>
    </row>
    <row r="9703" spans="1:3" x14ac:dyDescent="0.2">
      <c r="A9703" s="76" t="s">
        <v>16866</v>
      </c>
      <c r="B9703" s="275" t="s">
        <v>16867</v>
      </c>
      <c r="C9703" s="276" t="s">
        <v>2525</v>
      </c>
    </row>
    <row r="9704" spans="1:3" x14ac:dyDescent="0.2">
      <c r="A9704" s="76" t="s">
        <v>16868</v>
      </c>
      <c r="B9704" s="275" t="s">
        <v>16869</v>
      </c>
      <c r="C9704" s="276" t="s">
        <v>2525</v>
      </c>
    </row>
    <row r="9705" spans="1:3" x14ac:dyDescent="0.2">
      <c r="A9705" s="76" t="s">
        <v>16870</v>
      </c>
      <c r="B9705" s="275" t="s">
        <v>16871</v>
      </c>
      <c r="C9705" s="276" t="s">
        <v>2525</v>
      </c>
    </row>
    <row r="9706" spans="1:3" x14ac:dyDescent="0.2">
      <c r="A9706" s="76" t="s">
        <v>16872</v>
      </c>
      <c r="B9706" s="275" t="s">
        <v>16873</v>
      </c>
      <c r="C9706" s="276" t="s">
        <v>22275</v>
      </c>
    </row>
    <row r="9707" spans="1:3" x14ac:dyDescent="0.2">
      <c r="A9707" s="76" t="s">
        <v>16874</v>
      </c>
      <c r="B9707" s="275" t="s">
        <v>16875</v>
      </c>
      <c r="C9707" s="276" t="s">
        <v>2525</v>
      </c>
    </row>
    <row r="9708" spans="1:3" x14ac:dyDescent="0.2">
      <c r="A9708" s="76" t="s">
        <v>16876</v>
      </c>
      <c r="B9708" s="275" t="s">
        <v>16877</v>
      </c>
      <c r="C9708" s="276" t="s">
        <v>22275</v>
      </c>
    </row>
    <row r="9709" spans="1:3" x14ac:dyDescent="0.2">
      <c r="A9709" s="76" t="s">
        <v>16878</v>
      </c>
      <c r="B9709" s="275" t="s">
        <v>16879</v>
      </c>
      <c r="C9709" s="276" t="s">
        <v>2525</v>
      </c>
    </row>
    <row r="9710" spans="1:3" x14ac:dyDescent="0.2">
      <c r="A9710" s="76" t="s">
        <v>16880</v>
      </c>
      <c r="B9710" s="275" t="s">
        <v>16881</v>
      </c>
      <c r="C9710" s="276" t="s">
        <v>2525</v>
      </c>
    </row>
    <row r="9711" spans="1:3" x14ac:dyDescent="0.2">
      <c r="A9711" s="76" t="s">
        <v>16882</v>
      </c>
      <c r="B9711" s="275" t="s">
        <v>16883</v>
      </c>
      <c r="C9711" s="276" t="s">
        <v>2525</v>
      </c>
    </row>
    <row r="9712" spans="1:3" x14ac:dyDescent="0.2">
      <c r="A9712" s="76" t="s">
        <v>16884</v>
      </c>
      <c r="B9712" s="275" t="s">
        <v>7114</v>
      </c>
      <c r="C9712" s="276" t="s">
        <v>2525</v>
      </c>
    </row>
    <row r="9713" spans="1:3" x14ac:dyDescent="0.2">
      <c r="A9713" s="76" t="s">
        <v>16885</v>
      </c>
      <c r="B9713" s="275" t="s">
        <v>16886</v>
      </c>
      <c r="C9713" s="276" t="s">
        <v>2525</v>
      </c>
    </row>
    <row r="9714" spans="1:3" x14ac:dyDescent="0.2">
      <c r="A9714" s="76" t="s">
        <v>16887</v>
      </c>
      <c r="B9714" s="275" t="s">
        <v>16888</v>
      </c>
      <c r="C9714" s="276" t="s">
        <v>2525</v>
      </c>
    </row>
    <row r="9715" spans="1:3" x14ac:dyDescent="0.2">
      <c r="A9715" s="76" t="s">
        <v>16889</v>
      </c>
      <c r="B9715" s="275" t="s">
        <v>16890</v>
      </c>
      <c r="C9715" s="276" t="s">
        <v>2525</v>
      </c>
    </row>
    <row r="9716" spans="1:3" x14ac:dyDescent="0.2">
      <c r="A9716" s="76" t="s">
        <v>16891</v>
      </c>
      <c r="B9716" s="275" t="s">
        <v>16892</v>
      </c>
      <c r="C9716" s="276" t="s">
        <v>22275</v>
      </c>
    </row>
    <row r="9717" spans="1:3" x14ac:dyDescent="0.2">
      <c r="A9717" s="76" t="s">
        <v>16893</v>
      </c>
      <c r="B9717" s="275" t="s">
        <v>16894</v>
      </c>
      <c r="C9717" s="276" t="s">
        <v>2525</v>
      </c>
    </row>
    <row r="9718" spans="1:3" x14ac:dyDescent="0.2">
      <c r="A9718" s="76" t="s">
        <v>16895</v>
      </c>
      <c r="B9718" s="275" t="s">
        <v>16896</v>
      </c>
      <c r="C9718" s="276" t="s">
        <v>2525</v>
      </c>
    </row>
    <row r="9719" spans="1:3" x14ac:dyDescent="0.2">
      <c r="A9719" s="76" t="s">
        <v>16897</v>
      </c>
      <c r="B9719" s="275" t="s">
        <v>16898</v>
      </c>
      <c r="C9719" s="276" t="s">
        <v>2525</v>
      </c>
    </row>
    <row r="9720" spans="1:3" x14ac:dyDescent="0.2">
      <c r="A9720" s="76" t="s">
        <v>16899</v>
      </c>
      <c r="B9720" s="275" t="s">
        <v>16900</v>
      </c>
      <c r="C9720" s="276" t="s">
        <v>2525</v>
      </c>
    </row>
    <row r="9721" spans="1:3" x14ac:dyDescent="0.2">
      <c r="A9721" s="76" t="s">
        <v>16901</v>
      </c>
      <c r="B9721" s="275" t="s">
        <v>16902</v>
      </c>
      <c r="C9721" s="276" t="s">
        <v>2525</v>
      </c>
    </row>
    <row r="9722" spans="1:3" x14ac:dyDescent="0.2">
      <c r="A9722" s="76" t="s">
        <v>16903</v>
      </c>
      <c r="B9722" s="275" t="s">
        <v>16904</v>
      </c>
      <c r="C9722" s="276" t="s">
        <v>2525</v>
      </c>
    </row>
    <row r="9723" spans="1:3" x14ac:dyDescent="0.2">
      <c r="A9723" s="76" t="s">
        <v>16905</v>
      </c>
      <c r="B9723" s="275" t="s">
        <v>15453</v>
      </c>
      <c r="C9723" s="276" t="s">
        <v>2525</v>
      </c>
    </row>
    <row r="9724" spans="1:3" x14ac:dyDescent="0.2">
      <c r="A9724" s="76" t="s">
        <v>16906</v>
      </c>
      <c r="B9724" s="275" t="s">
        <v>16907</v>
      </c>
      <c r="C9724" s="276" t="s">
        <v>2525</v>
      </c>
    </row>
    <row r="9725" spans="1:3" x14ac:dyDescent="0.2">
      <c r="A9725" s="76" t="s">
        <v>16908</v>
      </c>
      <c r="B9725" s="275" t="s">
        <v>16909</v>
      </c>
      <c r="C9725" s="276" t="s">
        <v>2525</v>
      </c>
    </row>
    <row r="9726" spans="1:3" x14ac:dyDescent="0.2">
      <c r="A9726" s="76" t="s">
        <v>16910</v>
      </c>
      <c r="B9726" s="275" t="s">
        <v>16911</v>
      </c>
      <c r="C9726" s="276" t="s">
        <v>2525</v>
      </c>
    </row>
    <row r="9727" spans="1:3" x14ac:dyDescent="0.2">
      <c r="A9727" s="76" t="s">
        <v>16912</v>
      </c>
      <c r="B9727" s="275" t="s">
        <v>16913</v>
      </c>
      <c r="C9727" s="276" t="s">
        <v>2525</v>
      </c>
    </row>
    <row r="9728" spans="1:3" x14ac:dyDescent="0.2">
      <c r="A9728" s="76" t="s">
        <v>16914</v>
      </c>
      <c r="B9728" s="275" t="s">
        <v>16915</v>
      </c>
      <c r="C9728" s="276" t="s">
        <v>2525</v>
      </c>
    </row>
    <row r="9729" spans="1:3" x14ac:dyDescent="0.2">
      <c r="A9729" s="76" t="s">
        <v>16916</v>
      </c>
      <c r="B9729" s="275" t="s">
        <v>16917</v>
      </c>
      <c r="C9729" s="276" t="s">
        <v>2525</v>
      </c>
    </row>
    <row r="9730" spans="1:3" x14ac:dyDescent="0.2">
      <c r="A9730" s="76" t="s">
        <v>16918</v>
      </c>
      <c r="B9730" s="275" t="s">
        <v>16919</v>
      </c>
      <c r="C9730" s="276" t="s">
        <v>2525</v>
      </c>
    </row>
    <row r="9731" spans="1:3" x14ac:dyDescent="0.2">
      <c r="A9731" s="76" t="s">
        <v>16920</v>
      </c>
      <c r="B9731" s="275" t="s">
        <v>16921</v>
      </c>
      <c r="C9731" s="276" t="s">
        <v>2525</v>
      </c>
    </row>
    <row r="9732" spans="1:3" x14ac:dyDescent="0.2">
      <c r="A9732" s="76" t="s">
        <v>16922</v>
      </c>
      <c r="B9732" s="275" t="s">
        <v>16923</v>
      </c>
      <c r="C9732" s="276" t="s">
        <v>2525</v>
      </c>
    </row>
    <row r="9733" spans="1:3" x14ac:dyDescent="0.2">
      <c r="A9733" s="76" t="s">
        <v>16924</v>
      </c>
      <c r="B9733" s="275" t="s">
        <v>16925</v>
      </c>
      <c r="C9733" s="276" t="s">
        <v>2525</v>
      </c>
    </row>
    <row r="9734" spans="1:3" x14ac:dyDescent="0.2">
      <c r="A9734" s="76" t="s">
        <v>16926</v>
      </c>
      <c r="B9734" s="275" t="s">
        <v>16927</v>
      </c>
      <c r="C9734" s="276" t="s">
        <v>2525</v>
      </c>
    </row>
    <row r="9735" spans="1:3" x14ac:dyDescent="0.2">
      <c r="A9735" s="76" t="s">
        <v>16928</v>
      </c>
      <c r="B9735" s="275" t="s">
        <v>890</v>
      </c>
      <c r="C9735" s="276" t="s">
        <v>2525</v>
      </c>
    </row>
    <row r="9736" spans="1:3" x14ac:dyDescent="0.2">
      <c r="A9736" s="76" t="s">
        <v>16929</v>
      </c>
      <c r="B9736" s="275" t="s">
        <v>16930</v>
      </c>
      <c r="C9736" s="276" t="s">
        <v>2525</v>
      </c>
    </row>
    <row r="9737" spans="1:3" x14ac:dyDescent="0.2">
      <c r="A9737" s="76" t="s">
        <v>16931</v>
      </c>
      <c r="B9737" s="275" t="s">
        <v>16932</v>
      </c>
      <c r="C9737" s="276" t="s">
        <v>2525</v>
      </c>
    </row>
    <row r="9738" spans="1:3" x14ac:dyDescent="0.2">
      <c r="A9738" s="76" t="s">
        <v>16933</v>
      </c>
      <c r="B9738" s="275" t="s">
        <v>16934</v>
      </c>
      <c r="C9738" s="276" t="s">
        <v>2525</v>
      </c>
    </row>
    <row r="9739" spans="1:3" x14ac:dyDescent="0.2">
      <c r="A9739" s="76" t="s">
        <v>16935</v>
      </c>
      <c r="B9739" s="275" t="s">
        <v>16936</v>
      </c>
      <c r="C9739" s="276" t="s">
        <v>2525</v>
      </c>
    </row>
    <row r="9740" spans="1:3" x14ac:dyDescent="0.2">
      <c r="A9740" s="76" t="s">
        <v>16937</v>
      </c>
      <c r="B9740" s="275" t="s">
        <v>16938</v>
      </c>
      <c r="C9740" s="276" t="s">
        <v>22275</v>
      </c>
    </row>
    <row r="9741" spans="1:3" x14ac:dyDescent="0.2">
      <c r="A9741" s="76" t="s">
        <v>16939</v>
      </c>
      <c r="B9741" s="275" t="s">
        <v>16940</v>
      </c>
      <c r="C9741" s="276" t="s">
        <v>22275</v>
      </c>
    </row>
    <row r="9742" spans="1:3" x14ac:dyDescent="0.2">
      <c r="A9742" s="76" t="s">
        <v>16941</v>
      </c>
      <c r="B9742" s="275" t="s">
        <v>16942</v>
      </c>
      <c r="C9742" s="276" t="s">
        <v>22275</v>
      </c>
    </row>
    <row r="9743" spans="1:3" x14ac:dyDescent="0.2">
      <c r="A9743" s="76" t="s">
        <v>16943</v>
      </c>
      <c r="B9743" s="275" t="s">
        <v>16944</v>
      </c>
      <c r="C9743" s="276" t="s">
        <v>2525</v>
      </c>
    </row>
    <row r="9744" spans="1:3" x14ac:dyDescent="0.2">
      <c r="A9744" s="76" t="s">
        <v>16945</v>
      </c>
      <c r="B9744" s="275" t="s">
        <v>16946</v>
      </c>
      <c r="C9744" s="276" t="s">
        <v>2525</v>
      </c>
    </row>
    <row r="9745" spans="1:3" x14ac:dyDescent="0.2">
      <c r="A9745" s="76" t="s">
        <v>16947</v>
      </c>
      <c r="B9745" s="275" t="s">
        <v>16948</v>
      </c>
      <c r="C9745" s="276" t="s">
        <v>2525</v>
      </c>
    </row>
    <row r="9746" spans="1:3" x14ac:dyDescent="0.2">
      <c r="A9746" s="76" t="s">
        <v>16949</v>
      </c>
      <c r="B9746" s="275" t="s">
        <v>16950</v>
      </c>
      <c r="C9746" s="276" t="s">
        <v>2525</v>
      </c>
    </row>
    <row r="9747" spans="1:3" x14ac:dyDescent="0.2">
      <c r="A9747" s="76" t="s">
        <v>16951</v>
      </c>
      <c r="B9747" s="275" t="s">
        <v>16952</v>
      </c>
      <c r="C9747" s="276" t="s">
        <v>2525</v>
      </c>
    </row>
    <row r="9748" spans="1:3" x14ac:dyDescent="0.2">
      <c r="A9748" s="76" t="s">
        <v>16953</v>
      </c>
      <c r="B9748" s="275" t="s">
        <v>16954</v>
      </c>
      <c r="C9748" s="276" t="s">
        <v>2525</v>
      </c>
    </row>
    <row r="9749" spans="1:3" x14ac:dyDescent="0.2">
      <c r="A9749" s="76" t="s">
        <v>16955</v>
      </c>
      <c r="B9749" s="275" t="s">
        <v>15809</v>
      </c>
      <c r="C9749" s="276" t="s">
        <v>2525</v>
      </c>
    </row>
    <row r="9750" spans="1:3" x14ac:dyDescent="0.2">
      <c r="A9750" s="76" t="s">
        <v>16956</v>
      </c>
      <c r="B9750" s="275" t="s">
        <v>16957</v>
      </c>
      <c r="C9750" s="276" t="s">
        <v>2525</v>
      </c>
    </row>
    <row r="9751" spans="1:3" x14ac:dyDescent="0.2">
      <c r="A9751" s="76" t="s">
        <v>16958</v>
      </c>
      <c r="B9751" s="275" t="s">
        <v>16959</v>
      </c>
      <c r="C9751" s="276" t="s">
        <v>2525</v>
      </c>
    </row>
    <row r="9752" spans="1:3" x14ac:dyDescent="0.2">
      <c r="A9752" s="76" t="s">
        <v>16960</v>
      </c>
      <c r="B9752" s="275" t="s">
        <v>3483</v>
      </c>
      <c r="C9752" s="276" t="s">
        <v>2525</v>
      </c>
    </row>
    <row r="9753" spans="1:3" x14ac:dyDescent="0.2">
      <c r="A9753" s="76" t="s">
        <v>16961</v>
      </c>
      <c r="B9753" s="275" t="s">
        <v>16962</v>
      </c>
      <c r="C9753" s="276" t="s">
        <v>2525</v>
      </c>
    </row>
    <row r="9754" spans="1:3" x14ac:dyDescent="0.2">
      <c r="A9754" s="76" t="s">
        <v>16963</v>
      </c>
      <c r="B9754" s="275" t="s">
        <v>16964</v>
      </c>
      <c r="C9754" s="276" t="s">
        <v>2525</v>
      </c>
    </row>
    <row r="9755" spans="1:3" x14ac:dyDescent="0.2">
      <c r="A9755" s="76" t="s">
        <v>16965</v>
      </c>
      <c r="B9755" s="275" t="s">
        <v>16966</v>
      </c>
      <c r="C9755" s="276" t="s">
        <v>2525</v>
      </c>
    </row>
    <row r="9756" spans="1:3" x14ac:dyDescent="0.2">
      <c r="A9756" s="76" t="s">
        <v>16967</v>
      </c>
      <c r="B9756" s="275" t="s">
        <v>16968</v>
      </c>
      <c r="C9756" s="276" t="s">
        <v>22275</v>
      </c>
    </row>
    <row r="9757" spans="1:3" x14ac:dyDescent="0.2">
      <c r="A9757" s="76" t="s">
        <v>16969</v>
      </c>
      <c r="B9757" s="275" t="s">
        <v>16970</v>
      </c>
      <c r="C9757" s="276" t="s">
        <v>2525</v>
      </c>
    </row>
    <row r="9758" spans="1:3" x14ac:dyDescent="0.2">
      <c r="A9758" s="76" t="s">
        <v>16971</v>
      </c>
      <c r="B9758" s="275" t="s">
        <v>16972</v>
      </c>
      <c r="C9758" s="276" t="s">
        <v>2525</v>
      </c>
    </row>
    <row r="9759" spans="1:3" x14ac:dyDescent="0.2">
      <c r="A9759" s="76" t="s">
        <v>16973</v>
      </c>
      <c r="B9759" s="275" t="s">
        <v>16974</v>
      </c>
      <c r="C9759" s="276" t="s">
        <v>22275</v>
      </c>
    </row>
    <row r="9760" spans="1:3" x14ac:dyDescent="0.2">
      <c r="A9760" s="76" t="s">
        <v>16975</v>
      </c>
      <c r="B9760" s="275" t="s">
        <v>15635</v>
      </c>
      <c r="C9760" s="276" t="s">
        <v>2525</v>
      </c>
    </row>
    <row r="9761" spans="1:3" x14ac:dyDescent="0.2">
      <c r="A9761" s="76" t="s">
        <v>16976</v>
      </c>
      <c r="B9761" s="275" t="s">
        <v>16977</v>
      </c>
      <c r="C9761" s="276" t="s">
        <v>2525</v>
      </c>
    </row>
    <row r="9762" spans="1:3" x14ac:dyDescent="0.2">
      <c r="A9762" s="76" t="s">
        <v>16978</v>
      </c>
      <c r="B9762" s="275" t="s">
        <v>16979</v>
      </c>
      <c r="C9762" s="276" t="s">
        <v>2525</v>
      </c>
    </row>
    <row r="9763" spans="1:3" x14ac:dyDescent="0.2">
      <c r="A9763" s="76" t="s">
        <v>16980</v>
      </c>
      <c r="B9763" s="275" t="s">
        <v>15613</v>
      </c>
      <c r="C9763" s="276" t="s">
        <v>2525</v>
      </c>
    </row>
    <row r="9764" spans="1:3" x14ac:dyDescent="0.2">
      <c r="A9764" s="76" t="s">
        <v>16981</v>
      </c>
      <c r="B9764" s="275" t="s">
        <v>16982</v>
      </c>
      <c r="C9764" s="276" t="s">
        <v>2525</v>
      </c>
    </row>
    <row r="9765" spans="1:3" x14ac:dyDescent="0.2">
      <c r="A9765" s="76" t="s">
        <v>16983</v>
      </c>
      <c r="B9765" s="275" t="s">
        <v>16984</v>
      </c>
      <c r="C9765" s="276" t="s">
        <v>22275</v>
      </c>
    </row>
    <row r="9766" spans="1:3" x14ac:dyDescent="0.2">
      <c r="A9766" s="76" t="s">
        <v>16985</v>
      </c>
      <c r="B9766" s="275" t="s">
        <v>16986</v>
      </c>
      <c r="C9766" s="276" t="s">
        <v>2525</v>
      </c>
    </row>
    <row r="9767" spans="1:3" x14ac:dyDescent="0.2">
      <c r="A9767" s="76" t="s">
        <v>16987</v>
      </c>
      <c r="B9767" s="275" t="s">
        <v>16988</v>
      </c>
      <c r="C9767" s="276" t="s">
        <v>2525</v>
      </c>
    </row>
    <row r="9768" spans="1:3" x14ac:dyDescent="0.2">
      <c r="A9768" s="76" t="s">
        <v>16989</v>
      </c>
      <c r="B9768" s="275" t="s">
        <v>16990</v>
      </c>
      <c r="C9768" s="276" t="s">
        <v>2525</v>
      </c>
    </row>
    <row r="9769" spans="1:3" x14ac:dyDescent="0.2">
      <c r="A9769" s="76" t="s">
        <v>16991</v>
      </c>
      <c r="B9769" s="275" t="s">
        <v>16992</v>
      </c>
      <c r="C9769" s="276" t="s">
        <v>2525</v>
      </c>
    </row>
    <row r="9770" spans="1:3" x14ac:dyDescent="0.2">
      <c r="A9770" s="76" t="s">
        <v>16993</v>
      </c>
      <c r="B9770" s="275" t="s">
        <v>16994</v>
      </c>
      <c r="C9770" s="276" t="s">
        <v>2525</v>
      </c>
    </row>
    <row r="9771" spans="1:3" x14ac:dyDescent="0.2">
      <c r="A9771" s="76" t="s">
        <v>16995</v>
      </c>
      <c r="B9771" s="275" t="s">
        <v>16996</v>
      </c>
      <c r="C9771" s="276" t="s">
        <v>2525</v>
      </c>
    </row>
    <row r="9772" spans="1:3" x14ac:dyDescent="0.2">
      <c r="A9772" s="76" t="s">
        <v>16997</v>
      </c>
      <c r="B9772" s="275" t="s">
        <v>16998</v>
      </c>
      <c r="C9772" s="276" t="s">
        <v>2525</v>
      </c>
    </row>
    <row r="9773" spans="1:3" x14ac:dyDescent="0.2">
      <c r="A9773" s="76" t="s">
        <v>16999</v>
      </c>
      <c r="B9773" s="275" t="s">
        <v>17000</v>
      </c>
      <c r="C9773" s="276" t="s">
        <v>2525</v>
      </c>
    </row>
    <row r="9774" spans="1:3" x14ac:dyDescent="0.2">
      <c r="A9774" s="76" t="s">
        <v>17001</v>
      </c>
      <c r="B9774" s="275" t="s">
        <v>17002</v>
      </c>
      <c r="C9774" s="276" t="s">
        <v>2525</v>
      </c>
    </row>
    <row r="9775" spans="1:3" x14ac:dyDescent="0.2">
      <c r="A9775" s="76" t="s">
        <v>17003</v>
      </c>
      <c r="B9775" s="275" t="s">
        <v>17004</v>
      </c>
      <c r="C9775" s="276" t="s">
        <v>2525</v>
      </c>
    </row>
    <row r="9776" spans="1:3" x14ac:dyDescent="0.2">
      <c r="A9776" s="76" t="s">
        <v>17005</v>
      </c>
      <c r="B9776" s="275" t="s">
        <v>17006</v>
      </c>
      <c r="C9776" s="276" t="s">
        <v>2525</v>
      </c>
    </row>
    <row r="9777" spans="1:3" x14ac:dyDescent="0.2">
      <c r="A9777" s="76" t="s">
        <v>17007</v>
      </c>
      <c r="B9777" s="275" t="s">
        <v>17008</v>
      </c>
      <c r="C9777" s="276" t="s">
        <v>2525</v>
      </c>
    </row>
    <row r="9778" spans="1:3" x14ac:dyDescent="0.2">
      <c r="A9778" s="76" t="s">
        <v>17009</v>
      </c>
      <c r="B9778" s="275" t="s">
        <v>17010</v>
      </c>
      <c r="C9778" s="276" t="s">
        <v>22275</v>
      </c>
    </row>
    <row r="9779" spans="1:3" x14ac:dyDescent="0.2">
      <c r="A9779" s="76" t="s">
        <v>17011</v>
      </c>
      <c r="B9779" s="275" t="s">
        <v>184</v>
      </c>
      <c r="C9779" s="276" t="s">
        <v>2525</v>
      </c>
    </row>
    <row r="9780" spans="1:3" x14ac:dyDescent="0.2">
      <c r="A9780" s="76" t="s">
        <v>17012</v>
      </c>
      <c r="B9780" s="275" t="s">
        <v>17013</v>
      </c>
      <c r="C9780" s="276" t="s">
        <v>2525</v>
      </c>
    </row>
    <row r="9781" spans="1:3" x14ac:dyDescent="0.2">
      <c r="A9781" s="76" t="s">
        <v>17014</v>
      </c>
      <c r="B9781" s="275" t="s">
        <v>17015</v>
      </c>
      <c r="C9781" s="276" t="s">
        <v>2525</v>
      </c>
    </row>
    <row r="9782" spans="1:3" x14ac:dyDescent="0.2">
      <c r="A9782" s="76" t="s">
        <v>17016</v>
      </c>
      <c r="B9782" s="275" t="s">
        <v>17017</v>
      </c>
      <c r="C9782" s="276" t="s">
        <v>2525</v>
      </c>
    </row>
    <row r="9783" spans="1:3" x14ac:dyDescent="0.2">
      <c r="A9783" s="76" t="s">
        <v>17018</v>
      </c>
      <c r="B9783" s="275" t="s">
        <v>17019</v>
      </c>
      <c r="C9783" s="276" t="s">
        <v>2525</v>
      </c>
    </row>
    <row r="9784" spans="1:3" x14ac:dyDescent="0.2">
      <c r="A9784" s="76" t="s">
        <v>17020</v>
      </c>
      <c r="B9784" s="275" t="s">
        <v>17021</v>
      </c>
      <c r="C9784" s="276" t="s">
        <v>2525</v>
      </c>
    </row>
    <row r="9785" spans="1:3" x14ac:dyDescent="0.2">
      <c r="A9785" s="76" t="s">
        <v>17022</v>
      </c>
      <c r="B9785" s="275" t="s">
        <v>17023</v>
      </c>
      <c r="C9785" s="276" t="s">
        <v>2525</v>
      </c>
    </row>
    <row r="9786" spans="1:3" x14ac:dyDescent="0.2">
      <c r="A9786" s="76" t="s">
        <v>17024</v>
      </c>
      <c r="B9786" s="275" t="s">
        <v>17025</v>
      </c>
      <c r="C9786" s="276" t="s">
        <v>2525</v>
      </c>
    </row>
    <row r="9787" spans="1:3" x14ac:dyDescent="0.2">
      <c r="A9787" s="76" t="s">
        <v>17026</v>
      </c>
      <c r="B9787" s="275" t="s">
        <v>17027</v>
      </c>
      <c r="C9787" s="276" t="s">
        <v>2525</v>
      </c>
    </row>
    <row r="9788" spans="1:3" x14ac:dyDescent="0.2">
      <c r="A9788" s="76" t="s">
        <v>17028</v>
      </c>
      <c r="B9788" s="275" t="s">
        <v>17029</v>
      </c>
      <c r="C9788" s="276" t="s">
        <v>2525</v>
      </c>
    </row>
    <row r="9789" spans="1:3" x14ac:dyDescent="0.2">
      <c r="A9789" s="76" t="s">
        <v>17030</v>
      </c>
      <c r="B9789" s="275" t="s">
        <v>17031</v>
      </c>
      <c r="C9789" s="276" t="s">
        <v>2525</v>
      </c>
    </row>
    <row r="9790" spans="1:3" x14ac:dyDescent="0.2">
      <c r="A9790" s="76" t="s">
        <v>17032</v>
      </c>
      <c r="B9790" s="275" t="s">
        <v>3548</v>
      </c>
      <c r="C9790" s="276" t="s">
        <v>2525</v>
      </c>
    </row>
    <row r="9791" spans="1:3" x14ac:dyDescent="0.2">
      <c r="A9791" s="76" t="s">
        <v>17033</v>
      </c>
      <c r="B9791" s="275" t="s">
        <v>17034</v>
      </c>
      <c r="C9791" s="276" t="s">
        <v>2525</v>
      </c>
    </row>
    <row r="9792" spans="1:3" x14ac:dyDescent="0.2">
      <c r="A9792" s="76" t="s">
        <v>17035</v>
      </c>
      <c r="B9792" s="275" t="s">
        <v>17036</v>
      </c>
      <c r="C9792" s="276" t="s">
        <v>2525</v>
      </c>
    </row>
    <row r="9793" spans="1:3" x14ac:dyDescent="0.2">
      <c r="A9793" s="76" t="s">
        <v>17037</v>
      </c>
      <c r="B9793" s="275" t="s">
        <v>17038</v>
      </c>
      <c r="C9793" s="276" t="s">
        <v>2525</v>
      </c>
    </row>
    <row r="9794" spans="1:3" x14ac:dyDescent="0.2">
      <c r="A9794" s="76" t="s">
        <v>17039</v>
      </c>
      <c r="B9794" s="275" t="s">
        <v>17040</v>
      </c>
      <c r="C9794" s="276" t="s">
        <v>2525</v>
      </c>
    </row>
    <row r="9795" spans="1:3" x14ac:dyDescent="0.2">
      <c r="A9795" s="76" t="s">
        <v>20665</v>
      </c>
      <c r="B9795" s="275" t="s">
        <v>20666</v>
      </c>
      <c r="C9795" s="276" t="s">
        <v>2525</v>
      </c>
    </row>
    <row r="9796" spans="1:3" x14ac:dyDescent="0.2">
      <c r="A9796" s="76" t="s">
        <v>20667</v>
      </c>
      <c r="B9796" s="275" t="s">
        <v>20668</v>
      </c>
      <c r="C9796" s="276" t="s">
        <v>2525</v>
      </c>
    </row>
    <row r="9797" spans="1:3" x14ac:dyDescent="0.2">
      <c r="A9797" s="76" t="s">
        <v>20669</v>
      </c>
      <c r="B9797" s="275" t="s">
        <v>20670</v>
      </c>
      <c r="C9797" s="276" t="s">
        <v>2525</v>
      </c>
    </row>
    <row r="9798" spans="1:3" x14ac:dyDescent="0.2">
      <c r="A9798" s="76" t="s">
        <v>20671</v>
      </c>
      <c r="B9798" s="275" t="s">
        <v>15908</v>
      </c>
      <c r="C9798" s="276" t="s">
        <v>2525</v>
      </c>
    </row>
    <row r="9799" spans="1:3" x14ac:dyDescent="0.2">
      <c r="A9799" s="76" t="s">
        <v>20672</v>
      </c>
      <c r="B9799" s="275" t="s">
        <v>20673</v>
      </c>
      <c r="C9799" s="276" t="s">
        <v>22275</v>
      </c>
    </row>
    <row r="9800" spans="1:3" x14ac:dyDescent="0.2">
      <c r="A9800" s="76" t="s">
        <v>20674</v>
      </c>
      <c r="B9800" s="275" t="s">
        <v>20675</v>
      </c>
      <c r="C9800" s="276" t="s">
        <v>2525</v>
      </c>
    </row>
    <row r="9801" spans="1:3" x14ac:dyDescent="0.2">
      <c r="A9801" s="76" t="s">
        <v>20676</v>
      </c>
      <c r="B9801" s="275" t="s">
        <v>20677</v>
      </c>
      <c r="C9801" s="276" t="s">
        <v>2525</v>
      </c>
    </row>
    <row r="9802" spans="1:3" x14ac:dyDescent="0.2">
      <c r="A9802" s="76" t="s">
        <v>20678</v>
      </c>
      <c r="B9802" s="275" t="s">
        <v>20679</v>
      </c>
      <c r="C9802" s="276" t="s">
        <v>2525</v>
      </c>
    </row>
    <row r="9803" spans="1:3" x14ac:dyDescent="0.2">
      <c r="A9803" s="76" t="s">
        <v>20680</v>
      </c>
      <c r="B9803" s="275" t="s">
        <v>20681</v>
      </c>
      <c r="C9803" s="276" t="s">
        <v>2525</v>
      </c>
    </row>
    <row r="9804" spans="1:3" x14ac:dyDescent="0.2">
      <c r="A9804" s="76" t="s">
        <v>20682</v>
      </c>
      <c r="B9804" s="275" t="s">
        <v>20683</v>
      </c>
      <c r="C9804" s="276" t="s">
        <v>2525</v>
      </c>
    </row>
    <row r="9805" spans="1:3" x14ac:dyDescent="0.2">
      <c r="A9805" s="76" t="s">
        <v>20684</v>
      </c>
      <c r="B9805" s="275" t="s">
        <v>20685</v>
      </c>
      <c r="C9805" s="276" t="s">
        <v>2525</v>
      </c>
    </row>
    <row r="9806" spans="1:3" x14ac:dyDescent="0.2">
      <c r="A9806" s="76" t="s">
        <v>20686</v>
      </c>
      <c r="B9806" s="275" t="s">
        <v>20687</v>
      </c>
      <c r="C9806" s="276" t="s">
        <v>22275</v>
      </c>
    </row>
    <row r="9807" spans="1:3" x14ac:dyDescent="0.2">
      <c r="A9807" s="76" t="s">
        <v>20688</v>
      </c>
      <c r="B9807" s="275" t="s">
        <v>20689</v>
      </c>
      <c r="C9807" s="276" t="s">
        <v>2525</v>
      </c>
    </row>
    <row r="9808" spans="1:3" x14ac:dyDescent="0.2">
      <c r="A9808" s="76" t="s">
        <v>20690</v>
      </c>
      <c r="B9808" s="275" t="s">
        <v>20691</v>
      </c>
      <c r="C9808" s="276" t="s">
        <v>2525</v>
      </c>
    </row>
    <row r="9809" spans="1:3" x14ac:dyDescent="0.2">
      <c r="A9809" s="76" t="s">
        <v>20692</v>
      </c>
      <c r="B9809" s="275" t="s">
        <v>20693</v>
      </c>
      <c r="C9809" s="276" t="s">
        <v>2525</v>
      </c>
    </row>
    <row r="9810" spans="1:3" x14ac:dyDescent="0.2">
      <c r="A9810" s="76" t="s">
        <v>20694</v>
      </c>
      <c r="B9810" s="275" t="s">
        <v>20695</v>
      </c>
      <c r="C9810" s="276" t="s">
        <v>2525</v>
      </c>
    </row>
    <row r="9811" spans="1:3" x14ac:dyDescent="0.2">
      <c r="A9811" s="76" t="s">
        <v>20696</v>
      </c>
      <c r="B9811" s="275" t="s">
        <v>20697</v>
      </c>
      <c r="C9811" s="276" t="s">
        <v>2525</v>
      </c>
    </row>
    <row r="9812" spans="1:3" x14ac:dyDescent="0.2">
      <c r="A9812" s="76" t="s">
        <v>20698</v>
      </c>
      <c r="B9812" s="275" t="s">
        <v>20699</v>
      </c>
      <c r="C9812" s="276" t="s">
        <v>2525</v>
      </c>
    </row>
    <row r="9813" spans="1:3" x14ac:dyDescent="0.2">
      <c r="A9813" s="76" t="s">
        <v>20700</v>
      </c>
      <c r="B9813" s="275" t="s">
        <v>16865</v>
      </c>
      <c r="C9813" s="276" t="s">
        <v>2525</v>
      </c>
    </row>
    <row r="9814" spans="1:3" x14ac:dyDescent="0.2">
      <c r="A9814" s="76" t="s">
        <v>20701</v>
      </c>
      <c r="B9814" s="275" t="s">
        <v>20702</v>
      </c>
      <c r="C9814" s="276" t="s">
        <v>22275</v>
      </c>
    </row>
    <row r="9815" spans="1:3" x14ac:dyDescent="0.2">
      <c r="A9815" s="76" t="s">
        <v>20703</v>
      </c>
      <c r="B9815" s="275" t="s">
        <v>20704</v>
      </c>
      <c r="C9815" s="276" t="s">
        <v>2525</v>
      </c>
    </row>
    <row r="9816" spans="1:3" x14ac:dyDescent="0.2">
      <c r="A9816" s="76" t="s">
        <v>20705</v>
      </c>
      <c r="B9816" s="275" t="s">
        <v>20706</v>
      </c>
      <c r="C9816" s="276" t="s">
        <v>22275</v>
      </c>
    </row>
    <row r="9817" spans="1:3" x14ac:dyDescent="0.2">
      <c r="A9817" s="76" t="s">
        <v>20707</v>
      </c>
      <c r="B9817" s="275" t="s">
        <v>20708</v>
      </c>
      <c r="C9817" s="276" t="s">
        <v>22275</v>
      </c>
    </row>
    <row r="9818" spans="1:3" x14ac:dyDescent="0.2">
      <c r="A9818" s="76" t="s">
        <v>20709</v>
      </c>
      <c r="B9818" s="275" t="s">
        <v>11441</v>
      </c>
      <c r="C9818" s="276" t="s">
        <v>2525</v>
      </c>
    </row>
    <row r="9819" spans="1:3" x14ac:dyDescent="0.2">
      <c r="A9819" s="76" t="s">
        <v>20710</v>
      </c>
      <c r="B9819" s="275" t="s">
        <v>20711</v>
      </c>
      <c r="C9819" s="276" t="s">
        <v>2525</v>
      </c>
    </row>
    <row r="9820" spans="1:3" x14ac:dyDescent="0.2">
      <c r="A9820" s="76" t="s">
        <v>20712</v>
      </c>
      <c r="B9820" s="275" t="s">
        <v>20713</v>
      </c>
      <c r="C9820" s="276" t="s">
        <v>2525</v>
      </c>
    </row>
    <row r="9821" spans="1:3" x14ac:dyDescent="0.2">
      <c r="A9821" s="76" t="s">
        <v>20714</v>
      </c>
      <c r="B9821" s="275" t="s">
        <v>20715</v>
      </c>
      <c r="C9821" s="276" t="s">
        <v>2525</v>
      </c>
    </row>
    <row r="9822" spans="1:3" x14ac:dyDescent="0.2">
      <c r="A9822" s="76" t="s">
        <v>20716</v>
      </c>
      <c r="B9822" s="275" t="s">
        <v>22213</v>
      </c>
      <c r="C9822" s="276" t="s">
        <v>2525</v>
      </c>
    </row>
    <row r="9823" spans="1:3" x14ac:dyDescent="0.2">
      <c r="A9823" s="76" t="s">
        <v>20717</v>
      </c>
      <c r="B9823" s="275" t="s">
        <v>22214</v>
      </c>
      <c r="C9823" s="276" t="s">
        <v>2525</v>
      </c>
    </row>
    <row r="9824" spans="1:3" x14ac:dyDescent="0.2">
      <c r="A9824" s="76" t="s">
        <v>20718</v>
      </c>
      <c r="B9824" s="275" t="s">
        <v>20719</v>
      </c>
      <c r="C9824" s="276" t="s">
        <v>2525</v>
      </c>
    </row>
    <row r="9825" spans="1:3" x14ac:dyDescent="0.2">
      <c r="A9825" s="76" t="s">
        <v>20720</v>
      </c>
      <c r="B9825" s="275" t="s">
        <v>20721</v>
      </c>
      <c r="C9825" s="276" t="s">
        <v>2525</v>
      </c>
    </row>
    <row r="9826" spans="1:3" x14ac:dyDescent="0.2">
      <c r="A9826" s="76" t="s">
        <v>20722</v>
      </c>
      <c r="B9826" s="275" t="s">
        <v>20723</v>
      </c>
      <c r="C9826" s="276" t="s">
        <v>2525</v>
      </c>
    </row>
    <row r="9827" spans="1:3" x14ac:dyDescent="0.2">
      <c r="A9827" s="76" t="s">
        <v>20724</v>
      </c>
      <c r="B9827" s="275" t="s">
        <v>20725</v>
      </c>
      <c r="C9827" s="276" t="s">
        <v>2525</v>
      </c>
    </row>
    <row r="9828" spans="1:3" x14ac:dyDescent="0.2">
      <c r="A9828" s="76" t="s">
        <v>20726</v>
      </c>
      <c r="B9828" s="275" t="s">
        <v>20727</v>
      </c>
      <c r="C9828" s="276" t="s">
        <v>22275</v>
      </c>
    </row>
    <row r="9829" spans="1:3" x14ac:dyDescent="0.2">
      <c r="A9829" s="76" t="s">
        <v>20728</v>
      </c>
      <c r="B9829" s="275" t="s">
        <v>20729</v>
      </c>
      <c r="C9829" s="276" t="s">
        <v>22275</v>
      </c>
    </row>
    <row r="9830" spans="1:3" x14ac:dyDescent="0.2">
      <c r="A9830" s="76" t="s">
        <v>20730</v>
      </c>
      <c r="B9830" s="275" t="s">
        <v>20731</v>
      </c>
      <c r="C9830" s="276" t="s">
        <v>22275</v>
      </c>
    </row>
    <row r="9831" spans="1:3" x14ac:dyDescent="0.2">
      <c r="A9831" s="76" t="s">
        <v>20732</v>
      </c>
      <c r="B9831" s="275" t="s">
        <v>22215</v>
      </c>
      <c r="C9831" s="276" t="s">
        <v>2525</v>
      </c>
    </row>
    <row r="9832" spans="1:3" x14ac:dyDescent="0.2">
      <c r="A9832" s="76" t="s">
        <v>20733</v>
      </c>
      <c r="B9832" s="275" t="s">
        <v>20734</v>
      </c>
      <c r="C9832" s="276" t="s">
        <v>22275</v>
      </c>
    </row>
    <row r="9833" spans="1:3" x14ac:dyDescent="0.2">
      <c r="A9833" s="76" t="s">
        <v>20735</v>
      </c>
      <c r="B9833" s="275" t="s">
        <v>22216</v>
      </c>
      <c r="C9833" s="276" t="s">
        <v>2525</v>
      </c>
    </row>
    <row r="9834" spans="1:3" x14ac:dyDescent="0.2">
      <c r="A9834" s="76" t="s">
        <v>20736</v>
      </c>
      <c r="B9834" s="275" t="s">
        <v>20737</v>
      </c>
      <c r="C9834" s="276" t="s">
        <v>2525</v>
      </c>
    </row>
    <row r="9835" spans="1:3" x14ac:dyDescent="0.2">
      <c r="A9835" s="76" t="s">
        <v>20738</v>
      </c>
      <c r="B9835" s="275" t="s">
        <v>20739</v>
      </c>
      <c r="C9835" s="276" t="s">
        <v>2525</v>
      </c>
    </row>
    <row r="9836" spans="1:3" x14ac:dyDescent="0.2">
      <c r="A9836" s="76" t="s">
        <v>20740</v>
      </c>
      <c r="B9836" s="275" t="s">
        <v>20741</v>
      </c>
      <c r="C9836" s="276" t="s">
        <v>2525</v>
      </c>
    </row>
    <row r="9837" spans="1:3" x14ac:dyDescent="0.2">
      <c r="A9837" s="76" t="s">
        <v>20742</v>
      </c>
      <c r="B9837" s="275" t="s">
        <v>20743</v>
      </c>
      <c r="C9837" s="276" t="s">
        <v>22275</v>
      </c>
    </row>
    <row r="9838" spans="1:3" x14ac:dyDescent="0.2">
      <c r="A9838" s="76" t="s">
        <v>20744</v>
      </c>
      <c r="B9838" s="275" t="s">
        <v>20745</v>
      </c>
      <c r="C9838" s="276" t="s">
        <v>2525</v>
      </c>
    </row>
    <row r="9839" spans="1:3" x14ac:dyDescent="0.2">
      <c r="A9839" s="76" t="s">
        <v>20746</v>
      </c>
      <c r="B9839" s="275" t="s">
        <v>20747</v>
      </c>
      <c r="C9839" s="276" t="s">
        <v>2525</v>
      </c>
    </row>
    <row r="9840" spans="1:3" x14ac:dyDescent="0.2">
      <c r="A9840" s="76" t="s">
        <v>20748</v>
      </c>
      <c r="B9840" s="275" t="s">
        <v>20749</v>
      </c>
      <c r="C9840" s="276" t="s">
        <v>2525</v>
      </c>
    </row>
    <row r="9841" spans="1:3" x14ac:dyDescent="0.2">
      <c r="A9841" s="76" t="s">
        <v>20750</v>
      </c>
      <c r="B9841" s="275" t="s">
        <v>22217</v>
      </c>
      <c r="C9841" s="276" t="s">
        <v>2525</v>
      </c>
    </row>
    <row r="9842" spans="1:3" x14ac:dyDescent="0.2">
      <c r="A9842" s="76" t="s">
        <v>20751</v>
      </c>
      <c r="B9842" s="275" t="s">
        <v>20752</v>
      </c>
      <c r="C9842" s="276" t="s">
        <v>22275</v>
      </c>
    </row>
    <row r="9843" spans="1:3" x14ac:dyDescent="0.2">
      <c r="A9843" s="76" t="s">
        <v>20753</v>
      </c>
      <c r="B9843" s="275" t="s">
        <v>20754</v>
      </c>
      <c r="C9843" s="276" t="s">
        <v>22275</v>
      </c>
    </row>
    <row r="9844" spans="1:3" x14ac:dyDescent="0.2">
      <c r="A9844" s="76" t="s">
        <v>20755</v>
      </c>
      <c r="B9844" s="275" t="s">
        <v>20756</v>
      </c>
      <c r="C9844" s="276" t="s">
        <v>2525</v>
      </c>
    </row>
    <row r="9845" spans="1:3" x14ac:dyDescent="0.2">
      <c r="A9845" s="76" t="s">
        <v>20757</v>
      </c>
      <c r="B9845" s="275" t="s">
        <v>20758</v>
      </c>
      <c r="C9845" s="276" t="s">
        <v>22275</v>
      </c>
    </row>
    <row r="9846" spans="1:3" x14ac:dyDescent="0.2">
      <c r="A9846" s="76" t="s">
        <v>20759</v>
      </c>
      <c r="B9846" s="275" t="s">
        <v>20760</v>
      </c>
      <c r="C9846" s="276" t="s">
        <v>22275</v>
      </c>
    </row>
    <row r="9847" spans="1:3" x14ac:dyDescent="0.2">
      <c r="A9847" s="76" t="s">
        <v>20761</v>
      </c>
      <c r="B9847" s="275" t="s">
        <v>22304</v>
      </c>
      <c r="C9847" s="276" t="s">
        <v>22275</v>
      </c>
    </row>
    <row r="9848" spans="1:3" x14ac:dyDescent="0.2">
      <c r="A9848" s="76" t="s">
        <v>20762</v>
      </c>
      <c r="B9848" s="275" t="s">
        <v>20763</v>
      </c>
      <c r="C9848" s="276" t="s">
        <v>22275</v>
      </c>
    </row>
    <row r="9849" spans="1:3" x14ac:dyDescent="0.2">
      <c r="A9849" s="76" t="s">
        <v>20764</v>
      </c>
      <c r="B9849" s="275" t="s">
        <v>20765</v>
      </c>
      <c r="C9849" s="276" t="s">
        <v>2525</v>
      </c>
    </row>
    <row r="9850" spans="1:3" x14ac:dyDescent="0.2">
      <c r="A9850" s="76" t="s">
        <v>20766</v>
      </c>
      <c r="B9850" s="275" t="s">
        <v>22218</v>
      </c>
      <c r="C9850" s="276" t="s">
        <v>2525</v>
      </c>
    </row>
    <row r="9851" spans="1:3" x14ac:dyDescent="0.2">
      <c r="A9851" s="76" t="s">
        <v>20767</v>
      </c>
      <c r="B9851" s="275" t="s">
        <v>20768</v>
      </c>
      <c r="C9851" s="276" t="s">
        <v>2525</v>
      </c>
    </row>
    <row r="9852" spans="1:3" x14ac:dyDescent="0.2">
      <c r="A9852" s="76" t="s">
        <v>20769</v>
      </c>
      <c r="B9852" s="275" t="s">
        <v>20770</v>
      </c>
      <c r="C9852" s="276" t="s">
        <v>2525</v>
      </c>
    </row>
    <row r="9853" spans="1:3" x14ac:dyDescent="0.2">
      <c r="A9853" s="76" t="s">
        <v>20771</v>
      </c>
      <c r="B9853" s="275" t="s">
        <v>20772</v>
      </c>
      <c r="C9853" s="276" t="s">
        <v>22275</v>
      </c>
    </row>
    <row r="9854" spans="1:3" x14ac:dyDescent="0.2">
      <c r="A9854" s="76" t="s">
        <v>20773</v>
      </c>
      <c r="B9854" s="275" t="s">
        <v>22305</v>
      </c>
      <c r="C9854" s="276" t="s">
        <v>22275</v>
      </c>
    </row>
    <row r="9855" spans="1:3" x14ac:dyDescent="0.2">
      <c r="A9855" s="76" t="s">
        <v>20774</v>
      </c>
      <c r="B9855" s="275" t="s">
        <v>20775</v>
      </c>
      <c r="C9855" s="276" t="s">
        <v>22275</v>
      </c>
    </row>
    <row r="9856" spans="1:3" x14ac:dyDescent="0.2">
      <c r="A9856" s="76" t="s">
        <v>20776</v>
      </c>
      <c r="B9856" s="275" t="s">
        <v>20777</v>
      </c>
      <c r="C9856" s="276" t="s">
        <v>2525</v>
      </c>
    </row>
    <row r="9857" spans="1:3" x14ac:dyDescent="0.2">
      <c r="A9857" s="76" t="s">
        <v>20778</v>
      </c>
      <c r="B9857" s="275" t="s">
        <v>20779</v>
      </c>
      <c r="C9857" s="276" t="s">
        <v>22275</v>
      </c>
    </row>
    <row r="9858" spans="1:3" x14ac:dyDescent="0.2">
      <c r="A9858" s="76" t="s">
        <v>20780</v>
      </c>
      <c r="B9858" s="275" t="s">
        <v>20781</v>
      </c>
      <c r="C9858" s="276" t="s">
        <v>2525</v>
      </c>
    </row>
    <row r="9859" spans="1:3" x14ac:dyDescent="0.2">
      <c r="A9859" s="76" t="s">
        <v>20782</v>
      </c>
      <c r="B9859" s="275" t="s">
        <v>20783</v>
      </c>
      <c r="C9859" s="276" t="s">
        <v>22275</v>
      </c>
    </row>
    <row r="9860" spans="1:3" x14ac:dyDescent="0.2">
      <c r="A9860" s="76" t="s">
        <v>20784</v>
      </c>
      <c r="B9860" s="275" t="s">
        <v>20785</v>
      </c>
      <c r="C9860" s="276" t="s">
        <v>22275</v>
      </c>
    </row>
    <row r="9861" spans="1:3" x14ac:dyDescent="0.2">
      <c r="A9861" s="76" t="s">
        <v>20786</v>
      </c>
      <c r="B9861" s="275" t="s">
        <v>13775</v>
      </c>
      <c r="C9861" s="276" t="s">
        <v>22275</v>
      </c>
    </row>
    <row r="9862" spans="1:3" x14ac:dyDescent="0.2">
      <c r="A9862" s="76" t="s">
        <v>20787</v>
      </c>
      <c r="B9862" s="275" t="s">
        <v>20788</v>
      </c>
      <c r="C9862" s="276" t="s">
        <v>2525</v>
      </c>
    </row>
    <row r="9863" spans="1:3" x14ac:dyDescent="0.2">
      <c r="A9863" s="76" t="s">
        <v>20789</v>
      </c>
      <c r="B9863" s="275" t="s">
        <v>22306</v>
      </c>
      <c r="C9863" s="276" t="s">
        <v>22275</v>
      </c>
    </row>
    <row r="9864" spans="1:3" x14ac:dyDescent="0.2">
      <c r="A9864" s="76" t="s">
        <v>20790</v>
      </c>
      <c r="B9864" s="275" t="s">
        <v>20791</v>
      </c>
      <c r="C9864" s="276" t="s">
        <v>2525</v>
      </c>
    </row>
    <row r="9865" spans="1:3" x14ac:dyDescent="0.2">
      <c r="A9865" s="76" t="s">
        <v>20792</v>
      </c>
      <c r="B9865" s="275" t="s">
        <v>22307</v>
      </c>
      <c r="C9865" s="276" t="s">
        <v>2525</v>
      </c>
    </row>
    <row r="9866" spans="1:3" x14ac:dyDescent="0.2">
      <c r="A9866" s="76" t="s">
        <v>20793</v>
      </c>
      <c r="B9866" s="275" t="s">
        <v>22308</v>
      </c>
      <c r="C9866" s="276" t="s">
        <v>22275</v>
      </c>
    </row>
    <row r="9867" spans="1:3" x14ac:dyDescent="0.2">
      <c r="A9867" s="76" t="s">
        <v>20794</v>
      </c>
      <c r="B9867" s="275" t="s">
        <v>20795</v>
      </c>
      <c r="C9867" s="276" t="s">
        <v>2525</v>
      </c>
    </row>
    <row r="9868" spans="1:3" x14ac:dyDescent="0.2">
      <c r="A9868" s="76" t="s">
        <v>20796</v>
      </c>
      <c r="B9868" s="275" t="s">
        <v>20797</v>
      </c>
      <c r="C9868" s="276" t="s">
        <v>2525</v>
      </c>
    </row>
    <row r="9869" spans="1:3" x14ac:dyDescent="0.2">
      <c r="A9869" s="76" t="s">
        <v>20798</v>
      </c>
      <c r="B9869" s="275" t="s">
        <v>22309</v>
      </c>
      <c r="C9869" s="276" t="s">
        <v>22275</v>
      </c>
    </row>
    <row r="9870" spans="1:3" x14ac:dyDescent="0.2">
      <c r="A9870" s="76" t="s">
        <v>20799</v>
      </c>
      <c r="B9870" s="275" t="s">
        <v>20800</v>
      </c>
      <c r="C9870" s="276" t="s">
        <v>2525</v>
      </c>
    </row>
    <row r="9871" spans="1:3" x14ac:dyDescent="0.2">
      <c r="A9871" s="76" t="s">
        <v>20801</v>
      </c>
      <c r="B9871" s="275" t="s">
        <v>20802</v>
      </c>
      <c r="C9871" s="276" t="s">
        <v>22275</v>
      </c>
    </row>
    <row r="9872" spans="1:3" x14ac:dyDescent="0.2">
      <c r="A9872" s="76" t="s">
        <v>20803</v>
      </c>
      <c r="B9872" s="275" t="s">
        <v>20804</v>
      </c>
      <c r="C9872" s="276" t="s">
        <v>22275</v>
      </c>
    </row>
    <row r="9873" spans="1:3" x14ac:dyDescent="0.2">
      <c r="A9873" s="76" t="s">
        <v>20805</v>
      </c>
      <c r="B9873" s="275" t="s">
        <v>20806</v>
      </c>
      <c r="C9873" s="276" t="s">
        <v>22275</v>
      </c>
    </row>
    <row r="9874" spans="1:3" x14ac:dyDescent="0.2">
      <c r="A9874" s="76" t="s">
        <v>20807</v>
      </c>
      <c r="B9874" s="275" t="s">
        <v>20808</v>
      </c>
      <c r="C9874" s="276" t="s">
        <v>2525</v>
      </c>
    </row>
    <row r="9875" spans="1:3" x14ac:dyDescent="0.2">
      <c r="A9875" s="76" t="s">
        <v>20809</v>
      </c>
      <c r="B9875" s="275" t="s">
        <v>20810</v>
      </c>
      <c r="C9875" s="276" t="s">
        <v>22275</v>
      </c>
    </row>
    <row r="9876" spans="1:3" x14ac:dyDescent="0.2">
      <c r="A9876" s="76" t="s">
        <v>20811</v>
      </c>
      <c r="B9876" s="275" t="s">
        <v>20812</v>
      </c>
      <c r="C9876" s="276" t="s">
        <v>2525</v>
      </c>
    </row>
    <row r="9877" spans="1:3" x14ac:dyDescent="0.2">
      <c r="A9877" s="76" t="s">
        <v>20813</v>
      </c>
      <c r="B9877" s="275" t="s">
        <v>20814</v>
      </c>
      <c r="C9877" s="276" t="s">
        <v>22275</v>
      </c>
    </row>
    <row r="9878" spans="1:3" x14ac:dyDescent="0.2">
      <c r="A9878" s="76" t="s">
        <v>20815</v>
      </c>
      <c r="B9878" s="275" t="s">
        <v>20816</v>
      </c>
      <c r="C9878" s="276" t="s">
        <v>2525</v>
      </c>
    </row>
    <row r="9879" spans="1:3" x14ac:dyDescent="0.2">
      <c r="A9879" s="76" t="s">
        <v>20817</v>
      </c>
      <c r="B9879" s="275" t="s">
        <v>20818</v>
      </c>
      <c r="C9879" s="276" t="s">
        <v>22275</v>
      </c>
    </row>
    <row r="9880" spans="1:3" x14ac:dyDescent="0.2">
      <c r="A9880" s="76" t="s">
        <v>20819</v>
      </c>
      <c r="B9880" s="275" t="s">
        <v>20820</v>
      </c>
      <c r="C9880" s="276" t="s">
        <v>22275</v>
      </c>
    </row>
    <row r="9881" spans="1:3" x14ac:dyDescent="0.2">
      <c r="A9881" s="76" t="s">
        <v>20821</v>
      </c>
      <c r="B9881" s="275" t="s">
        <v>20822</v>
      </c>
      <c r="C9881" s="276" t="s">
        <v>2525</v>
      </c>
    </row>
    <row r="9882" spans="1:3" x14ac:dyDescent="0.2">
      <c r="A9882" s="76" t="s">
        <v>20823</v>
      </c>
      <c r="B9882" s="275" t="s">
        <v>20824</v>
      </c>
      <c r="C9882" s="276" t="s">
        <v>22275</v>
      </c>
    </row>
    <row r="9883" spans="1:3" x14ac:dyDescent="0.2">
      <c r="A9883" s="76" t="s">
        <v>20825</v>
      </c>
      <c r="B9883" s="275" t="s">
        <v>20826</v>
      </c>
      <c r="C9883" s="276" t="s">
        <v>2525</v>
      </c>
    </row>
    <row r="9884" spans="1:3" x14ac:dyDescent="0.2">
      <c r="A9884" s="76" t="s">
        <v>20827</v>
      </c>
      <c r="B9884" s="275" t="s">
        <v>20828</v>
      </c>
      <c r="C9884" s="276" t="s">
        <v>2525</v>
      </c>
    </row>
    <row r="9885" spans="1:3" x14ac:dyDescent="0.2">
      <c r="A9885" s="76" t="s">
        <v>20829</v>
      </c>
      <c r="B9885" s="275" t="s">
        <v>20830</v>
      </c>
      <c r="C9885" s="276" t="s">
        <v>2525</v>
      </c>
    </row>
    <row r="9886" spans="1:3" x14ac:dyDescent="0.2">
      <c r="A9886" s="76" t="s">
        <v>20831</v>
      </c>
      <c r="B9886" s="275" t="s">
        <v>20832</v>
      </c>
      <c r="C9886" s="276" t="s">
        <v>22275</v>
      </c>
    </row>
    <row r="9887" spans="1:3" x14ac:dyDescent="0.2">
      <c r="A9887" s="76" t="s">
        <v>20833</v>
      </c>
      <c r="B9887" s="275" t="s">
        <v>22310</v>
      </c>
      <c r="C9887" s="276" t="s">
        <v>22275</v>
      </c>
    </row>
    <row r="9888" spans="1:3" x14ac:dyDescent="0.2">
      <c r="A9888" s="76" t="s">
        <v>20834</v>
      </c>
      <c r="B9888" s="275" t="s">
        <v>20835</v>
      </c>
      <c r="C9888" s="276" t="s">
        <v>22275</v>
      </c>
    </row>
    <row r="9889" spans="1:3" x14ac:dyDescent="0.2">
      <c r="A9889" s="76" t="s">
        <v>20836</v>
      </c>
      <c r="B9889" s="275" t="s">
        <v>20837</v>
      </c>
      <c r="C9889" s="276" t="s">
        <v>22275</v>
      </c>
    </row>
    <row r="9890" spans="1:3" x14ac:dyDescent="0.2">
      <c r="A9890" s="76" t="s">
        <v>20838</v>
      </c>
      <c r="B9890" s="275" t="s">
        <v>20839</v>
      </c>
      <c r="C9890" s="276" t="s">
        <v>22275</v>
      </c>
    </row>
    <row r="9891" spans="1:3" x14ac:dyDescent="0.2">
      <c r="A9891" s="76" t="s">
        <v>20840</v>
      </c>
      <c r="B9891" s="275" t="s">
        <v>20841</v>
      </c>
      <c r="C9891" s="276" t="s">
        <v>2525</v>
      </c>
    </row>
    <row r="9892" spans="1:3" x14ac:dyDescent="0.2">
      <c r="A9892" s="76" t="s">
        <v>20842</v>
      </c>
      <c r="B9892" s="275" t="s">
        <v>20843</v>
      </c>
      <c r="C9892" s="276" t="s">
        <v>22275</v>
      </c>
    </row>
    <row r="9893" spans="1:3" x14ac:dyDescent="0.2">
      <c r="A9893" s="76" t="s">
        <v>20844</v>
      </c>
      <c r="B9893" s="275" t="s">
        <v>20845</v>
      </c>
      <c r="C9893" s="276" t="s">
        <v>2525</v>
      </c>
    </row>
    <row r="9894" spans="1:3" x14ac:dyDescent="0.2">
      <c r="A9894" s="76" t="s">
        <v>20846</v>
      </c>
      <c r="B9894" s="275" t="s">
        <v>20847</v>
      </c>
      <c r="C9894" s="276" t="s">
        <v>22275</v>
      </c>
    </row>
    <row r="9895" spans="1:3" x14ac:dyDescent="0.2">
      <c r="A9895" s="76" t="s">
        <v>20848</v>
      </c>
      <c r="B9895" s="275" t="s">
        <v>20849</v>
      </c>
      <c r="C9895" s="276" t="s">
        <v>2525</v>
      </c>
    </row>
    <row r="9896" spans="1:3" x14ac:dyDescent="0.2">
      <c r="A9896" s="76" t="s">
        <v>20850</v>
      </c>
      <c r="B9896" s="275" t="s">
        <v>20851</v>
      </c>
      <c r="C9896" s="276" t="s">
        <v>22275</v>
      </c>
    </row>
    <row r="9897" spans="1:3" x14ac:dyDescent="0.2">
      <c r="A9897" s="76" t="s">
        <v>20852</v>
      </c>
      <c r="B9897" s="275" t="s">
        <v>20853</v>
      </c>
      <c r="C9897" s="276" t="s">
        <v>2525</v>
      </c>
    </row>
    <row r="9898" spans="1:3" x14ac:dyDescent="0.2">
      <c r="A9898" s="76" t="s">
        <v>20854</v>
      </c>
      <c r="B9898" s="275" t="s">
        <v>8371</v>
      </c>
      <c r="C9898" s="276" t="s">
        <v>2525</v>
      </c>
    </row>
    <row r="9899" spans="1:3" x14ac:dyDescent="0.2">
      <c r="A9899" s="76" t="s">
        <v>20855</v>
      </c>
      <c r="B9899" s="275" t="s">
        <v>20856</v>
      </c>
      <c r="C9899" s="276" t="s">
        <v>2525</v>
      </c>
    </row>
    <row r="9900" spans="1:3" x14ac:dyDescent="0.2">
      <c r="A9900" s="76" t="s">
        <v>20857</v>
      </c>
      <c r="B9900" s="275" t="s">
        <v>20858</v>
      </c>
      <c r="C9900" s="276" t="s">
        <v>2525</v>
      </c>
    </row>
    <row r="9901" spans="1:3" x14ac:dyDescent="0.2">
      <c r="A9901" s="76" t="s">
        <v>20859</v>
      </c>
      <c r="B9901" s="275" t="s">
        <v>20860</v>
      </c>
      <c r="C9901" s="276" t="s">
        <v>22275</v>
      </c>
    </row>
    <row r="9902" spans="1:3" x14ac:dyDescent="0.2">
      <c r="A9902" s="76" t="s">
        <v>20861</v>
      </c>
      <c r="B9902" s="275" t="s">
        <v>9511</v>
      </c>
      <c r="C9902" s="276" t="s">
        <v>2525</v>
      </c>
    </row>
    <row r="9903" spans="1:3" x14ac:dyDescent="0.2">
      <c r="A9903" s="76" t="s">
        <v>20862</v>
      </c>
      <c r="B9903" s="275" t="s">
        <v>7312</v>
      </c>
      <c r="C9903" s="276" t="s">
        <v>2525</v>
      </c>
    </row>
    <row r="9904" spans="1:3" x14ac:dyDescent="0.2">
      <c r="A9904" s="76" t="s">
        <v>20863</v>
      </c>
      <c r="B9904" s="275" t="s">
        <v>22219</v>
      </c>
      <c r="C9904" s="276" t="s">
        <v>2525</v>
      </c>
    </row>
    <row r="9905" spans="1:3" x14ac:dyDescent="0.2">
      <c r="A9905" s="76" t="s">
        <v>20864</v>
      </c>
      <c r="B9905" s="275" t="s">
        <v>20865</v>
      </c>
      <c r="C9905" s="276" t="s">
        <v>22275</v>
      </c>
    </row>
    <row r="9906" spans="1:3" x14ac:dyDescent="0.2">
      <c r="A9906" s="76" t="s">
        <v>20866</v>
      </c>
      <c r="B9906" s="275" t="s">
        <v>20867</v>
      </c>
      <c r="C9906" s="276" t="s">
        <v>22275</v>
      </c>
    </row>
    <row r="9907" spans="1:3" x14ac:dyDescent="0.2">
      <c r="A9907" s="76" t="s">
        <v>20868</v>
      </c>
      <c r="B9907" s="275" t="s">
        <v>20869</v>
      </c>
      <c r="C9907" s="276" t="s">
        <v>2525</v>
      </c>
    </row>
    <row r="9908" spans="1:3" x14ac:dyDescent="0.2">
      <c r="A9908" s="76" t="s">
        <v>20870</v>
      </c>
      <c r="B9908" s="275" t="s">
        <v>20871</v>
      </c>
      <c r="C9908" s="276" t="s">
        <v>2525</v>
      </c>
    </row>
    <row r="9909" spans="1:3" x14ac:dyDescent="0.2">
      <c r="A9909" s="76" t="s">
        <v>20872</v>
      </c>
      <c r="B9909" s="275" t="s">
        <v>22220</v>
      </c>
      <c r="C9909" s="276" t="s">
        <v>2525</v>
      </c>
    </row>
    <row r="9910" spans="1:3" x14ac:dyDescent="0.2">
      <c r="A9910" s="76" t="s">
        <v>20873</v>
      </c>
      <c r="B9910" s="275" t="s">
        <v>22221</v>
      </c>
      <c r="C9910" s="276" t="s">
        <v>2525</v>
      </c>
    </row>
    <row r="9911" spans="1:3" x14ac:dyDescent="0.2">
      <c r="A9911" s="76" t="s">
        <v>20874</v>
      </c>
      <c r="B9911" s="275" t="s">
        <v>20875</v>
      </c>
      <c r="C9911" s="276" t="s">
        <v>2525</v>
      </c>
    </row>
    <row r="9912" spans="1:3" x14ac:dyDescent="0.2">
      <c r="A9912" s="76" t="s">
        <v>20876</v>
      </c>
      <c r="B9912" s="275" t="s">
        <v>20877</v>
      </c>
      <c r="C9912" s="276" t="s">
        <v>2525</v>
      </c>
    </row>
    <row r="9913" spans="1:3" x14ac:dyDescent="0.2">
      <c r="A9913" s="76" t="s">
        <v>20878</v>
      </c>
      <c r="B9913" s="275" t="s">
        <v>20879</v>
      </c>
      <c r="C9913" s="276" t="s">
        <v>22275</v>
      </c>
    </row>
    <row r="9914" spans="1:3" x14ac:dyDescent="0.2">
      <c r="A9914" s="76" t="s">
        <v>20880</v>
      </c>
      <c r="B9914" s="275" t="s">
        <v>20881</v>
      </c>
      <c r="C9914" s="276" t="s">
        <v>2525</v>
      </c>
    </row>
    <row r="9915" spans="1:3" x14ac:dyDescent="0.2">
      <c r="A9915" s="76" t="s">
        <v>20882</v>
      </c>
      <c r="B9915" s="275" t="s">
        <v>20883</v>
      </c>
      <c r="C9915" s="276" t="s">
        <v>22275</v>
      </c>
    </row>
    <row r="9916" spans="1:3" x14ac:dyDescent="0.2">
      <c r="A9916" s="76" t="s">
        <v>20884</v>
      </c>
      <c r="B9916" s="275" t="s">
        <v>20885</v>
      </c>
      <c r="C9916" s="276" t="s">
        <v>2525</v>
      </c>
    </row>
    <row r="9917" spans="1:3" x14ac:dyDescent="0.2">
      <c r="A9917" s="76" t="s">
        <v>20886</v>
      </c>
      <c r="B9917" s="275" t="s">
        <v>20887</v>
      </c>
      <c r="C9917" s="276" t="s">
        <v>2525</v>
      </c>
    </row>
    <row r="9918" spans="1:3" x14ac:dyDescent="0.2">
      <c r="A9918" s="76" t="s">
        <v>20888</v>
      </c>
      <c r="B9918" s="275" t="s">
        <v>20889</v>
      </c>
      <c r="C9918" s="276" t="s">
        <v>22275</v>
      </c>
    </row>
    <row r="9919" spans="1:3" x14ac:dyDescent="0.2">
      <c r="A9919" s="76" t="s">
        <v>20890</v>
      </c>
      <c r="B9919" s="275" t="s">
        <v>20891</v>
      </c>
      <c r="C9919" s="276" t="s">
        <v>2525</v>
      </c>
    </row>
    <row r="9920" spans="1:3" x14ac:dyDescent="0.2">
      <c r="A9920" s="76" t="s">
        <v>20892</v>
      </c>
      <c r="B9920" s="275" t="s">
        <v>20893</v>
      </c>
      <c r="C9920" s="276" t="s">
        <v>22275</v>
      </c>
    </row>
    <row r="9921" spans="1:3" x14ac:dyDescent="0.2">
      <c r="A9921" s="76" t="s">
        <v>20894</v>
      </c>
      <c r="B9921" s="275" t="s">
        <v>20895</v>
      </c>
      <c r="C9921" s="276" t="s">
        <v>22275</v>
      </c>
    </row>
    <row r="9922" spans="1:3" x14ac:dyDescent="0.2">
      <c r="A9922" s="76" t="s">
        <v>20896</v>
      </c>
      <c r="B9922" s="275" t="s">
        <v>20897</v>
      </c>
      <c r="C9922" s="276" t="s">
        <v>2525</v>
      </c>
    </row>
    <row r="9923" spans="1:3" x14ac:dyDescent="0.2">
      <c r="A9923" s="76" t="s">
        <v>20898</v>
      </c>
      <c r="B9923" s="275" t="s">
        <v>20899</v>
      </c>
      <c r="C9923" s="276" t="s">
        <v>2525</v>
      </c>
    </row>
    <row r="9924" spans="1:3" x14ac:dyDescent="0.2">
      <c r="A9924" s="76" t="s">
        <v>20900</v>
      </c>
      <c r="B9924" s="275" t="s">
        <v>20901</v>
      </c>
      <c r="C9924" s="276" t="s">
        <v>2525</v>
      </c>
    </row>
    <row r="9925" spans="1:3" x14ac:dyDescent="0.2">
      <c r="A9925" s="76" t="s">
        <v>20902</v>
      </c>
      <c r="B9925" s="275" t="s">
        <v>20903</v>
      </c>
      <c r="C9925" s="276" t="s">
        <v>22275</v>
      </c>
    </row>
    <row r="9926" spans="1:3" x14ac:dyDescent="0.2">
      <c r="A9926" s="76" t="s">
        <v>20904</v>
      </c>
      <c r="B9926" s="275" t="s">
        <v>20905</v>
      </c>
      <c r="C9926" s="276" t="s">
        <v>2525</v>
      </c>
    </row>
    <row r="9927" spans="1:3" x14ac:dyDescent="0.2">
      <c r="A9927" s="76" t="s">
        <v>20906</v>
      </c>
      <c r="B9927" s="275" t="s">
        <v>22222</v>
      </c>
      <c r="C9927" s="276" t="s">
        <v>2525</v>
      </c>
    </row>
    <row r="9928" spans="1:3" x14ac:dyDescent="0.2">
      <c r="A9928" s="76" t="s">
        <v>20907</v>
      </c>
      <c r="B9928" s="275" t="s">
        <v>20908</v>
      </c>
      <c r="C9928" s="276" t="s">
        <v>2525</v>
      </c>
    </row>
    <row r="9929" spans="1:3" x14ac:dyDescent="0.2">
      <c r="A9929" s="76" t="s">
        <v>20909</v>
      </c>
      <c r="B9929" s="275" t="s">
        <v>20910</v>
      </c>
      <c r="C9929" s="276" t="s">
        <v>2525</v>
      </c>
    </row>
    <row r="9930" spans="1:3" x14ac:dyDescent="0.2">
      <c r="A9930" s="76" t="s">
        <v>20911</v>
      </c>
      <c r="B9930" s="275" t="s">
        <v>22311</v>
      </c>
      <c r="C9930" s="276" t="s">
        <v>22275</v>
      </c>
    </row>
    <row r="9931" spans="1:3" x14ac:dyDescent="0.2">
      <c r="A9931" s="76" t="s">
        <v>20912</v>
      </c>
      <c r="B9931" s="275" t="s">
        <v>22312</v>
      </c>
      <c r="C9931" s="276" t="s">
        <v>22275</v>
      </c>
    </row>
    <row r="9932" spans="1:3" x14ac:dyDescent="0.2">
      <c r="A9932" s="76" t="s">
        <v>20913</v>
      </c>
      <c r="B9932" s="275" t="s">
        <v>20914</v>
      </c>
      <c r="C9932" s="276" t="s">
        <v>2525</v>
      </c>
    </row>
    <row r="9933" spans="1:3" x14ac:dyDescent="0.2">
      <c r="A9933" s="76" t="s">
        <v>20915</v>
      </c>
      <c r="B9933" s="275" t="s">
        <v>20916</v>
      </c>
      <c r="C9933" s="276" t="s">
        <v>22275</v>
      </c>
    </row>
    <row r="9934" spans="1:3" x14ac:dyDescent="0.2">
      <c r="A9934" s="76" t="s">
        <v>20917</v>
      </c>
      <c r="B9934" s="275" t="s">
        <v>1631</v>
      </c>
      <c r="C9934" s="276" t="s">
        <v>2525</v>
      </c>
    </row>
    <row r="9935" spans="1:3" x14ac:dyDescent="0.2">
      <c r="A9935" s="76" t="s">
        <v>20918</v>
      </c>
      <c r="B9935" s="275" t="s">
        <v>20919</v>
      </c>
      <c r="C9935" s="276" t="s">
        <v>2525</v>
      </c>
    </row>
    <row r="9936" spans="1:3" x14ac:dyDescent="0.2">
      <c r="A9936" s="76" t="s">
        <v>20920</v>
      </c>
      <c r="B9936" s="275" t="s">
        <v>20921</v>
      </c>
      <c r="C9936" s="276" t="s">
        <v>2525</v>
      </c>
    </row>
    <row r="9937" spans="1:3" x14ac:dyDescent="0.2">
      <c r="A9937" s="76" t="s">
        <v>20922</v>
      </c>
      <c r="B9937" s="275" t="s">
        <v>20923</v>
      </c>
      <c r="C9937" s="276" t="s">
        <v>2525</v>
      </c>
    </row>
    <row r="9938" spans="1:3" x14ac:dyDescent="0.2">
      <c r="A9938" s="76" t="s">
        <v>20924</v>
      </c>
      <c r="B9938" s="275" t="s">
        <v>20925</v>
      </c>
      <c r="C9938" s="276" t="s">
        <v>22275</v>
      </c>
    </row>
    <row r="9939" spans="1:3" x14ac:dyDescent="0.2">
      <c r="A9939" s="76" t="s">
        <v>20926</v>
      </c>
      <c r="B9939" s="275" t="s">
        <v>22313</v>
      </c>
      <c r="C9939" s="276" t="s">
        <v>22275</v>
      </c>
    </row>
    <row r="9940" spans="1:3" x14ac:dyDescent="0.2">
      <c r="A9940" s="76" t="s">
        <v>20927</v>
      </c>
      <c r="B9940" s="275" t="s">
        <v>20928</v>
      </c>
      <c r="C9940" s="276" t="s">
        <v>2525</v>
      </c>
    </row>
    <row r="9941" spans="1:3" x14ac:dyDescent="0.2">
      <c r="A9941" s="76" t="s">
        <v>20929</v>
      </c>
      <c r="B9941" s="275" t="s">
        <v>20930</v>
      </c>
      <c r="C9941" s="276" t="s">
        <v>2525</v>
      </c>
    </row>
    <row r="9942" spans="1:3" x14ac:dyDescent="0.2">
      <c r="A9942" s="76" t="s">
        <v>20931</v>
      </c>
      <c r="B9942" s="275" t="s">
        <v>20932</v>
      </c>
      <c r="C9942" s="276" t="s">
        <v>22275</v>
      </c>
    </row>
    <row r="9943" spans="1:3" x14ac:dyDescent="0.2">
      <c r="A9943" s="76" t="s">
        <v>20933</v>
      </c>
      <c r="B9943" s="275" t="s">
        <v>20934</v>
      </c>
      <c r="C9943" s="276" t="s">
        <v>22275</v>
      </c>
    </row>
    <row r="9944" spans="1:3" x14ac:dyDescent="0.2">
      <c r="A9944" s="76" t="s">
        <v>20935</v>
      </c>
      <c r="B9944" s="275" t="s">
        <v>4155</v>
      </c>
      <c r="C9944" s="276" t="s">
        <v>2525</v>
      </c>
    </row>
    <row r="9945" spans="1:3" x14ac:dyDescent="0.2">
      <c r="A9945" s="76" t="s">
        <v>20936</v>
      </c>
      <c r="B9945" s="275" t="s">
        <v>20937</v>
      </c>
      <c r="C9945" s="276" t="s">
        <v>22275</v>
      </c>
    </row>
    <row r="9946" spans="1:3" x14ac:dyDescent="0.2">
      <c r="A9946" s="76" t="s">
        <v>20938</v>
      </c>
      <c r="B9946" s="275" t="s">
        <v>20939</v>
      </c>
      <c r="C9946" s="276" t="s">
        <v>2525</v>
      </c>
    </row>
    <row r="9947" spans="1:3" x14ac:dyDescent="0.2">
      <c r="A9947" s="76" t="s">
        <v>20940</v>
      </c>
      <c r="B9947" s="275" t="s">
        <v>20941</v>
      </c>
      <c r="C9947" s="276" t="s">
        <v>2525</v>
      </c>
    </row>
    <row r="9948" spans="1:3" x14ac:dyDescent="0.2">
      <c r="A9948" s="76" t="s">
        <v>20942</v>
      </c>
      <c r="B9948" s="275" t="s">
        <v>20943</v>
      </c>
      <c r="C9948" s="276" t="s">
        <v>22275</v>
      </c>
    </row>
    <row r="9949" spans="1:3" x14ac:dyDescent="0.2">
      <c r="A9949" s="76" t="s">
        <v>20944</v>
      </c>
      <c r="B9949" s="275" t="s">
        <v>20945</v>
      </c>
      <c r="C9949" s="276" t="s">
        <v>22275</v>
      </c>
    </row>
    <row r="9950" spans="1:3" x14ac:dyDescent="0.2">
      <c r="A9950" s="76" t="s">
        <v>20946</v>
      </c>
      <c r="B9950" s="275" t="s">
        <v>20947</v>
      </c>
      <c r="C9950" s="276" t="s">
        <v>2525</v>
      </c>
    </row>
    <row r="9951" spans="1:3" x14ac:dyDescent="0.2">
      <c r="A9951" s="76" t="s">
        <v>20948</v>
      </c>
      <c r="B9951" s="275" t="s">
        <v>20949</v>
      </c>
      <c r="C9951" s="276" t="s">
        <v>2525</v>
      </c>
    </row>
    <row r="9952" spans="1:3" x14ac:dyDescent="0.2">
      <c r="A9952" s="76" t="s">
        <v>20950</v>
      </c>
      <c r="B9952" s="275" t="s">
        <v>22223</v>
      </c>
      <c r="C9952" s="276" t="s">
        <v>2525</v>
      </c>
    </row>
    <row r="9953" spans="1:3" x14ac:dyDescent="0.2">
      <c r="A9953" s="76" t="s">
        <v>20951</v>
      </c>
      <c r="B9953" s="275" t="s">
        <v>22314</v>
      </c>
      <c r="C9953" s="276" t="s">
        <v>22275</v>
      </c>
    </row>
    <row r="9954" spans="1:3" x14ac:dyDescent="0.2">
      <c r="A9954" s="76" t="s">
        <v>20952</v>
      </c>
      <c r="B9954" s="275" t="s">
        <v>20953</v>
      </c>
      <c r="C9954" s="276" t="s">
        <v>22275</v>
      </c>
    </row>
    <row r="9955" spans="1:3" x14ac:dyDescent="0.2">
      <c r="A9955" s="76" t="s">
        <v>20954</v>
      </c>
      <c r="B9955" s="275" t="s">
        <v>20955</v>
      </c>
      <c r="C9955" s="276" t="s">
        <v>22275</v>
      </c>
    </row>
    <row r="9956" spans="1:3" x14ac:dyDescent="0.2">
      <c r="A9956" s="76" t="s">
        <v>20956</v>
      </c>
      <c r="B9956" s="275" t="s">
        <v>20957</v>
      </c>
      <c r="C9956" s="276" t="s">
        <v>2525</v>
      </c>
    </row>
    <row r="9957" spans="1:3" x14ac:dyDescent="0.2">
      <c r="A9957" s="76" t="s">
        <v>20958</v>
      </c>
      <c r="B9957" s="275" t="s">
        <v>20959</v>
      </c>
      <c r="C9957" s="276" t="s">
        <v>22275</v>
      </c>
    </row>
    <row r="9958" spans="1:3" x14ac:dyDescent="0.2">
      <c r="A9958" s="76" t="s">
        <v>20960</v>
      </c>
      <c r="B9958" s="275" t="s">
        <v>6694</v>
      </c>
      <c r="C9958" s="276" t="s">
        <v>2525</v>
      </c>
    </row>
    <row r="9959" spans="1:3" x14ac:dyDescent="0.2">
      <c r="A9959" s="76" t="s">
        <v>20961</v>
      </c>
      <c r="B9959" s="275" t="s">
        <v>20962</v>
      </c>
      <c r="C9959" s="276" t="s">
        <v>22275</v>
      </c>
    </row>
    <row r="9960" spans="1:3" x14ac:dyDescent="0.2">
      <c r="A9960" s="76" t="s">
        <v>20963</v>
      </c>
      <c r="B9960" s="275" t="s">
        <v>22224</v>
      </c>
      <c r="C9960" s="276" t="s">
        <v>2525</v>
      </c>
    </row>
    <row r="9961" spans="1:3" x14ac:dyDescent="0.2">
      <c r="A9961" s="76" t="s">
        <v>20964</v>
      </c>
      <c r="B9961" s="275" t="s">
        <v>22315</v>
      </c>
      <c r="C9961" s="276" t="s">
        <v>22275</v>
      </c>
    </row>
    <row r="9962" spans="1:3" x14ac:dyDescent="0.2">
      <c r="A9962" s="76" t="s">
        <v>20965</v>
      </c>
      <c r="B9962" s="275" t="s">
        <v>756</v>
      </c>
      <c r="C9962" s="276" t="s">
        <v>2525</v>
      </c>
    </row>
    <row r="9963" spans="1:3" x14ac:dyDescent="0.2">
      <c r="A9963" s="76" t="s">
        <v>20966</v>
      </c>
      <c r="B9963" s="275" t="s">
        <v>20967</v>
      </c>
      <c r="C9963" s="276" t="s">
        <v>2525</v>
      </c>
    </row>
    <row r="9964" spans="1:3" x14ac:dyDescent="0.2">
      <c r="A9964" s="76" t="s">
        <v>20968</v>
      </c>
      <c r="B9964" s="275" t="s">
        <v>20969</v>
      </c>
      <c r="C9964" s="276" t="s">
        <v>2525</v>
      </c>
    </row>
    <row r="9965" spans="1:3" x14ac:dyDescent="0.2">
      <c r="A9965" s="76" t="s">
        <v>20970</v>
      </c>
      <c r="B9965" s="275" t="s">
        <v>20971</v>
      </c>
      <c r="C9965" s="276" t="s">
        <v>22275</v>
      </c>
    </row>
    <row r="9966" spans="1:3" x14ac:dyDescent="0.2">
      <c r="A9966" s="76" t="s">
        <v>20972</v>
      </c>
      <c r="B9966" s="275" t="s">
        <v>22225</v>
      </c>
      <c r="C9966" s="276" t="s">
        <v>2525</v>
      </c>
    </row>
    <row r="9967" spans="1:3" x14ac:dyDescent="0.2">
      <c r="A9967" s="76" t="s">
        <v>20973</v>
      </c>
      <c r="B9967" s="275" t="s">
        <v>20974</v>
      </c>
      <c r="C9967" s="276" t="s">
        <v>2525</v>
      </c>
    </row>
    <row r="9968" spans="1:3" x14ac:dyDescent="0.2">
      <c r="A9968" s="76" t="s">
        <v>20975</v>
      </c>
      <c r="B9968" s="275" t="s">
        <v>20976</v>
      </c>
      <c r="C9968" s="276" t="s">
        <v>2525</v>
      </c>
    </row>
    <row r="9969" spans="1:3" x14ac:dyDescent="0.2">
      <c r="A9969" s="76" t="s">
        <v>20977</v>
      </c>
      <c r="B9969" s="275" t="s">
        <v>20978</v>
      </c>
      <c r="C9969" s="276" t="s">
        <v>2525</v>
      </c>
    </row>
    <row r="9970" spans="1:3" x14ac:dyDescent="0.2">
      <c r="A9970" s="76" t="s">
        <v>20979</v>
      </c>
      <c r="B9970" s="275" t="s">
        <v>20980</v>
      </c>
      <c r="C9970" s="276" t="s">
        <v>2525</v>
      </c>
    </row>
    <row r="9971" spans="1:3" x14ac:dyDescent="0.2">
      <c r="A9971" s="76" t="s">
        <v>20981</v>
      </c>
      <c r="B9971" s="275" t="s">
        <v>20982</v>
      </c>
      <c r="C9971" s="276" t="s">
        <v>22275</v>
      </c>
    </row>
    <row r="9972" spans="1:3" x14ac:dyDescent="0.2">
      <c r="A9972" s="76" t="s">
        <v>20983</v>
      </c>
      <c r="B9972" s="275" t="s">
        <v>20984</v>
      </c>
      <c r="C9972" s="276" t="s">
        <v>2525</v>
      </c>
    </row>
    <row r="9973" spans="1:3" x14ac:dyDescent="0.2">
      <c r="A9973" s="76" t="s">
        <v>20985</v>
      </c>
      <c r="B9973" s="275" t="s">
        <v>20986</v>
      </c>
      <c r="C9973" s="276" t="s">
        <v>2525</v>
      </c>
    </row>
    <row r="9974" spans="1:3" x14ac:dyDescent="0.2">
      <c r="A9974" s="76" t="s">
        <v>20987</v>
      </c>
      <c r="B9974" s="275" t="s">
        <v>20988</v>
      </c>
      <c r="C9974" s="276" t="s">
        <v>2525</v>
      </c>
    </row>
    <row r="9975" spans="1:3" x14ac:dyDescent="0.2">
      <c r="A9975" s="76" t="s">
        <v>20989</v>
      </c>
      <c r="B9975" s="275" t="s">
        <v>20990</v>
      </c>
      <c r="C9975" s="276" t="s">
        <v>2525</v>
      </c>
    </row>
    <row r="9976" spans="1:3" x14ac:dyDescent="0.2">
      <c r="A9976" s="76" t="s">
        <v>20991</v>
      </c>
      <c r="B9976" s="275" t="s">
        <v>20992</v>
      </c>
      <c r="C9976" s="276" t="s">
        <v>22275</v>
      </c>
    </row>
    <row r="9977" spans="1:3" x14ac:dyDescent="0.2">
      <c r="A9977" s="76" t="s">
        <v>20993</v>
      </c>
      <c r="B9977" s="275" t="s">
        <v>17606</v>
      </c>
      <c r="C9977" s="276" t="s">
        <v>22275</v>
      </c>
    </row>
    <row r="9978" spans="1:3" x14ac:dyDescent="0.2">
      <c r="A9978" s="76" t="s">
        <v>20994</v>
      </c>
      <c r="B9978" s="275" t="s">
        <v>20995</v>
      </c>
      <c r="C9978" s="276" t="s">
        <v>2525</v>
      </c>
    </row>
    <row r="9979" spans="1:3" x14ac:dyDescent="0.2">
      <c r="A9979" s="76" t="s">
        <v>20996</v>
      </c>
      <c r="B9979" s="275" t="s">
        <v>19468</v>
      </c>
      <c r="C9979" s="276" t="s">
        <v>2525</v>
      </c>
    </row>
    <row r="9980" spans="1:3" x14ac:dyDescent="0.2">
      <c r="A9980" s="76" t="s">
        <v>20997</v>
      </c>
      <c r="B9980" s="275" t="s">
        <v>20998</v>
      </c>
      <c r="C9980" s="276" t="s">
        <v>22275</v>
      </c>
    </row>
    <row r="9981" spans="1:3" x14ac:dyDescent="0.2">
      <c r="A9981" s="76" t="s">
        <v>20999</v>
      </c>
      <c r="B9981" s="275" t="s">
        <v>15172</v>
      </c>
      <c r="C9981" s="276" t="s">
        <v>22275</v>
      </c>
    </row>
    <row r="9982" spans="1:3" x14ac:dyDescent="0.2">
      <c r="A9982" s="76" t="s">
        <v>21000</v>
      </c>
      <c r="B9982" s="275" t="s">
        <v>21001</v>
      </c>
      <c r="C9982" s="276" t="s">
        <v>2525</v>
      </c>
    </row>
    <row r="9983" spans="1:3" x14ac:dyDescent="0.2">
      <c r="A9983" s="76" t="s">
        <v>21002</v>
      </c>
      <c r="B9983" s="275" t="s">
        <v>21003</v>
      </c>
      <c r="C9983" s="276" t="s">
        <v>2525</v>
      </c>
    </row>
    <row r="9984" spans="1:3" x14ac:dyDescent="0.2">
      <c r="A9984" s="76" t="s">
        <v>21004</v>
      </c>
      <c r="B9984" s="275" t="s">
        <v>22316</v>
      </c>
      <c r="C9984" s="276" t="s">
        <v>22275</v>
      </c>
    </row>
    <row r="9985" spans="1:3" x14ac:dyDescent="0.2">
      <c r="A9985" s="76" t="s">
        <v>21005</v>
      </c>
      <c r="B9985" s="275" t="s">
        <v>21006</v>
      </c>
      <c r="C9985" s="276" t="s">
        <v>2525</v>
      </c>
    </row>
    <row r="9986" spans="1:3" x14ac:dyDescent="0.2">
      <c r="A9986" s="76" t="s">
        <v>21007</v>
      </c>
      <c r="B9986" s="275" t="s">
        <v>21008</v>
      </c>
      <c r="C9986" s="276" t="s">
        <v>22275</v>
      </c>
    </row>
    <row r="9987" spans="1:3" x14ac:dyDescent="0.2">
      <c r="A9987" s="76" t="s">
        <v>21009</v>
      </c>
      <c r="B9987" s="275" t="s">
        <v>21010</v>
      </c>
      <c r="C9987" s="276" t="s">
        <v>22275</v>
      </c>
    </row>
    <row r="9988" spans="1:3" x14ac:dyDescent="0.2">
      <c r="A9988" s="76" t="s">
        <v>21011</v>
      </c>
      <c r="B9988" s="275" t="s">
        <v>21012</v>
      </c>
      <c r="C9988" s="276" t="s">
        <v>2525</v>
      </c>
    </row>
    <row r="9989" spans="1:3" x14ac:dyDescent="0.2">
      <c r="A9989" s="76" t="s">
        <v>21013</v>
      </c>
      <c r="B9989" s="275" t="s">
        <v>22226</v>
      </c>
      <c r="C9989" s="276" t="s">
        <v>2525</v>
      </c>
    </row>
    <row r="9990" spans="1:3" x14ac:dyDescent="0.2">
      <c r="A9990" s="76" t="s">
        <v>21014</v>
      </c>
      <c r="B9990" s="275" t="s">
        <v>21015</v>
      </c>
      <c r="C9990" s="276" t="s">
        <v>2525</v>
      </c>
    </row>
    <row r="9991" spans="1:3" x14ac:dyDescent="0.2">
      <c r="A9991" s="76" t="s">
        <v>21016</v>
      </c>
      <c r="B9991" s="275" t="s">
        <v>21017</v>
      </c>
      <c r="C9991" s="276" t="s">
        <v>22275</v>
      </c>
    </row>
    <row r="9992" spans="1:3" x14ac:dyDescent="0.2">
      <c r="A9992" s="76" t="s">
        <v>21018</v>
      </c>
      <c r="B9992" s="275" t="s">
        <v>21019</v>
      </c>
      <c r="C9992" s="276" t="s">
        <v>2525</v>
      </c>
    </row>
    <row r="9993" spans="1:3" x14ac:dyDescent="0.2">
      <c r="A9993" s="76" t="s">
        <v>21020</v>
      </c>
      <c r="B9993" s="275" t="s">
        <v>21021</v>
      </c>
      <c r="C9993" s="276" t="s">
        <v>2525</v>
      </c>
    </row>
    <row r="9994" spans="1:3" x14ac:dyDescent="0.2">
      <c r="A9994" s="76" t="s">
        <v>21022</v>
      </c>
      <c r="B9994" s="275" t="s">
        <v>21023</v>
      </c>
      <c r="C9994" s="276" t="s">
        <v>2525</v>
      </c>
    </row>
    <row r="9995" spans="1:3" x14ac:dyDescent="0.2">
      <c r="A9995" s="76" t="s">
        <v>21024</v>
      </c>
      <c r="B9995" s="275" t="s">
        <v>3520</v>
      </c>
      <c r="C9995" s="276" t="s">
        <v>2525</v>
      </c>
    </row>
    <row r="9996" spans="1:3" x14ac:dyDescent="0.2">
      <c r="A9996" s="76" t="s">
        <v>21025</v>
      </c>
      <c r="B9996" s="275" t="s">
        <v>21026</v>
      </c>
      <c r="C9996" s="276" t="s">
        <v>2525</v>
      </c>
    </row>
    <row r="9997" spans="1:3" x14ac:dyDescent="0.2">
      <c r="A9997" s="76" t="s">
        <v>21027</v>
      </c>
      <c r="B9997" s="275" t="s">
        <v>8709</v>
      </c>
      <c r="C9997" s="276" t="s">
        <v>22275</v>
      </c>
    </row>
    <row r="9998" spans="1:3" x14ac:dyDescent="0.2">
      <c r="A9998" s="76" t="s">
        <v>21028</v>
      </c>
      <c r="B9998" s="275" t="s">
        <v>21029</v>
      </c>
      <c r="C9998" s="276" t="s">
        <v>22275</v>
      </c>
    </row>
    <row r="9999" spans="1:3" x14ac:dyDescent="0.2">
      <c r="A9999" s="76" t="s">
        <v>21030</v>
      </c>
      <c r="B9999" s="275" t="s">
        <v>21031</v>
      </c>
      <c r="C9999" s="276" t="s">
        <v>22275</v>
      </c>
    </row>
    <row r="10000" spans="1:3" x14ac:dyDescent="0.2">
      <c r="A10000" s="76" t="s">
        <v>21032</v>
      </c>
      <c r="B10000" s="275" t="s">
        <v>21033</v>
      </c>
      <c r="C10000" s="276" t="s">
        <v>22275</v>
      </c>
    </row>
    <row r="10001" spans="1:3" x14ac:dyDescent="0.2">
      <c r="A10001" s="76" t="s">
        <v>21034</v>
      </c>
      <c r="B10001" s="275" t="s">
        <v>21035</v>
      </c>
      <c r="C10001" s="276" t="s">
        <v>22275</v>
      </c>
    </row>
    <row r="10002" spans="1:3" x14ac:dyDescent="0.2">
      <c r="A10002" s="76" t="s">
        <v>21036</v>
      </c>
      <c r="B10002" s="275" t="s">
        <v>21037</v>
      </c>
      <c r="C10002" s="276" t="s">
        <v>22275</v>
      </c>
    </row>
    <row r="10003" spans="1:3" x14ac:dyDescent="0.2">
      <c r="A10003" s="76" t="s">
        <v>21038</v>
      </c>
      <c r="B10003" s="275" t="s">
        <v>21039</v>
      </c>
      <c r="C10003" s="276" t="s">
        <v>2525</v>
      </c>
    </row>
    <row r="10004" spans="1:3" x14ac:dyDescent="0.2">
      <c r="A10004" s="76" t="s">
        <v>21040</v>
      </c>
      <c r="B10004" s="275" t="s">
        <v>21041</v>
      </c>
      <c r="C10004" s="276" t="s">
        <v>22275</v>
      </c>
    </row>
    <row r="10005" spans="1:3" x14ac:dyDescent="0.2">
      <c r="A10005" s="76" t="s">
        <v>21042</v>
      </c>
      <c r="B10005" s="275" t="s">
        <v>20978</v>
      </c>
      <c r="C10005" s="276" t="s">
        <v>22275</v>
      </c>
    </row>
    <row r="10006" spans="1:3" x14ac:dyDescent="0.2">
      <c r="A10006" s="76" t="s">
        <v>21043</v>
      </c>
      <c r="B10006" s="275" t="s">
        <v>21044</v>
      </c>
      <c r="C10006" s="276" t="s">
        <v>22275</v>
      </c>
    </row>
    <row r="10007" spans="1:3" x14ac:dyDescent="0.2">
      <c r="A10007" s="76" t="s">
        <v>21045</v>
      </c>
      <c r="B10007" s="275" t="s">
        <v>21046</v>
      </c>
      <c r="C10007" s="276" t="s">
        <v>2525</v>
      </c>
    </row>
    <row r="10008" spans="1:3" x14ac:dyDescent="0.2">
      <c r="A10008" s="76" t="s">
        <v>21047</v>
      </c>
      <c r="B10008" s="275" t="s">
        <v>21048</v>
      </c>
      <c r="C10008" s="276" t="s">
        <v>2525</v>
      </c>
    </row>
    <row r="10009" spans="1:3" x14ac:dyDescent="0.2">
      <c r="A10009" s="76" t="s">
        <v>21049</v>
      </c>
      <c r="B10009" s="275" t="s">
        <v>21050</v>
      </c>
      <c r="C10009" s="276" t="s">
        <v>2525</v>
      </c>
    </row>
    <row r="10010" spans="1:3" x14ac:dyDescent="0.2">
      <c r="A10010" s="76" t="s">
        <v>21051</v>
      </c>
      <c r="B10010" s="275" t="s">
        <v>21052</v>
      </c>
      <c r="C10010" s="276" t="s">
        <v>2525</v>
      </c>
    </row>
    <row r="10011" spans="1:3" x14ac:dyDescent="0.2">
      <c r="A10011" s="76" t="s">
        <v>21053</v>
      </c>
      <c r="B10011" s="275" t="s">
        <v>21054</v>
      </c>
      <c r="C10011" s="276" t="s">
        <v>2525</v>
      </c>
    </row>
    <row r="10012" spans="1:3" x14ac:dyDescent="0.2">
      <c r="A10012" s="76" t="s">
        <v>21055</v>
      </c>
      <c r="B10012" s="275" t="s">
        <v>21056</v>
      </c>
      <c r="C10012" s="276" t="s">
        <v>2525</v>
      </c>
    </row>
    <row r="10013" spans="1:3" x14ac:dyDescent="0.2">
      <c r="A10013" s="76" t="s">
        <v>21057</v>
      </c>
      <c r="B10013" s="275" t="s">
        <v>21058</v>
      </c>
      <c r="C10013" s="276" t="s">
        <v>2525</v>
      </c>
    </row>
    <row r="10014" spans="1:3" x14ac:dyDescent="0.2">
      <c r="A10014" s="76" t="s">
        <v>21059</v>
      </c>
      <c r="B10014" s="275" t="s">
        <v>21060</v>
      </c>
      <c r="C10014" s="276" t="s">
        <v>22275</v>
      </c>
    </row>
    <row r="10015" spans="1:3" x14ac:dyDescent="0.2">
      <c r="A10015" s="76" t="s">
        <v>21061</v>
      </c>
      <c r="B10015" s="275" t="s">
        <v>21062</v>
      </c>
      <c r="C10015" s="276" t="s">
        <v>2525</v>
      </c>
    </row>
    <row r="10016" spans="1:3" x14ac:dyDescent="0.2">
      <c r="A10016" s="76" t="s">
        <v>21063</v>
      </c>
      <c r="B10016" s="275" t="s">
        <v>21064</v>
      </c>
      <c r="C10016" s="276" t="s">
        <v>2525</v>
      </c>
    </row>
    <row r="10017" spans="1:3" x14ac:dyDescent="0.2">
      <c r="A10017" s="76" t="s">
        <v>21065</v>
      </c>
      <c r="B10017" s="275" t="s">
        <v>21066</v>
      </c>
      <c r="C10017" s="276" t="s">
        <v>2525</v>
      </c>
    </row>
    <row r="10018" spans="1:3" x14ac:dyDescent="0.2">
      <c r="A10018" s="76" t="s">
        <v>21067</v>
      </c>
      <c r="B10018" s="275" t="s">
        <v>21068</v>
      </c>
      <c r="C10018" s="276" t="s">
        <v>2525</v>
      </c>
    </row>
    <row r="10019" spans="1:3" x14ac:dyDescent="0.2">
      <c r="A10019" s="76" t="s">
        <v>21069</v>
      </c>
      <c r="B10019" s="275" t="s">
        <v>21070</v>
      </c>
      <c r="C10019" s="276" t="s">
        <v>2525</v>
      </c>
    </row>
    <row r="10020" spans="1:3" x14ac:dyDescent="0.2">
      <c r="A10020" s="76" t="s">
        <v>21071</v>
      </c>
      <c r="B10020" s="275" t="s">
        <v>22227</v>
      </c>
      <c r="C10020" s="276" t="s">
        <v>2525</v>
      </c>
    </row>
    <row r="10021" spans="1:3" x14ac:dyDescent="0.2">
      <c r="A10021" s="76" t="s">
        <v>21072</v>
      </c>
      <c r="B10021" s="275" t="s">
        <v>21073</v>
      </c>
      <c r="C10021" s="276" t="s">
        <v>22275</v>
      </c>
    </row>
    <row r="10022" spans="1:3" x14ac:dyDescent="0.2">
      <c r="A10022" s="76" t="s">
        <v>21074</v>
      </c>
      <c r="B10022" s="275" t="s">
        <v>21075</v>
      </c>
      <c r="C10022" s="276" t="s">
        <v>2525</v>
      </c>
    </row>
    <row r="10023" spans="1:3" x14ac:dyDescent="0.2">
      <c r="A10023" s="76" t="s">
        <v>21076</v>
      </c>
      <c r="B10023" s="275" t="s">
        <v>21077</v>
      </c>
      <c r="C10023" s="276" t="s">
        <v>2525</v>
      </c>
    </row>
    <row r="10024" spans="1:3" x14ac:dyDescent="0.2">
      <c r="A10024" s="76" t="s">
        <v>21078</v>
      </c>
      <c r="B10024" s="275" t="s">
        <v>21079</v>
      </c>
      <c r="C10024" s="276" t="s">
        <v>22275</v>
      </c>
    </row>
    <row r="10025" spans="1:3" x14ac:dyDescent="0.2">
      <c r="A10025" s="76" t="s">
        <v>21080</v>
      </c>
      <c r="B10025" s="275" t="s">
        <v>21081</v>
      </c>
      <c r="C10025" s="276" t="s">
        <v>22275</v>
      </c>
    </row>
    <row r="10026" spans="1:3" x14ac:dyDescent="0.2">
      <c r="A10026" s="76" t="s">
        <v>21082</v>
      </c>
      <c r="B10026" s="275" t="s">
        <v>21083</v>
      </c>
      <c r="C10026" s="276" t="s">
        <v>22275</v>
      </c>
    </row>
    <row r="10027" spans="1:3" x14ac:dyDescent="0.2">
      <c r="A10027" s="76" t="s">
        <v>21084</v>
      </c>
      <c r="B10027" s="275" t="s">
        <v>21085</v>
      </c>
      <c r="C10027" s="276" t="s">
        <v>2525</v>
      </c>
    </row>
    <row r="10028" spans="1:3" x14ac:dyDescent="0.2">
      <c r="A10028" s="76" t="s">
        <v>21086</v>
      </c>
      <c r="B10028" s="275" t="s">
        <v>21087</v>
      </c>
      <c r="C10028" s="276" t="s">
        <v>2525</v>
      </c>
    </row>
    <row r="10029" spans="1:3" x14ac:dyDescent="0.2">
      <c r="A10029" s="76" t="s">
        <v>21088</v>
      </c>
      <c r="B10029" s="275" t="s">
        <v>21089</v>
      </c>
      <c r="C10029" s="276" t="s">
        <v>2525</v>
      </c>
    </row>
    <row r="10030" spans="1:3" x14ac:dyDescent="0.2">
      <c r="A10030" s="76" t="s">
        <v>21090</v>
      </c>
      <c r="B10030" s="275" t="s">
        <v>21091</v>
      </c>
      <c r="C10030" s="276" t="s">
        <v>22275</v>
      </c>
    </row>
    <row r="10031" spans="1:3" x14ac:dyDescent="0.2">
      <c r="A10031" s="76" t="s">
        <v>21092</v>
      </c>
      <c r="B10031" s="275" t="s">
        <v>17179</v>
      </c>
      <c r="C10031" s="276" t="s">
        <v>2525</v>
      </c>
    </row>
    <row r="10032" spans="1:3" x14ac:dyDescent="0.2">
      <c r="A10032" s="76" t="s">
        <v>21093</v>
      </c>
      <c r="B10032" s="275" t="s">
        <v>21094</v>
      </c>
      <c r="C10032" s="276" t="s">
        <v>2525</v>
      </c>
    </row>
    <row r="10033" spans="1:3" x14ac:dyDescent="0.2">
      <c r="A10033" s="76" t="s">
        <v>21095</v>
      </c>
      <c r="B10033" s="275" t="s">
        <v>21096</v>
      </c>
      <c r="C10033" s="276" t="s">
        <v>2525</v>
      </c>
    </row>
    <row r="10034" spans="1:3" x14ac:dyDescent="0.2">
      <c r="A10034" s="76" t="s">
        <v>21097</v>
      </c>
      <c r="B10034" s="275" t="s">
        <v>21098</v>
      </c>
      <c r="C10034" s="276" t="s">
        <v>2525</v>
      </c>
    </row>
    <row r="10035" spans="1:3" x14ac:dyDescent="0.2">
      <c r="A10035" s="76" t="s">
        <v>21099</v>
      </c>
      <c r="B10035" s="275" t="s">
        <v>21100</v>
      </c>
      <c r="C10035" s="276" t="s">
        <v>2525</v>
      </c>
    </row>
    <row r="10036" spans="1:3" x14ac:dyDescent="0.2">
      <c r="A10036" s="76" t="s">
        <v>21101</v>
      </c>
      <c r="B10036" s="275" t="s">
        <v>14768</v>
      </c>
      <c r="C10036" s="276" t="s">
        <v>2525</v>
      </c>
    </row>
    <row r="10037" spans="1:3" x14ac:dyDescent="0.2">
      <c r="A10037" s="76" t="s">
        <v>21102</v>
      </c>
      <c r="B10037" s="275" t="s">
        <v>22228</v>
      </c>
      <c r="C10037" s="276" t="s">
        <v>2525</v>
      </c>
    </row>
    <row r="10038" spans="1:3" x14ac:dyDescent="0.2">
      <c r="A10038" s="76" t="s">
        <v>21103</v>
      </c>
      <c r="B10038" s="275" t="s">
        <v>21104</v>
      </c>
      <c r="C10038" s="276" t="s">
        <v>2525</v>
      </c>
    </row>
    <row r="10039" spans="1:3" x14ac:dyDescent="0.2">
      <c r="A10039" s="76" t="s">
        <v>21105</v>
      </c>
      <c r="B10039" s="275" t="s">
        <v>21106</v>
      </c>
      <c r="C10039" s="276" t="s">
        <v>2525</v>
      </c>
    </row>
    <row r="10040" spans="1:3" x14ac:dyDescent="0.2">
      <c r="A10040" s="76" t="s">
        <v>21107</v>
      </c>
      <c r="B10040" s="275" t="s">
        <v>21108</v>
      </c>
      <c r="C10040" s="276" t="s">
        <v>2525</v>
      </c>
    </row>
    <row r="10041" spans="1:3" x14ac:dyDescent="0.2">
      <c r="A10041" s="76" t="s">
        <v>21109</v>
      </c>
      <c r="B10041" s="275" t="s">
        <v>21110</v>
      </c>
      <c r="C10041" s="276" t="s">
        <v>2525</v>
      </c>
    </row>
    <row r="10042" spans="1:3" x14ac:dyDescent="0.2">
      <c r="A10042" s="76" t="s">
        <v>21111</v>
      </c>
      <c r="B10042" s="275" t="s">
        <v>21112</v>
      </c>
      <c r="C10042" s="276" t="s">
        <v>2525</v>
      </c>
    </row>
    <row r="10043" spans="1:3" x14ac:dyDescent="0.2">
      <c r="A10043" s="76" t="s">
        <v>21113</v>
      </c>
      <c r="B10043" s="275" t="s">
        <v>21114</v>
      </c>
      <c r="C10043" s="276" t="s">
        <v>22275</v>
      </c>
    </row>
    <row r="10044" spans="1:3" x14ac:dyDescent="0.2">
      <c r="A10044" s="76" t="s">
        <v>21115</v>
      </c>
      <c r="B10044" s="275" t="s">
        <v>21116</v>
      </c>
      <c r="C10044" s="276" t="s">
        <v>2525</v>
      </c>
    </row>
    <row r="10045" spans="1:3" x14ac:dyDescent="0.2">
      <c r="A10045" s="76" t="s">
        <v>21117</v>
      </c>
      <c r="B10045" s="275" t="s">
        <v>21118</v>
      </c>
      <c r="C10045" s="276" t="s">
        <v>2525</v>
      </c>
    </row>
    <row r="10046" spans="1:3" x14ac:dyDescent="0.2">
      <c r="A10046" s="76" t="s">
        <v>21119</v>
      </c>
      <c r="B10046" s="275" t="s">
        <v>21120</v>
      </c>
      <c r="C10046" s="276" t="s">
        <v>22275</v>
      </c>
    </row>
    <row r="10047" spans="1:3" x14ac:dyDescent="0.2">
      <c r="A10047" s="76" t="s">
        <v>21121</v>
      </c>
      <c r="B10047" s="275" t="s">
        <v>21122</v>
      </c>
      <c r="C10047" s="276" t="s">
        <v>2525</v>
      </c>
    </row>
    <row r="10048" spans="1:3" x14ac:dyDescent="0.2">
      <c r="A10048" s="76" t="s">
        <v>21123</v>
      </c>
      <c r="B10048" s="275" t="s">
        <v>21124</v>
      </c>
      <c r="C10048" s="276" t="s">
        <v>2525</v>
      </c>
    </row>
    <row r="10049" spans="1:3" x14ac:dyDescent="0.2">
      <c r="A10049" s="76" t="s">
        <v>21125</v>
      </c>
      <c r="B10049" s="275" t="s">
        <v>21126</v>
      </c>
      <c r="C10049" s="276" t="s">
        <v>2525</v>
      </c>
    </row>
    <row r="10050" spans="1:3" x14ac:dyDescent="0.2">
      <c r="A10050" s="76" t="s">
        <v>21127</v>
      </c>
      <c r="B10050" s="275" t="s">
        <v>21128</v>
      </c>
      <c r="C10050" s="276" t="s">
        <v>22275</v>
      </c>
    </row>
    <row r="10051" spans="1:3" x14ac:dyDescent="0.2">
      <c r="A10051" s="76" t="s">
        <v>21129</v>
      </c>
      <c r="B10051" s="275" t="s">
        <v>21130</v>
      </c>
      <c r="C10051" s="276" t="s">
        <v>2525</v>
      </c>
    </row>
    <row r="10052" spans="1:3" x14ac:dyDescent="0.2">
      <c r="A10052" s="76" t="s">
        <v>21131</v>
      </c>
      <c r="B10052" s="275" t="s">
        <v>21132</v>
      </c>
      <c r="C10052" s="276" t="s">
        <v>2525</v>
      </c>
    </row>
    <row r="10053" spans="1:3" x14ac:dyDescent="0.2">
      <c r="A10053" s="76" t="s">
        <v>21133</v>
      </c>
      <c r="B10053" s="275" t="s">
        <v>21134</v>
      </c>
      <c r="C10053" s="276" t="s">
        <v>2525</v>
      </c>
    </row>
    <row r="10054" spans="1:3" x14ac:dyDescent="0.2">
      <c r="A10054" s="76" t="s">
        <v>21135</v>
      </c>
      <c r="B10054" s="275" t="s">
        <v>21136</v>
      </c>
      <c r="C10054" s="276" t="s">
        <v>2525</v>
      </c>
    </row>
    <row r="10055" spans="1:3" x14ac:dyDescent="0.2">
      <c r="A10055" s="76" t="s">
        <v>21137</v>
      </c>
      <c r="B10055" s="275" t="s">
        <v>21138</v>
      </c>
      <c r="C10055" s="276" t="s">
        <v>2525</v>
      </c>
    </row>
    <row r="10056" spans="1:3" x14ac:dyDescent="0.2">
      <c r="A10056" s="76" t="s">
        <v>21139</v>
      </c>
      <c r="B10056" s="275" t="s">
        <v>21140</v>
      </c>
      <c r="C10056" s="276" t="s">
        <v>2525</v>
      </c>
    </row>
    <row r="10057" spans="1:3" x14ac:dyDescent="0.2">
      <c r="A10057" s="76" t="s">
        <v>21141</v>
      </c>
      <c r="B10057" s="275" t="s">
        <v>21142</v>
      </c>
      <c r="C10057" s="276" t="s">
        <v>2525</v>
      </c>
    </row>
    <row r="10058" spans="1:3" x14ac:dyDescent="0.2">
      <c r="A10058" s="76" t="s">
        <v>21143</v>
      </c>
      <c r="B10058" s="275" t="s">
        <v>21144</v>
      </c>
      <c r="C10058" s="276" t="s">
        <v>2525</v>
      </c>
    </row>
    <row r="10059" spans="1:3" x14ac:dyDescent="0.2">
      <c r="A10059" s="76" t="s">
        <v>21145</v>
      </c>
      <c r="B10059" s="275" t="s">
        <v>21146</v>
      </c>
      <c r="C10059" s="276" t="s">
        <v>22275</v>
      </c>
    </row>
    <row r="10060" spans="1:3" x14ac:dyDescent="0.2">
      <c r="A10060" s="76" t="s">
        <v>21147</v>
      </c>
      <c r="B10060" s="275" t="s">
        <v>21148</v>
      </c>
      <c r="C10060" s="276" t="s">
        <v>22275</v>
      </c>
    </row>
    <row r="10061" spans="1:3" x14ac:dyDescent="0.2">
      <c r="A10061" s="76" t="s">
        <v>21149</v>
      </c>
      <c r="B10061" s="275" t="s">
        <v>21150</v>
      </c>
      <c r="C10061" s="276" t="s">
        <v>22275</v>
      </c>
    </row>
    <row r="10062" spans="1:3" x14ac:dyDescent="0.2">
      <c r="A10062" s="76" t="s">
        <v>21151</v>
      </c>
      <c r="B10062" s="275" t="s">
        <v>21152</v>
      </c>
      <c r="C10062" s="276" t="s">
        <v>22275</v>
      </c>
    </row>
    <row r="10063" spans="1:3" x14ac:dyDescent="0.2">
      <c r="A10063" s="76" t="s">
        <v>21153</v>
      </c>
      <c r="B10063" s="275" t="s">
        <v>21154</v>
      </c>
      <c r="C10063" s="276" t="s">
        <v>2525</v>
      </c>
    </row>
    <row r="10064" spans="1:3" x14ac:dyDescent="0.2">
      <c r="A10064" s="76" t="s">
        <v>21155</v>
      </c>
      <c r="B10064" s="275" t="s">
        <v>21156</v>
      </c>
      <c r="C10064" s="276" t="s">
        <v>22275</v>
      </c>
    </row>
    <row r="10065" spans="1:3" x14ac:dyDescent="0.2">
      <c r="A10065" s="76" t="s">
        <v>21157</v>
      </c>
      <c r="B10065" s="275" t="s">
        <v>21158</v>
      </c>
      <c r="C10065" s="276" t="s">
        <v>2525</v>
      </c>
    </row>
    <row r="10066" spans="1:3" x14ac:dyDescent="0.2">
      <c r="A10066" s="76" t="s">
        <v>21159</v>
      </c>
      <c r="B10066" s="275" t="s">
        <v>22229</v>
      </c>
      <c r="C10066" s="276" t="s">
        <v>2525</v>
      </c>
    </row>
    <row r="10067" spans="1:3" x14ac:dyDescent="0.2">
      <c r="A10067" s="76" t="s">
        <v>21160</v>
      </c>
      <c r="B10067" s="275" t="s">
        <v>21161</v>
      </c>
      <c r="C10067" s="276" t="s">
        <v>2525</v>
      </c>
    </row>
    <row r="10068" spans="1:3" x14ac:dyDescent="0.2">
      <c r="A10068" s="76" t="s">
        <v>21162</v>
      </c>
      <c r="B10068" s="275" t="s">
        <v>21163</v>
      </c>
      <c r="C10068" s="276" t="s">
        <v>22275</v>
      </c>
    </row>
    <row r="10069" spans="1:3" x14ac:dyDescent="0.2">
      <c r="A10069" s="76" t="s">
        <v>21164</v>
      </c>
      <c r="B10069" s="275" t="s">
        <v>21165</v>
      </c>
      <c r="C10069" s="276" t="s">
        <v>2525</v>
      </c>
    </row>
    <row r="10070" spans="1:3" x14ac:dyDescent="0.2">
      <c r="A10070" s="76" t="s">
        <v>21166</v>
      </c>
      <c r="B10070" s="275" t="s">
        <v>21167</v>
      </c>
      <c r="C10070" s="276" t="s">
        <v>22275</v>
      </c>
    </row>
    <row r="10071" spans="1:3" x14ac:dyDescent="0.2">
      <c r="A10071" s="76" t="s">
        <v>21168</v>
      </c>
      <c r="B10071" s="275" t="s">
        <v>21169</v>
      </c>
      <c r="C10071" s="276" t="s">
        <v>2525</v>
      </c>
    </row>
    <row r="10072" spans="1:3" x14ac:dyDescent="0.2">
      <c r="A10072" s="76" t="s">
        <v>21170</v>
      </c>
      <c r="B10072" s="275" t="s">
        <v>21171</v>
      </c>
      <c r="C10072" s="276" t="s">
        <v>2525</v>
      </c>
    </row>
    <row r="10073" spans="1:3" x14ac:dyDescent="0.2">
      <c r="A10073" s="76" t="s">
        <v>21172</v>
      </c>
      <c r="B10073" s="275" t="s">
        <v>21173</v>
      </c>
      <c r="C10073" s="276" t="s">
        <v>2525</v>
      </c>
    </row>
    <row r="10074" spans="1:3" x14ac:dyDescent="0.2">
      <c r="A10074" s="76" t="s">
        <v>21174</v>
      </c>
      <c r="B10074" s="275" t="s">
        <v>21175</v>
      </c>
      <c r="C10074" s="276" t="s">
        <v>2525</v>
      </c>
    </row>
    <row r="10075" spans="1:3" x14ac:dyDescent="0.2">
      <c r="A10075" s="76" t="s">
        <v>21176</v>
      </c>
      <c r="B10075" s="275" t="s">
        <v>21177</v>
      </c>
      <c r="C10075" s="276" t="s">
        <v>2525</v>
      </c>
    </row>
    <row r="10076" spans="1:3" x14ac:dyDescent="0.2">
      <c r="A10076" s="76" t="s">
        <v>21178</v>
      </c>
      <c r="B10076" s="275" t="s">
        <v>21179</v>
      </c>
      <c r="C10076" s="276" t="s">
        <v>22275</v>
      </c>
    </row>
    <row r="10077" spans="1:3" x14ac:dyDescent="0.2">
      <c r="A10077" s="76" t="s">
        <v>21180</v>
      </c>
      <c r="B10077" s="275" t="s">
        <v>21181</v>
      </c>
      <c r="C10077" s="276" t="s">
        <v>2525</v>
      </c>
    </row>
    <row r="10078" spans="1:3" x14ac:dyDescent="0.2">
      <c r="A10078" s="76" t="s">
        <v>21182</v>
      </c>
      <c r="B10078" s="275" t="s">
        <v>21183</v>
      </c>
      <c r="C10078" s="276" t="s">
        <v>2525</v>
      </c>
    </row>
    <row r="10079" spans="1:3" x14ac:dyDescent="0.2">
      <c r="A10079" s="76" t="s">
        <v>21184</v>
      </c>
      <c r="B10079" s="275" t="s">
        <v>21185</v>
      </c>
      <c r="C10079" s="276" t="s">
        <v>2525</v>
      </c>
    </row>
    <row r="10080" spans="1:3" x14ac:dyDescent="0.2">
      <c r="A10080" s="76" t="s">
        <v>21186</v>
      </c>
      <c r="B10080" s="275" t="s">
        <v>21187</v>
      </c>
      <c r="C10080" s="276" t="s">
        <v>2525</v>
      </c>
    </row>
    <row r="10081" spans="1:3" x14ac:dyDescent="0.2">
      <c r="A10081" s="76" t="s">
        <v>21188</v>
      </c>
      <c r="B10081" s="275" t="s">
        <v>21189</v>
      </c>
      <c r="C10081" s="276" t="s">
        <v>2525</v>
      </c>
    </row>
    <row r="10082" spans="1:3" x14ac:dyDescent="0.2">
      <c r="A10082" s="76" t="s">
        <v>21190</v>
      </c>
      <c r="B10082" s="275" t="s">
        <v>21191</v>
      </c>
      <c r="C10082" s="276" t="s">
        <v>2525</v>
      </c>
    </row>
    <row r="10083" spans="1:3" x14ac:dyDescent="0.2">
      <c r="A10083" s="76" t="s">
        <v>21192</v>
      </c>
      <c r="B10083" s="275" t="s">
        <v>21193</v>
      </c>
      <c r="C10083" s="276" t="s">
        <v>2525</v>
      </c>
    </row>
    <row r="10084" spans="1:3" x14ac:dyDescent="0.2">
      <c r="A10084" s="76" t="s">
        <v>21194</v>
      </c>
      <c r="B10084" s="275" t="s">
        <v>21195</v>
      </c>
      <c r="C10084" s="276" t="s">
        <v>2525</v>
      </c>
    </row>
    <row r="10085" spans="1:3" x14ac:dyDescent="0.2">
      <c r="A10085" s="76" t="s">
        <v>21196</v>
      </c>
      <c r="B10085" s="275" t="s">
        <v>21197</v>
      </c>
      <c r="C10085" s="276" t="s">
        <v>2525</v>
      </c>
    </row>
    <row r="10086" spans="1:3" x14ac:dyDescent="0.2">
      <c r="A10086" s="76" t="s">
        <v>21198</v>
      </c>
      <c r="B10086" s="275" t="s">
        <v>21199</v>
      </c>
      <c r="C10086" s="276" t="s">
        <v>2525</v>
      </c>
    </row>
    <row r="10087" spans="1:3" x14ac:dyDescent="0.2">
      <c r="A10087" s="76" t="s">
        <v>21200</v>
      </c>
      <c r="B10087" s="275" t="s">
        <v>21201</v>
      </c>
      <c r="C10087" s="276" t="s">
        <v>22275</v>
      </c>
    </row>
    <row r="10088" spans="1:3" x14ac:dyDescent="0.2">
      <c r="A10088" s="76" t="s">
        <v>21202</v>
      </c>
      <c r="B10088" s="275" t="s">
        <v>21203</v>
      </c>
      <c r="C10088" s="276" t="s">
        <v>2525</v>
      </c>
    </row>
    <row r="10089" spans="1:3" x14ac:dyDescent="0.2">
      <c r="A10089" s="76" t="s">
        <v>21204</v>
      </c>
      <c r="B10089" s="275" t="s">
        <v>21205</v>
      </c>
      <c r="C10089" s="276" t="s">
        <v>2525</v>
      </c>
    </row>
    <row r="10090" spans="1:3" x14ac:dyDescent="0.2">
      <c r="A10090" s="76" t="s">
        <v>21206</v>
      </c>
      <c r="B10090" s="275" t="s">
        <v>21207</v>
      </c>
      <c r="C10090" s="276" t="s">
        <v>2525</v>
      </c>
    </row>
    <row r="10091" spans="1:3" x14ac:dyDescent="0.2">
      <c r="A10091" s="76" t="s">
        <v>21208</v>
      </c>
      <c r="B10091" s="275" t="s">
        <v>21209</v>
      </c>
      <c r="C10091" s="276" t="s">
        <v>2525</v>
      </c>
    </row>
    <row r="10092" spans="1:3" x14ac:dyDescent="0.2">
      <c r="A10092" s="76" t="s">
        <v>21210</v>
      </c>
      <c r="B10092" s="275" t="s">
        <v>21211</v>
      </c>
      <c r="C10092" s="276" t="s">
        <v>22275</v>
      </c>
    </row>
    <row r="10093" spans="1:3" x14ac:dyDescent="0.2">
      <c r="A10093" s="76" t="s">
        <v>21212</v>
      </c>
      <c r="B10093" s="275" t="s">
        <v>21213</v>
      </c>
      <c r="C10093" s="276" t="s">
        <v>22275</v>
      </c>
    </row>
    <row r="10094" spans="1:3" x14ac:dyDescent="0.2">
      <c r="A10094" s="76" t="s">
        <v>21214</v>
      </c>
      <c r="B10094" s="275" t="s">
        <v>21215</v>
      </c>
      <c r="C10094" s="276" t="s">
        <v>2525</v>
      </c>
    </row>
    <row r="10095" spans="1:3" x14ac:dyDescent="0.2">
      <c r="A10095" s="76" t="s">
        <v>21216</v>
      </c>
      <c r="B10095" s="275" t="s">
        <v>21217</v>
      </c>
      <c r="C10095" s="276" t="s">
        <v>2525</v>
      </c>
    </row>
    <row r="10096" spans="1:3" x14ac:dyDescent="0.2">
      <c r="A10096" s="76" t="s">
        <v>21218</v>
      </c>
      <c r="B10096" s="275" t="s">
        <v>21219</v>
      </c>
      <c r="C10096" s="276" t="s">
        <v>2525</v>
      </c>
    </row>
    <row r="10097" spans="1:3" x14ac:dyDescent="0.2">
      <c r="A10097" s="76" t="s">
        <v>21220</v>
      </c>
      <c r="B10097" s="275" t="s">
        <v>21221</v>
      </c>
      <c r="C10097" s="276" t="s">
        <v>22275</v>
      </c>
    </row>
    <row r="10098" spans="1:3" x14ac:dyDescent="0.2">
      <c r="A10098" s="76" t="s">
        <v>21222</v>
      </c>
      <c r="B10098" s="275" t="s">
        <v>21223</v>
      </c>
      <c r="C10098" s="276" t="s">
        <v>2525</v>
      </c>
    </row>
    <row r="10099" spans="1:3" x14ac:dyDescent="0.2">
      <c r="A10099" s="76" t="s">
        <v>21224</v>
      </c>
      <c r="B10099" s="275" t="s">
        <v>21225</v>
      </c>
      <c r="C10099" s="276" t="s">
        <v>2525</v>
      </c>
    </row>
    <row r="10100" spans="1:3" x14ac:dyDescent="0.2">
      <c r="A10100" s="76" t="s">
        <v>21226</v>
      </c>
      <c r="B10100" s="275" t="s">
        <v>22317</v>
      </c>
      <c r="C10100" s="276" t="s">
        <v>22275</v>
      </c>
    </row>
    <row r="10101" spans="1:3" x14ac:dyDescent="0.2">
      <c r="A10101" s="76" t="s">
        <v>17627</v>
      </c>
      <c r="B10101" s="275" t="s">
        <v>17628</v>
      </c>
      <c r="C10101" s="276" t="s">
        <v>2525</v>
      </c>
    </row>
    <row r="10102" spans="1:3" x14ac:dyDescent="0.2">
      <c r="A10102" s="76" t="s">
        <v>17629</v>
      </c>
      <c r="B10102" s="275" t="s">
        <v>17630</v>
      </c>
      <c r="C10102" s="276" t="s">
        <v>2525</v>
      </c>
    </row>
    <row r="10103" spans="1:3" x14ac:dyDescent="0.2">
      <c r="A10103" s="76" t="s">
        <v>17631</v>
      </c>
      <c r="B10103" s="275" t="s">
        <v>22318</v>
      </c>
      <c r="C10103" s="276" t="s">
        <v>22275</v>
      </c>
    </row>
    <row r="10104" spans="1:3" x14ac:dyDescent="0.2">
      <c r="A10104" s="76" t="s">
        <v>17632</v>
      </c>
      <c r="B10104" s="275" t="s">
        <v>17633</v>
      </c>
      <c r="C10104" s="276" t="s">
        <v>2525</v>
      </c>
    </row>
    <row r="10105" spans="1:3" x14ac:dyDescent="0.2">
      <c r="A10105" s="76" t="s">
        <v>17634</v>
      </c>
      <c r="B10105" s="275" t="s">
        <v>17635</v>
      </c>
      <c r="C10105" s="276" t="s">
        <v>2525</v>
      </c>
    </row>
    <row r="10106" spans="1:3" x14ac:dyDescent="0.2">
      <c r="A10106" s="76" t="s">
        <v>17636</v>
      </c>
      <c r="B10106" s="275" t="s">
        <v>6599</v>
      </c>
      <c r="C10106" s="276" t="s">
        <v>2525</v>
      </c>
    </row>
    <row r="10107" spans="1:3" x14ac:dyDescent="0.2">
      <c r="A10107" s="76" t="s">
        <v>17637</v>
      </c>
      <c r="B10107" s="275" t="s">
        <v>17638</v>
      </c>
      <c r="C10107" s="276" t="s">
        <v>2525</v>
      </c>
    </row>
    <row r="10108" spans="1:3" x14ac:dyDescent="0.2">
      <c r="A10108" s="76" t="s">
        <v>17639</v>
      </c>
      <c r="B10108" s="275" t="s">
        <v>17640</v>
      </c>
      <c r="C10108" s="276" t="s">
        <v>22275</v>
      </c>
    </row>
    <row r="10109" spans="1:3" x14ac:dyDescent="0.2">
      <c r="A10109" s="76" t="s">
        <v>17641</v>
      </c>
      <c r="B10109" s="275" t="s">
        <v>17642</v>
      </c>
      <c r="C10109" s="276" t="s">
        <v>2525</v>
      </c>
    </row>
    <row r="10110" spans="1:3" x14ac:dyDescent="0.2">
      <c r="A10110" s="76" t="s">
        <v>17643</v>
      </c>
      <c r="B10110" s="275" t="s">
        <v>15037</v>
      </c>
      <c r="C10110" s="276" t="s">
        <v>2525</v>
      </c>
    </row>
    <row r="10111" spans="1:3" x14ac:dyDescent="0.2">
      <c r="A10111" s="76" t="s">
        <v>17644</v>
      </c>
      <c r="B10111" s="275" t="s">
        <v>17645</v>
      </c>
      <c r="C10111" s="276" t="s">
        <v>2525</v>
      </c>
    </row>
    <row r="10112" spans="1:3" x14ac:dyDescent="0.2">
      <c r="A10112" s="76" t="s">
        <v>17646</v>
      </c>
      <c r="B10112" s="275" t="s">
        <v>17647</v>
      </c>
      <c r="C10112" s="276" t="s">
        <v>2525</v>
      </c>
    </row>
    <row r="10113" spans="1:3" x14ac:dyDescent="0.2">
      <c r="A10113" s="76" t="s">
        <v>17648</v>
      </c>
      <c r="B10113" s="275" t="s">
        <v>22319</v>
      </c>
      <c r="C10113" s="276" t="s">
        <v>22275</v>
      </c>
    </row>
    <row r="10114" spans="1:3" x14ac:dyDescent="0.2">
      <c r="A10114" s="76" t="s">
        <v>17649</v>
      </c>
      <c r="B10114" s="275" t="s">
        <v>17650</v>
      </c>
      <c r="C10114" s="276" t="s">
        <v>22275</v>
      </c>
    </row>
    <row r="10115" spans="1:3" x14ac:dyDescent="0.2">
      <c r="A10115" s="76" t="s">
        <v>17651</v>
      </c>
      <c r="B10115" s="275" t="s">
        <v>17652</v>
      </c>
      <c r="C10115" s="276" t="s">
        <v>22275</v>
      </c>
    </row>
    <row r="10116" spans="1:3" x14ac:dyDescent="0.2">
      <c r="A10116" s="76" t="s">
        <v>17653</v>
      </c>
      <c r="B10116" s="275" t="s">
        <v>17654</v>
      </c>
      <c r="C10116" s="276" t="s">
        <v>2525</v>
      </c>
    </row>
    <row r="10117" spans="1:3" x14ac:dyDescent="0.2">
      <c r="A10117" s="76" t="s">
        <v>17655</v>
      </c>
      <c r="B10117" s="275" t="s">
        <v>17656</v>
      </c>
      <c r="C10117" s="276" t="s">
        <v>2525</v>
      </c>
    </row>
    <row r="10118" spans="1:3" x14ac:dyDescent="0.2">
      <c r="A10118" s="76" t="s">
        <v>17657</v>
      </c>
      <c r="B10118" s="275" t="s">
        <v>17658</v>
      </c>
      <c r="C10118" s="276" t="s">
        <v>2525</v>
      </c>
    </row>
    <row r="10119" spans="1:3" x14ac:dyDescent="0.2">
      <c r="A10119" s="76" t="s">
        <v>17659</v>
      </c>
      <c r="B10119" s="275" t="s">
        <v>17660</v>
      </c>
      <c r="C10119" s="276" t="s">
        <v>22275</v>
      </c>
    </row>
    <row r="10120" spans="1:3" x14ac:dyDescent="0.2">
      <c r="A10120" s="76" t="s">
        <v>17661</v>
      </c>
      <c r="B10120" s="275" t="s">
        <v>17662</v>
      </c>
      <c r="C10120" s="276" t="s">
        <v>22275</v>
      </c>
    </row>
    <row r="10121" spans="1:3" x14ac:dyDescent="0.2">
      <c r="A10121" s="76" t="s">
        <v>17663</v>
      </c>
      <c r="B10121" s="275" t="s">
        <v>17664</v>
      </c>
      <c r="C10121" s="276" t="s">
        <v>2525</v>
      </c>
    </row>
    <row r="10122" spans="1:3" x14ac:dyDescent="0.2">
      <c r="A10122" s="76" t="s">
        <v>17665</v>
      </c>
      <c r="B10122" s="275" t="s">
        <v>17666</v>
      </c>
      <c r="C10122" s="276" t="s">
        <v>2525</v>
      </c>
    </row>
    <row r="10123" spans="1:3" x14ac:dyDescent="0.2">
      <c r="A10123" s="76" t="s">
        <v>17667</v>
      </c>
      <c r="B10123" s="275" t="s">
        <v>17668</v>
      </c>
      <c r="C10123" s="276" t="s">
        <v>2525</v>
      </c>
    </row>
    <row r="10124" spans="1:3" x14ac:dyDescent="0.2">
      <c r="A10124" s="76" t="s">
        <v>17669</v>
      </c>
      <c r="B10124" s="275" t="s">
        <v>17670</v>
      </c>
      <c r="C10124" s="276" t="s">
        <v>2525</v>
      </c>
    </row>
    <row r="10125" spans="1:3" x14ac:dyDescent="0.2">
      <c r="A10125" s="76" t="s">
        <v>17671</v>
      </c>
      <c r="B10125" s="275" t="s">
        <v>17672</v>
      </c>
      <c r="C10125" s="276" t="s">
        <v>22275</v>
      </c>
    </row>
    <row r="10126" spans="1:3" x14ac:dyDescent="0.2">
      <c r="A10126" s="76" t="s">
        <v>17673</v>
      </c>
      <c r="B10126" s="275" t="s">
        <v>17674</v>
      </c>
      <c r="C10126" s="276" t="s">
        <v>22275</v>
      </c>
    </row>
    <row r="10127" spans="1:3" x14ac:dyDescent="0.2">
      <c r="A10127" s="76" t="s">
        <v>17675</v>
      </c>
      <c r="B10127" s="275" t="s">
        <v>17676</v>
      </c>
      <c r="C10127" s="276" t="s">
        <v>2525</v>
      </c>
    </row>
    <row r="10128" spans="1:3" x14ac:dyDescent="0.2">
      <c r="A10128" s="76" t="s">
        <v>17677</v>
      </c>
      <c r="B10128" s="275" t="s">
        <v>17678</v>
      </c>
      <c r="C10128" s="276" t="s">
        <v>2525</v>
      </c>
    </row>
    <row r="10129" spans="1:3" x14ac:dyDescent="0.2">
      <c r="A10129" s="76" t="s">
        <v>17679</v>
      </c>
      <c r="B10129" s="275" t="s">
        <v>17680</v>
      </c>
      <c r="C10129" s="276" t="s">
        <v>22275</v>
      </c>
    </row>
    <row r="10130" spans="1:3" x14ac:dyDescent="0.2">
      <c r="A10130" s="76" t="s">
        <v>17681</v>
      </c>
      <c r="B10130" s="275" t="s">
        <v>17682</v>
      </c>
      <c r="C10130" s="276" t="s">
        <v>2525</v>
      </c>
    </row>
    <row r="10131" spans="1:3" x14ac:dyDescent="0.2">
      <c r="A10131" s="76" t="s">
        <v>17683</v>
      </c>
      <c r="B10131" s="275" t="s">
        <v>17684</v>
      </c>
      <c r="C10131" s="276" t="s">
        <v>2525</v>
      </c>
    </row>
    <row r="10132" spans="1:3" x14ac:dyDescent="0.2">
      <c r="A10132" s="76" t="s">
        <v>17685</v>
      </c>
      <c r="B10132" s="275" t="s">
        <v>17686</v>
      </c>
      <c r="C10132" s="276" t="s">
        <v>22275</v>
      </c>
    </row>
    <row r="10133" spans="1:3" x14ac:dyDescent="0.2">
      <c r="A10133" s="76" t="s">
        <v>17687</v>
      </c>
      <c r="B10133" s="275" t="s">
        <v>17688</v>
      </c>
      <c r="C10133" s="276" t="s">
        <v>22275</v>
      </c>
    </row>
    <row r="10134" spans="1:3" x14ac:dyDescent="0.2">
      <c r="A10134" s="76" t="s">
        <v>17689</v>
      </c>
      <c r="B10134" s="275" t="s">
        <v>17690</v>
      </c>
      <c r="C10134" s="276" t="s">
        <v>22275</v>
      </c>
    </row>
    <row r="10135" spans="1:3" x14ac:dyDescent="0.2">
      <c r="A10135" s="76" t="s">
        <v>17691</v>
      </c>
      <c r="B10135" s="275" t="s">
        <v>17692</v>
      </c>
      <c r="C10135" s="276" t="s">
        <v>2525</v>
      </c>
    </row>
    <row r="10136" spans="1:3" x14ac:dyDescent="0.2">
      <c r="A10136" s="76" t="s">
        <v>17693</v>
      </c>
      <c r="B10136" s="275" t="s">
        <v>15622</v>
      </c>
      <c r="C10136" s="276" t="s">
        <v>2525</v>
      </c>
    </row>
    <row r="10137" spans="1:3" x14ac:dyDescent="0.2">
      <c r="A10137" s="76" t="s">
        <v>17694</v>
      </c>
      <c r="B10137" s="275" t="s">
        <v>17695</v>
      </c>
      <c r="C10137" s="276" t="s">
        <v>2525</v>
      </c>
    </row>
    <row r="10138" spans="1:3" x14ac:dyDescent="0.2">
      <c r="A10138" s="76" t="s">
        <v>17696</v>
      </c>
      <c r="B10138" s="275" t="s">
        <v>17697</v>
      </c>
      <c r="C10138" s="276" t="s">
        <v>22275</v>
      </c>
    </row>
    <row r="10139" spans="1:3" x14ac:dyDescent="0.2">
      <c r="A10139" s="76" t="s">
        <v>17698</v>
      </c>
      <c r="B10139" s="275" t="s">
        <v>17699</v>
      </c>
      <c r="C10139" s="276" t="s">
        <v>2525</v>
      </c>
    </row>
    <row r="10140" spans="1:3" x14ac:dyDescent="0.2">
      <c r="A10140" s="76" t="s">
        <v>17700</v>
      </c>
      <c r="B10140" s="275" t="s">
        <v>17701</v>
      </c>
      <c r="C10140" s="276" t="s">
        <v>2525</v>
      </c>
    </row>
    <row r="10141" spans="1:3" x14ac:dyDescent="0.2">
      <c r="A10141" s="76" t="s">
        <v>17702</v>
      </c>
      <c r="B10141" s="275" t="s">
        <v>17703</v>
      </c>
      <c r="C10141" s="276" t="s">
        <v>2525</v>
      </c>
    </row>
    <row r="10142" spans="1:3" x14ac:dyDescent="0.2">
      <c r="A10142" s="76" t="s">
        <v>17704</v>
      </c>
      <c r="B10142" s="275" t="s">
        <v>17705</v>
      </c>
      <c r="C10142" s="276" t="s">
        <v>2525</v>
      </c>
    </row>
    <row r="10143" spans="1:3" x14ac:dyDescent="0.2">
      <c r="A10143" s="76" t="s">
        <v>17706</v>
      </c>
      <c r="B10143" s="275" t="s">
        <v>17707</v>
      </c>
      <c r="C10143" s="276" t="s">
        <v>2525</v>
      </c>
    </row>
    <row r="10144" spans="1:3" x14ac:dyDescent="0.2">
      <c r="A10144" s="76" t="s">
        <v>17708</v>
      </c>
      <c r="B10144" s="275" t="s">
        <v>17709</v>
      </c>
      <c r="C10144" s="276" t="s">
        <v>22275</v>
      </c>
    </row>
    <row r="10145" spans="1:3" x14ac:dyDescent="0.2">
      <c r="A10145" s="76" t="s">
        <v>17710</v>
      </c>
      <c r="B10145" s="275" t="s">
        <v>17711</v>
      </c>
      <c r="C10145" s="276" t="s">
        <v>22275</v>
      </c>
    </row>
    <row r="10146" spans="1:3" x14ac:dyDescent="0.2">
      <c r="A10146" s="76" t="s">
        <v>17712</v>
      </c>
      <c r="B10146" s="275" t="s">
        <v>17713</v>
      </c>
      <c r="C10146" s="276" t="s">
        <v>22275</v>
      </c>
    </row>
    <row r="10147" spans="1:3" x14ac:dyDescent="0.2">
      <c r="A10147" s="76" t="s">
        <v>17714</v>
      </c>
      <c r="B10147" s="275" t="s">
        <v>17715</v>
      </c>
      <c r="C10147" s="276" t="s">
        <v>2525</v>
      </c>
    </row>
    <row r="10148" spans="1:3" x14ac:dyDescent="0.2">
      <c r="A10148" s="76" t="s">
        <v>17716</v>
      </c>
      <c r="B10148" s="275" t="s">
        <v>17717</v>
      </c>
      <c r="C10148" s="276" t="s">
        <v>2525</v>
      </c>
    </row>
    <row r="10149" spans="1:3" x14ac:dyDescent="0.2">
      <c r="A10149" s="76" t="s">
        <v>17718</v>
      </c>
      <c r="B10149" s="275" t="s">
        <v>17719</v>
      </c>
      <c r="C10149" s="276" t="s">
        <v>22275</v>
      </c>
    </row>
    <row r="10150" spans="1:3" x14ac:dyDescent="0.2">
      <c r="A10150" s="76" t="s">
        <v>17720</v>
      </c>
      <c r="B10150" s="275" t="s">
        <v>17721</v>
      </c>
      <c r="C10150" s="276" t="s">
        <v>2525</v>
      </c>
    </row>
    <row r="10151" spans="1:3" x14ac:dyDescent="0.2">
      <c r="A10151" s="76" t="s">
        <v>17722</v>
      </c>
      <c r="B10151" s="275" t="s">
        <v>17723</v>
      </c>
      <c r="C10151" s="276" t="s">
        <v>22275</v>
      </c>
    </row>
    <row r="10152" spans="1:3" x14ac:dyDescent="0.2">
      <c r="A10152" s="76" t="s">
        <v>17724</v>
      </c>
      <c r="B10152" s="275" t="s">
        <v>17725</v>
      </c>
      <c r="C10152" s="276" t="s">
        <v>2525</v>
      </c>
    </row>
    <row r="10153" spans="1:3" x14ac:dyDescent="0.2">
      <c r="A10153" s="76" t="s">
        <v>17726</v>
      </c>
      <c r="B10153" s="275" t="s">
        <v>17727</v>
      </c>
      <c r="C10153" s="276" t="s">
        <v>2525</v>
      </c>
    </row>
    <row r="10154" spans="1:3" x14ac:dyDescent="0.2">
      <c r="A10154" s="76" t="s">
        <v>17728</v>
      </c>
      <c r="B10154" s="275" t="s">
        <v>17729</v>
      </c>
      <c r="C10154" s="276" t="s">
        <v>22275</v>
      </c>
    </row>
    <row r="10155" spans="1:3" x14ac:dyDescent="0.2">
      <c r="A10155" s="76" t="s">
        <v>17730</v>
      </c>
      <c r="B10155" s="275" t="s">
        <v>17731</v>
      </c>
      <c r="C10155" s="276" t="s">
        <v>22275</v>
      </c>
    </row>
    <row r="10156" spans="1:3" x14ac:dyDescent="0.2">
      <c r="A10156" s="76" t="s">
        <v>17732</v>
      </c>
      <c r="B10156" s="275" t="s">
        <v>17733</v>
      </c>
      <c r="C10156" s="276" t="s">
        <v>2525</v>
      </c>
    </row>
    <row r="10157" spans="1:3" x14ac:dyDescent="0.2">
      <c r="A10157" s="76" t="s">
        <v>17734</v>
      </c>
      <c r="B10157" s="275" t="s">
        <v>17735</v>
      </c>
      <c r="C10157" s="276" t="s">
        <v>2525</v>
      </c>
    </row>
    <row r="10158" spans="1:3" x14ac:dyDescent="0.2">
      <c r="A10158" s="76" t="s">
        <v>17736</v>
      </c>
      <c r="B10158" s="275" t="s">
        <v>5701</v>
      </c>
      <c r="C10158" s="276" t="s">
        <v>22275</v>
      </c>
    </row>
    <row r="10159" spans="1:3" x14ac:dyDescent="0.2">
      <c r="A10159" s="76" t="s">
        <v>17737</v>
      </c>
      <c r="B10159" s="275" t="s">
        <v>22230</v>
      </c>
      <c r="C10159" s="276" t="s">
        <v>2525</v>
      </c>
    </row>
    <row r="10160" spans="1:3" x14ac:dyDescent="0.2">
      <c r="A10160" s="76" t="s">
        <v>17738</v>
      </c>
      <c r="B10160" s="275" t="s">
        <v>17739</v>
      </c>
      <c r="C10160" s="276" t="s">
        <v>22275</v>
      </c>
    </row>
    <row r="10161" spans="1:3" x14ac:dyDescent="0.2">
      <c r="A10161" s="76" t="s">
        <v>17740</v>
      </c>
      <c r="B10161" s="275" t="s">
        <v>17741</v>
      </c>
      <c r="C10161" s="276" t="s">
        <v>2525</v>
      </c>
    </row>
    <row r="10162" spans="1:3" x14ac:dyDescent="0.2">
      <c r="A10162" s="76" t="s">
        <v>17742</v>
      </c>
      <c r="B10162" s="275" t="s">
        <v>22320</v>
      </c>
      <c r="C10162" s="276" t="s">
        <v>22275</v>
      </c>
    </row>
    <row r="10163" spans="1:3" x14ac:dyDescent="0.2">
      <c r="A10163" s="76" t="s">
        <v>17743</v>
      </c>
      <c r="B10163" s="275" t="s">
        <v>17744</v>
      </c>
      <c r="C10163" s="276" t="s">
        <v>2525</v>
      </c>
    </row>
    <row r="10164" spans="1:3" x14ac:dyDescent="0.2">
      <c r="A10164" s="76" t="s">
        <v>17745</v>
      </c>
      <c r="B10164" s="275" t="s">
        <v>17746</v>
      </c>
      <c r="C10164" s="276" t="s">
        <v>22275</v>
      </c>
    </row>
    <row r="10165" spans="1:3" x14ac:dyDescent="0.2">
      <c r="A10165" s="76" t="s">
        <v>17747</v>
      </c>
      <c r="B10165" s="275" t="s">
        <v>20163</v>
      </c>
      <c r="C10165" s="276" t="s">
        <v>2525</v>
      </c>
    </row>
    <row r="10166" spans="1:3" x14ac:dyDescent="0.2">
      <c r="A10166" s="76" t="s">
        <v>17748</v>
      </c>
      <c r="B10166" s="275" t="s">
        <v>17749</v>
      </c>
      <c r="C10166" s="276" t="s">
        <v>2525</v>
      </c>
    </row>
    <row r="10167" spans="1:3" x14ac:dyDescent="0.2">
      <c r="A10167" s="76" t="s">
        <v>17750</v>
      </c>
      <c r="B10167" s="275" t="s">
        <v>17751</v>
      </c>
      <c r="C10167" s="276" t="s">
        <v>22275</v>
      </c>
    </row>
    <row r="10168" spans="1:3" x14ac:dyDescent="0.2">
      <c r="A10168" s="76" t="s">
        <v>17752</v>
      </c>
      <c r="B10168" s="275" t="s">
        <v>17753</v>
      </c>
      <c r="C10168" s="276" t="s">
        <v>22275</v>
      </c>
    </row>
    <row r="10169" spans="1:3" x14ac:dyDescent="0.2">
      <c r="A10169" s="76" t="s">
        <v>17754</v>
      </c>
      <c r="B10169" s="275" t="s">
        <v>3193</v>
      </c>
      <c r="C10169" s="276" t="s">
        <v>22275</v>
      </c>
    </row>
    <row r="10170" spans="1:3" x14ac:dyDescent="0.2">
      <c r="A10170" s="76" t="s">
        <v>17755</v>
      </c>
      <c r="B10170" s="275" t="s">
        <v>17756</v>
      </c>
      <c r="C10170" s="276" t="s">
        <v>2525</v>
      </c>
    </row>
    <row r="10171" spans="1:3" x14ac:dyDescent="0.2">
      <c r="A10171" s="76" t="s">
        <v>17757</v>
      </c>
      <c r="B10171" s="275" t="s">
        <v>17758</v>
      </c>
      <c r="C10171" s="276" t="s">
        <v>2525</v>
      </c>
    </row>
    <row r="10172" spans="1:3" x14ac:dyDescent="0.2">
      <c r="A10172" s="76" t="s">
        <v>17759</v>
      </c>
      <c r="B10172" s="275" t="s">
        <v>17760</v>
      </c>
      <c r="C10172" s="276" t="s">
        <v>2525</v>
      </c>
    </row>
    <row r="10173" spans="1:3" x14ac:dyDescent="0.2">
      <c r="A10173" s="76" t="s">
        <v>17761</v>
      </c>
      <c r="B10173" s="275" t="s">
        <v>17762</v>
      </c>
      <c r="C10173" s="276" t="s">
        <v>2525</v>
      </c>
    </row>
    <row r="10174" spans="1:3" x14ac:dyDescent="0.2">
      <c r="A10174" s="76" t="s">
        <v>17763</v>
      </c>
      <c r="B10174" s="275" t="s">
        <v>17764</v>
      </c>
      <c r="C10174" s="276" t="s">
        <v>22275</v>
      </c>
    </row>
    <row r="10175" spans="1:3" x14ac:dyDescent="0.2">
      <c r="A10175" s="76" t="s">
        <v>17765</v>
      </c>
      <c r="B10175" s="275" t="s">
        <v>17766</v>
      </c>
      <c r="C10175" s="276" t="s">
        <v>22275</v>
      </c>
    </row>
    <row r="10176" spans="1:3" x14ac:dyDescent="0.2">
      <c r="A10176" s="76" t="s">
        <v>17767</v>
      </c>
      <c r="B10176" s="275" t="s">
        <v>17768</v>
      </c>
      <c r="C10176" s="276" t="s">
        <v>22275</v>
      </c>
    </row>
    <row r="10177" spans="1:3" x14ac:dyDescent="0.2">
      <c r="A10177" s="76" t="s">
        <v>17769</v>
      </c>
      <c r="B10177" s="275" t="s">
        <v>17770</v>
      </c>
      <c r="C10177" s="276" t="s">
        <v>2525</v>
      </c>
    </row>
    <row r="10178" spans="1:3" x14ac:dyDescent="0.2">
      <c r="A10178" s="76" t="s">
        <v>17771</v>
      </c>
      <c r="B10178" s="275" t="s">
        <v>17772</v>
      </c>
      <c r="C10178" s="276" t="s">
        <v>22275</v>
      </c>
    </row>
    <row r="10179" spans="1:3" x14ac:dyDescent="0.2">
      <c r="A10179" s="76" t="s">
        <v>17773</v>
      </c>
      <c r="B10179" s="275" t="s">
        <v>17774</v>
      </c>
      <c r="C10179" s="276" t="s">
        <v>22275</v>
      </c>
    </row>
    <row r="10180" spans="1:3" x14ac:dyDescent="0.2">
      <c r="A10180" s="76" t="s">
        <v>17775</v>
      </c>
      <c r="B10180" s="275" t="s">
        <v>17776</v>
      </c>
      <c r="C10180" s="276" t="s">
        <v>22275</v>
      </c>
    </row>
    <row r="10181" spans="1:3" x14ac:dyDescent="0.2">
      <c r="A10181" s="76" t="s">
        <v>17777</v>
      </c>
      <c r="B10181" s="275" t="s">
        <v>17778</v>
      </c>
      <c r="C10181" s="276" t="s">
        <v>22275</v>
      </c>
    </row>
    <row r="10182" spans="1:3" x14ac:dyDescent="0.2">
      <c r="A10182" s="76" t="s">
        <v>17779</v>
      </c>
      <c r="B10182" s="275" t="s">
        <v>17780</v>
      </c>
      <c r="C10182" s="276" t="s">
        <v>2525</v>
      </c>
    </row>
    <row r="10183" spans="1:3" x14ac:dyDescent="0.2">
      <c r="A10183" s="76" t="s">
        <v>17781</v>
      </c>
      <c r="B10183" s="275" t="s">
        <v>17782</v>
      </c>
      <c r="C10183" s="276" t="s">
        <v>2525</v>
      </c>
    </row>
    <row r="10184" spans="1:3" x14ac:dyDescent="0.2">
      <c r="A10184" s="76" t="s">
        <v>17783</v>
      </c>
      <c r="B10184" s="275" t="s">
        <v>17784</v>
      </c>
      <c r="C10184" s="276" t="s">
        <v>22275</v>
      </c>
    </row>
    <row r="10185" spans="1:3" x14ac:dyDescent="0.2">
      <c r="A10185" s="76" t="s">
        <v>17785</v>
      </c>
      <c r="B10185" s="275" t="s">
        <v>17786</v>
      </c>
      <c r="C10185" s="276" t="s">
        <v>22275</v>
      </c>
    </row>
    <row r="10186" spans="1:3" x14ac:dyDescent="0.2">
      <c r="A10186" s="76" t="s">
        <v>17787</v>
      </c>
      <c r="B10186" s="275" t="s">
        <v>17788</v>
      </c>
      <c r="C10186" s="276" t="s">
        <v>2525</v>
      </c>
    </row>
    <row r="10187" spans="1:3" x14ac:dyDescent="0.2">
      <c r="A10187" s="76" t="s">
        <v>17789</v>
      </c>
      <c r="B10187" s="275" t="s">
        <v>17790</v>
      </c>
      <c r="C10187" s="276" t="s">
        <v>22275</v>
      </c>
    </row>
    <row r="10188" spans="1:3" x14ac:dyDescent="0.2">
      <c r="A10188" s="76" t="s">
        <v>17791</v>
      </c>
      <c r="B10188" s="275" t="s">
        <v>17792</v>
      </c>
      <c r="C10188" s="276" t="s">
        <v>22275</v>
      </c>
    </row>
    <row r="10189" spans="1:3" x14ac:dyDescent="0.2">
      <c r="A10189" s="76" t="s">
        <v>17793</v>
      </c>
      <c r="B10189" s="275" t="s">
        <v>17794</v>
      </c>
      <c r="C10189" s="276" t="s">
        <v>2525</v>
      </c>
    </row>
    <row r="10190" spans="1:3" x14ac:dyDescent="0.2">
      <c r="A10190" s="76" t="s">
        <v>17795</v>
      </c>
      <c r="B10190" s="275" t="s">
        <v>17796</v>
      </c>
      <c r="C10190" s="276" t="s">
        <v>22275</v>
      </c>
    </row>
    <row r="10191" spans="1:3" x14ac:dyDescent="0.2">
      <c r="A10191" s="76" t="s">
        <v>17797</v>
      </c>
      <c r="B10191" s="275" t="s">
        <v>17798</v>
      </c>
      <c r="C10191" s="276" t="s">
        <v>22275</v>
      </c>
    </row>
    <row r="10192" spans="1:3" x14ac:dyDescent="0.2">
      <c r="A10192" s="76" t="s">
        <v>17799</v>
      </c>
      <c r="B10192" s="275" t="s">
        <v>17800</v>
      </c>
      <c r="C10192" s="276" t="s">
        <v>22275</v>
      </c>
    </row>
    <row r="10193" spans="1:3" x14ac:dyDescent="0.2">
      <c r="A10193" s="76" t="s">
        <v>17801</v>
      </c>
      <c r="B10193" s="275" t="s">
        <v>17802</v>
      </c>
      <c r="C10193" s="276" t="s">
        <v>22275</v>
      </c>
    </row>
    <row r="10194" spans="1:3" x14ac:dyDescent="0.2">
      <c r="A10194" s="76" t="s">
        <v>17803</v>
      </c>
      <c r="B10194" s="275" t="s">
        <v>17804</v>
      </c>
      <c r="C10194" s="276" t="s">
        <v>2525</v>
      </c>
    </row>
    <row r="10195" spans="1:3" x14ac:dyDescent="0.2">
      <c r="A10195" s="76" t="s">
        <v>17805</v>
      </c>
      <c r="B10195" s="275" t="s">
        <v>17806</v>
      </c>
      <c r="C10195" s="276" t="s">
        <v>22275</v>
      </c>
    </row>
    <row r="10196" spans="1:3" x14ac:dyDescent="0.2">
      <c r="A10196" s="76" t="s">
        <v>17807</v>
      </c>
      <c r="B10196" s="275" t="s">
        <v>17808</v>
      </c>
      <c r="C10196" s="276" t="s">
        <v>22275</v>
      </c>
    </row>
    <row r="10197" spans="1:3" x14ac:dyDescent="0.2">
      <c r="A10197" s="76" t="s">
        <v>17809</v>
      </c>
      <c r="B10197" s="275" t="s">
        <v>17810</v>
      </c>
      <c r="C10197" s="276" t="s">
        <v>2525</v>
      </c>
    </row>
    <row r="10198" spans="1:3" x14ac:dyDescent="0.2">
      <c r="A10198" s="76" t="s">
        <v>17811</v>
      </c>
      <c r="B10198" s="275" t="s">
        <v>17812</v>
      </c>
      <c r="C10198" s="276" t="s">
        <v>2525</v>
      </c>
    </row>
    <row r="10199" spans="1:3" x14ac:dyDescent="0.2">
      <c r="A10199" s="76" t="s">
        <v>17813</v>
      </c>
      <c r="B10199" s="275" t="s">
        <v>17814</v>
      </c>
      <c r="C10199" s="276" t="s">
        <v>22275</v>
      </c>
    </row>
    <row r="10200" spans="1:3" x14ac:dyDescent="0.2">
      <c r="A10200" s="76" t="s">
        <v>17815</v>
      </c>
      <c r="B10200" s="275" t="s">
        <v>17816</v>
      </c>
      <c r="C10200" s="276" t="s">
        <v>22275</v>
      </c>
    </row>
    <row r="10201" spans="1:3" x14ac:dyDescent="0.2">
      <c r="A10201" s="76" t="s">
        <v>17817</v>
      </c>
      <c r="B10201" s="275" t="s">
        <v>17818</v>
      </c>
      <c r="C10201" s="276" t="s">
        <v>2525</v>
      </c>
    </row>
    <row r="10202" spans="1:3" x14ac:dyDescent="0.2">
      <c r="A10202" s="76" t="s">
        <v>17819</v>
      </c>
      <c r="B10202" s="275" t="s">
        <v>17820</v>
      </c>
      <c r="C10202" s="276" t="s">
        <v>22275</v>
      </c>
    </row>
    <row r="10203" spans="1:3" x14ac:dyDescent="0.2">
      <c r="A10203" s="76" t="s">
        <v>17821</v>
      </c>
      <c r="B10203" s="275" t="s">
        <v>17822</v>
      </c>
      <c r="C10203" s="276" t="s">
        <v>2525</v>
      </c>
    </row>
    <row r="10204" spans="1:3" x14ac:dyDescent="0.2">
      <c r="A10204" s="76" t="s">
        <v>17823</v>
      </c>
      <c r="B10204" s="275" t="s">
        <v>17824</v>
      </c>
      <c r="C10204" s="276" t="s">
        <v>2525</v>
      </c>
    </row>
    <row r="10205" spans="1:3" x14ac:dyDescent="0.2">
      <c r="A10205" s="76" t="s">
        <v>17825</v>
      </c>
      <c r="B10205" s="275" t="s">
        <v>17826</v>
      </c>
      <c r="C10205" s="276" t="s">
        <v>2525</v>
      </c>
    </row>
    <row r="10206" spans="1:3" x14ac:dyDescent="0.2">
      <c r="A10206" s="76" t="s">
        <v>17827</v>
      </c>
      <c r="B10206" s="275" t="s">
        <v>17828</v>
      </c>
      <c r="C10206" s="276" t="s">
        <v>22275</v>
      </c>
    </row>
    <row r="10207" spans="1:3" x14ac:dyDescent="0.2">
      <c r="A10207" s="76" t="s">
        <v>17829</v>
      </c>
      <c r="B10207" s="275" t="s">
        <v>17830</v>
      </c>
      <c r="C10207" s="276" t="s">
        <v>22275</v>
      </c>
    </row>
    <row r="10208" spans="1:3" x14ac:dyDescent="0.2">
      <c r="A10208" s="76" t="s">
        <v>17831</v>
      </c>
      <c r="B10208" s="275" t="s">
        <v>17832</v>
      </c>
      <c r="C10208" s="276" t="s">
        <v>22275</v>
      </c>
    </row>
    <row r="10209" spans="1:3" x14ac:dyDescent="0.2">
      <c r="A10209" s="76" t="s">
        <v>17833</v>
      </c>
      <c r="B10209" s="275" t="s">
        <v>17834</v>
      </c>
      <c r="C10209" s="276" t="s">
        <v>2525</v>
      </c>
    </row>
    <row r="10210" spans="1:3" x14ac:dyDescent="0.2">
      <c r="A10210" s="76" t="s">
        <v>17835</v>
      </c>
      <c r="B10210" s="275" t="s">
        <v>22321</v>
      </c>
      <c r="C10210" s="276" t="s">
        <v>22275</v>
      </c>
    </row>
    <row r="10211" spans="1:3" x14ac:dyDescent="0.2">
      <c r="A10211" s="76" t="s">
        <v>17836</v>
      </c>
      <c r="B10211" s="275" t="s">
        <v>17837</v>
      </c>
      <c r="C10211" s="276" t="s">
        <v>22275</v>
      </c>
    </row>
    <row r="10212" spans="1:3" x14ac:dyDescent="0.2">
      <c r="A10212" s="76" t="s">
        <v>17838</v>
      </c>
      <c r="B10212" s="275" t="s">
        <v>17839</v>
      </c>
      <c r="C10212" s="276" t="s">
        <v>22275</v>
      </c>
    </row>
    <row r="10213" spans="1:3" x14ac:dyDescent="0.2">
      <c r="A10213" s="76" t="s">
        <v>17840</v>
      </c>
      <c r="B10213" s="275" t="s">
        <v>17329</v>
      </c>
      <c r="C10213" s="276" t="s">
        <v>2525</v>
      </c>
    </row>
    <row r="10214" spans="1:3" x14ac:dyDescent="0.2">
      <c r="A10214" s="76" t="s">
        <v>17841</v>
      </c>
      <c r="B10214" s="275" t="s">
        <v>17842</v>
      </c>
      <c r="C10214" s="276" t="s">
        <v>22275</v>
      </c>
    </row>
    <row r="10215" spans="1:3" x14ac:dyDescent="0.2">
      <c r="A10215" s="76" t="s">
        <v>17843</v>
      </c>
      <c r="B10215" s="275" t="s">
        <v>17844</v>
      </c>
      <c r="C10215" s="276" t="s">
        <v>2525</v>
      </c>
    </row>
    <row r="10216" spans="1:3" x14ac:dyDescent="0.2">
      <c r="A10216" s="76" t="s">
        <v>17845</v>
      </c>
      <c r="B10216" s="275" t="s">
        <v>17846</v>
      </c>
      <c r="C10216" s="276" t="s">
        <v>22275</v>
      </c>
    </row>
    <row r="10217" spans="1:3" x14ac:dyDescent="0.2">
      <c r="A10217" s="76" t="s">
        <v>17847</v>
      </c>
      <c r="B10217" s="275" t="s">
        <v>17848</v>
      </c>
      <c r="C10217" s="276" t="s">
        <v>2525</v>
      </c>
    </row>
    <row r="10218" spans="1:3" x14ac:dyDescent="0.2">
      <c r="A10218" s="76" t="s">
        <v>17849</v>
      </c>
      <c r="B10218" s="275" t="s">
        <v>17850</v>
      </c>
      <c r="C10218" s="276" t="s">
        <v>22275</v>
      </c>
    </row>
    <row r="10219" spans="1:3" x14ac:dyDescent="0.2">
      <c r="A10219" s="76" t="s">
        <v>17851</v>
      </c>
      <c r="B10219" s="275" t="s">
        <v>17852</v>
      </c>
      <c r="C10219" s="276" t="s">
        <v>22275</v>
      </c>
    </row>
    <row r="10220" spans="1:3" x14ac:dyDescent="0.2">
      <c r="A10220" s="76" t="s">
        <v>17853</v>
      </c>
      <c r="B10220" s="275" t="s">
        <v>17854</v>
      </c>
      <c r="C10220" s="276" t="s">
        <v>2525</v>
      </c>
    </row>
    <row r="10221" spans="1:3" x14ac:dyDescent="0.2">
      <c r="A10221" s="76" t="s">
        <v>17855</v>
      </c>
      <c r="B10221" s="275" t="s">
        <v>17856</v>
      </c>
      <c r="C10221" s="276" t="s">
        <v>22275</v>
      </c>
    </row>
    <row r="10222" spans="1:3" x14ac:dyDescent="0.2">
      <c r="A10222" s="76" t="s">
        <v>17857</v>
      </c>
      <c r="B10222" s="275" t="s">
        <v>17858</v>
      </c>
      <c r="C10222" s="276" t="s">
        <v>2525</v>
      </c>
    </row>
    <row r="10223" spans="1:3" x14ac:dyDescent="0.2">
      <c r="A10223" s="76" t="s">
        <v>17859</v>
      </c>
      <c r="B10223" s="275" t="s">
        <v>17860</v>
      </c>
      <c r="C10223" s="276" t="s">
        <v>22275</v>
      </c>
    </row>
    <row r="10224" spans="1:3" x14ac:dyDescent="0.2">
      <c r="A10224" s="76" t="s">
        <v>17861</v>
      </c>
      <c r="B10224" s="275" t="s">
        <v>17862</v>
      </c>
      <c r="C10224" s="276" t="s">
        <v>2525</v>
      </c>
    </row>
    <row r="10225" spans="1:3" x14ac:dyDescent="0.2">
      <c r="A10225" s="76" t="s">
        <v>17863</v>
      </c>
      <c r="B10225" s="275" t="s">
        <v>17864</v>
      </c>
      <c r="C10225" s="276" t="s">
        <v>2525</v>
      </c>
    </row>
    <row r="10226" spans="1:3" x14ac:dyDescent="0.2">
      <c r="A10226" s="76" t="s">
        <v>17865</v>
      </c>
      <c r="B10226" s="275" t="s">
        <v>17866</v>
      </c>
      <c r="C10226" s="276" t="s">
        <v>2525</v>
      </c>
    </row>
    <row r="10227" spans="1:3" x14ac:dyDescent="0.2">
      <c r="A10227" s="76" t="s">
        <v>17867</v>
      </c>
      <c r="B10227" s="275" t="s">
        <v>17868</v>
      </c>
      <c r="C10227" s="276" t="s">
        <v>2525</v>
      </c>
    </row>
    <row r="10228" spans="1:3" x14ac:dyDescent="0.2">
      <c r="A10228" s="76" t="s">
        <v>17869</v>
      </c>
      <c r="B10228" s="275" t="s">
        <v>17870</v>
      </c>
      <c r="C10228" s="276" t="s">
        <v>2525</v>
      </c>
    </row>
    <row r="10229" spans="1:3" x14ac:dyDescent="0.2">
      <c r="A10229" s="76" t="s">
        <v>17871</v>
      </c>
      <c r="B10229" s="275" t="s">
        <v>20357</v>
      </c>
      <c r="C10229" s="276" t="s">
        <v>2525</v>
      </c>
    </row>
    <row r="10230" spans="1:3" x14ac:dyDescent="0.2">
      <c r="A10230" s="76" t="s">
        <v>17872</v>
      </c>
      <c r="B10230" s="275" t="s">
        <v>17873</v>
      </c>
      <c r="C10230" s="276" t="s">
        <v>2525</v>
      </c>
    </row>
    <row r="10231" spans="1:3" x14ac:dyDescent="0.2">
      <c r="A10231" s="76" t="s">
        <v>17874</v>
      </c>
      <c r="B10231" s="275" t="s">
        <v>17875</v>
      </c>
      <c r="C10231" s="276" t="s">
        <v>22275</v>
      </c>
    </row>
    <row r="10232" spans="1:3" x14ac:dyDescent="0.2">
      <c r="A10232" s="76" t="s">
        <v>17876</v>
      </c>
      <c r="B10232" s="275" t="s">
        <v>17877</v>
      </c>
      <c r="C10232" s="276" t="s">
        <v>2525</v>
      </c>
    </row>
    <row r="10233" spans="1:3" x14ac:dyDescent="0.2">
      <c r="A10233" s="76" t="s">
        <v>17878</v>
      </c>
      <c r="B10233" s="275" t="s">
        <v>17879</v>
      </c>
      <c r="C10233" s="276" t="s">
        <v>22275</v>
      </c>
    </row>
    <row r="10234" spans="1:3" x14ac:dyDescent="0.2">
      <c r="A10234" s="76" t="s">
        <v>17880</v>
      </c>
      <c r="B10234" s="275" t="s">
        <v>17881</v>
      </c>
      <c r="C10234" s="276" t="s">
        <v>2525</v>
      </c>
    </row>
    <row r="10235" spans="1:3" x14ac:dyDescent="0.2">
      <c r="A10235" s="76" t="s">
        <v>17882</v>
      </c>
      <c r="B10235" s="275" t="s">
        <v>17883</v>
      </c>
      <c r="C10235" s="276" t="s">
        <v>22275</v>
      </c>
    </row>
    <row r="10236" spans="1:3" x14ac:dyDescent="0.2">
      <c r="A10236" s="76" t="s">
        <v>17884</v>
      </c>
      <c r="B10236" s="275" t="s">
        <v>17885</v>
      </c>
      <c r="C10236" s="276" t="s">
        <v>2525</v>
      </c>
    </row>
    <row r="10237" spans="1:3" x14ac:dyDescent="0.2">
      <c r="A10237" s="76" t="s">
        <v>17886</v>
      </c>
      <c r="B10237" s="275" t="s">
        <v>17887</v>
      </c>
      <c r="C10237" s="276" t="s">
        <v>22275</v>
      </c>
    </row>
    <row r="10238" spans="1:3" x14ac:dyDescent="0.2">
      <c r="A10238" s="76" t="s">
        <v>17888</v>
      </c>
      <c r="B10238" s="275" t="s">
        <v>17889</v>
      </c>
      <c r="C10238" s="276" t="s">
        <v>22275</v>
      </c>
    </row>
    <row r="10239" spans="1:3" x14ac:dyDescent="0.2">
      <c r="A10239" s="76" t="s">
        <v>17890</v>
      </c>
      <c r="B10239" s="275" t="s">
        <v>17891</v>
      </c>
      <c r="C10239" s="276" t="s">
        <v>2525</v>
      </c>
    </row>
    <row r="10240" spans="1:3" x14ac:dyDescent="0.2">
      <c r="A10240" s="76" t="s">
        <v>17892</v>
      </c>
      <c r="B10240" s="275" t="s">
        <v>17893</v>
      </c>
      <c r="C10240" s="276" t="s">
        <v>2525</v>
      </c>
    </row>
    <row r="10241" spans="1:3" x14ac:dyDescent="0.2">
      <c r="A10241" s="76" t="s">
        <v>17894</v>
      </c>
      <c r="B10241" s="275" t="s">
        <v>17895</v>
      </c>
      <c r="C10241" s="276" t="s">
        <v>2525</v>
      </c>
    </row>
    <row r="10242" spans="1:3" x14ac:dyDescent="0.2">
      <c r="A10242" s="76" t="s">
        <v>17896</v>
      </c>
      <c r="B10242" s="275" t="s">
        <v>17897</v>
      </c>
      <c r="C10242" s="276" t="s">
        <v>2525</v>
      </c>
    </row>
    <row r="10243" spans="1:3" x14ac:dyDescent="0.2">
      <c r="A10243" s="76" t="s">
        <v>17898</v>
      </c>
      <c r="B10243" s="275" t="s">
        <v>17899</v>
      </c>
      <c r="C10243" s="276" t="s">
        <v>22275</v>
      </c>
    </row>
    <row r="10244" spans="1:3" x14ac:dyDescent="0.2">
      <c r="A10244" s="76" t="s">
        <v>17900</v>
      </c>
      <c r="B10244" s="275" t="s">
        <v>17901</v>
      </c>
      <c r="C10244" s="276" t="s">
        <v>22275</v>
      </c>
    </row>
    <row r="10245" spans="1:3" x14ac:dyDescent="0.2">
      <c r="A10245" s="76" t="s">
        <v>17902</v>
      </c>
      <c r="B10245" s="275" t="s">
        <v>17903</v>
      </c>
      <c r="C10245" s="276" t="s">
        <v>22275</v>
      </c>
    </row>
    <row r="10246" spans="1:3" x14ac:dyDescent="0.2">
      <c r="A10246" s="76" t="s">
        <v>17904</v>
      </c>
      <c r="B10246" s="275" t="s">
        <v>17905</v>
      </c>
      <c r="C10246" s="276" t="s">
        <v>2525</v>
      </c>
    </row>
    <row r="10247" spans="1:3" x14ac:dyDescent="0.2">
      <c r="A10247" s="76" t="s">
        <v>17906</v>
      </c>
      <c r="B10247" s="275" t="s">
        <v>17907</v>
      </c>
      <c r="C10247" s="276" t="s">
        <v>22275</v>
      </c>
    </row>
    <row r="10248" spans="1:3" x14ac:dyDescent="0.2">
      <c r="A10248" s="76" t="s">
        <v>17908</v>
      </c>
      <c r="B10248" s="275" t="s">
        <v>17909</v>
      </c>
      <c r="C10248" s="276" t="s">
        <v>2525</v>
      </c>
    </row>
    <row r="10249" spans="1:3" x14ac:dyDescent="0.2">
      <c r="A10249" s="76" t="s">
        <v>17910</v>
      </c>
      <c r="B10249" s="275" t="s">
        <v>17911</v>
      </c>
      <c r="C10249" s="276" t="s">
        <v>2525</v>
      </c>
    </row>
    <row r="10250" spans="1:3" x14ac:dyDescent="0.2">
      <c r="A10250" s="76" t="s">
        <v>17912</v>
      </c>
      <c r="B10250" s="275" t="s">
        <v>17913</v>
      </c>
      <c r="C10250" s="276" t="s">
        <v>2525</v>
      </c>
    </row>
    <row r="10251" spans="1:3" x14ac:dyDescent="0.2">
      <c r="A10251" s="76" t="s">
        <v>17914</v>
      </c>
      <c r="B10251" s="275" t="s">
        <v>17915</v>
      </c>
      <c r="C10251" s="276" t="s">
        <v>22275</v>
      </c>
    </row>
    <row r="10252" spans="1:3" x14ac:dyDescent="0.2">
      <c r="A10252" s="76" t="s">
        <v>17916</v>
      </c>
      <c r="B10252" s="275" t="s">
        <v>17917</v>
      </c>
      <c r="C10252" s="276" t="s">
        <v>2525</v>
      </c>
    </row>
    <row r="10253" spans="1:3" x14ac:dyDescent="0.2">
      <c r="A10253" s="76" t="s">
        <v>17918</v>
      </c>
      <c r="B10253" s="275" t="s">
        <v>17919</v>
      </c>
      <c r="C10253" s="276" t="s">
        <v>22275</v>
      </c>
    </row>
    <row r="10254" spans="1:3" x14ac:dyDescent="0.2">
      <c r="A10254" s="76" t="s">
        <v>17920</v>
      </c>
      <c r="B10254" s="275" t="s">
        <v>17921</v>
      </c>
      <c r="C10254" s="276" t="s">
        <v>22275</v>
      </c>
    </row>
    <row r="10255" spans="1:3" x14ac:dyDescent="0.2">
      <c r="A10255" s="76" t="s">
        <v>17922</v>
      </c>
      <c r="B10255" s="275" t="s">
        <v>17923</v>
      </c>
      <c r="C10255" s="276" t="s">
        <v>2525</v>
      </c>
    </row>
    <row r="10256" spans="1:3" x14ac:dyDescent="0.2">
      <c r="A10256" s="76" t="s">
        <v>17924</v>
      </c>
      <c r="B10256" s="275" t="s">
        <v>17925</v>
      </c>
      <c r="C10256" s="276" t="s">
        <v>2525</v>
      </c>
    </row>
    <row r="10257" spans="1:3" x14ac:dyDescent="0.2">
      <c r="A10257" s="76" t="s">
        <v>17926</v>
      </c>
      <c r="B10257" s="275" t="s">
        <v>17927</v>
      </c>
      <c r="C10257" s="276" t="s">
        <v>22275</v>
      </c>
    </row>
    <row r="10258" spans="1:3" x14ac:dyDescent="0.2">
      <c r="A10258" s="76" t="s">
        <v>17928</v>
      </c>
      <c r="B10258" s="275" t="s">
        <v>17929</v>
      </c>
      <c r="C10258" s="276" t="s">
        <v>2525</v>
      </c>
    </row>
    <row r="10259" spans="1:3" x14ac:dyDescent="0.2">
      <c r="A10259" s="76" t="s">
        <v>17930</v>
      </c>
      <c r="B10259" s="275" t="s">
        <v>17931</v>
      </c>
      <c r="C10259" s="276" t="s">
        <v>22275</v>
      </c>
    </row>
    <row r="10260" spans="1:3" x14ac:dyDescent="0.2">
      <c r="A10260" s="76" t="s">
        <v>17932</v>
      </c>
      <c r="B10260" s="275" t="s">
        <v>17933</v>
      </c>
      <c r="C10260" s="276" t="s">
        <v>22275</v>
      </c>
    </row>
    <row r="10261" spans="1:3" x14ac:dyDescent="0.2">
      <c r="A10261" s="76" t="s">
        <v>17934</v>
      </c>
      <c r="B10261" s="275" t="s">
        <v>17935</v>
      </c>
      <c r="C10261" s="276" t="s">
        <v>22275</v>
      </c>
    </row>
    <row r="10262" spans="1:3" x14ac:dyDescent="0.2">
      <c r="A10262" s="76" t="s">
        <v>17936</v>
      </c>
      <c r="B10262" s="275" t="s">
        <v>17937</v>
      </c>
      <c r="C10262" s="276" t="s">
        <v>2525</v>
      </c>
    </row>
    <row r="10263" spans="1:3" x14ac:dyDescent="0.2">
      <c r="A10263" s="76" t="s">
        <v>17938</v>
      </c>
      <c r="B10263" s="275" t="s">
        <v>17939</v>
      </c>
      <c r="C10263" s="276" t="s">
        <v>2525</v>
      </c>
    </row>
    <row r="10264" spans="1:3" x14ac:dyDescent="0.2">
      <c r="A10264" s="76" t="s">
        <v>17940</v>
      </c>
      <c r="B10264" s="275" t="s">
        <v>17941</v>
      </c>
      <c r="C10264" s="276" t="s">
        <v>22275</v>
      </c>
    </row>
    <row r="10265" spans="1:3" x14ac:dyDescent="0.2">
      <c r="A10265" s="76" t="s">
        <v>17942</v>
      </c>
      <c r="B10265" s="275" t="s">
        <v>17943</v>
      </c>
      <c r="C10265" s="276" t="s">
        <v>22275</v>
      </c>
    </row>
    <row r="10266" spans="1:3" x14ac:dyDescent="0.2">
      <c r="A10266" s="76" t="s">
        <v>17944</v>
      </c>
      <c r="B10266" s="275" t="s">
        <v>17945</v>
      </c>
      <c r="C10266" s="276" t="s">
        <v>22275</v>
      </c>
    </row>
    <row r="10267" spans="1:3" x14ac:dyDescent="0.2">
      <c r="A10267" s="76" t="s">
        <v>17946</v>
      </c>
      <c r="B10267" s="275" t="s">
        <v>22322</v>
      </c>
      <c r="C10267" s="276" t="s">
        <v>22275</v>
      </c>
    </row>
    <row r="10268" spans="1:3" x14ac:dyDescent="0.2">
      <c r="A10268" s="76" t="s">
        <v>17947</v>
      </c>
      <c r="B10268" s="275" t="s">
        <v>17948</v>
      </c>
      <c r="C10268" s="276" t="s">
        <v>22275</v>
      </c>
    </row>
    <row r="10269" spans="1:3" x14ac:dyDescent="0.2">
      <c r="A10269" s="76" t="s">
        <v>17949</v>
      </c>
      <c r="B10269" s="275" t="s">
        <v>17950</v>
      </c>
      <c r="C10269" s="276" t="s">
        <v>2525</v>
      </c>
    </row>
    <row r="10270" spans="1:3" x14ac:dyDescent="0.2">
      <c r="A10270" s="76" t="s">
        <v>17951</v>
      </c>
      <c r="B10270" s="275" t="s">
        <v>17952</v>
      </c>
      <c r="C10270" s="276" t="s">
        <v>2525</v>
      </c>
    </row>
    <row r="10271" spans="1:3" x14ac:dyDescent="0.2">
      <c r="A10271" s="76" t="s">
        <v>17953</v>
      </c>
      <c r="B10271" s="275" t="s">
        <v>17954</v>
      </c>
      <c r="C10271" s="276" t="s">
        <v>2525</v>
      </c>
    </row>
    <row r="10272" spans="1:3" x14ac:dyDescent="0.2">
      <c r="A10272" s="76" t="s">
        <v>17955</v>
      </c>
      <c r="B10272" s="275" t="s">
        <v>17956</v>
      </c>
      <c r="C10272" s="276" t="s">
        <v>2525</v>
      </c>
    </row>
    <row r="10273" spans="1:3" x14ac:dyDescent="0.2">
      <c r="A10273" s="76" t="s">
        <v>17957</v>
      </c>
      <c r="B10273" s="275" t="s">
        <v>17958</v>
      </c>
      <c r="C10273" s="276" t="s">
        <v>2525</v>
      </c>
    </row>
    <row r="10274" spans="1:3" x14ac:dyDescent="0.2">
      <c r="A10274" s="76" t="s">
        <v>17959</v>
      </c>
      <c r="B10274" s="275" t="s">
        <v>17960</v>
      </c>
      <c r="C10274" s="276" t="s">
        <v>2525</v>
      </c>
    </row>
    <row r="10275" spans="1:3" x14ac:dyDescent="0.2">
      <c r="A10275" s="76" t="s">
        <v>17961</v>
      </c>
      <c r="B10275" s="275" t="s">
        <v>17962</v>
      </c>
      <c r="C10275" s="276" t="s">
        <v>2525</v>
      </c>
    </row>
    <row r="10276" spans="1:3" x14ac:dyDescent="0.2">
      <c r="A10276" s="76" t="s">
        <v>17963</v>
      </c>
      <c r="B10276" s="275" t="s">
        <v>17964</v>
      </c>
      <c r="C10276" s="276" t="s">
        <v>2525</v>
      </c>
    </row>
    <row r="10277" spans="1:3" x14ac:dyDescent="0.2">
      <c r="A10277" s="76" t="s">
        <v>17965</v>
      </c>
      <c r="B10277" s="275" t="s">
        <v>17966</v>
      </c>
      <c r="C10277" s="276" t="s">
        <v>2525</v>
      </c>
    </row>
    <row r="10278" spans="1:3" x14ac:dyDescent="0.2">
      <c r="A10278" s="76" t="s">
        <v>17967</v>
      </c>
      <c r="B10278" s="275" t="s">
        <v>17968</v>
      </c>
      <c r="C10278" s="276" t="s">
        <v>2525</v>
      </c>
    </row>
    <row r="10279" spans="1:3" x14ac:dyDescent="0.2">
      <c r="A10279" s="76" t="s">
        <v>17969</v>
      </c>
      <c r="B10279" s="275" t="s">
        <v>17970</v>
      </c>
      <c r="C10279" s="276" t="s">
        <v>2525</v>
      </c>
    </row>
    <row r="10280" spans="1:3" x14ac:dyDescent="0.2">
      <c r="A10280" s="76" t="s">
        <v>17971</v>
      </c>
      <c r="B10280" s="275" t="s">
        <v>17972</v>
      </c>
      <c r="C10280" s="276" t="s">
        <v>2525</v>
      </c>
    </row>
    <row r="10281" spans="1:3" x14ac:dyDescent="0.2">
      <c r="A10281" s="76" t="s">
        <v>17973</v>
      </c>
      <c r="B10281" s="275" t="s">
        <v>17974</v>
      </c>
      <c r="C10281" s="276" t="s">
        <v>2525</v>
      </c>
    </row>
    <row r="10282" spans="1:3" x14ac:dyDescent="0.2">
      <c r="A10282" s="76" t="s">
        <v>17975</v>
      </c>
      <c r="B10282" s="275" t="s">
        <v>17976</v>
      </c>
      <c r="C10282" s="276" t="s">
        <v>22275</v>
      </c>
    </row>
    <row r="10283" spans="1:3" x14ac:dyDescent="0.2">
      <c r="A10283" s="76" t="s">
        <v>17977</v>
      </c>
      <c r="B10283" s="275" t="s">
        <v>17978</v>
      </c>
      <c r="C10283" s="276" t="s">
        <v>22275</v>
      </c>
    </row>
    <row r="10284" spans="1:3" x14ac:dyDescent="0.2">
      <c r="A10284" s="76" t="s">
        <v>17979</v>
      </c>
      <c r="B10284" s="275" t="s">
        <v>17980</v>
      </c>
      <c r="C10284" s="276" t="s">
        <v>2525</v>
      </c>
    </row>
    <row r="10285" spans="1:3" x14ac:dyDescent="0.2">
      <c r="A10285" s="76" t="s">
        <v>17981</v>
      </c>
      <c r="B10285" s="275" t="s">
        <v>17982</v>
      </c>
      <c r="C10285" s="276" t="s">
        <v>2525</v>
      </c>
    </row>
    <row r="10286" spans="1:3" x14ac:dyDescent="0.2">
      <c r="A10286" s="76" t="s">
        <v>17983</v>
      </c>
      <c r="B10286" s="275" t="s">
        <v>17984</v>
      </c>
      <c r="C10286" s="276" t="s">
        <v>2525</v>
      </c>
    </row>
    <row r="10287" spans="1:3" x14ac:dyDescent="0.2">
      <c r="A10287" s="76" t="s">
        <v>17985</v>
      </c>
      <c r="B10287" s="275" t="s">
        <v>17986</v>
      </c>
      <c r="C10287" s="276" t="s">
        <v>2525</v>
      </c>
    </row>
    <row r="10288" spans="1:3" x14ac:dyDescent="0.2">
      <c r="A10288" s="76" t="s">
        <v>17987</v>
      </c>
      <c r="B10288" s="275" t="s">
        <v>17988</v>
      </c>
      <c r="C10288" s="276" t="s">
        <v>22275</v>
      </c>
    </row>
    <row r="10289" spans="1:3" x14ac:dyDescent="0.2">
      <c r="A10289" s="76" t="s">
        <v>17989</v>
      </c>
      <c r="B10289" s="275" t="s">
        <v>17990</v>
      </c>
      <c r="C10289" s="276" t="s">
        <v>2525</v>
      </c>
    </row>
    <row r="10290" spans="1:3" x14ac:dyDescent="0.2">
      <c r="A10290" s="76" t="s">
        <v>17991</v>
      </c>
      <c r="B10290" s="275" t="s">
        <v>17992</v>
      </c>
      <c r="C10290" s="276" t="s">
        <v>2525</v>
      </c>
    </row>
    <row r="10291" spans="1:3" x14ac:dyDescent="0.2">
      <c r="A10291" s="76" t="s">
        <v>17993</v>
      </c>
      <c r="B10291" s="275" t="s">
        <v>17994</v>
      </c>
      <c r="C10291" s="276" t="s">
        <v>22275</v>
      </c>
    </row>
    <row r="10292" spans="1:3" x14ac:dyDescent="0.2">
      <c r="A10292" s="76" t="s">
        <v>17995</v>
      </c>
      <c r="B10292" s="275" t="s">
        <v>17996</v>
      </c>
      <c r="C10292" s="276" t="s">
        <v>22275</v>
      </c>
    </row>
    <row r="10293" spans="1:3" x14ac:dyDescent="0.2">
      <c r="A10293" s="76" t="s">
        <v>17997</v>
      </c>
      <c r="B10293" s="275" t="s">
        <v>17998</v>
      </c>
      <c r="C10293" s="276" t="s">
        <v>2525</v>
      </c>
    </row>
    <row r="10294" spans="1:3" x14ac:dyDescent="0.2">
      <c r="A10294" s="76" t="s">
        <v>17999</v>
      </c>
      <c r="B10294" s="275" t="s">
        <v>15872</v>
      </c>
      <c r="C10294" s="276" t="s">
        <v>2525</v>
      </c>
    </row>
    <row r="10295" spans="1:3" x14ac:dyDescent="0.2">
      <c r="A10295" s="76" t="s">
        <v>18000</v>
      </c>
      <c r="B10295" s="275" t="s">
        <v>18001</v>
      </c>
      <c r="C10295" s="276" t="s">
        <v>2525</v>
      </c>
    </row>
    <row r="10296" spans="1:3" x14ac:dyDescent="0.2">
      <c r="A10296" s="76" t="s">
        <v>18002</v>
      </c>
      <c r="B10296" s="275" t="s">
        <v>10252</v>
      </c>
      <c r="C10296" s="276" t="s">
        <v>2525</v>
      </c>
    </row>
    <row r="10297" spans="1:3" x14ac:dyDescent="0.2">
      <c r="A10297" s="76" t="s">
        <v>18003</v>
      </c>
      <c r="B10297" s="275" t="s">
        <v>18004</v>
      </c>
      <c r="C10297" s="276" t="s">
        <v>2525</v>
      </c>
    </row>
    <row r="10298" spans="1:3" x14ac:dyDescent="0.2">
      <c r="A10298" s="76" t="s">
        <v>18005</v>
      </c>
      <c r="B10298" s="275" t="s">
        <v>18006</v>
      </c>
      <c r="C10298" s="276" t="s">
        <v>22275</v>
      </c>
    </row>
    <row r="10299" spans="1:3" x14ac:dyDescent="0.2">
      <c r="A10299" s="76" t="s">
        <v>18007</v>
      </c>
      <c r="B10299" s="275" t="s">
        <v>18008</v>
      </c>
      <c r="C10299" s="276" t="s">
        <v>2525</v>
      </c>
    </row>
    <row r="10300" spans="1:3" x14ac:dyDescent="0.2">
      <c r="A10300" s="76" t="s">
        <v>18009</v>
      </c>
      <c r="B10300" s="275" t="s">
        <v>18010</v>
      </c>
      <c r="C10300" s="276" t="s">
        <v>2525</v>
      </c>
    </row>
    <row r="10301" spans="1:3" x14ac:dyDescent="0.2">
      <c r="A10301" s="76" t="s">
        <v>18011</v>
      </c>
      <c r="B10301" s="275" t="s">
        <v>18012</v>
      </c>
      <c r="C10301" s="276" t="s">
        <v>22275</v>
      </c>
    </row>
    <row r="10302" spans="1:3" x14ac:dyDescent="0.2">
      <c r="A10302" s="76" t="s">
        <v>18013</v>
      </c>
      <c r="B10302" s="275" t="s">
        <v>18014</v>
      </c>
      <c r="C10302" s="276" t="s">
        <v>2525</v>
      </c>
    </row>
    <row r="10303" spans="1:3" x14ac:dyDescent="0.2">
      <c r="A10303" s="76" t="s">
        <v>18015</v>
      </c>
      <c r="B10303" s="275" t="s">
        <v>18016</v>
      </c>
      <c r="C10303" s="276" t="s">
        <v>2525</v>
      </c>
    </row>
    <row r="10304" spans="1:3" x14ac:dyDescent="0.2">
      <c r="A10304" s="76" t="s">
        <v>18017</v>
      </c>
      <c r="B10304" s="275" t="s">
        <v>18018</v>
      </c>
      <c r="C10304" s="276" t="s">
        <v>2525</v>
      </c>
    </row>
    <row r="10305" spans="1:3" x14ac:dyDescent="0.2">
      <c r="A10305" s="76" t="s">
        <v>18019</v>
      </c>
      <c r="B10305" s="275" t="s">
        <v>18020</v>
      </c>
      <c r="C10305" s="276" t="s">
        <v>22275</v>
      </c>
    </row>
    <row r="10306" spans="1:3" x14ac:dyDescent="0.2">
      <c r="A10306" s="76" t="s">
        <v>18021</v>
      </c>
      <c r="B10306" s="275" t="s">
        <v>18022</v>
      </c>
      <c r="C10306" s="276" t="s">
        <v>2525</v>
      </c>
    </row>
    <row r="10307" spans="1:3" x14ac:dyDescent="0.2">
      <c r="A10307" s="76" t="s">
        <v>18023</v>
      </c>
      <c r="B10307" s="275" t="s">
        <v>18024</v>
      </c>
      <c r="C10307" s="276" t="s">
        <v>2525</v>
      </c>
    </row>
    <row r="10308" spans="1:3" x14ac:dyDescent="0.2">
      <c r="A10308" s="76" t="s">
        <v>18025</v>
      </c>
      <c r="B10308" s="275" t="s">
        <v>18026</v>
      </c>
      <c r="C10308" s="276" t="s">
        <v>22275</v>
      </c>
    </row>
    <row r="10309" spans="1:3" x14ac:dyDescent="0.2">
      <c r="A10309" s="76" t="s">
        <v>18027</v>
      </c>
      <c r="B10309" s="275" t="s">
        <v>18028</v>
      </c>
      <c r="C10309" s="276" t="s">
        <v>2525</v>
      </c>
    </row>
    <row r="10310" spans="1:3" x14ac:dyDescent="0.2">
      <c r="A10310" s="76" t="s">
        <v>18029</v>
      </c>
      <c r="B10310" s="275" t="s">
        <v>18030</v>
      </c>
      <c r="C10310" s="276" t="s">
        <v>2525</v>
      </c>
    </row>
    <row r="10311" spans="1:3" x14ac:dyDescent="0.2">
      <c r="A10311" s="76" t="s">
        <v>18031</v>
      </c>
      <c r="B10311" s="275" t="s">
        <v>18032</v>
      </c>
      <c r="C10311" s="276" t="s">
        <v>2525</v>
      </c>
    </row>
    <row r="10312" spans="1:3" x14ac:dyDescent="0.2">
      <c r="A10312" s="76" t="s">
        <v>18033</v>
      </c>
      <c r="B10312" s="275" t="s">
        <v>18034</v>
      </c>
      <c r="C10312" s="276" t="s">
        <v>22275</v>
      </c>
    </row>
    <row r="10313" spans="1:3" x14ac:dyDescent="0.2">
      <c r="A10313" s="76" t="s">
        <v>18035</v>
      </c>
      <c r="B10313" s="275" t="s">
        <v>18036</v>
      </c>
      <c r="C10313" s="276" t="s">
        <v>2525</v>
      </c>
    </row>
    <row r="10314" spans="1:3" x14ac:dyDescent="0.2">
      <c r="A10314" s="76" t="s">
        <v>18037</v>
      </c>
      <c r="B10314" s="275" t="s">
        <v>18038</v>
      </c>
      <c r="C10314" s="276" t="s">
        <v>2525</v>
      </c>
    </row>
    <row r="10315" spans="1:3" x14ac:dyDescent="0.2">
      <c r="A10315" s="76" t="s">
        <v>18039</v>
      </c>
      <c r="B10315" s="275" t="s">
        <v>18040</v>
      </c>
      <c r="C10315" s="276" t="s">
        <v>2525</v>
      </c>
    </row>
    <row r="10316" spans="1:3" x14ac:dyDescent="0.2">
      <c r="A10316" s="76" t="s">
        <v>18041</v>
      </c>
      <c r="B10316" s="275" t="s">
        <v>18042</v>
      </c>
      <c r="C10316" s="276" t="s">
        <v>22275</v>
      </c>
    </row>
    <row r="10317" spans="1:3" x14ac:dyDescent="0.2">
      <c r="A10317" s="76" t="s">
        <v>18043</v>
      </c>
      <c r="B10317" s="275" t="s">
        <v>18044</v>
      </c>
      <c r="C10317" s="276" t="s">
        <v>2525</v>
      </c>
    </row>
    <row r="10318" spans="1:3" x14ac:dyDescent="0.2">
      <c r="A10318" s="76" t="s">
        <v>18045</v>
      </c>
      <c r="B10318" s="275" t="s">
        <v>18046</v>
      </c>
      <c r="C10318" s="276" t="s">
        <v>2525</v>
      </c>
    </row>
    <row r="10319" spans="1:3" x14ac:dyDescent="0.2">
      <c r="A10319" s="76" t="s">
        <v>18047</v>
      </c>
      <c r="B10319" s="275" t="s">
        <v>18048</v>
      </c>
      <c r="C10319" s="276" t="s">
        <v>2525</v>
      </c>
    </row>
    <row r="10320" spans="1:3" x14ac:dyDescent="0.2">
      <c r="A10320" s="76" t="s">
        <v>18049</v>
      </c>
      <c r="B10320" s="275" t="s">
        <v>18050</v>
      </c>
      <c r="C10320" s="276" t="s">
        <v>2525</v>
      </c>
    </row>
    <row r="10321" spans="1:3" x14ac:dyDescent="0.2">
      <c r="A10321" s="76" t="s">
        <v>18051</v>
      </c>
      <c r="B10321" s="275" t="s">
        <v>18052</v>
      </c>
      <c r="C10321" s="276" t="s">
        <v>22275</v>
      </c>
    </row>
    <row r="10322" spans="1:3" x14ac:dyDescent="0.2">
      <c r="A10322" s="76" t="s">
        <v>18053</v>
      </c>
      <c r="B10322" s="275" t="s">
        <v>18054</v>
      </c>
      <c r="C10322" s="276" t="s">
        <v>22275</v>
      </c>
    </row>
    <row r="10323" spans="1:3" x14ac:dyDescent="0.2">
      <c r="A10323" s="76" t="s">
        <v>18055</v>
      </c>
      <c r="B10323" s="275" t="s">
        <v>18056</v>
      </c>
      <c r="C10323" s="276" t="s">
        <v>2525</v>
      </c>
    </row>
    <row r="10324" spans="1:3" x14ac:dyDescent="0.2">
      <c r="A10324" s="76" t="s">
        <v>18057</v>
      </c>
      <c r="B10324" s="275" t="s">
        <v>18058</v>
      </c>
      <c r="C10324" s="276" t="s">
        <v>2525</v>
      </c>
    </row>
    <row r="10325" spans="1:3" x14ac:dyDescent="0.2">
      <c r="A10325" s="76" t="s">
        <v>18059</v>
      </c>
      <c r="B10325" s="275" t="s">
        <v>18060</v>
      </c>
      <c r="C10325" s="276" t="s">
        <v>22275</v>
      </c>
    </row>
    <row r="10326" spans="1:3" x14ac:dyDescent="0.2">
      <c r="A10326" s="76" t="s">
        <v>18061</v>
      </c>
      <c r="B10326" s="275" t="s">
        <v>18062</v>
      </c>
      <c r="C10326" s="276" t="s">
        <v>22275</v>
      </c>
    </row>
    <row r="10327" spans="1:3" x14ac:dyDescent="0.2">
      <c r="A10327" s="76" t="s">
        <v>18063</v>
      </c>
      <c r="B10327" s="275" t="s">
        <v>18064</v>
      </c>
      <c r="C10327" s="276" t="s">
        <v>22275</v>
      </c>
    </row>
    <row r="10328" spans="1:3" x14ac:dyDescent="0.2">
      <c r="A10328" s="76" t="s">
        <v>18065</v>
      </c>
      <c r="B10328" s="275" t="s">
        <v>18066</v>
      </c>
      <c r="C10328" s="276" t="s">
        <v>2525</v>
      </c>
    </row>
    <row r="10329" spans="1:3" x14ac:dyDescent="0.2">
      <c r="A10329" s="76" t="s">
        <v>18067</v>
      </c>
      <c r="B10329" s="275" t="s">
        <v>18068</v>
      </c>
      <c r="C10329" s="276" t="s">
        <v>2525</v>
      </c>
    </row>
    <row r="10330" spans="1:3" x14ac:dyDescent="0.2">
      <c r="A10330" s="76" t="s">
        <v>18069</v>
      </c>
      <c r="B10330" s="275" t="s">
        <v>18070</v>
      </c>
      <c r="C10330" s="276" t="s">
        <v>22275</v>
      </c>
    </row>
    <row r="10331" spans="1:3" x14ac:dyDescent="0.2">
      <c r="A10331" s="76" t="s">
        <v>18071</v>
      </c>
      <c r="B10331" s="275" t="s">
        <v>18072</v>
      </c>
      <c r="C10331" s="276" t="s">
        <v>22275</v>
      </c>
    </row>
    <row r="10332" spans="1:3" x14ac:dyDescent="0.2">
      <c r="A10332" s="76" t="s">
        <v>18073</v>
      </c>
      <c r="B10332" s="275" t="s">
        <v>18074</v>
      </c>
      <c r="C10332" s="276" t="s">
        <v>22275</v>
      </c>
    </row>
    <row r="10333" spans="1:3" x14ac:dyDescent="0.2">
      <c r="A10333" s="76" t="s">
        <v>18075</v>
      </c>
      <c r="B10333" s="275" t="s">
        <v>18076</v>
      </c>
      <c r="C10333" s="276" t="s">
        <v>2525</v>
      </c>
    </row>
    <row r="10334" spans="1:3" x14ac:dyDescent="0.2">
      <c r="A10334" s="76" t="s">
        <v>18077</v>
      </c>
      <c r="B10334" s="275" t="s">
        <v>18078</v>
      </c>
      <c r="C10334" s="276" t="s">
        <v>2525</v>
      </c>
    </row>
    <row r="10335" spans="1:3" x14ac:dyDescent="0.2">
      <c r="A10335" s="76" t="s">
        <v>18079</v>
      </c>
      <c r="B10335" s="275" t="s">
        <v>18080</v>
      </c>
      <c r="C10335" s="276" t="s">
        <v>22275</v>
      </c>
    </row>
    <row r="10336" spans="1:3" x14ac:dyDescent="0.2">
      <c r="A10336" s="76" t="s">
        <v>18081</v>
      </c>
      <c r="B10336" s="275" t="s">
        <v>18082</v>
      </c>
      <c r="C10336" s="276" t="s">
        <v>22275</v>
      </c>
    </row>
    <row r="10337" spans="1:3" x14ac:dyDescent="0.2">
      <c r="A10337" s="76" t="s">
        <v>18083</v>
      </c>
      <c r="B10337" s="275" t="s">
        <v>18084</v>
      </c>
      <c r="C10337" s="276" t="s">
        <v>22275</v>
      </c>
    </row>
    <row r="10338" spans="1:3" x14ac:dyDescent="0.2">
      <c r="A10338" s="76" t="s">
        <v>18085</v>
      </c>
      <c r="B10338" s="275" t="s">
        <v>18086</v>
      </c>
      <c r="C10338" s="276" t="s">
        <v>2525</v>
      </c>
    </row>
    <row r="10339" spans="1:3" x14ac:dyDescent="0.2">
      <c r="A10339" s="76" t="s">
        <v>18087</v>
      </c>
      <c r="B10339" s="275" t="s">
        <v>22323</v>
      </c>
      <c r="C10339" s="276" t="s">
        <v>22275</v>
      </c>
    </row>
    <row r="10340" spans="1:3" x14ac:dyDescent="0.2">
      <c r="A10340" s="76" t="s">
        <v>18088</v>
      </c>
      <c r="B10340" s="275" t="s">
        <v>18089</v>
      </c>
      <c r="C10340" s="276" t="s">
        <v>2525</v>
      </c>
    </row>
    <row r="10341" spans="1:3" x14ac:dyDescent="0.2">
      <c r="A10341" s="76" t="s">
        <v>18090</v>
      </c>
      <c r="B10341" s="275" t="s">
        <v>18091</v>
      </c>
      <c r="C10341" s="276" t="s">
        <v>22275</v>
      </c>
    </row>
    <row r="10342" spans="1:3" x14ac:dyDescent="0.2">
      <c r="A10342" s="76" t="s">
        <v>18092</v>
      </c>
      <c r="B10342" s="275" t="s">
        <v>18093</v>
      </c>
      <c r="C10342" s="276" t="s">
        <v>2525</v>
      </c>
    </row>
    <row r="10343" spans="1:3" x14ac:dyDescent="0.2">
      <c r="A10343" s="76" t="s">
        <v>18094</v>
      </c>
      <c r="B10343" s="275" t="s">
        <v>18095</v>
      </c>
      <c r="C10343" s="276" t="s">
        <v>22275</v>
      </c>
    </row>
    <row r="10344" spans="1:3" x14ac:dyDescent="0.2">
      <c r="A10344" s="76" t="s">
        <v>18096</v>
      </c>
      <c r="B10344" s="275" t="s">
        <v>18097</v>
      </c>
      <c r="C10344" s="276" t="s">
        <v>2525</v>
      </c>
    </row>
    <row r="10345" spans="1:3" x14ac:dyDescent="0.2">
      <c r="A10345" s="76" t="s">
        <v>18098</v>
      </c>
      <c r="B10345" s="275" t="s">
        <v>18099</v>
      </c>
      <c r="C10345" s="276" t="s">
        <v>2525</v>
      </c>
    </row>
    <row r="10346" spans="1:3" x14ac:dyDescent="0.2">
      <c r="A10346" s="76" t="s">
        <v>18100</v>
      </c>
      <c r="B10346" s="275" t="s">
        <v>18101</v>
      </c>
      <c r="C10346" s="276" t="s">
        <v>22275</v>
      </c>
    </row>
    <row r="10347" spans="1:3" x14ac:dyDescent="0.2">
      <c r="A10347" s="76" t="s">
        <v>18102</v>
      </c>
      <c r="B10347" s="275" t="s">
        <v>18103</v>
      </c>
      <c r="C10347" s="276" t="s">
        <v>2525</v>
      </c>
    </row>
    <row r="10348" spans="1:3" x14ac:dyDescent="0.2">
      <c r="A10348" s="76" t="s">
        <v>18104</v>
      </c>
      <c r="B10348" s="275" t="s">
        <v>18105</v>
      </c>
      <c r="C10348" s="276" t="s">
        <v>22275</v>
      </c>
    </row>
    <row r="10349" spans="1:3" x14ac:dyDescent="0.2">
      <c r="A10349" s="76" t="s">
        <v>18106</v>
      </c>
      <c r="B10349" s="275" t="s">
        <v>18107</v>
      </c>
      <c r="C10349" s="276" t="s">
        <v>22275</v>
      </c>
    </row>
    <row r="10350" spans="1:3" x14ac:dyDescent="0.2">
      <c r="A10350" s="76" t="s">
        <v>18108</v>
      </c>
      <c r="B10350" s="275" t="s">
        <v>18109</v>
      </c>
      <c r="C10350" s="276" t="s">
        <v>22275</v>
      </c>
    </row>
    <row r="10351" spans="1:3" x14ac:dyDescent="0.2">
      <c r="A10351" s="76" t="s">
        <v>18110</v>
      </c>
      <c r="B10351" s="275" t="s">
        <v>18111</v>
      </c>
      <c r="C10351" s="276" t="s">
        <v>22275</v>
      </c>
    </row>
    <row r="10352" spans="1:3" x14ac:dyDescent="0.2">
      <c r="A10352" s="76" t="s">
        <v>18112</v>
      </c>
      <c r="B10352" s="275" t="s">
        <v>18113</v>
      </c>
      <c r="C10352" s="276" t="s">
        <v>2525</v>
      </c>
    </row>
    <row r="10353" spans="1:3" x14ac:dyDescent="0.2">
      <c r="A10353" s="76" t="s">
        <v>18114</v>
      </c>
      <c r="B10353" s="275" t="s">
        <v>18115</v>
      </c>
      <c r="C10353" s="276" t="s">
        <v>22275</v>
      </c>
    </row>
    <row r="10354" spans="1:3" x14ac:dyDescent="0.2">
      <c r="A10354" s="76" t="s">
        <v>18116</v>
      </c>
      <c r="B10354" s="275" t="s">
        <v>18117</v>
      </c>
      <c r="C10354" s="276" t="s">
        <v>22275</v>
      </c>
    </row>
    <row r="10355" spans="1:3" x14ac:dyDescent="0.2">
      <c r="A10355" s="76" t="s">
        <v>18118</v>
      </c>
      <c r="B10355" s="275" t="s">
        <v>18119</v>
      </c>
      <c r="C10355" s="276" t="s">
        <v>22275</v>
      </c>
    </row>
    <row r="10356" spans="1:3" x14ac:dyDescent="0.2">
      <c r="A10356" s="76" t="s">
        <v>18120</v>
      </c>
      <c r="B10356" s="275" t="s">
        <v>18121</v>
      </c>
      <c r="C10356" s="276" t="s">
        <v>2525</v>
      </c>
    </row>
    <row r="10357" spans="1:3" x14ac:dyDescent="0.2">
      <c r="A10357" s="76" t="s">
        <v>18122</v>
      </c>
      <c r="B10357" s="275" t="s">
        <v>10710</v>
      </c>
      <c r="C10357" s="276" t="s">
        <v>22275</v>
      </c>
    </row>
    <row r="10358" spans="1:3" x14ac:dyDescent="0.2">
      <c r="A10358" s="76" t="s">
        <v>18123</v>
      </c>
      <c r="B10358" s="275" t="s">
        <v>18124</v>
      </c>
      <c r="C10358" s="276" t="s">
        <v>2525</v>
      </c>
    </row>
    <row r="10359" spans="1:3" x14ac:dyDescent="0.2">
      <c r="A10359" s="76" t="s">
        <v>18125</v>
      </c>
      <c r="B10359" s="275" t="s">
        <v>18126</v>
      </c>
      <c r="C10359" s="276" t="s">
        <v>22275</v>
      </c>
    </row>
    <row r="10360" spans="1:3" x14ac:dyDescent="0.2">
      <c r="A10360" s="76" t="s">
        <v>18127</v>
      </c>
      <c r="B10360" s="275" t="s">
        <v>18128</v>
      </c>
      <c r="C10360" s="276" t="s">
        <v>22275</v>
      </c>
    </row>
    <row r="10361" spans="1:3" x14ac:dyDescent="0.2">
      <c r="A10361" s="76" t="s">
        <v>18129</v>
      </c>
      <c r="B10361" s="275" t="s">
        <v>18130</v>
      </c>
      <c r="C10361" s="276" t="s">
        <v>22275</v>
      </c>
    </row>
    <row r="10362" spans="1:3" x14ac:dyDescent="0.2">
      <c r="A10362" s="76" t="s">
        <v>18131</v>
      </c>
      <c r="B10362" s="275" t="s">
        <v>18132</v>
      </c>
      <c r="C10362" s="276" t="s">
        <v>22275</v>
      </c>
    </row>
    <row r="10363" spans="1:3" x14ac:dyDescent="0.2">
      <c r="A10363" s="76" t="s">
        <v>18133</v>
      </c>
      <c r="B10363" s="275" t="s">
        <v>18134</v>
      </c>
      <c r="C10363" s="276" t="s">
        <v>2525</v>
      </c>
    </row>
    <row r="10364" spans="1:3" x14ac:dyDescent="0.2">
      <c r="A10364" s="76" t="s">
        <v>18135</v>
      </c>
      <c r="B10364" s="275" t="s">
        <v>18136</v>
      </c>
      <c r="C10364" s="276" t="s">
        <v>2525</v>
      </c>
    </row>
    <row r="10365" spans="1:3" x14ac:dyDescent="0.2">
      <c r="A10365" s="76" t="s">
        <v>18137</v>
      </c>
      <c r="B10365" s="275" t="s">
        <v>18138</v>
      </c>
      <c r="C10365" s="276" t="s">
        <v>22275</v>
      </c>
    </row>
    <row r="10366" spans="1:3" x14ac:dyDescent="0.2">
      <c r="A10366" s="76" t="s">
        <v>18139</v>
      </c>
      <c r="B10366" s="275" t="s">
        <v>13789</v>
      </c>
      <c r="C10366" s="276" t="s">
        <v>22275</v>
      </c>
    </row>
    <row r="10367" spans="1:3" x14ac:dyDescent="0.2">
      <c r="A10367" s="76" t="s">
        <v>18140</v>
      </c>
      <c r="B10367" s="275" t="s">
        <v>18141</v>
      </c>
      <c r="C10367" s="276" t="s">
        <v>2525</v>
      </c>
    </row>
    <row r="10368" spans="1:3" x14ac:dyDescent="0.2">
      <c r="A10368" s="76" t="s">
        <v>18142</v>
      </c>
      <c r="B10368" s="275" t="s">
        <v>18143</v>
      </c>
      <c r="C10368" s="276" t="s">
        <v>2525</v>
      </c>
    </row>
    <row r="10369" spans="1:3" x14ac:dyDescent="0.2">
      <c r="A10369" s="76" t="s">
        <v>18144</v>
      </c>
      <c r="B10369" s="275" t="s">
        <v>2334</v>
      </c>
      <c r="C10369" s="276" t="s">
        <v>2525</v>
      </c>
    </row>
    <row r="10370" spans="1:3" x14ac:dyDescent="0.2">
      <c r="A10370" s="76" t="s">
        <v>18145</v>
      </c>
      <c r="B10370" s="275" t="s">
        <v>18146</v>
      </c>
      <c r="C10370" s="276" t="s">
        <v>2525</v>
      </c>
    </row>
    <row r="10371" spans="1:3" x14ac:dyDescent="0.2">
      <c r="A10371" s="76" t="s">
        <v>18147</v>
      </c>
      <c r="B10371" s="275" t="s">
        <v>18148</v>
      </c>
      <c r="C10371" s="276" t="s">
        <v>2525</v>
      </c>
    </row>
    <row r="10372" spans="1:3" x14ac:dyDescent="0.2">
      <c r="A10372" s="76" t="s">
        <v>18149</v>
      </c>
      <c r="B10372" s="275" t="s">
        <v>18150</v>
      </c>
      <c r="C10372" s="276" t="s">
        <v>2525</v>
      </c>
    </row>
    <row r="10373" spans="1:3" x14ac:dyDescent="0.2">
      <c r="A10373" s="76" t="s">
        <v>18151</v>
      </c>
      <c r="B10373" s="275" t="s">
        <v>18152</v>
      </c>
      <c r="C10373" s="276" t="s">
        <v>22275</v>
      </c>
    </row>
    <row r="10374" spans="1:3" x14ac:dyDescent="0.2">
      <c r="A10374" s="76" t="s">
        <v>18153</v>
      </c>
      <c r="B10374" s="275" t="s">
        <v>18154</v>
      </c>
      <c r="C10374" s="276" t="s">
        <v>22275</v>
      </c>
    </row>
    <row r="10375" spans="1:3" x14ac:dyDescent="0.2">
      <c r="A10375" s="76" t="s">
        <v>18155</v>
      </c>
      <c r="B10375" s="275" t="s">
        <v>18156</v>
      </c>
      <c r="C10375" s="276" t="s">
        <v>2525</v>
      </c>
    </row>
    <row r="10376" spans="1:3" x14ac:dyDescent="0.2">
      <c r="A10376" s="76" t="s">
        <v>18157</v>
      </c>
      <c r="B10376" s="275" t="s">
        <v>18158</v>
      </c>
      <c r="C10376" s="276" t="s">
        <v>2525</v>
      </c>
    </row>
    <row r="10377" spans="1:3" x14ac:dyDescent="0.2">
      <c r="A10377" s="76" t="s">
        <v>18159</v>
      </c>
      <c r="B10377" s="275" t="s">
        <v>18160</v>
      </c>
      <c r="C10377" s="276" t="s">
        <v>22275</v>
      </c>
    </row>
    <row r="10378" spans="1:3" x14ac:dyDescent="0.2">
      <c r="A10378" s="76" t="s">
        <v>18161</v>
      </c>
      <c r="B10378" s="275" t="s">
        <v>18162</v>
      </c>
      <c r="C10378" s="276" t="s">
        <v>22275</v>
      </c>
    </row>
    <row r="10379" spans="1:3" x14ac:dyDescent="0.2">
      <c r="A10379" s="76" t="s">
        <v>18163</v>
      </c>
      <c r="B10379" s="275" t="s">
        <v>18164</v>
      </c>
      <c r="C10379" s="276" t="s">
        <v>2525</v>
      </c>
    </row>
    <row r="10380" spans="1:3" x14ac:dyDescent="0.2">
      <c r="A10380" s="76" t="s">
        <v>18165</v>
      </c>
      <c r="B10380" s="275" t="s">
        <v>18166</v>
      </c>
      <c r="C10380" s="276" t="s">
        <v>22275</v>
      </c>
    </row>
    <row r="10381" spans="1:3" x14ac:dyDescent="0.2">
      <c r="A10381" s="76" t="s">
        <v>18167</v>
      </c>
      <c r="B10381" s="275" t="s">
        <v>18168</v>
      </c>
      <c r="C10381" s="276" t="s">
        <v>22275</v>
      </c>
    </row>
    <row r="10382" spans="1:3" x14ac:dyDescent="0.2">
      <c r="A10382" s="76" t="s">
        <v>18169</v>
      </c>
      <c r="B10382" s="275" t="s">
        <v>18170</v>
      </c>
      <c r="C10382" s="276" t="s">
        <v>2525</v>
      </c>
    </row>
    <row r="10383" spans="1:3" x14ac:dyDescent="0.2">
      <c r="A10383" s="76" t="s">
        <v>18171</v>
      </c>
      <c r="B10383" s="275" t="s">
        <v>18172</v>
      </c>
      <c r="C10383" s="276" t="s">
        <v>2525</v>
      </c>
    </row>
    <row r="10384" spans="1:3" x14ac:dyDescent="0.2">
      <c r="A10384" s="76" t="s">
        <v>18173</v>
      </c>
      <c r="B10384" s="275" t="s">
        <v>4249</v>
      </c>
      <c r="C10384" s="276" t="s">
        <v>2525</v>
      </c>
    </row>
    <row r="10385" spans="1:3" x14ac:dyDescent="0.2">
      <c r="A10385" s="76" t="s">
        <v>18174</v>
      </c>
      <c r="B10385" s="275" t="s">
        <v>18175</v>
      </c>
      <c r="C10385" s="276" t="s">
        <v>2525</v>
      </c>
    </row>
    <row r="10386" spans="1:3" x14ac:dyDescent="0.2">
      <c r="A10386" s="76" t="s">
        <v>18176</v>
      </c>
      <c r="B10386" s="275" t="s">
        <v>18177</v>
      </c>
      <c r="C10386" s="276" t="s">
        <v>22275</v>
      </c>
    </row>
    <row r="10387" spans="1:3" x14ac:dyDescent="0.2">
      <c r="A10387" s="76" t="s">
        <v>18178</v>
      </c>
      <c r="B10387" s="275" t="s">
        <v>18179</v>
      </c>
      <c r="C10387" s="276" t="s">
        <v>22275</v>
      </c>
    </row>
    <row r="10388" spans="1:3" x14ac:dyDescent="0.2">
      <c r="A10388" s="76" t="s">
        <v>18180</v>
      </c>
      <c r="B10388" s="275" t="s">
        <v>18181</v>
      </c>
      <c r="C10388" s="276" t="s">
        <v>2525</v>
      </c>
    </row>
    <row r="10389" spans="1:3" x14ac:dyDescent="0.2">
      <c r="A10389" s="76" t="s">
        <v>18182</v>
      </c>
      <c r="B10389" s="275" t="s">
        <v>18183</v>
      </c>
      <c r="C10389" s="276" t="s">
        <v>22275</v>
      </c>
    </row>
    <row r="10390" spans="1:3" x14ac:dyDescent="0.2">
      <c r="A10390" s="76" t="s">
        <v>18184</v>
      </c>
      <c r="B10390" s="275" t="s">
        <v>18185</v>
      </c>
      <c r="C10390" s="276" t="s">
        <v>2525</v>
      </c>
    </row>
    <row r="10391" spans="1:3" x14ac:dyDescent="0.2">
      <c r="A10391" s="76" t="s">
        <v>18186</v>
      </c>
      <c r="B10391" s="275" t="s">
        <v>18187</v>
      </c>
      <c r="C10391" s="276" t="s">
        <v>2525</v>
      </c>
    </row>
    <row r="10392" spans="1:3" x14ac:dyDescent="0.2">
      <c r="A10392" s="76" t="s">
        <v>18188</v>
      </c>
      <c r="B10392" s="275" t="s">
        <v>18189</v>
      </c>
      <c r="C10392" s="276" t="s">
        <v>22275</v>
      </c>
    </row>
    <row r="10393" spans="1:3" x14ac:dyDescent="0.2">
      <c r="A10393" s="76" t="s">
        <v>18190</v>
      </c>
      <c r="B10393" s="275" t="s">
        <v>18191</v>
      </c>
      <c r="C10393" s="276" t="s">
        <v>22275</v>
      </c>
    </row>
    <row r="10394" spans="1:3" x14ac:dyDescent="0.2">
      <c r="A10394" s="76" t="s">
        <v>18192</v>
      </c>
      <c r="B10394" s="275" t="s">
        <v>18193</v>
      </c>
      <c r="C10394" s="276" t="s">
        <v>22275</v>
      </c>
    </row>
    <row r="10395" spans="1:3" x14ac:dyDescent="0.2">
      <c r="A10395" s="76" t="s">
        <v>18194</v>
      </c>
      <c r="B10395" s="275" t="s">
        <v>18195</v>
      </c>
      <c r="C10395" s="276" t="s">
        <v>22275</v>
      </c>
    </row>
    <row r="10396" spans="1:3" x14ac:dyDescent="0.2">
      <c r="A10396" s="76" t="s">
        <v>18196</v>
      </c>
      <c r="B10396" s="275" t="s">
        <v>18197</v>
      </c>
      <c r="C10396" s="276" t="s">
        <v>22275</v>
      </c>
    </row>
    <row r="10397" spans="1:3" x14ac:dyDescent="0.2">
      <c r="A10397" s="76" t="s">
        <v>18198</v>
      </c>
      <c r="B10397" s="275" t="s">
        <v>18199</v>
      </c>
      <c r="C10397" s="276" t="s">
        <v>2525</v>
      </c>
    </row>
    <row r="10398" spans="1:3" x14ac:dyDescent="0.2">
      <c r="A10398" s="76" t="s">
        <v>18200</v>
      </c>
      <c r="B10398" s="275" t="s">
        <v>18201</v>
      </c>
      <c r="C10398" s="276" t="s">
        <v>2525</v>
      </c>
    </row>
    <row r="10399" spans="1:3" x14ac:dyDescent="0.2">
      <c r="A10399" s="76" t="s">
        <v>18202</v>
      </c>
      <c r="B10399" s="275" t="s">
        <v>8072</v>
      </c>
      <c r="C10399" s="276" t="s">
        <v>2525</v>
      </c>
    </row>
    <row r="10400" spans="1:3" x14ac:dyDescent="0.2">
      <c r="A10400" s="76" t="s">
        <v>18203</v>
      </c>
      <c r="B10400" s="275" t="s">
        <v>18204</v>
      </c>
      <c r="C10400" s="276" t="s">
        <v>22275</v>
      </c>
    </row>
    <row r="10401" spans="1:3" x14ac:dyDescent="0.2">
      <c r="A10401" s="76" t="s">
        <v>18205</v>
      </c>
      <c r="B10401" s="275" t="s">
        <v>18206</v>
      </c>
      <c r="C10401" s="276" t="s">
        <v>2525</v>
      </c>
    </row>
    <row r="10402" spans="1:3" x14ac:dyDescent="0.2">
      <c r="A10402" s="76" t="s">
        <v>18207</v>
      </c>
      <c r="B10402" s="275" t="s">
        <v>18208</v>
      </c>
      <c r="C10402" s="276" t="s">
        <v>2525</v>
      </c>
    </row>
    <row r="10403" spans="1:3" x14ac:dyDescent="0.2">
      <c r="A10403" s="76" t="s">
        <v>18209</v>
      </c>
      <c r="B10403" s="275" t="s">
        <v>18210</v>
      </c>
      <c r="C10403" s="276" t="s">
        <v>22275</v>
      </c>
    </row>
    <row r="10404" spans="1:3" x14ac:dyDescent="0.2">
      <c r="A10404" s="76" t="s">
        <v>18211</v>
      </c>
      <c r="B10404" s="275" t="s">
        <v>18212</v>
      </c>
      <c r="C10404" s="276" t="s">
        <v>2525</v>
      </c>
    </row>
    <row r="10405" spans="1:3" x14ac:dyDescent="0.2">
      <c r="A10405" s="76" t="s">
        <v>18213</v>
      </c>
      <c r="B10405" s="275" t="s">
        <v>18214</v>
      </c>
      <c r="C10405" s="276" t="s">
        <v>2525</v>
      </c>
    </row>
    <row r="10406" spans="1:3" x14ac:dyDescent="0.2">
      <c r="A10406" s="76" t="s">
        <v>18215</v>
      </c>
      <c r="B10406" s="275" t="s">
        <v>18216</v>
      </c>
      <c r="C10406" s="276" t="s">
        <v>22275</v>
      </c>
    </row>
    <row r="10407" spans="1:3" x14ac:dyDescent="0.2">
      <c r="A10407" s="76" t="s">
        <v>18217</v>
      </c>
      <c r="B10407" s="275" t="s">
        <v>18218</v>
      </c>
      <c r="C10407" s="276" t="s">
        <v>22275</v>
      </c>
    </row>
    <row r="10408" spans="1:3" x14ac:dyDescent="0.2">
      <c r="A10408" s="76" t="s">
        <v>18219</v>
      </c>
      <c r="B10408" s="275" t="s">
        <v>18220</v>
      </c>
      <c r="C10408" s="276" t="s">
        <v>22275</v>
      </c>
    </row>
    <row r="10409" spans="1:3" x14ac:dyDescent="0.2">
      <c r="A10409" s="76" t="s">
        <v>18221</v>
      </c>
      <c r="B10409" s="275" t="s">
        <v>18222</v>
      </c>
      <c r="C10409" s="276" t="s">
        <v>22275</v>
      </c>
    </row>
    <row r="10410" spans="1:3" x14ac:dyDescent="0.2">
      <c r="A10410" s="76" t="s">
        <v>18223</v>
      </c>
      <c r="B10410" s="275" t="s">
        <v>18224</v>
      </c>
      <c r="C10410" s="276" t="s">
        <v>2525</v>
      </c>
    </row>
    <row r="10411" spans="1:3" x14ac:dyDescent="0.2">
      <c r="A10411" s="76" t="s">
        <v>18225</v>
      </c>
      <c r="B10411" s="275" t="s">
        <v>18226</v>
      </c>
      <c r="C10411" s="276" t="s">
        <v>2525</v>
      </c>
    </row>
    <row r="10412" spans="1:3" x14ac:dyDescent="0.2">
      <c r="A10412" s="76" t="s">
        <v>18227</v>
      </c>
      <c r="B10412" s="275" t="s">
        <v>18228</v>
      </c>
      <c r="C10412" s="276" t="s">
        <v>2525</v>
      </c>
    </row>
    <row r="10413" spans="1:3" x14ac:dyDescent="0.2">
      <c r="A10413" s="76" t="s">
        <v>18229</v>
      </c>
      <c r="B10413" s="275" t="s">
        <v>18230</v>
      </c>
      <c r="C10413" s="276" t="s">
        <v>2525</v>
      </c>
    </row>
    <row r="10414" spans="1:3" x14ac:dyDescent="0.2">
      <c r="A10414" s="76" t="s">
        <v>18231</v>
      </c>
      <c r="B10414" s="275" t="s">
        <v>18232</v>
      </c>
      <c r="C10414" s="276" t="s">
        <v>22275</v>
      </c>
    </row>
    <row r="10415" spans="1:3" x14ac:dyDescent="0.2">
      <c r="A10415" s="76" t="s">
        <v>18233</v>
      </c>
      <c r="B10415" s="275" t="s">
        <v>18234</v>
      </c>
      <c r="C10415" s="276" t="s">
        <v>22275</v>
      </c>
    </row>
    <row r="10416" spans="1:3" x14ac:dyDescent="0.2">
      <c r="A10416" s="76" t="s">
        <v>18235</v>
      </c>
      <c r="B10416" s="275" t="s">
        <v>18236</v>
      </c>
      <c r="C10416" s="276" t="s">
        <v>2525</v>
      </c>
    </row>
    <row r="10417" spans="1:3" x14ac:dyDescent="0.2">
      <c r="A10417" s="76" t="s">
        <v>18237</v>
      </c>
      <c r="B10417" s="275" t="s">
        <v>18238</v>
      </c>
      <c r="C10417" s="276" t="s">
        <v>22275</v>
      </c>
    </row>
    <row r="10418" spans="1:3" x14ac:dyDescent="0.2">
      <c r="A10418" s="76" t="s">
        <v>18239</v>
      </c>
      <c r="B10418" s="275" t="s">
        <v>18240</v>
      </c>
      <c r="C10418" s="276" t="s">
        <v>22275</v>
      </c>
    </row>
    <row r="10419" spans="1:3" x14ac:dyDescent="0.2">
      <c r="A10419" s="76" t="s">
        <v>18241</v>
      </c>
      <c r="B10419" s="275" t="s">
        <v>18242</v>
      </c>
      <c r="C10419" s="276" t="s">
        <v>2525</v>
      </c>
    </row>
    <row r="10420" spans="1:3" x14ac:dyDescent="0.2">
      <c r="A10420" s="76" t="s">
        <v>18243</v>
      </c>
      <c r="B10420" s="275" t="s">
        <v>18244</v>
      </c>
      <c r="C10420" s="276" t="s">
        <v>22275</v>
      </c>
    </row>
    <row r="10421" spans="1:3" x14ac:dyDescent="0.2">
      <c r="A10421" s="76" t="s">
        <v>18245</v>
      </c>
      <c r="B10421" s="275" t="s">
        <v>18246</v>
      </c>
      <c r="C10421" s="276" t="s">
        <v>22275</v>
      </c>
    </row>
    <row r="10422" spans="1:3" x14ac:dyDescent="0.2">
      <c r="A10422" s="76" t="s">
        <v>18247</v>
      </c>
      <c r="B10422" s="275" t="s">
        <v>18248</v>
      </c>
      <c r="C10422" s="276" t="s">
        <v>2525</v>
      </c>
    </row>
    <row r="10423" spans="1:3" x14ac:dyDescent="0.2">
      <c r="A10423" s="76" t="s">
        <v>18249</v>
      </c>
      <c r="B10423" s="275" t="s">
        <v>18250</v>
      </c>
      <c r="C10423" s="276" t="s">
        <v>22275</v>
      </c>
    </row>
    <row r="10424" spans="1:3" x14ac:dyDescent="0.2">
      <c r="A10424" s="76" t="s">
        <v>18251</v>
      </c>
      <c r="B10424" s="275" t="s">
        <v>18252</v>
      </c>
      <c r="C10424" s="276" t="s">
        <v>22275</v>
      </c>
    </row>
    <row r="10425" spans="1:3" x14ac:dyDescent="0.2">
      <c r="A10425" s="76" t="s">
        <v>18253</v>
      </c>
      <c r="B10425" s="275" t="s">
        <v>18254</v>
      </c>
      <c r="C10425" s="276" t="s">
        <v>22275</v>
      </c>
    </row>
    <row r="10426" spans="1:3" x14ac:dyDescent="0.2">
      <c r="A10426" s="76" t="s">
        <v>18255</v>
      </c>
      <c r="B10426" s="275" t="s">
        <v>18256</v>
      </c>
      <c r="C10426" s="276" t="s">
        <v>2525</v>
      </c>
    </row>
    <row r="10427" spans="1:3" x14ac:dyDescent="0.2">
      <c r="A10427" s="76" t="s">
        <v>18257</v>
      </c>
      <c r="B10427" s="275" t="s">
        <v>18258</v>
      </c>
      <c r="C10427" s="276" t="s">
        <v>2525</v>
      </c>
    </row>
    <row r="10428" spans="1:3" x14ac:dyDescent="0.2">
      <c r="A10428" s="76" t="s">
        <v>18259</v>
      </c>
      <c r="B10428" s="275" t="s">
        <v>18260</v>
      </c>
      <c r="C10428" s="276" t="s">
        <v>2525</v>
      </c>
    </row>
    <row r="10429" spans="1:3" x14ac:dyDescent="0.2">
      <c r="A10429" s="76" t="s">
        <v>18261</v>
      </c>
      <c r="B10429" s="275" t="s">
        <v>18262</v>
      </c>
      <c r="C10429" s="276" t="s">
        <v>2525</v>
      </c>
    </row>
    <row r="10430" spans="1:3" x14ac:dyDescent="0.2">
      <c r="A10430" s="76" t="s">
        <v>18263</v>
      </c>
      <c r="B10430" s="275" t="s">
        <v>18264</v>
      </c>
      <c r="C10430" s="276" t="s">
        <v>22275</v>
      </c>
    </row>
    <row r="10431" spans="1:3" x14ac:dyDescent="0.2">
      <c r="A10431" s="76" t="s">
        <v>18265</v>
      </c>
      <c r="B10431" s="275" t="s">
        <v>18266</v>
      </c>
      <c r="C10431" s="276" t="s">
        <v>22275</v>
      </c>
    </row>
    <row r="10432" spans="1:3" x14ac:dyDescent="0.2">
      <c r="A10432" s="76" t="s">
        <v>18267</v>
      </c>
      <c r="B10432" s="275" t="s">
        <v>18268</v>
      </c>
      <c r="C10432" s="276" t="s">
        <v>2525</v>
      </c>
    </row>
    <row r="10433" spans="1:3" x14ac:dyDescent="0.2">
      <c r="A10433" s="76" t="s">
        <v>18269</v>
      </c>
      <c r="B10433" s="275" t="s">
        <v>18270</v>
      </c>
      <c r="C10433" s="276" t="s">
        <v>2525</v>
      </c>
    </row>
    <row r="10434" spans="1:3" x14ac:dyDescent="0.2">
      <c r="A10434" s="76" t="s">
        <v>18271</v>
      </c>
      <c r="B10434" s="275" t="s">
        <v>18272</v>
      </c>
      <c r="C10434" s="276" t="s">
        <v>2525</v>
      </c>
    </row>
    <row r="10435" spans="1:3" x14ac:dyDescent="0.2">
      <c r="A10435" s="76" t="s">
        <v>18273</v>
      </c>
      <c r="B10435" s="275" t="s">
        <v>18274</v>
      </c>
      <c r="C10435" s="276" t="s">
        <v>22275</v>
      </c>
    </row>
    <row r="10436" spans="1:3" x14ac:dyDescent="0.2">
      <c r="A10436" s="76" t="s">
        <v>18275</v>
      </c>
      <c r="B10436" s="275" t="s">
        <v>18276</v>
      </c>
      <c r="C10436" s="276" t="s">
        <v>2525</v>
      </c>
    </row>
    <row r="10437" spans="1:3" x14ac:dyDescent="0.2">
      <c r="A10437" s="76" t="s">
        <v>18277</v>
      </c>
      <c r="B10437" s="275" t="s">
        <v>18278</v>
      </c>
      <c r="C10437" s="276" t="s">
        <v>2525</v>
      </c>
    </row>
    <row r="10438" spans="1:3" x14ac:dyDescent="0.2">
      <c r="A10438" s="76" t="s">
        <v>18279</v>
      </c>
      <c r="B10438" s="275" t="s">
        <v>18280</v>
      </c>
      <c r="C10438" s="276" t="s">
        <v>2525</v>
      </c>
    </row>
    <row r="10439" spans="1:3" x14ac:dyDescent="0.2">
      <c r="A10439" s="76" t="s">
        <v>18281</v>
      </c>
      <c r="B10439" s="275" t="s">
        <v>18282</v>
      </c>
      <c r="C10439" s="276" t="s">
        <v>2525</v>
      </c>
    </row>
    <row r="10440" spans="1:3" x14ac:dyDescent="0.2">
      <c r="A10440" s="76" t="s">
        <v>18283</v>
      </c>
      <c r="B10440" s="275" t="s">
        <v>18284</v>
      </c>
      <c r="C10440" s="276" t="s">
        <v>22275</v>
      </c>
    </row>
    <row r="10441" spans="1:3" x14ac:dyDescent="0.2">
      <c r="A10441" s="76" t="s">
        <v>18285</v>
      </c>
      <c r="B10441" s="275" t="s">
        <v>18286</v>
      </c>
      <c r="C10441" s="276" t="s">
        <v>2525</v>
      </c>
    </row>
    <row r="10442" spans="1:3" x14ac:dyDescent="0.2">
      <c r="A10442" s="76" t="s">
        <v>18287</v>
      </c>
      <c r="B10442" s="275" t="s">
        <v>18288</v>
      </c>
      <c r="C10442" s="276" t="s">
        <v>22275</v>
      </c>
    </row>
    <row r="10443" spans="1:3" x14ac:dyDescent="0.2">
      <c r="A10443" s="76" t="s">
        <v>18289</v>
      </c>
      <c r="B10443" s="275" t="s">
        <v>18290</v>
      </c>
      <c r="C10443" s="276" t="s">
        <v>2525</v>
      </c>
    </row>
    <row r="10444" spans="1:3" x14ac:dyDescent="0.2">
      <c r="A10444" s="76" t="s">
        <v>18291</v>
      </c>
      <c r="B10444" s="275" t="s">
        <v>18292</v>
      </c>
      <c r="C10444" s="276" t="s">
        <v>2525</v>
      </c>
    </row>
    <row r="10445" spans="1:3" x14ac:dyDescent="0.2">
      <c r="A10445" s="76" t="s">
        <v>18293</v>
      </c>
      <c r="B10445" s="275" t="s">
        <v>18294</v>
      </c>
      <c r="C10445" s="276" t="s">
        <v>22275</v>
      </c>
    </row>
    <row r="10446" spans="1:3" x14ac:dyDescent="0.2">
      <c r="A10446" s="76" t="s">
        <v>18295</v>
      </c>
      <c r="B10446" s="275" t="s">
        <v>18296</v>
      </c>
      <c r="C10446" s="276" t="s">
        <v>22275</v>
      </c>
    </row>
    <row r="10447" spans="1:3" x14ac:dyDescent="0.2">
      <c r="A10447" s="76" t="s">
        <v>18297</v>
      </c>
      <c r="B10447" s="275" t="s">
        <v>18298</v>
      </c>
      <c r="C10447" s="276" t="s">
        <v>22275</v>
      </c>
    </row>
    <row r="10448" spans="1:3" x14ac:dyDescent="0.2">
      <c r="A10448" s="76" t="s">
        <v>18299</v>
      </c>
      <c r="B10448" s="275" t="s">
        <v>18300</v>
      </c>
      <c r="C10448" s="276" t="s">
        <v>22275</v>
      </c>
    </row>
    <row r="10449" spans="1:3" x14ac:dyDescent="0.2">
      <c r="A10449" s="76" t="s">
        <v>18301</v>
      </c>
      <c r="B10449" s="275" t="s">
        <v>18302</v>
      </c>
      <c r="C10449" s="276" t="s">
        <v>22275</v>
      </c>
    </row>
    <row r="10450" spans="1:3" x14ac:dyDescent="0.2">
      <c r="A10450" s="76" t="s">
        <v>18303</v>
      </c>
      <c r="B10450" s="275" t="s">
        <v>18304</v>
      </c>
      <c r="C10450" s="276" t="s">
        <v>2525</v>
      </c>
    </row>
    <row r="10451" spans="1:3" x14ac:dyDescent="0.2">
      <c r="A10451" s="76" t="s">
        <v>18305</v>
      </c>
      <c r="B10451" s="275" t="s">
        <v>21228</v>
      </c>
      <c r="C10451" s="276" t="s">
        <v>2525</v>
      </c>
    </row>
    <row r="10452" spans="1:3" x14ac:dyDescent="0.2">
      <c r="A10452" s="76" t="s">
        <v>21229</v>
      </c>
      <c r="B10452" s="275" t="s">
        <v>21230</v>
      </c>
      <c r="C10452" s="276" t="s">
        <v>22275</v>
      </c>
    </row>
    <row r="10453" spans="1:3" x14ac:dyDescent="0.2">
      <c r="A10453" s="76" t="s">
        <v>21231</v>
      </c>
      <c r="B10453" s="275" t="s">
        <v>21232</v>
      </c>
      <c r="C10453" s="276" t="s">
        <v>22275</v>
      </c>
    </row>
    <row r="10454" spans="1:3" x14ac:dyDescent="0.2">
      <c r="A10454" s="76" t="s">
        <v>21233</v>
      </c>
      <c r="B10454" s="275" t="s">
        <v>21234</v>
      </c>
      <c r="C10454" s="276" t="s">
        <v>22275</v>
      </c>
    </row>
    <row r="10455" spans="1:3" x14ac:dyDescent="0.2">
      <c r="A10455" s="76" t="s">
        <v>21235</v>
      </c>
      <c r="B10455" s="275" t="s">
        <v>21236</v>
      </c>
      <c r="C10455" s="276" t="s">
        <v>22275</v>
      </c>
    </row>
    <row r="10456" spans="1:3" x14ac:dyDescent="0.2">
      <c r="A10456" s="76" t="s">
        <v>21237</v>
      </c>
      <c r="B10456" s="275" t="s">
        <v>21238</v>
      </c>
      <c r="C10456" s="276" t="s">
        <v>22275</v>
      </c>
    </row>
    <row r="10457" spans="1:3" x14ac:dyDescent="0.2">
      <c r="A10457" s="76" t="s">
        <v>21239</v>
      </c>
      <c r="B10457" s="275" t="s">
        <v>21240</v>
      </c>
      <c r="C10457" s="276" t="s">
        <v>22275</v>
      </c>
    </row>
    <row r="10458" spans="1:3" x14ac:dyDescent="0.2">
      <c r="A10458" s="76" t="s">
        <v>21241</v>
      </c>
      <c r="B10458" s="275" t="s">
        <v>21242</v>
      </c>
      <c r="C10458" s="276" t="s">
        <v>22275</v>
      </c>
    </row>
    <row r="10459" spans="1:3" x14ac:dyDescent="0.2">
      <c r="A10459" s="76" t="s">
        <v>21243</v>
      </c>
      <c r="B10459" s="275" t="s">
        <v>21244</v>
      </c>
      <c r="C10459" s="276" t="s">
        <v>22275</v>
      </c>
    </row>
    <row r="10460" spans="1:3" x14ac:dyDescent="0.2">
      <c r="A10460" s="76" t="s">
        <v>21245</v>
      </c>
      <c r="B10460" s="275" t="s">
        <v>21246</v>
      </c>
      <c r="C10460" s="276" t="s">
        <v>22275</v>
      </c>
    </row>
    <row r="10461" spans="1:3" x14ac:dyDescent="0.2">
      <c r="A10461" s="76" t="s">
        <v>21247</v>
      </c>
      <c r="B10461" s="275" t="s">
        <v>21248</v>
      </c>
      <c r="C10461" s="276" t="s">
        <v>22275</v>
      </c>
    </row>
    <row r="10462" spans="1:3" x14ac:dyDescent="0.2">
      <c r="A10462" s="76" t="s">
        <v>21249</v>
      </c>
      <c r="B10462" s="275" t="s">
        <v>21250</v>
      </c>
      <c r="C10462" s="276" t="s">
        <v>22275</v>
      </c>
    </row>
    <row r="10463" spans="1:3" x14ac:dyDescent="0.2">
      <c r="A10463" s="76" t="s">
        <v>21251</v>
      </c>
      <c r="B10463" s="275" t="s">
        <v>21252</v>
      </c>
      <c r="C10463" s="276" t="s">
        <v>22275</v>
      </c>
    </row>
    <row r="10464" spans="1:3" x14ac:dyDescent="0.2">
      <c r="A10464" s="76" t="s">
        <v>21253</v>
      </c>
      <c r="B10464" s="275" t="s">
        <v>21254</v>
      </c>
      <c r="C10464" s="276" t="s">
        <v>22275</v>
      </c>
    </row>
    <row r="10465" spans="1:3" x14ac:dyDescent="0.2">
      <c r="A10465" s="76" t="s">
        <v>21255</v>
      </c>
      <c r="B10465" s="275" t="s">
        <v>21256</v>
      </c>
      <c r="C10465" s="276" t="s">
        <v>22275</v>
      </c>
    </row>
    <row r="10466" spans="1:3" x14ac:dyDescent="0.2">
      <c r="A10466" s="76" t="s">
        <v>21257</v>
      </c>
      <c r="B10466" s="275" t="s">
        <v>6330</v>
      </c>
      <c r="C10466" s="276" t="s">
        <v>22275</v>
      </c>
    </row>
    <row r="10467" spans="1:3" x14ac:dyDescent="0.2">
      <c r="A10467" s="76" t="s">
        <v>21258</v>
      </c>
      <c r="B10467" s="275" t="s">
        <v>21259</v>
      </c>
      <c r="C10467" s="276" t="s">
        <v>2525</v>
      </c>
    </row>
    <row r="10468" spans="1:3" x14ac:dyDescent="0.2">
      <c r="A10468" s="76" t="s">
        <v>21260</v>
      </c>
      <c r="B10468" s="275" t="s">
        <v>21261</v>
      </c>
      <c r="C10468" s="276" t="s">
        <v>2525</v>
      </c>
    </row>
    <row r="10469" spans="1:3" x14ac:dyDescent="0.2">
      <c r="A10469" s="76" t="s">
        <v>21262</v>
      </c>
      <c r="B10469" s="275" t="s">
        <v>21263</v>
      </c>
      <c r="C10469" s="276" t="s">
        <v>2525</v>
      </c>
    </row>
    <row r="10470" spans="1:3" x14ac:dyDescent="0.2">
      <c r="A10470" s="76" t="s">
        <v>21264</v>
      </c>
      <c r="B10470" s="275" t="s">
        <v>21265</v>
      </c>
      <c r="C10470" s="276" t="s">
        <v>2525</v>
      </c>
    </row>
    <row r="10471" spans="1:3" x14ac:dyDescent="0.2">
      <c r="A10471" s="76" t="s">
        <v>21266</v>
      </c>
      <c r="B10471" s="275" t="s">
        <v>21267</v>
      </c>
      <c r="C10471" s="276" t="s">
        <v>2525</v>
      </c>
    </row>
    <row r="10472" spans="1:3" x14ac:dyDescent="0.2">
      <c r="A10472" s="76" t="s">
        <v>21268</v>
      </c>
      <c r="B10472" s="275" t="s">
        <v>21269</v>
      </c>
      <c r="C10472" s="276" t="s">
        <v>2525</v>
      </c>
    </row>
    <row r="10473" spans="1:3" x14ac:dyDescent="0.2">
      <c r="A10473" s="76" t="s">
        <v>21270</v>
      </c>
      <c r="B10473" s="275" t="s">
        <v>21271</v>
      </c>
      <c r="C10473" s="276" t="s">
        <v>2525</v>
      </c>
    </row>
    <row r="10474" spans="1:3" x14ac:dyDescent="0.2">
      <c r="A10474" s="76" t="s">
        <v>21272</v>
      </c>
      <c r="B10474" s="275" t="s">
        <v>21273</v>
      </c>
      <c r="C10474" s="276" t="s">
        <v>2525</v>
      </c>
    </row>
    <row r="10475" spans="1:3" x14ac:dyDescent="0.2">
      <c r="A10475" s="76" t="s">
        <v>21274</v>
      </c>
      <c r="B10475" s="275" t="s">
        <v>21275</v>
      </c>
      <c r="C10475" s="276" t="s">
        <v>2525</v>
      </c>
    </row>
    <row r="10476" spans="1:3" x14ac:dyDescent="0.2">
      <c r="A10476" s="76" t="s">
        <v>21276</v>
      </c>
      <c r="B10476" s="275" t="s">
        <v>21277</v>
      </c>
      <c r="C10476" s="276" t="s">
        <v>2525</v>
      </c>
    </row>
    <row r="10477" spans="1:3" x14ac:dyDescent="0.2">
      <c r="A10477" s="76" t="s">
        <v>21278</v>
      </c>
      <c r="B10477" s="275" t="s">
        <v>21279</v>
      </c>
      <c r="C10477" s="276" t="s">
        <v>2525</v>
      </c>
    </row>
    <row r="10478" spans="1:3" x14ac:dyDescent="0.2">
      <c r="A10478" s="76" t="s">
        <v>21280</v>
      </c>
      <c r="B10478" s="275" t="s">
        <v>21281</v>
      </c>
      <c r="C10478" s="276" t="s">
        <v>2525</v>
      </c>
    </row>
    <row r="10479" spans="1:3" x14ac:dyDescent="0.2">
      <c r="A10479" s="76" t="s">
        <v>21282</v>
      </c>
      <c r="B10479" s="275" t="s">
        <v>21283</v>
      </c>
      <c r="C10479" s="276" t="s">
        <v>2525</v>
      </c>
    </row>
    <row r="10480" spans="1:3" x14ac:dyDescent="0.2">
      <c r="A10480" s="76" t="s">
        <v>21284</v>
      </c>
      <c r="B10480" s="275" t="s">
        <v>21285</v>
      </c>
      <c r="C10480" s="276" t="s">
        <v>2525</v>
      </c>
    </row>
    <row r="10481" spans="1:3" x14ac:dyDescent="0.2">
      <c r="A10481" s="76" t="s">
        <v>21286</v>
      </c>
      <c r="B10481" s="275" t="s">
        <v>22231</v>
      </c>
      <c r="C10481" s="276" t="s">
        <v>2525</v>
      </c>
    </row>
    <row r="10482" spans="1:3" x14ac:dyDescent="0.2">
      <c r="A10482" s="76" t="s">
        <v>21287</v>
      </c>
      <c r="B10482" s="275" t="s">
        <v>21288</v>
      </c>
      <c r="C10482" s="276" t="s">
        <v>22275</v>
      </c>
    </row>
    <row r="10483" spans="1:3" x14ac:dyDescent="0.2">
      <c r="A10483" s="76" t="s">
        <v>21289</v>
      </c>
      <c r="B10483" s="275" t="s">
        <v>21290</v>
      </c>
      <c r="C10483" s="276" t="s">
        <v>2525</v>
      </c>
    </row>
    <row r="10484" spans="1:3" x14ac:dyDescent="0.2">
      <c r="A10484" s="76" t="s">
        <v>21291</v>
      </c>
      <c r="B10484" s="275" t="s">
        <v>21292</v>
      </c>
      <c r="C10484" s="276" t="s">
        <v>2525</v>
      </c>
    </row>
    <row r="10485" spans="1:3" x14ac:dyDescent="0.2">
      <c r="A10485" s="76" t="s">
        <v>21293</v>
      </c>
      <c r="B10485" s="275" t="s">
        <v>21294</v>
      </c>
      <c r="C10485" s="276" t="s">
        <v>2525</v>
      </c>
    </row>
    <row r="10486" spans="1:3" x14ac:dyDescent="0.2">
      <c r="A10486" s="76" t="s">
        <v>21295</v>
      </c>
      <c r="B10486" s="275" t="s">
        <v>21296</v>
      </c>
      <c r="C10486" s="276" t="s">
        <v>2525</v>
      </c>
    </row>
    <row r="10487" spans="1:3" x14ac:dyDescent="0.2">
      <c r="A10487" s="76" t="s">
        <v>21297</v>
      </c>
      <c r="B10487" s="275" t="s">
        <v>21298</v>
      </c>
      <c r="C10487" s="276" t="s">
        <v>2525</v>
      </c>
    </row>
    <row r="10488" spans="1:3" x14ac:dyDescent="0.2">
      <c r="A10488" s="76" t="s">
        <v>21299</v>
      </c>
      <c r="B10488" s="275" t="s">
        <v>21300</v>
      </c>
      <c r="C10488" s="276" t="s">
        <v>2525</v>
      </c>
    </row>
    <row r="10489" spans="1:3" x14ac:dyDescent="0.2">
      <c r="A10489" s="76" t="s">
        <v>21301</v>
      </c>
      <c r="B10489" s="275" t="s">
        <v>21302</v>
      </c>
      <c r="C10489" s="276" t="s">
        <v>2525</v>
      </c>
    </row>
    <row r="10490" spans="1:3" x14ac:dyDescent="0.2">
      <c r="A10490" s="76" t="s">
        <v>21303</v>
      </c>
      <c r="B10490" s="275" t="s">
        <v>21304</v>
      </c>
      <c r="C10490" s="276" t="s">
        <v>2525</v>
      </c>
    </row>
    <row r="10491" spans="1:3" x14ac:dyDescent="0.2">
      <c r="A10491" s="76" t="s">
        <v>21305</v>
      </c>
      <c r="B10491" s="275" t="s">
        <v>21306</v>
      </c>
      <c r="C10491" s="276" t="s">
        <v>2525</v>
      </c>
    </row>
    <row r="10492" spans="1:3" x14ac:dyDescent="0.2">
      <c r="A10492" s="76" t="s">
        <v>21307</v>
      </c>
      <c r="B10492" s="275" t="s">
        <v>21308</v>
      </c>
      <c r="C10492" s="276" t="s">
        <v>2525</v>
      </c>
    </row>
    <row r="10493" spans="1:3" x14ac:dyDescent="0.2">
      <c r="A10493" s="76" t="s">
        <v>21309</v>
      </c>
      <c r="B10493" s="275" t="s">
        <v>21310</v>
      </c>
      <c r="C10493" s="276" t="s">
        <v>2525</v>
      </c>
    </row>
    <row r="10494" spans="1:3" x14ac:dyDescent="0.2">
      <c r="A10494" s="76" t="s">
        <v>21311</v>
      </c>
      <c r="B10494" s="275" t="s">
        <v>21312</v>
      </c>
      <c r="C10494" s="276" t="s">
        <v>2525</v>
      </c>
    </row>
    <row r="10495" spans="1:3" x14ac:dyDescent="0.2">
      <c r="A10495" s="76" t="s">
        <v>21313</v>
      </c>
      <c r="B10495" s="275" t="s">
        <v>21314</v>
      </c>
      <c r="C10495" s="276" t="s">
        <v>2525</v>
      </c>
    </row>
    <row r="10496" spans="1:3" x14ac:dyDescent="0.2">
      <c r="A10496" s="76" t="s">
        <v>21315</v>
      </c>
      <c r="B10496" s="275" t="s">
        <v>4346</v>
      </c>
      <c r="C10496" s="276" t="s">
        <v>2525</v>
      </c>
    </row>
    <row r="10497" spans="1:3" x14ac:dyDescent="0.2">
      <c r="A10497" s="76" t="s">
        <v>21316</v>
      </c>
      <c r="B10497" s="275" t="s">
        <v>21317</v>
      </c>
      <c r="C10497" s="276" t="s">
        <v>2525</v>
      </c>
    </row>
    <row r="10498" spans="1:3" x14ac:dyDescent="0.2">
      <c r="A10498" s="76" t="s">
        <v>21318</v>
      </c>
      <c r="B10498" s="275" t="s">
        <v>21319</v>
      </c>
      <c r="C10498" s="276" t="s">
        <v>22275</v>
      </c>
    </row>
    <row r="10499" spans="1:3" x14ac:dyDescent="0.2">
      <c r="A10499" s="76" t="s">
        <v>21320</v>
      </c>
      <c r="B10499" s="275" t="s">
        <v>21321</v>
      </c>
      <c r="C10499" s="276" t="s">
        <v>2525</v>
      </c>
    </row>
    <row r="10500" spans="1:3" x14ac:dyDescent="0.2">
      <c r="A10500" s="76" t="s">
        <v>21322</v>
      </c>
      <c r="B10500" s="275" t="s">
        <v>21323</v>
      </c>
      <c r="C10500" s="276" t="s">
        <v>2525</v>
      </c>
    </row>
    <row r="10501" spans="1:3" x14ac:dyDescent="0.2">
      <c r="A10501" s="76" t="s">
        <v>21324</v>
      </c>
      <c r="B10501" s="275" t="s">
        <v>21325</v>
      </c>
      <c r="C10501" s="276" t="s">
        <v>2525</v>
      </c>
    </row>
    <row r="10502" spans="1:3" x14ac:dyDescent="0.2">
      <c r="A10502" s="76" t="s">
        <v>21326</v>
      </c>
      <c r="B10502" s="275" t="s">
        <v>21327</v>
      </c>
      <c r="C10502" s="276" t="s">
        <v>2525</v>
      </c>
    </row>
    <row r="10503" spans="1:3" x14ac:dyDescent="0.2">
      <c r="A10503" s="76" t="s">
        <v>21328</v>
      </c>
      <c r="B10503" s="275" t="s">
        <v>21329</v>
      </c>
      <c r="C10503" s="276" t="s">
        <v>2525</v>
      </c>
    </row>
    <row r="10504" spans="1:3" x14ac:dyDescent="0.2">
      <c r="A10504" s="76" t="s">
        <v>21330</v>
      </c>
      <c r="B10504" s="275" t="s">
        <v>21331</v>
      </c>
      <c r="C10504" s="276" t="s">
        <v>2525</v>
      </c>
    </row>
    <row r="10505" spans="1:3" x14ac:dyDescent="0.2">
      <c r="A10505" s="76" t="s">
        <v>21332</v>
      </c>
      <c r="B10505" s="275" t="s">
        <v>21333</v>
      </c>
      <c r="C10505" s="276" t="s">
        <v>2525</v>
      </c>
    </row>
    <row r="10506" spans="1:3" x14ac:dyDescent="0.2">
      <c r="A10506" s="76" t="s">
        <v>21334</v>
      </c>
      <c r="B10506" s="275" t="s">
        <v>21335</v>
      </c>
      <c r="C10506" s="276" t="s">
        <v>2525</v>
      </c>
    </row>
    <row r="10507" spans="1:3" x14ac:dyDescent="0.2">
      <c r="A10507" s="76" t="s">
        <v>21336</v>
      </c>
      <c r="B10507" s="275" t="s">
        <v>21337</v>
      </c>
      <c r="C10507" s="276" t="s">
        <v>2525</v>
      </c>
    </row>
    <row r="10508" spans="1:3" x14ac:dyDescent="0.2">
      <c r="A10508" s="76" t="s">
        <v>21338</v>
      </c>
      <c r="B10508" s="275" t="s">
        <v>21339</v>
      </c>
      <c r="C10508" s="276" t="s">
        <v>2525</v>
      </c>
    </row>
    <row r="10509" spans="1:3" x14ac:dyDescent="0.2">
      <c r="A10509" s="76" t="s">
        <v>21340</v>
      </c>
      <c r="B10509" s="275" t="s">
        <v>21341</v>
      </c>
      <c r="C10509" s="276" t="s">
        <v>2525</v>
      </c>
    </row>
    <row r="10510" spans="1:3" x14ac:dyDescent="0.2">
      <c r="A10510" s="76" t="s">
        <v>21342</v>
      </c>
      <c r="B10510" s="275" t="s">
        <v>21343</v>
      </c>
      <c r="C10510" s="276" t="s">
        <v>2525</v>
      </c>
    </row>
    <row r="10511" spans="1:3" x14ac:dyDescent="0.2">
      <c r="A10511" s="76" t="s">
        <v>21344</v>
      </c>
      <c r="B10511" s="275" t="s">
        <v>13398</v>
      </c>
      <c r="C10511" s="276" t="s">
        <v>2525</v>
      </c>
    </row>
    <row r="10512" spans="1:3" x14ac:dyDescent="0.2">
      <c r="A10512" s="76" t="s">
        <v>21345</v>
      </c>
      <c r="B10512" s="275" t="s">
        <v>21346</v>
      </c>
      <c r="C10512" s="276" t="s">
        <v>2525</v>
      </c>
    </row>
    <row r="10513" spans="1:3" x14ac:dyDescent="0.2">
      <c r="A10513" s="76" t="s">
        <v>21347</v>
      </c>
      <c r="B10513" s="275" t="s">
        <v>21348</v>
      </c>
      <c r="C10513" s="276" t="s">
        <v>2525</v>
      </c>
    </row>
    <row r="10514" spans="1:3" x14ac:dyDescent="0.2">
      <c r="A10514" s="76" t="s">
        <v>21349</v>
      </c>
      <c r="B10514" s="275" t="s">
        <v>21350</v>
      </c>
      <c r="C10514" s="276" t="s">
        <v>2525</v>
      </c>
    </row>
    <row r="10515" spans="1:3" x14ac:dyDescent="0.2">
      <c r="A10515" s="76" t="s">
        <v>21351</v>
      </c>
      <c r="B10515" s="275" t="s">
        <v>21352</v>
      </c>
      <c r="C10515" s="276" t="s">
        <v>2525</v>
      </c>
    </row>
    <row r="10516" spans="1:3" x14ac:dyDescent="0.2">
      <c r="A10516" s="76" t="s">
        <v>21353</v>
      </c>
      <c r="B10516" s="275" t="s">
        <v>21354</v>
      </c>
      <c r="C10516" s="276" t="s">
        <v>2525</v>
      </c>
    </row>
    <row r="10517" spans="1:3" x14ac:dyDescent="0.2">
      <c r="A10517" s="76" t="s">
        <v>21355</v>
      </c>
      <c r="B10517" s="275" t="s">
        <v>21356</v>
      </c>
      <c r="C10517" s="276" t="s">
        <v>2525</v>
      </c>
    </row>
    <row r="10518" spans="1:3" x14ac:dyDescent="0.2">
      <c r="A10518" s="76" t="s">
        <v>21357</v>
      </c>
      <c r="B10518" s="275" t="s">
        <v>21358</v>
      </c>
      <c r="C10518" s="276" t="s">
        <v>2525</v>
      </c>
    </row>
    <row r="10519" spans="1:3" x14ac:dyDescent="0.2">
      <c r="A10519" s="76" t="s">
        <v>21359</v>
      </c>
      <c r="B10519" s="275" t="s">
        <v>21360</v>
      </c>
      <c r="C10519" s="276" t="s">
        <v>2525</v>
      </c>
    </row>
    <row r="10520" spans="1:3" x14ac:dyDescent="0.2">
      <c r="A10520" s="76" t="s">
        <v>21361</v>
      </c>
      <c r="B10520" s="275" t="s">
        <v>21362</v>
      </c>
      <c r="C10520" s="276" t="s">
        <v>2525</v>
      </c>
    </row>
    <row r="10521" spans="1:3" x14ac:dyDescent="0.2">
      <c r="A10521" s="76" t="s">
        <v>21363</v>
      </c>
      <c r="B10521" s="275" t="s">
        <v>21364</v>
      </c>
      <c r="C10521" s="276" t="s">
        <v>2525</v>
      </c>
    </row>
    <row r="10522" spans="1:3" x14ac:dyDescent="0.2">
      <c r="A10522" s="76" t="s">
        <v>21365</v>
      </c>
      <c r="B10522" s="275" t="s">
        <v>17925</v>
      </c>
      <c r="C10522" s="276" t="s">
        <v>2525</v>
      </c>
    </row>
    <row r="10523" spans="1:3" x14ac:dyDescent="0.2">
      <c r="A10523" s="76" t="s">
        <v>21366</v>
      </c>
      <c r="B10523" s="275" t="s">
        <v>21367</v>
      </c>
      <c r="C10523" s="276" t="s">
        <v>2525</v>
      </c>
    </row>
    <row r="10524" spans="1:3" x14ac:dyDescent="0.2">
      <c r="A10524" s="76" t="s">
        <v>21368</v>
      </c>
      <c r="B10524" s="275" t="s">
        <v>21369</v>
      </c>
      <c r="C10524" s="276" t="s">
        <v>2525</v>
      </c>
    </row>
    <row r="10525" spans="1:3" x14ac:dyDescent="0.2">
      <c r="A10525" s="76" t="s">
        <v>21370</v>
      </c>
      <c r="B10525" s="275" t="s">
        <v>21371</v>
      </c>
      <c r="C10525" s="276" t="s">
        <v>2525</v>
      </c>
    </row>
    <row r="10526" spans="1:3" x14ac:dyDescent="0.2">
      <c r="A10526" s="76" t="s">
        <v>21372</v>
      </c>
      <c r="B10526" s="275" t="s">
        <v>21373</v>
      </c>
      <c r="C10526" s="276" t="s">
        <v>2525</v>
      </c>
    </row>
    <row r="10527" spans="1:3" x14ac:dyDescent="0.2">
      <c r="A10527" s="76" t="s">
        <v>21374</v>
      </c>
      <c r="B10527" s="275" t="s">
        <v>21375</v>
      </c>
      <c r="C10527" s="276" t="s">
        <v>2525</v>
      </c>
    </row>
    <row r="10528" spans="1:3" x14ac:dyDescent="0.2">
      <c r="A10528" s="76" t="s">
        <v>21376</v>
      </c>
      <c r="B10528" s="275" t="s">
        <v>21377</v>
      </c>
      <c r="C10528" s="276" t="s">
        <v>2525</v>
      </c>
    </row>
    <row r="10529" spans="1:3" x14ac:dyDescent="0.2">
      <c r="A10529" s="76" t="s">
        <v>21378</v>
      </c>
      <c r="B10529" s="275" t="s">
        <v>9807</v>
      </c>
      <c r="C10529" s="276" t="s">
        <v>2525</v>
      </c>
    </row>
    <row r="10530" spans="1:3" x14ac:dyDescent="0.2">
      <c r="A10530" s="76" t="s">
        <v>21379</v>
      </c>
      <c r="B10530" s="275" t="s">
        <v>21380</v>
      </c>
      <c r="C10530" s="276" t="s">
        <v>2525</v>
      </c>
    </row>
    <row r="10531" spans="1:3" x14ac:dyDescent="0.2">
      <c r="A10531" s="76" t="s">
        <v>21381</v>
      </c>
      <c r="B10531" s="275" t="s">
        <v>21382</v>
      </c>
      <c r="C10531" s="276" t="s">
        <v>2525</v>
      </c>
    </row>
    <row r="10532" spans="1:3" x14ac:dyDescent="0.2">
      <c r="A10532" s="76" t="s">
        <v>21383</v>
      </c>
      <c r="B10532" s="275" t="s">
        <v>21384</v>
      </c>
      <c r="C10532" s="276" t="s">
        <v>2525</v>
      </c>
    </row>
    <row r="10533" spans="1:3" x14ac:dyDescent="0.2">
      <c r="A10533" s="76" t="s">
        <v>21385</v>
      </c>
      <c r="B10533" s="275" t="s">
        <v>21386</v>
      </c>
      <c r="C10533" s="276" t="s">
        <v>2525</v>
      </c>
    </row>
    <row r="10534" spans="1:3" x14ac:dyDescent="0.2">
      <c r="A10534" s="76" t="s">
        <v>21387</v>
      </c>
      <c r="B10534" s="275" t="s">
        <v>21388</v>
      </c>
      <c r="C10534" s="276" t="s">
        <v>2525</v>
      </c>
    </row>
    <row r="10535" spans="1:3" x14ac:dyDescent="0.2">
      <c r="A10535" s="76" t="s">
        <v>21389</v>
      </c>
      <c r="B10535" s="275" t="s">
        <v>21390</v>
      </c>
      <c r="C10535" s="276" t="s">
        <v>2525</v>
      </c>
    </row>
    <row r="10536" spans="1:3" x14ac:dyDescent="0.2">
      <c r="A10536" s="76" t="s">
        <v>21391</v>
      </c>
      <c r="B10536" s="275" t="s">
        <v>21392</v>
      </c>
      <c r="C10536" s="276" t="s">
        <v>2525</v>
      </c>
    </row>
    <row r="10537" spans="1:3" x14ac:dyDescent="0.2">
      <c r="A10537" s="76" t="s">
        <v>21393</v>
      </c>
      <c r="B10537" s="275" t="s">
        <v>21394</v>
      </c>
      <c r="C10537" s="276" t="s">
        <v>2525</v>
      </c>
    </row>
    <row r="10538" spans="1:3" x14ac:dyDescent="0.2">
      <c r="A10538" s="76" t="s">
        <v>21395</v>
      </c>
      <c r="B10538" s="275" t="s">
        <v>21396</v>
      </c>
      <c r="C10538" s="276" t="s">
        <v>2525</v>
      </c>
    </row>
    <row r="10539" spans="1:3" x14ac:dyDescent="0.2">
      <c r="A10539" s="76" t="s">
        <v>21397</v>
      </c>
      <c r="B10539" s="275" t="s">
        <v>21398</v>
      </c>
      <c r="C10539" s="276" t="s">
        <v>2525</v>
      </c>
    </row>
    <row r="10540" spans="1:3" x14ac:dyDescent="0.2">
      <c r="A10540" s="76" t="s">
        <v>21399</v>
      </c>
      <c r="B10540" s="275" t="s">
        <v>21400</v>
      </c>
      <c r="C10540" s="276" t="s">
        <v>2525</v>
      </c>
    </row>
    <row r="10541" spans="1:3" x14ac:dyDescent="0.2">
      <c r="A10541" s="76" t="s">
        <v>21401</v>
      </c>
      <c r="B10541" s="275" t="s">
        <v>21402</v>
      </c>
      <c r="C10541" s="276" t="s">
        <v>2525</v>
      </c>
    </row>
    <row r="10542" spans="1:3" x14ac:dyDescent="0.2">
      <c r="A10542" s="76" t="s">
        <v>21403</v>
      </c>
      <c r="B10542" s="275" t="s">
        <v>21404</v>
      </c>
      <c r="C10542" s="276" t="s">
        <v>2525</v>
      </c>
    </row>
    <row r="10543" spans="1:3" x14ac:dyDescent="0.2">
      <c r="A10543" s="76" t="s">
        <v>21405</v>
      </c>
      <c r="B10543" s="275" t="s">
        <v>21406</v>
      </c>
      <c r="C10543" s="276" t="s">
        <v>22275</v>
      </c>
    </row>
    <row r="10544" spans="1:3" x14ac:dyDescent="0.2">
      <c r="A10544" s="76" t="s">
        <v>21407</v>
      </c>
      <c r="B10544" s="275" t="s">
        <v>21408</v>
      </c>
      <c r="C10544" s="276" t="s">
        <v>2525</v>
      </c>
    </row>
    <row r="10545" spans="1:3" x14ac:dyDescent="0.2">
      <c r="A10545" s="76" t="s">
        <v>21409</v>
      </c>
      <c r="B10545" s="275" t="s">
        <v>21410</v>
      </c>
      <c r="C10545" s="276" t="s">
        <v>2525</v>
      </c>
    </row>
    <row r="10546" spans="1:3" x14ac:dyDescent="0.2">
      <c r="A10546" s="76" t="s">
        <v>21411</v>
      </c>
      <c r="B10546" s="275" t="s">
        <v>21412</v>
      </c>
      <c r="C10546" s="276" t="s">
        <v>22275</v>
      </c>
    </row>
    <row r="10547" spans="1:3" x14ac:dyDescent="0.2">
      <c r="A10547" s="76" t="s">
        <v>21413</v>
      </c>
      <c r="B10547" s="275" t="s">
        <v>2608</v>
      </c>
      <c r="C10547" s="276" t="s">
        <v>2525</v>
      </c>
    </row>
    <row r="10548" spans="1:3" x14ac:dyDescent="0.2">
      <c r="A10548" s="76" t="s">
        <v>21414</v>
      </c>
      <c r="B10548" s="275" t="s">
        <v>21415</v>
      </c>
      <c r="C10548" s="276" t="s">
        <v>22275</v>
      </c>
    </row>
    <row r="10549" spans="1:3" x14ac:dyDescent="0.2">
      <c r="A10549" s="76" t="s">
        <v>21416</v>
      </c>
      <c r="B10549" s="275" t="s">
        <v>21417</v>
      </c>
      <c r="C10549" s="276" t="s">
        <v>2525</v>
      </c>
    </row>
    <row r="10550" spans="1:3" x14ac:dyDescent="0.2">
      <c r="A10550" s="76" t="s">
        <v>21418</v>
      </c>
      <c r="B10550" s="275" t="s">
        <v>14715</v>
      </c>
      <c r="C10550" s="276" t="s">
        <v>2525</v>
      </c>
    </row>
    <row r="10551" spans="1:3" x14ac:dyDescent="0.2">
      <c r="A10551" s="76" t="s">
        <v>21419</v>
      </c>
      <c r="B10551" s="275" t="s">
        <v>21420</v>
      </c>
      <c r="C10551" s="276" t="s">
        <v>2525</v>
      </c>
    </row>
    <row r="10552" spans="1:3" x14ac:dyDescent="0.2">
      <c r="A10552" s="76" t="s">
        <v>21421</v>
      </c>
      <c r="B10552" s="275" t="s">
        <v>21422</v>
      </c>
      <c r="C10552" s="276" t="s">
        <v>2525</v>
      </c>
    </row>
    <row r="10553" spans="1:3" x14ac:dyDescent="0.2">
      <c r="A10553" s="76" t="s">
        <v>21423</v>
      </c>
      <c r="B10553" s="275" t="s">
        <v>22232</v>
      </c>
      <c r="C10553" s="276" t="s">
        <v>2525</v>
      </c>
    </row>
    <row r="10554" spans="1:3" x14ac:dyDescent="0.2">
      <c r="A10554" s="76" t="s">
        <v>21424</v>
      </c>
      <c r="B10554" s="275" t="s">
        <v>21425</v>
      </c>
      <c r="C10554" s="276" t="s">
        <v>2525</v>
      </c>
    </row>
    <row r="10555" spans="1:3" x14ac:dyDescent="0.2">
      <c r="A10555" s="76" t="s">
        <v>21426</v>
      </c>
      <c r="B10555" s="275" t="s">
        <v>21427</v>
      </c>
      <c r="C10555" s="276" t="s">
        <v>2525</v>
      </c>
    </row>
    <row r="10556" spans="1:3" x14ac:dyDescent="0.2">
      <c r="A10556" s="76" t="s">
        <v>21428</v>
      </c>
      <c r="B10556" s="275" t="s">
        <v>21429</v>
      </c>
      <c r="C10556" s="276" t="s">
        <v>2525</v>
      </c>
    </row>
    <row r="10557" spans="1:3" x14ac:dyDescent="0.2">
      <c r="A10557" s="76" t="s">
        <v>21430</v>
      </c>
      <c r="B10557" s="275" t="s">
        <v>21431</v>
      </c>
      <c r="C10557" s="276" t="s">
        <v>2525</v>
      </c>
    </row>
    <row r="10558" spans="1:3" x14ac:dyDescent="0.2">
      <c r="A10558" s="76" t="s">
        <v>21432</v>
      </c>
      <c r="B10558" s="275" t="s">
        <v>21433</v>
      </c>
      <c r="C10558" s="276" t="s">
        <v>2525</v>
      </c>
    </row>
    <row r="10559" spans="1:3" x14ac:dyDescent="0.2">
      <c r="A10559" s="76" t="s">
        <v>21434</v>
      </c>
      <c r="B10559" s="275" t="s">
        <v>21435</v>
      </c>
      <c r="C10559" s="276" t="s">
        <v>2525</v>
      </c>
    </row>
    <row r="10560" spans="1:3" x14ac:dyDescent="0.2">
      <c r="A10560" s="76" t="s">
        <v>21436</v>
      </c>
      <c r="B10560" s="275" t="s">
        <v>21437</v>
      </c>
      <c r="C10560" s="276" t="s">
        <v>2525</v>
      </c>
    </row>
    <row r="10561" spans="1:3" x14ac:dyDescent="0.2">
      <c r="A10561" s="76" t="s">
        <v>21438</v>
      </c>
      <c r="B10561" s="275" t="s">
        <v>22233</v>
      </c>
      <c r="C10561" s="276" t="s">
        <v>2525</v>
      </c>
    </row>
    <row r="10562" spans="1:3" x14ac:dyDescent="0.2">
      <c r="A10562" s="76" t="s">
        <v>21439</v>
      </c>
      <c r="B10562" s="275" t="s">
        <v>21440</v>
      </c>
      <c r="C10562" s="276" t="s">
        <v>2525</v>
      </c>
    </row>
    <row r="10563" spans="1:3" x14ac:dyDescent="0.2">
      <c r="A10563" s="76" t="s">
        <v>21441</v>
      </c>
      <c r="B10563" s="275" t="s">
        <v>21442</v>
      </c>
      <c r="C10563" s="276" t="s">
        <v>2525</v>
      </c>
    </row>
    <row r="10564" spans="1:3" x14ac:dyDescent="0.2">
      <c r="A10564" s="76" t="s">
        <v>21443</v>
      </c>
      <c r="B10564" s="275" t="s">
        <v>21444</v>
      </c>
      <c r="C10564" s="276" t="s">
        <v>22275</v>
      </c>
    </row>
    <row r="10565" spans="1:3" x14ac:dyDescent="0.2">
      <c r="A10565" s="76" t="s">
        <v>21445</v>
      </c>
      <c r="B10565" s="275" t="s">
        <v>21446</v>
      </c>
      <c r="C10565" s="276" t="s">
        <v>2525</v>
      </c>
    </row>
    <row r="10566" spans="1:3" x14ac:dyDescent="0.2">
      <c r="A10566" s="76" t="s">
        <v>21447</v>
      </c>
      <c r="B10566" s="275" t="s">
        <v>9571</v>
      </c>
      <c r="C10566" s="276" t="s">
        <v>2525</v>
      </c>
    </row>
    <row r="10567" spans="1:3" x14ac:dyDescent="0.2">
      <c r="A10567" s="76" t="s">
        <v>21448</v>
      </c>
      <c r="B10567" s="275" t="s">
        <v>21449</v>
      </c>
      <c r="C10567" s="276" t="s">
        <v>2525</v>
      </c>
    </row>
    <row r="10568" spans="1:3" x14ac:dyDescent="0.2">
      <c r="A10568" s="76" t="s">
        <v>21450</v>
      </c>
      <c r="B10568" s="275" t="s">
        <v>21451</v>
      </c>
      <c r="C10568" s="276" t="s">
        <v>2525</v>
      </c>
    </row>
    <row r="10569" spans="1:3" x14ac:dyDescent="0.2">
      <c r="A10569" s="76" t="s">
        <v>21452</v>
      </c>
      <c r="B10569" s="275" t="s">
        <v>3092</v>
      </c>
      <c r="C10569" s="276" t="s">
        <v>2525</v>
      </c>
    </row>
    <row r="10570" spans="1:3" x14ac:dyDescent="0.2">
      <c r="A10570" s="76" t="s">
        <v>21453</v>
      </c>
      <c r="B10570" s="275" t="s">
        <v>21454</v>
      </c>
      <c r="C10570" s="276" t="s">
        <v>2525</v>
      </c>
    </row>
    <row r="10571" spans="1:3" x14ac:dyDescent="0.2">
      <c r="A10571" s="76" t="s">
        <v>21455</v>
      </c>
      <c r="B10571" s="275" t="s">
        <v>22324</v>
      </c>
      <c r="C10571" s="276" t="s">
        <v>22275</v>
      </c>
    </row>
    <row r="10572" spans="1:3" x14ac:dyDescent="0.2">
      <c r="A10572" s="76" t="s">
        <v>21456</v>
      </c>
      <c r="B10572" s="275" t="s">
        <v>21457</v>
      </c>
      <c r="C10572" s="276" t="s">
        <v>2525</v>
      </c>
    </row>
    <row r="10573" spans="1:3" x14ac:dyDescent="0.2">
      <c r="A10573" s="76" t="s">
        <v>21458</v>
      </c>
      <c r="B10573" s="275" t="s">
        <v>21459</v>
      </c>
      <c r="C10573" s="276" t="s">
        <v>22275</v>
      </c>
    </row>
    <row r="10574" spans="1:3" x14ac:dyDescent="0.2">
      <c r="A10574" s="76" t="s">
        <v>21460</v>
      </c>
      <c r="B10574" s="275" t="s">
        <v>21461</v>
      </c>
      <c r="C10574" s="276" t="s">
        <v>2525</v>
      </c>
    </row>
    <row r="10575" spans="1:3" x14ac:dyDescent="0.2">
      <c r="A10575" s="76" t="s">
        <v>21462</v>
      </c>
      <c r="B10575" s="275" t="s">
        <v>21463</v>
      </c>
      <c r="C10575" s="276" t="s">
        <v>2525</v>
      </c>
    </row>
    <row r="10576" spans="1:3" x14ac:dyDescent="0.2">
      <c r="A10576" s="76" t="s">
        <v>21464</v>
      </c>
      <c r="B10576" s="275" t="s">
        <v>22325</v>
      </c>
      <c r="C10576" s="276" t="s">
        <v>22275</v>
      </c>
    </row>
    <row r="10577" spans="1:3" x14ac:dyDescent="0.2">
      <c r="A10577" s="76" t="s">
        <v>21465</v>
      </c>
      <c r="B10577" s="275" t="s">
        <v>21466</v>
      </c>
      <c r="C10577" s="276" t="s">
        <v>2525</v>
      </c>
    </row>
    <row r="10578" spans="1:3" x14ac:dyDescent="0.2">
      <c r="A10578" s="76" t="s">
        <v>21467</v>
      </c>
      <c r="B10578" s="275" t="s">
        <v>21468</v>
      </c>
      <c r="C10578" s="276" t="s">
        <v>2525</v>
      </c>
    </row>
    <row r="10579" spans="1:3" x14ac:dyDescent="0.2">
      <c r="A10579" s="76" t="s">
        <v>21469</v>
      </c>
      <c r="B10579" s="275" t="s">
        <v>21470</v>
      </c>
      <c r="C10579" s="276" t="s">
        <v>2525</v>
      </c>
    </row>
    <row r="10580" spans="1:3" x14ac:dyDescent="0.2">
      <c r="A10580" s="76" t="s">
        <v>21471</v>
      </c>
      <c r="B10580" s="275" t="s">
        <v>21472</v>
      </c>
      <c r="C10580" s="276" t="s">
        <v>22275</v>
      </c>
    </row>
    <row r="10581" spans="1:3" x14ac:dyDescent="0.2">
      <c r="A10581" s="76" t="s">
        <v>21473</v>
      </c>
      <c r="B10581" s="275" t="s">
        <v>21474</v>
      </c>
      <c r="C10581" s="276" t="s">
        <v>2525</v>
      </c>
    </row>
    <row r="10582" spans="1:3" x14ac:dyDescent="0.2">
      <c r="A10582" s="76" t="s">
        <v>21475</v>
      </c>
      <c r="B10582" s="275" t="s">
        <v>21476</v>
      </c>
      <c r="C10582" s="276" t="s">
        <v>2525</v>
      </c>
    </row>
    <row r="10583" spans="1:3" x14ac:dyDescent="0.2">
      <c r="A10583" s="76" t="s">
        <v>21477</v>
      </c>
      <c r="B10583" s="275" t="s">
        <v>22234</v>
      </c>
      <c r="C10583" s="276" t="s">
        <v>2525</v>
      </c>
    </row>
    <row r="10584" spans="1:3" x14ac:dyDescent="0.2">
      <c r="A10584" s="76" t="s">
        <v>21478</v>
      </c>
      <c r="B10584" s="275" t="s">
        <v>21479</v>
      </c>
      <c r="C10584" s="276" t="s">
        <v>2525</v>
      </c>
    </row>
    <row r="10585" spans="1:3" x14ac:dyDescent="0.2">
      <c r="A10585" s="76" t="s">
        <v>21480</v>
      </c>
      <c r="B10585" s="275" t="s">
        <v>21481</v>
      </c>
      <c r="C10585" s="276" t="s">
        <v>2525</v>
      </c>
    </row>
    <row r="10586" spans="1:3" x14ac:dyDescent="0.2">
      <c r="A10586" s="76" t="s">
        <v>21482</v>
      </c>
      <c r="B10586" s="275" t="s">
        <v>21483</v>
      </c>
      <c r="C10586" s="276" t="s">
        <v>2525</v>
      </c>
    </row>
    <row r="10587" spans="1:3" x14ac:dyDescent="0.2">
      <c r="A10587" s="76" t="s">
        <v>21484</v>
      </c>
      <c r="B10587" s="275" t="s">
        <v>21485</v>
      </c>
      <c r="C10587" s="276" t="s">
        <v>2525</v>
      </c>
    </row>
    <row r="10588" spans="1:3" x14ac:dyDescent="0.2">
      <c r="A10588" s="76" t="s">
        <v>21486</v>
      </c>
      <c r="B10588" s="275" t="s">
        <v>21487</v>
      </c>
      <c r="C10588" s="276" t="s">
        <v>2525</v>
      </c>
    </row>
    <row r="10589" spans="1:3" x14ac:dyDescent="0.2">
      <c r="A10589" s="76" t="s">
        <v>21488</v>
      </c>
      <c r="B10589" s="275" t="s">
        <v>21489</v>
      </c>
      <c r="C10589" s="276" t="s">
        <v>2525</v>
      </c>
    </row>
    <row r="10590" spans="1:3" x14ac:dyDescent="0.2">
      <c r="A10590" s="76" t="s">
        <v>21490</v>
      </c>
      <c r="B10590" s="275" t="s">
        <v>21491</v>
      </c>
      <c r="C10590" s="276" t="s">
        <v>22275</v>
      </c>
    </row>
    <row r="10591" spans="1:3" x14ac:dyDescent="0.2">
      <c r="A10591" s="76" t="s">
        <v>21492</v>
      </c>
      <c r="B10591" s="275" t="s">
        <v>21493</v>
      </c>
      <c r="C10591" s="276" t="s">
        <v>2525</v>
      </c>
    </row>
    <row r="10592" spans="1:3" x14ac:dyDescent="0.2">
      <c r="A10592" s="76" t="s">
        <v>21494</v>
      </c>
      <c r="B10592" s="275" t="s">
        <v>1223</v>
      </c>
      <c r="C10592" s="276" t="s">
        <v>2525</v>
      </c>
    </row>
    <row r="10593" spans="1:3" x14ac:dyDescent="0.2">
      <c r="A10593" s="76" t="s">
        <v>21495</v>
      </c>
      <c r="B10593" s="275" t="s">
        <v>21496</v>
      </c>
      <c r="C10593" s="276" t="s">
        <v>2525</v>
      </c>
    </row>
    <row r="10594" spans="1:3" x14ac:dyDescent="0.2">
      <c r="A10594" s="76" t="s">
        <v>21497</v>
      </c>
      <c r="B10594" s="275" t="s">
        <v>21498</v>
      </c>
      <c r="C10594" s="276" t="s">
        <v>2525</v>
      </c>
    </row>
    <row r="10595" spans="1:3" x14ac:dyDescent="0.2">
      <c r="A10595" s="76" t="s">
        <v>21499</v>
      </c>
      <c r="B10595" s="275" t="s">
        <v>21500</v>
      </c>
      <c r="C10595" s="276" t="s">
        <v>2525</v>
      </c>
    </row>
    <row r="10596" spans="1:3" x14ac:dyDescent="0.2">
      <c r="A10596" s="76" t="s">
        <v>21501</v>
      </c>
      <c r="B10596" s="275" t="s">
        <v>14089</v>
      </c>
      <c r="C10596" s="276" t="s">
        <v>2525</v>
      </c>
    </row>
    <row r="10597" spans="1:3" x14ac:dyDescent="0.2">
      <c r="A10597" s="76" t="s">
        <v>21502</v>
      </c>
      <c r="B10597" s="275" t="s">
        <v>8375</v>
      </c>
      <c r="C10597" s="276" t="s">
        <v>2525</v>
      </c>
    </row>
    <row r="10598" spans="1:3" x14ac:dyDescent="0.2">
      <c r="A10598" s="76" t="s">
        <v>21503</v>
      </c>
      <c r="B10598" s="275" t="s">
        <v>21504</v>
      </c>
      <c r="C10598" s="276" t="s">
        <v>2525</v>
      </c>
    </row>
    <row r="10599" spans="1:3" x14ac:dyDescent="0.2">
      <c r="A10599" s="76" t="s">
        <v>21505</v>
      </c>
      <c r="B10599" s="275" t="s">
        <v>21506</v>
      </c>
      <c r="C10599" s="276" t="s">
        <v>2525</v>
      </c>
    </row>
    <row r="10600" spans="1:3" x14ac:dyDescent="0.2">
      <c r="A10600" s="76" t="s">
        <v>21507</v>
      </c>
      <c r="B10600" s="275" t="s">
        <v>21508</v>
      </c>
      <c r="C10600" s="276" t="s">
        <v>2525</v>
      </c>
    </row>
    <row r="10601" spans="1:3" x14ac:dyDescent="0.2">
      <c r="A10601" s="76" t="s">
        <v>21509</v>
      </c>
      <c r="B10601" s="275" t="s">
        <v>21510</v>
      </c>
      <c r="C10601" s="276" t="s">
        <v>2525</v>
      </c>
    </row>
    <row r="10602" spans="1:3" x14ac:dyDescent="0.2">
      <c r="A10602" s="76" t="s">
        <v>21511</v>
      </c>
      <c r="B10602" s="275" t="s">
        <v>21512</v>
      </c>
      <c r="C10602" s="276" t="s">
        <v>2525</v>
      </c>
    </row>
    <row r="10603" spans="1:3" x14ac:dyDescent="0.2">
      <c r="A10603" s="76" t="s">
        <v>21513</v>
      </c>
      <c r="B10603" s="275" t="s">
        <v>21514</v>
      </c>
      <c r="C10603" s="276" t="s">
        <v>22275</v>
      </c>
    </row>
    <row r="10604" spans="1:3" x14ac:dyDescent="0.2">
      <c r="A10604" s="76" t="s">
        <v>21515</v>
      </c>
      <c r="B10604" s="275" t="s">
        <v>10890</v>
      </c>
      <c r="C10604" s="276" t="s">
        <v>2525</v>
      </c>
    </row>
    <row r="10605" spans="1:3" x14ac:dyDescent="0.2">
      <c r="A10605" s="76" t="s">
        <v>21516</v>
      </c>
      <c r="B10605" s="275" t="s">
        <v>14056</v>
      </c>
      <c r="C10605" s="276" t="s">
        <v>2525</v>
      </c>
    </row>
    <row r="10606" spans="1:3" x14ac:dyDescent="0.2">
      <c r="A10606" s="76" t="s">
        <v>21517</v>
      </c>
      <c r="B10606" s="275" t="s">
        <v>21518</v>
      </c>
      <c r="C10606" s="276" t="s">
        <v>22275</v>
      </c>
    </row>
    <row r="10607" spans="1:3" x14ac:dyDescent="0.2">
      <c r="A10607" s="76" t="s">
        <v>21519</v>
      </c>
      <c r="B10607" s="275" t="s">
        <v>21520</v>
      </c>
      <c r="C10607" s="276" t="s">
        <v>2525</v>
      </c>
    </row>
    <row r="10608" spans="1:3" x14ac:dyDescent="0.2">
      <c r="A10608" s="76" t="s">
        <v>21521</v>
      </c>
      <c r="B10608" s="275" t="s">
        <v>21522</v>
      </c>
      <c r="C10608" s="276" t="s">
        <v>22275</v>
      </c>
    </row>
    <row r="10609" spans="1:3" x14ac:dyDescent="0.2">
      <c r="A10609" s="76" t="s">
        <v>21523</v>
      </c>
      <c r="B10609" s="275" t="s">
        <v>21524</v>
      </c>
      <c r="C10609" s="276" t="s">
        <v>2525</v>
      </c>
    </row>
    <row r="10610" spans="1:3" x14ac:dyDescent="0.2">
      <c r="A10610" s="76" t="s">
        <v>21525</v>
      </c>
      <c r="B10610" s="275" t="s">
        <v>21526</v>
      </c>
      <c r="C10610" s="276" t="s">
        <v>2525</v>
      </c>
    </row>
    <row r="10611" spans="1:3" x14ac:dyDescent="0.2">
      <c r="A10611" s="76" t="s">
        <v>21527</v>
      </c>
      <c r="B10611" s="275" t="s">
        <v>21528</v>
      </c>
      <c r="C10611" s="276" t="s">
        <v>22275</v>
      </c>
    </row>
    <row r="10612" spans="1:3" x14ac:dyDescent="0.2">
      <c r="A10612" s="76" t="s">
        <v>21529</v>
      </c>
      <c r="B10612" s="275" t="s">
        <v>21530</v>
      </c>
      <c r="C10612" s="276" t="s">
        <v>2525</v>
      </c>
    </row>
    <row r="10613" spans="1:3" x14ac:dyDescent="0.2">
      <c r="A10613" s="76" t="s">
        <v>21531</v>
      </c>
      <c r="B10613" s="275" t="s">
        <v>21532</v>
      </c>
      <c r="C10613" s="276" t="s">
        <v>2525</v>
      </c>
    </row>
    <row r="10614" spans="1:3" x14ac:dyDescent="0.2">
      <c r="A10614" s="76" t="s">
        <v>21533</v>
      </c>
      <c r="B10614" s="275" t="s">
        <v>21534</v>
      </c>
      <c r="C10614" s="276" t="s">
        <v>2525</v>
      </c>
    </row>
    <row r="10615" spans="1:3" x14ac:dyDescent="0.2">
      <c r="A10615" s="76" t="s">
        <v>21535</v>
      </c>
      <c r="B10615" s="275" t="s">
        <v>21536</v>
      </c>
      <c r="C10615" s="276" t="s">
        <v>2525</v>
      </c>
    </row>
    <row r="10616" spans="1:3" x14ac:dyDescent="0.2">
      <c r="A10616" s="76" t="s">
        <v>21537</v>
      </c>
      <c r="B10616" s="275" t="s">
        <v>22235</v>
      </c>
      <c r="C10616" s="276" t="s">
        <v>2525</v>
      </c>
    </row>
    <row r="10617" spans="1:3" x14ac:dyDescent="0.2">
      <c r="A10617" s="76" t="s">
        <v>21538</v>
      </c>
      <c r="B10617" s="275" t="s">
        <v>21539</v>
      </c>
      <c r="C10617" s="276" t="s">
        <v>2525</v>
      </c>
    </row>
    <row r="10618" spans="1:3" x14ac:dyDescent="0.2">
      <c r="A10618" s="76" t="s">
        <v>21540</v>
      </c>
      <c r="B10618" s="275" t="s">
        <v>21541</v>
      </c>
      <c r="C10618" s="276" t="s">
        <v>2525</v>
      </c>
    </row>
    <row r="10619" spans="1:3" x14ac:dyDescent="0.2">
      <c r="A10619" s="76" t="s">
        <v>21542</v>
      </c>
      <c r="B10619" s="275" t="s">
        <v>21543</v>
      </c>
      <c r="C10619" s="276" t="s">
        <v>2525</v>
      </c>
    </row>
    <row r="10620" spans="1:3" x14ac:dyDescent="0.2">
      <c r="A10620" s="76" t="s">
        <v>21544</v>
      </c>
      <c r="B10620" s="275" t="s">
        <v>21545</v>
      </c>
      <c r="C10620" s="276" t="s">
        <v>22275</v>
      </c>
    </row>
    <row r="10621" spans="1:3" x14ac:dyDescent="0.2">
      <c r="A10621" s="76" t="s">
        <v>21546</v>
      </c>
      <c r="B10621" s="275" t="s">
        <v>21547</v>
      </c>
      <c r="C10621" s="276" t="s">
        <v>2525</v>
      </c>
    </row>
    <row r="10622" spans="1:3" x14ac:dyDescent="0.2">
      <c r="A10622" s="76" t="s">
        <v>21548</v>
      </c>
      <c r="B10622" s="275" t="s">
        <v>21549</v>
      </c>
      <c r="C10622" s="276" t="s">
        <v>22275</v>
      </c>
    </row>
    <row r="10623" spans="1:3" x14ac:dyDescent="0.2">
      <c r="A10623" s="76" t="s">
        <v>21550</v>
      </c>
      <c r="B10623" s="275" t="s">
        <v>21551</v>
      </c>
      <c r="C10623" s="276" t="s">
        <v>2525</v>
      </c>
    </row>
    <row r="10624" spans="1:3" x14ac:dyDescent="0.2">
      <c r="A10624" s="76" t="s">
        <v>21552</v>
      </c>
      <c r="B10624" s="275" t="s">
        <v>21553</v>
      </c>
      <c r="C10624" s="276" t="s">
        <v>22275</v>
      </c>
    </row>
    <row r="10625" spans="1:3" x14ac:dyDescent="0.2">
      <c r="A10625" s="76" t="s">
        <v>21554</v>
      </c>
      <c r="B10625" s="275" t="s">
        <v>21555</v>
      </c>
      <c r="C10625" s="276" t="s">
        <v>22275</v>
      </c>
    </row>
    <row r="10626" spans="1:3" x14ac:dyDescent="0.2">
      <c r="A10626" s="76" t="s">
        <v>21556</v>
      </c>
      <c r="B10626" s="275" t="s">
        <v>21557</v>
      </c>
      <c r="C10626" s="276" t="s">
        <v>2525</v>
      </c>
    </row>
    <row r="10627" spans="1:3" x14ac:dyDescent="0.2">
      <c r="A10627" s="76" t="s">
        <v>21558</v>
      </c>
      <c r="B10627" s="275" t="s">
        <v>21559</v>
      </c>
      <c r="C10627" s="276" t="s">
        <v>2525</v>
      </c>
    </row>
    <row r="10628" spans="1:3" x14ac:dyDescent="0.2">
      <c r="A10628" s="76" t="s">
        <v>21560</v>
      </c>
      <c r="B10628" s="275" t="s">
        <v>21561</v>
      </c>
      <c r="C10628" s="276" t="s">
        <v>2525</v>
      </c>
    </row>
    <row r="10629" spans="1:3" x14ac:dyDescent="0.2">
      <c r="A10629" s="76" t="s">
        <v>21562</v>
      </c>
      <c r="B10629" s="275" t="s">
        <v>21563</v>
      </c>
      <c r="C10629" s="276" t="s">
        <v>2525</v>
      </c>
    </row>
    <row r="10630" spans="1:3" x14ac:dyDescent="0.2">
      <c r="A10630" s="76" t="s">
        <v>21564</v>
      </c>
      <c r="B10630" s="275" t="s">
        <v>21565</v>
      </c>
      <c r="C10630" s="276" t="s">
        <v>2525</v>
      </c>
    </row>
    <row r="10631" spans="1:3" x14ac:dyDescent="0.2">
      <c r="A10631" s="76" t="s">
        <v>21566</v>
      </c>
      <c r="B10631" s="275" t="s">
        <v>21567</v>
      </c>
      <c r="C10631" s="276" t="s">
        <v>2525</v>
      </c>
    </row>
    <row r="10632" spans="1:3" x14ac:dyDescent="0.2">
      <c r="A10632" s="76" t="s">
        <v>21568</v>
      </c>
      <c r="B10632" s="275" t="s">
        <v>21569</v>
      </c>
      <c r="C10632" s="276" t="s">
        <v>2525</v>
      </c>
    </row>
    <row r="10633" spans="1:3" x14ac:dyDescent="0.2">
      <c r="A10633" s="76" t="s">
        <v>21570</v>
      </c>
      <c r="B10633" s="275" t="s">
        <v>21571</v>
      </c>
      <c r="C10633" s="276" t="s">
        <v>2525</v>
      </c>
    </row>
    <row r="10634" spans="1:3" x14ac:dyDescent="0.2">
      <c r="A10634" s="76" t="s">
        <v>21572</v>
      </c>
      <c r="B10634" s="275" t="s">
        <v>21573</v>
      </c>
      <c r="C10634" s="276" t="s">
        <v>2525</v>
      </c>
    </row>
    <row r="10635" spans="1:3" x14ac:dyDescent="0.2">
      <c r="A10635" s="76" t="s">
        <v>21574</v>
      </c>
      <c r="B10635" s="275" t="s">
        <v>21575</v>
      </c>
      <c r="C10635" s="276" t="s">
        <v>2525</v>
      </c>
    </row>
    <row r="10636" spans="1:3" x14ac:dyDescent="0.2">
      <c r="A10636" s="76" t="s">
        <v>21576</v>
      </c>
      <c r="B10636" s="275" t="s">
        <v>21577</v>
      </c>
      <c r="C10636" s="276" t="s">
        <v>2525</v>
      </c>
    </row>
    <row r="10637" spans="1:3" x14ac:dyDescent="0.2">
      <c r="A10637" s="76" t="s">
        <v>21578</v>
      </c>
      <c r="B10637" s="275" t="s">
        <v>21579</v>
      </c>
      <c r="C10637" s="276" t="s">
        <v>2525</v>
      </c>
    </row>
    <row r="10638" spans="1:3" x14ac:dyDescent="0.2">
      <c r="A10638" s="76" t="s">
        <v>21580</v>
      </c>
      <c r="B10638" s="275" t="s">
        <v>21581</v>
      </c>
      <c r="C10638" s="276" t="s">
        <v>2525</v>
      </c>
    </row>
    <row r="10639" spans="1:3" x14ac:dyDescent="0.2">
      <c r="A10639" s="76" t="s">
        <v>21582</v>
      </c>
      <c r="B10639" s="275" t="s">
        <v>5516</v>
      </c>
      <c r="C10639" s="276" t="s">
        <v>2525</v>
      </c>
    </row>
    <row r="10640" spans="1:3" x14ac:dyDescent="0.2">
      <c r="A10640" s="76" t="s">
        <v>21583</v>
      </c>
      <c r="B10640" s="275" t="s">
        <v>21584</v>
      </c>
      <c r="C10640" s="276" t="s">
        <v>2525</v>
      </c>
    </row>
    <row r="10641" spans="1:3" x14ac:dyDescent="0.2">
      <c r="A10641" s="76" t="s">
        <v>21585</v>
      </c>
      <c r="B10641" s="275" t="s">
        <v>21586</v>
      </c>
      <c r="C10641" s="276" t="s">
        <v>2525</v>
      </c>
    </row>
    <row r="10642" spans="1:3" x14ac:dyDescent="0.2">
      <c r="A10642" s="76" t="s">
        <v>21587</v>
      </c>
      <c r="B10642" s="275" t="s">
        <v>21588</v>
      </c>
      <c r="C10642" s="276" t="s">
        <v>2525</v>
      </c>
    </row>
    <row r="10643" spans="1:3" x14ac:dyDescent="0.2">
      <c r="A10643" s="76" t="s">
        <v>21589</v>
      </c>
      <c r="B10643" s="275" t="s">
        <v>21590</v>
      </c>
      <c r="C10643" s="276" t="s">
        <v>2525</v>
      </c>
    </row>
    <row r="10644" spans="1:3" x14ac:dyDescent="0.2">
      <c r="A10644" s="76" t="s">
        <v>21591</v>
      </c>
      <c r="B10644" s="275" t="s">
        <v>21592</v>
      </c>
      <c r="C10644" s="276" t="s">
        <v>2525</v>
      </c>
    </row>
    <row r="10645" spans="1:3" x14ac:dyDescent="0.2">
      <c r="A10645" s="76" t="s">
        <v>21593</v>
      </c>
      <c r="B10645" s="275" t="s">
        <v>21594</v>
      </c>
      <c r="C10645" s="276" t="s">
        <v>2525</v>
      </c>
    </row>
    <row r="10646" spans="1:3" x14ac:dyDescent="0.2">
      <c r="A10646" s="76" t="s">
        <v>21595</v>
      </c>
      <c r="B10646" s="275" t="s">
        <v>21596</v>
      </c>
      <c r="C10646" s="276" t="s">
        <v>2525</v>
      </c>
    </row>
    <row r="10647" spans="1:3" x14ac:dyDescent="0.2">
      <c r="A10647" s="76" t="s">
        <v>21597</v>
      </c>
      <c r="B10647" s="275" t="s">
        <v>22326</v>
      </c>
      <c r="C10647" s="276" t="s">
        <v>22275</v>
      </c>
    </row>
    <row r="10648" spans="1:3" x14ac:dyDescent="0.2">
      <c r="A10648" s="76" t="s">
        <v>21598</v>
      </c>
      <c r="B10648" s="275" t="s">
        <v>21599</v>
      </c>
      <c r="C10648" s="276" t="s">
        <v>2525</v>
      </c>
    </row>
    <row r="10649" spans="1:3" x14ac:dyDescent="0.2">
      <c r="A10649" s="76" t="s">
        <v>21600</v>
      </c>
      <c r="B10649" s="275" t="s">
        <v>21601</v>
      </c>
      <c r="C10649" s="276" t="s">
        <v>2525</v>
      </c>
    </row>
    <row r="10650" spans="1:3" x14ac:dyDescent="0.2">
      <c r="A10650" s="76" t="s">
        <v>21602</v>
      </c>
      <c r="B10650" s="275" t="s">
        <v>21603</v>
      </c>
      <c r="C10650" s="276" t="s">
        <v>2525</v>
      </c>
    </row>
    <row r="10651" spans="1:3" x14ac:dyDescent="0.2">
      <c r="A10651" s="76" t="s">
        <v>21604</v>
      </c>
      <c r="B10651" s="275" t="s">
        <v>21605</v>
      </c>
      <c r="C10651" s="276" t="s">
        <v>2525</v>
      </c>
    </row>
    <row r="10652" spans="1:3" x14ac:dyDescent="0.2">
      <c r="A10652" s="76" t="s">
        <v>21606</v>
      </c>
      <c r="B10652" s="275" t="s">
        <v>21607</v>
      </c>
      <c r="C10652" s="276" t="s">
        <v>2525</v>
      </c>
    </row>
    <row r="10653" spans="1:3" x14ac:dyDescent="0.2">
      <c r="A10653" s="76" t="s">
        <v>21608</v>
      </c>
      <c r="B10653" s="275" t="s">
        <v>21609</v>
      </c>
      <c r="C10653" s="276" t="s">
        <v>22275</v>
      </c>
    </row>
    <row r="10654" spans="1:3" x14ac:dyDescent="0.2">
      <c r="A10654" s="76" t="s">
        <v>21610</v>
      </c>
      <c r="B10654" s="275" t="s">
        <v>21611</v>
      </c>
      <c r="C10654" s="276" t="s">
        <v>2525</v>
      </c>
    </row>
    <row r="10655" spans="1:3" x14ac:dyDescent="0.2">
      <c r="A10655" s="76" t="s">
        <v>21612</v>
      </c>
      <c r="B10655" s="275" t="s">
        <v>21613</v>
      </c>
      <c r="C10655" s="276" t="s">
        <v>2525</v>
      </c>
    </row>
    <row r="10656" spans="1:3" x14ac:dyDescent="0.2">
      <c r="A10656" s="76" t="s">
        <v>21614</v>
      </c>
      <c r="B10656" s="275" t="s">
        <v>21615</v>
      </c>
      <c r="C10656" s="276" t="s">
        <v>2525</v>
      </c>
    </row>
    <row r="10657" spans="1:3" x14ac:dyDescent="0.2">
      <c r="A10657" s="76" t="s">
        <v>21616</v>
      </c>
      <c r="B10657" s="275" t="s">
        <v>21617</v>
      </c>
      <c r="C10657" s="276" t="s">
        <v>2525</v>
      </c>
    </row>
    <row r="10658" spans="1:3" x14ac:dyDescent="0.2">
      <c r="A10658" s="76" t="s">
        <v>21618</v>
      </c>
      <c r="B10658" s="275" t="s">
        <v>21619</v>
      </c>
      <c r="C10658" s="276" t="s">
        <v>2525</v>
      </c>
    </row>
    <row r="10659" spans="1:3" x14ac:dyDescent="0.2">
      <c r="A10659" s="76" t="s">
        <v>21620</v>
      </c>
      <c r="B10659" s="275" t="s">
        <v>21621</v>
      </c>
      <c r="C10659" s="276" t="s">
        <v>2525</v>
      </c>
    </row>
    <row r="10660" spans="1:3" x14ac:dyDescent="0.2">
      <c r="A10660" s="76" t="s">
        <v>21622</v>
      </c>
      <c r="B10660" s="275" t="s">
        <v>21623</v>
      </c>
      <c r="C10660" s="276" t="s">
        <v>2525</v>
      </c>
    </row>
    <row r="10661" spans="1:3" x14ac:dyDescent="0.2">
      <c r="A10661" s="76" t="s">
        <v>21624</v>
      </c>
      <c r="B10661" s="275" t="s">
        <v>21625</v>
      </c>
      <c r="C10661" s="276" t="s">
        <v>2525</v>
      </c>
    </row>
    <row r="10662" spans="1:3" x14ac:dyDescent="0.2">
      <c r="A10662" s="76" t="s">
        <v>21626</v>
      </c>
      <c r="B10662" s="275" t="s">
        <v>21627</v>
      </c>
      <c r="C10662" s="276" t="s">
        <v>2525</v>
      </c>
    </row>
    <row r="10663" spans="1:3" x14ac:dyDescent="0.2">
      <c r="A10663" s="76" t="s">
        <v>21628</v>
      </c>
      <c r="B10663" s="275" t="s">
        <v>21629</v>
      </c>
      <c r="C10663" s="276" t="s">
        <v>2525</v>
      </c>
    </row>
    <row r="10664" spans="1:3" x14ac:dyDescent="0.2">
      <c r="A10664" s="76" t="s">
        <v>21630</v>
      </c>
      <c r="B10664" s="275" t="s">
        <v>21631</v>
      </c>
      <c r="C10664" s="276" t="s">
        <v>2525</v>
      </c>
    </row>
    <row r="10665" spans="1:3" x14ac:dyDescent="0.2">
      <c r="A10665" s="76" t="s">
        <v>21632</v>
      </c>
      <c r="B10665" s="275" t="s">
        <v>21633</v>
      </c>
      <c r="C10665" s="276" t="s">
        <v>2525</v>
      </c>
    </row>
    <row r="10666" spans="1:3" x14ac:dyDescent="0.2">
      <c r="A10666" s="76" t="s">
        <v>21634</v>
      </c>
      <c r="B10666" s="275" t="s">
        <v>22327</v>
      </c>
      <c r="C10666" s="276" t="s">
        <v>22275</v>
      </c>
    </row>
    <row r="10667" spans="1:3" x14ac:dyDescent="0.2">
      <c r="A10667" s="76" t="s">
        <v>21635</v>
      </c>
      <c r="B10667" s="275" t="s">
        <v>22328</v>
      </c>
      <c r="C10667" s="276" t="s">
        <v>22275</v>
      </c>
    </row>
    <row r="10668" spans="1:3" x14ac:dyDescent="0.2">
      <c r="A10668" s="76" t="s">
        <v>21636</v>
      </c>
      <c r="B10668" s="275" t="s">
        <v>21637</v>
      </c>
      <c r="C10668" s="276" t="s">
        <v>2525</v>
      </c>
    </row>
    <row r="10669" spans="1:3" x14ac:dyDescent="0.2">
      <c r="A10669" s="76" t="s">
        <v>21638</v>
      </c>
      <c r="B10669" s="275" t="s">
        <v>21639</v>
      </c>
      <c r="C10669" s="276" t="s">
        <v>2525</v>
      </c>
    </row>
    <row r="10670" spans="1:3" x14ac:dyDescent="0.2">
      <c r="A10670" s="76" t="s">
        <v>21640</v>
      </c>
      <c r="B10670" s="275" t="s">
        <v>21641</v>
      </c>
      <c r="C10670" s="276" t="s">
        <v>2525</v>
      </c>
    </row>
    <row r="10671" spans="1:3" x14ac:dyDescent="0.2">
      <c r="A10671" s="76" t="s">
        <v>21642</v>
      </c>
      <c r="B10671" s="275" t="s">
        <v>21643</v>
      </c>
      <c r="C10671" s="276" t="s">
        <v>22275</v>
      </c>
    </row>
    <row r="10672" spans="1:3" x14ac:dyDescent="0.2">
      <c r="A10672" s="76" t="s">
        <v>21644</v>
      </c>
      <c r="B10672" s="275" t="s">
        <v>21645</v>
      </c>
      <c r="C10672" s="276" t="s">
        <v>2525</v>
      </c>
    </row>
    <row r="10673" spans="1:3" x14ac:dyDescent="0.2">
      <c r="A10673" s="76" t="s">
        <v>21646</v>
      </c>
      <c r="B10673" s="275" t="s">
        <v>21647</v>
      </c>
      <c r="C10673" s="276" t="s">
        <v>22275</v>
      </c>
    </row>
    <row r="10674" spans="1:3" x14ac:dyDescent="0.2">
      <c r="A10674" s="76" t="s">
        <v>21648</v>
      </c>
      <c r="B10674" s="275" t="s">
        <v>21649</v>
      </c>
      <c r="C10674" s="276" t="s">
        <v>2525</v>
      </c>
    </row>
    <row r="10675" spans="1:3" x14ac:dyDescent="0.2">
      <c r="A10675" s="76" t="s">
        <v>21650</v>
      </c>
      <c r="B10675" s="275" t="s">
        <v>21651</v>
      </c>
      <c r="C10675" s="276" t="s">
        <v>2525</v>
      </c>
    </row>
    <row r="10676" spans="1:3" x14ac:dyDescent="0.2">
      <c r="A10676" s="76" t="s">
        <v>21652</v>
      </c>
      <c r="B10676" s="275" t="s">
        <v>21653</v>
      </c>
      <c r="C10676" s="276" t="s">
        <v>2525</v>
      </c>
    </row>
    <row r="10677" spans="1:3" x14ac:dyDescent="0.2">
      <c r="A10677" s="76" t="s">
        <v>21654</v>
      </c>
      <c r="B10677" s="275" t="s">
        <v>21655</v>
      </c>
      <c r="C10677" s="276" t="s">
        <v>2525</v>
      </c>
    </row>
    <row r="10678" spans="1:3" x14ac:dyDescent="0.2">
      <c r="A10678" s="76" t="s">
        <v>21656</v>
      </c>
      <c r="B10678" s="275" t="s">
        <v>21657</v>
      </c>
      <c r="C10678" s="276" t="s">
        <v>22275</v>
      </c>
    </row>
    <row r="10679" spans="1:3" x14ac:dyDescent="0.2">
      <c r="A10679" s="76" t="s">
        <v>21658</v>
      </c>
      <c r="B10679" s="275" t="s">
        <v>21659</v>
      </c>
      <c r="C10679" s="276" t="s">
        <v>2525</v>
      </c>
    </row>
    <row r="10680" spans="1:3" x14ac:dyDescent="0.2">
      <c r="A10680" s="76" t="s">
        <v>21660</v>
      </c>
      <c r="B10680" s="275" t="s">
        <v>21661</v>
      </c>
      <c r="C10680" s="276" t="s">
        <v>2525</v>
      </c>
    </row>
    <row r="10681" spans="1:3" x14ac:dyDescent="0.2">
      <c r="A10681" s="76" t="s">
        <v>21662</v>
      </c>
      <c r="B10681" s="275" t="s">
        <v>21663</v>
      </c>
      <c r="C10681" s="276" t="s">
        <v>22275</v>
      </c>
    </row>
    <row r="10682" spans="1:3" x14ac:dyDescent="0.2">
      <c r="A10682" s="76" t="s">
        <v>21664</v>
      </c>
      <c r="B10682" s="275" t="s">
        <v>21665</v>
      </c>
      <c r="C10682" s="276" t="s">
        <v>2525</v>
      </c>
    </row>
    <row r="10683" spans="1:3" x14ac:dyDescent="0.2">
      <c r="A10683" s="76" t="s">
        <v>21666</v>
      </c>
      <c r="B10683" s="275" t="s">
        <v>21667</v>
      </c>
      <c r="C10683" s="276" t="s">
        <v>2525</v>
      </c>
    </row>
    <row r="10684" spans="1:3" x14ac:dyDescent="0.2">
      <c r="A10684" s="76" t="s">
        <v>21668</v>
      </c>
      <c r="B10684" s="275" t="s">
        <v>21669</v>
      </c>
      <c r="C10684" s="276" t="s">
        <v>2525</v>
      </c>
    </row>
    <row r="10685" spans="1:3" x14ac:dyDescent="0.2">
      <c r="A10685" s="76" t="s">
        <v>21670</v>
      </c>
      <c r="B10685" s="275" t="s">
        <v>21671</v>
      </c>
      <c r="C10685" s="276" t="s">
        <v>2525</v>
      </c>
    </row>
    <row r="10686" spans="1:3" x14ac:dyDescent="0.2">
      <c r="A10686" s="76" t="s">
        <v>21672</v>
      </c>
      <c r="B10686" s="275" t="s">
        <v>21673</v>
      </c>
      <c r="C10686" s="276" t="s">
        <v>2525</v>
      </c>
    </row>
    <row r="10687" spans="1:3" x14ac:dyDescent="0.2">
      <c r="A10687" s="76" t="s">
        <v>21674</v>
      </c>
      <c r="B10687" s="275" t="s">
        <v>21675</v>
      </c>
      <c r="C10687" s="276" t="s">
        <v>2525</v>
      </c>
    </row>
    <row r="10688" spans="1:3" x14ac:dyDescent="0.2">
      <c r="A10688" s="76" t="s">
        <v>21676</v>
      </c>
      <c r="B10688" s="275" t="s">
        <v>21677</v>
      </c>
      <c r="C10688" s="276" t="s">
        <v>2525</v>
      </c>
    </row>
    <row r="10689" spans="1:3" x14ac:dyDescent="0.2">
      <c r="A10689" s="76" t="s">
        <v>21678</v>
      </c>
      <c r="B10689" s="275" t="s">
        <v>21679</v>
      </c>
      <c r="C10689" s="276" t="s">
        <v>2525</v>
      </c>
    </row>
    <row r="10690" spans="1:3" x14ac:dyDescent="0.2">
      <c r="A10690" s="76" t="s">
        <v>21680</v>
      </c>
      <c r="B10690" s="275" t="s">
        <v>21681</v>
      </c>
      <c r="C10690" s="276" t="s">
        <v>2525</v>
      </c>
    </row>
    <row r="10691" spans="1:3" x14ac:dyDescent="0.2">
      <c r="A10691" s="76" t="s">
        <v>21682</v>
      </c>
      <c r="B10691" s="275" t="s">
        <v>21683</v>
      </c>
      <c r="C10691" s="276" t="s">
        <v>2525</v>
      </c>
    </row>
    <row r="10692" spans="1:3" x14ac:dyDescent="0.2">
      <c r="A10692" s="76" t="s">
        <v>21684</v>
      </c>
      <c r="B10692" s="275" t="s">
        <v>21685</v>
      </c>
      <c r="C10692" s="276" t="s">
        <v>2525</v>
      </c>
    </row>
    <row r="10693" spans="1:3" x14ac:dyDescent="0.2">
      <c r="A10693" s="76" t="s">
        <v>18785</v>
      </c>
      <c r="B10693" s="275" t="s">
        <v>21021</v>
      </c>
      <c r="C10693" s="276" t="s">
        <v>2525</v>
      </c>
    </row>
    <row r="10694" spans="1:3" x14ac:dyDescent="0.2">
      <c r="A10694" s="76" t="s">
        <v>18786</v>
      </c>
      <c r="B10694" s="275" t="s">
        <v>18787</v>
      </c>
      <c r="C10694" s="276" t="s">
        <v>2525</v>
      </c>
    </row>
    <row r="10695" spans="1:3" x14ac:dyDescent="0.2">
      <c r="A10695" s="76" t="s">
        <v>18788</v>
      </c>
      <c r="B10695" s="275" t="s">
        <v>18789</v>
      </c>
      <c r="C10695" s="276" t="s">
        <v>2525</v>
      </c>
    </row>
    <row r="10696" spans="1:3" x14ac:dyDescent="0.2">
      <c r="A10696" s="76" t="s">
        <v>18790</v>
      </c>
      <c r="B10696" s="275" t="s">
        <v>18791</v>
      </c>
      <c r="C10696" s="276" t="s">
        <v>22275</v>
      </c>
    </row>
    <row r="10697" spans="1:3" x14ac:dyDescent="0.2">
      <c r="A10697" s="76" t="s">
        <v>18792</v>
      </c>
      <c r="B10697" s="275" t="s">
        <v>18793</v>
      </c>
      <c r="C10697" s="276" t="s">
        <v>22275</v>
      </c>
    </row>
    <row r="10698" spans="1:3" x14ac:dyDescent="0.2">
      <c r="A10698" s="76" t="s">
        <v>18794</v>
      </c>
      <c r="B10698" s="275" t="s">
        <v>18795</v>
      </c>
      <c r="C10698" s="276" t="s">
        <v>2525</v>
      </c>
    </row>
    <row r="10699" spans="1:3" x14ac:dyDescent="0.2">
      <c r="A10699" s="76" t="s">
        <v>18796</v>
      </c>
      <c r="B10699" s="275" t="s">
        <v>18797</v>
      </c>
      <c r="C10699" s="276" t="s">
        <v>2525</v>
      </c>
    </row>
    <row r="10700" spans="1:3" x14ac:dyDescent="0.2">
      <c r="A10700" s="76" t="s">
        <v>18798</v>
      </c>
      <c r="B10700" s="275" t="s">
        <v>18799</v>
      </c>
      <c r="C10700" s="276" t="s">
        <v>2525</v>
      </c>
    </row>
    <row r="10701" spans="1:3" x14ac:dyDescent="0.2">
      <c r="A10701" s="76" t="s">
        <v>18800</v>
      </c>
      <c r="B10701" s="275" t="s">
        <v>18801</v>
      </c>
      <c r="C10701" s="276" t="s">
        <v>2525</v>
      </c>
    </row>
    <row r="10702" spans="1:3" x14ac:dyDescent="0.2">
      <c r="A10702" s="76" t="s">
        <v>18802</v>
      </c>
      <c r="B10702" s="275" t="s">
        <v>18803</v>
      </c>
      <c r="C10702" s="276" t="s">
        <v>2525</v>
      </c>
    </row>
    <row r="10703" spans="1:3" x14ac:dyDescent="0.2">
      <c r="A10703" s="76" t="s">
        <v>18804</v>
      </c>
      <c r="B10703" s="275" t="s">
        <v>18805</v>
      </c>
      <c r="C10703" s="276" t="s">
        <v>2525</v>
      </c>
    </row>
    <row r="10704" spans="1:3" x14ac:dyDescent="0.2">
      <c r="A10704" s="76" t="s">
        <v>18806</v>
      </c>
      <c r="B10704" s="275" t="s">
        <v>18807</v>
      </c>
      <c r="C10704" s="276" t="s">
        <v>22275</v>
      </c>
    </row>
    <row r="10705" spans="1:3" x14ac:dyDescent="0.2">
      <c r="A10705" s="76" t="s">
        <v>18808</v>
      </c>
      <c r="B10705" s="275" t="s">
        <v>18809</v>
      </c>
      <c r="C10705" s="276" t="s">
        <v>2525</v>
      </c>
    </row>
    <row r="10706" spans="1:3" x14ac:dyDescent="0.2">
      <c r="A10706" s="76" t="s">
        <v>18810</v>
      </c>
      <c r="B10706" s="275" t="s">
        <v>18811</v>
      </c>
      <c r="C10706" s="276" t="s">
        <v>22275</v>
      </c>
    </row>
    <row r="10707" spans="1:3" x14ac:dyDescent="0.2">
      <c r="A10707" s="76" t="s">
        <v>18812</v>
      </c>
      <c r="B10707" s="275" t="s">
        <v>18813</v>
      </c>
      <c r="C10707" s="276" t="s">
        <v>2525</v>
      </c>
    </row>
    <row r="10708" spans="1:3" x14ac:dyDescent="0.2">
      <c r="A10708" s="76" t="s">
        <v>18814</v>
      </c>
      <c r="B10708" s="275" t="s">
        <v>18815</v>
      </c>
      <c r="C10708" s="276" t="s">
        <v>2525</v>
      </c>
    </row>
    <row r="10709" spans="1:3" x14ac:dyDescent="0.2">
      <c r="A10709" s="76" t="s">
        <v>18816</v>
      </c>
      <c r="B10709" s="275" t="s">
        <v>18817</v>
      </c>
      <c r="C10709" s="276" t="s">
        <v>2525</v>
      </c>
    </row>
    <row r="10710" spans="1:3" x14ac:dyDescent="0.2">
      <c r="A10710" s="76" t="s">
        <v>18818</v>
      </c>
      <c r="B10710" s="275" t="s">
        <v>18819</v>
      </c>
      <c r="C10710" s="276" t="s">
        <v>2525</v>
      </c>
    </row>
    <row r="10711" spans="1:3" x14ac:dyDescent="0.2">
      <c r="A10711" s="76" t="s">
        <v>18820</v>
      </c>
      <c r="B10711" s="275" t="s">
        <v>18821</v>
      </c>
      <c r="C10711" s="276" t="s">
        <v>2525</v>
      </c>
    </row>
    <row r="10712" spans="1:3" x14ac:dyDescent="0.2">
      <c r="A10712" s="76" t="s">
        <v>18822</v>
      </c>
      <c r="B10712" s="275" t="s">
        <v>18823</v>
      </c>
      <c r="C10712" s="276" t="s">
        <v>2525</v>
      </c>
    </row>
    <row r="10713" spans="1:3" x14ac:dyDescent="0.2">
      <c r="A10713" s="76" t="s">
        <v>18824</v>
      </c>
      <c r="B10713" s="275" t="s">
        <v>18825</v>
      </c>
      <c r="C10713" s="276" t="s">
        <v>2525</v>
      </c>
    </row>
    <row r="10714" spans="1:3" x14ac:dyDescent="0.2">
      <c r="A10714" s="76" t="s">
        <v>18826</v>
      </c>
      <c r="B10714" s="275" t="s">
        <v>22236</v>
      </c>
      <c r="C10714" s="276" t="s">
        <v>2525</v>
      </c>
    </row>
    <row r="10715" spans="1:3" x14ac:dyDescent="0.2">
      <c r="A10715" s="76" t="s">
        <v>18827</v>
      </c>
      <c r="B10715" s="275" t="s">
        <v>18828</v>
      </c>
      <c r="C10715" s="276" t="s">
        <v>2525</v>
      </c>
    </row>
    <row r="10716" spans="1:3" x14ac:dyDescent="0.2">
      <c r="A10716" s="76" t="s">
        <v>18829</v>
      </c>
      <c r="B10716" s="275" t="s">
        <v>18830</v>
      </c>
      <c r="C10716" s="276" t="s">
        <v>2525</v>
      </c>
    </row>
    <row r="10717" spans="1:3" x14ac:dyDescent="0.2">
      <c r="A10717" s="76" t="s">
        <v>18831</v>
      </c>
      <c r="B10717" s="275" t="s">
        <v>7502</v>
      </c>
      <c r="C10717" s="276" t="s">
        <v>2525</v>
      </c>
    </row>
    <row r="10718" spans="1:3" x14ac:dyDescent="0.2">
      <c r="A10718" s="76" t="s">
        <v>18832</v>
      </c>
      <c r="B10718" s="275" t="s">
        <v>18833</v>
      </c>
      <c r="C10718" s="276" t="s">
        <v>2525</v>
      </c>
    </row>
    <row r="10719" spans="1:3" x14ac:dyDescent="0.2">
      <c r="A10719" s="76" t="s">
        <v>18834</v>
      </c>
      <c r="B10719" s="275" t="s">
        <v>18835</v>
      </c>
      <c r="C10719" s="276" t="s">
        <v>2525</v>
      </c>
    </row>
    <row r="10720" spans="1:3" x14ac:dyDescent="0.2">
      <c r="A10720" s="76" t="s">
        <v>18836</v>
      </c>
      <c r="B10720" s="275" t="s">
        <v>18837</v>
      </c>
      <c r="C10720" s="276" t="s">
        <v>2525</v>
      </c>
    </row>
    <row r="10721" spans="1:3" x14ac:dyDescent="0.2">
      <c r="A10721" s="76" t="s">
        <v>18838</v>
      </c>
      <c r="B10721" s="275" t="s">
        <v>18839</v>
      </c>
      <c r="C10721" s="276" t="s">
        <v>2525</v>
      </c>
    </row>
    <row r="10722" spans="1:3" x14ac:dyDescent="0.2">
      <c r="A10722" s="76" t="s">
        <v>18840</v>
      </c>
      <c r="B10722" s="275" t="s">
        <v>22237</v>
      </c>
      <c r="C10722" s="276" t="s">
        <v>2525</v>
      </c>
    </row>
    <row r="10723" spans="1:3" x14ac:dyDescent="0.2">
      <c r="A10723" s="76" t="s">
        <v>18841</v>
      </c>
      <c r="B10723" s="275" t="s">
        <v>18842</v>
      </c>
      <c r="C10723" s="276" t="s">
        <v>2525</v>
      </c>
    </row>
    <row r="10724" spans="1:3" x14ac:dyDescent="0.2">
      <c r="A10724" s="76" t="s">
        <v>18843</v>
      </c>
      <c r="B10724" s="275" t="s">
        <v>18844</v>
      </c>
      <c r="C10724" s="276" t="s">
        <v>2525</v>
      </c>
    </row>
    <row r="10725" spans="1:3" x14ac:dyDescent="0.2">
      <c r="A10725" s="76" t="s">
        <v>18845</v>
      </c>
      <c r="B10725" s="275" t="s">
        <v>18846</v>
      </c>
      <c r="C10725" s="276" t="s">
        <v>2525</v>
      </c>
    </row>
    <row r="10726" spans="1:3" x14ac:dyDescent="0.2">
      <c r="A10726" s="76" t="s">
        <v>18847</v>
      </c>
      <c r="B10726" s="275" t="s">
        <v>18848</v>
      </c>
      <c r="C10726" s="276" t="s">
        <v>2525</v>
      </c>
    </row>
    <row r="10727" spans="1:3" x14ac:dyDescent="0.2">
      <c r="A10727" s="76" t="s">
        <v>18849</v>
      </c>
      <c r="B10727" s="275" t="s">
        <v>18850</v>
      </c>
      <c r="C10727" s="276" t="s">
        <v>2525</v>
      </c>
    </row>
    <row r="10728" spans="1:3" x14ac:dyDescent="0.2">
      <c r="A10728" s="76" t="s">
        <v>18851</v>
      </c>
      <c r="B10728" s="275" t="s">
        <v>18852</v>
      </c>
      <c r="C10728" s="276" t="s">
        <v>2525</v>
      </c>
    </row>
    <row r="10729" spans="1:3" x14ac:dyDescent="0.2">
      <c r="A10729" s="76" t="s">
        <v>18853</v>
      </c>
      <c r="B10729" s="275" t="s">
        <v>21199</v>
      </c>
      <c r="C10729" s="276" t="s">
        <v>2525</v>
      </c>
    </row>
    <row r="10730" spans="1:3" x14ac:dyDescent="0.2">
      <c r="A10730" s="76" t="s">
        <v>18854</v>
      </c>
      <c r="B10730" s="275" t="s">
        <v>18855</v>
      </c>
      <c r="C10730" s="276" t="s">
        <v>2525</v>
      </c>
    </row>
    <row r="10731" spans="1:3" x14ac:dyDescent="0.2">
      <c r="A10731" s="76" t="s">
        <v>18856</v>
      </c>
      <c r="B10731" s="275" t="s">
        <v>18857</v>
      </c>
      <c r="C10731" s="276" t="s">
        <v>22275</v>
      </c>
    </row>
    <row r="10732" spans="1:3" x14ac:dyDescent="0.2">
      <c r="A10732" s="76" t="s">
        <v>18858</v>
      </c>
      <c r="B10732" s="275" t="s">
        <v>18859</v>
      </c>
      <c r="C10732" s="276" t="s">
        <v>2525</v>
      </c>
    </row>
    <row r="10733" spans="1:3" x14ac:dyDescent="0.2">
      <c r="A10733" s="76" t="s">
        <v>18860</v>
      </c>
      <c r="B10733" s="275" t="s">
        <v>18861</v>
      </c>
      <c r="C10733" s="276" t="s">
        <v>2525</v>
      </c>
    </row>
    <row r="10734" spans="1:3" x14ac:dyDescent="0.2">
      <c r="A10734" s="76" t="s">
        <v>18862</v>
      </c>
      <c r="B10734" s="275" t="s">
        <v>18489</v>
      </c>
      <c r="C10734" s="276" t="s">
        <v>2525</v>
      </c>
    </row>
    <row r="10735" spans="1:3" x14ac:dyDescent="0.2">
      <c r="A10735" s="76" t="s">
        <v>18863</v>
      </c>
      <c r="B10735" s="275" t="s">
        <v>18864</v>
      </c>
      <c r="C10735" s="276" t="s">
        <v>22275</v>
      </c>
    </row>
    <row r="10736" spans="1:3" x14ac:dyDescent="0.2">
      <c r="A10736" s="76" t="s">
        <v>18865</v>
      </c>
      <c r="B10736" s="275" t="s">
        <v>18866</v>
      </c>
      <c r="C10736" s="276" t="s">
        <v>2525</v>
      </c>
    </row>
    <row r="10737" spans="1:3" x14ac:dyDescent="0.2">
      <c r="A10737" s="76" t="s">
        <v>18867</v>
      </c>
      <c r="B10737" s="275" t="s">
        <v>18868</v>
      </c>
      <c r="C10737" s="276" t="s">
        <v>2525</v>
      </c>
    </row>
    <row r="10738" spans="1:3" x14ac:dyDescent="0.2">
      <c r="A10738" s="76" t="s">
        <v>18869</v>
      </c>
      <c r="B10738" s="275" t="s">
        <v>18870</v>
      </c>
      <c r="C10738" s="276" t="s">
        <v>2525</v>
      </c>
    </row>
    <row r="10739" spans="1:3" x14ac:dyDescent="0.2">
      <c r="A10739" s="76" t="s">
        <v>18871</v>
      </c>
      <c r="B10739" s="275" t="s">
        <v>18872</v>
      </c>
      <c r="C10739" s="276" t="s">
        <v>2525</v>
      </c>
    </row>
    <row r="10740" spans="1:3" x14ac:dyDescent="0.2">
      <c r="A10740" s="76" t="s">
        <v>18873</v>
      </c>
      <c r="B10740" s="275" t="s">
        <v>18874</v>
      </c>
      <c r="C10740" s="276" t="s">
        <v>2525</v>
      </c>
    </row>
    <row r="10741" spans="1:3" x14ac:dyDescent="0.2">
      <c r="A10741" s="76" t="s">
        <v>18875</v>
      </c>
      <c r="B10741" s="275" t="s">
        <v>18876</v>
      </c>
      <c r="C10741" s="276" t="s">
        <v>2525</v>
      </c>
    </row>
    <row r="10742" spans="1:3" x14ac:dyDescent="0.2">
      <c r="A10742" s="76" t="s">
        <v>18877</v>
      </c>
      <c r="B10742" s="275" t="s">
        <v>18878</v>
      </c>
      <c r="C10742" s="276" t="s">
        <v>2525</v>
      </c>
    </row>
    <row r="10743" spans="1:3" x14ac:dyDescent="0.2">
      <c r="A10743" s="76" t="s">
        <v>18879</v>
      </c>
      <c r="B10743" s="275" t="s">
        <v>13287</v>
      </c>
      <c r="C10743" s="276" t="s">
        <v>2525</v>
      </c>
    </row>
    <row r="10744" spans="1:3" x14ac:dyDescent="0.2">
      <c r="A10744" s="76" t="s">
        <v>18880</v>
      </c>
      <c r="B10744" s="275" t="s">
        <v>18881</v>
      </c>
      <c r="C10744" s="276" t="s">
        <v>2525</v>
      </c>
    </row>
    <row r="10745" spans="1:3" x14ac:dyDescent="0.2">
      <c r="A10745" s="76" t="s">
        <v>18882</v>
      </c>
      <c r="B10745" s="275" t="s">
        <v>2880</v>
      </c>
      <c r="C10745" s="276" t="s">
        <v>2525</v>
      </c>
    </row>
    <row r="10746" spans="1:3" x14ac:dyDescent="0.2">
      <c r="A10746" s="76" t="s">
        <v>18883</v>
      </c>
      <c r="B10746" s="275" t="s">
        <v>18884</v>
      </c>
      <c r="C10746" s="276" t="s">
        <v>2525</v>
      </c>
    </row>
    <row r="10747" spans="1:3" x14ac:dyDescent="0.2">
      <c r="A10747" s="76" t="s">
        <v>18885</v>
      </c>
      <c r="B10747" s="275" t="s">
        <v>18886</v>
      </c>
      <c r="C10747" s="276" t="s">
        <v>22275</v>
      </c>
    </row>
    <row r="10748" spans="1:3" x14ac:dyDescent="0.2">
      <c r="A10748" s="76" t="s">
        <v>18887</v>
      </c>
      <c r="B10748" s="275" t="s">
        <v>18888</v>
      </c>
      <c r="C10748" s="276" t="s">
        <v>2525</v>
      </c>
    </row>
    <row r="10749" spans="1:3" x14ac:dyDescent="0.2">
      <c r="A10749" s="76" t="s">
        <v>18889</v>
      </c>
      <c r="B10749" s="275" t="s">
        <v>18890</v>
      </c>
      <c r="C10749" s="276" t="s">
        <v>2525</v>
      </c>
    </row>
    <row r="10750" spans="1:3" x14ac:dyDescent="0.2">
      <c r="A10750" s="76" t="s">
        <v>18891</v>
      </c>
      <c r="B10750" s="275" t="s">
        <v>18892</v>
      </c>
      <c r="C10750" s="276" t="s">
        <v>2525</v>
      </c>
    </row>
    <row r="10751" spans="1:3" x14ac:dyDescent="0.2">
      <c r="A10751" s="76" t="s">
        <v>18893</v>
      </c>
      <c r="B10751" s="275" t="s">
        <v>18894</v>
      </c>
      <c r="C10751" s="276" t="s">
        <v>22275</v>
      </c>
    </row>
    <row r="10752" spans="1:3" x14ac:dyDescent="0.2">
      <c r="A10752" s="76" t="s">
        <v>18895</v>
      </c>
      <c r="B10752" s="275" t="s">
        <v>18896</v>
      </c>
      <c r="C10752" s="276" t="s">
        <v>2525</v>
      </c>
    </row>
    <row r="10753" spans="1:3" x14ac:dyDescent="0.2">
      <c r="A10753" s="76" t="s">
        <v>18897</v>
      </c>
      <c r="B10753" s="275" t="s">
        <v>18898</v>
      </c>
      <c r="C10753" s="276" t="s">
        <v>2525</v>
      </c>
    </row>
    <row r="10754" spans="1:3" x14ac:dyDescent="0.2">
      <c r="A10754" s="76" t="s">
        <v>18899</v>
      </c>
      <c r="B10754" s="275" t="s">
        <v>18900</v>
      </c>
      <c r="C10754" s="276" t="s">
        <v>22275</v>
      </c>
    </row>
    <row r="10755" spans="1:3" x14ac:dyDescent="0.2">
      <c r="A10755" s="76" t="s">
        <v>18901</v>
      </c>
      <c r="B10755" s="275" t="s">
        <v>18902</v>
      </c>
      <c r="C10755" s="276" t="s">
        <v>2525</v>
      </c>
    </row>
    <row r="10756" spans="1:3" x14ac:dyDescent="0.2">
      <c r="A10756" s="76" t="s">
        <v>18903</v>
      </c>
      <c r="B10756" s="275" t="s">
        <v>18904</v>
      </c>
      <c r="C10756" s="276" t="s">
        <v>2525</v>
      </c>
    </row>
    <row r="10757" spans="1:3" x14ac:dyDescent="0.2">
      <c r="A10757" s="76" t="s">
        <v>18905</v>
      </c>
      <c r="B10757" s="275" t="s">
        <v>18906</v>
      </c>
      <c r="C10757" s="276" t="s">
        <v>2525</v>
      </c>
    </row>
    <row r="10758" spans="1:3" x14ac:dyDescent="0.2">
      <c r="A10758" s="76" t="s">
        <v>18907</v>
      </c>
      <c r="B10758" s="275" t="s">
        <v>18908</v>
      </c>
      <c r="C10758" s="276" t="s">
        <v>2525</v>
      </c>
    </row>
    <row r="10759" spans="1:3" x14ac:dyDescent="0.2">
      <c r="A10759" s="76" t="s">
        <v>18909</v>
      </c>
      <c r="B10759" s="275" t="s">
        <v>18910</v>
      </c>
      <c r="C10759" s="276" t="s">
        <v>2525</v>
      </c>
    </row>
    <row r="10760" spans="1:3" x14ac:dyDescent="0.2">
      <c r="A10760" s="76" t="s">
        <v>18911</v>
      </c>
      <c r="B10760" s="275" t="s">
        <v>18912</v>
      </c>
      <c r="C10760" s="276" t="s">
        <v>2525</v>
      </c>
    </row>
    <row r="10761" spans="1:3" x14ac:dyDescent="0.2">
      <c r="A10761" s="76" t="s">
        <v>18913</v>
      </c>
      <c r="B10761" s="275" t="s">
        <v>18914</v>
      </c>
      <c r="C10761" s="276" t="s">
        <v>2525</v>
      </c>
    </row>
    <row r="10762" spans="1:3" x14ac:dyDescent="0.2">
      <c r="A10762" s="76" t="s">
        <v>18915</v>
      </c>
      <c r="B10762" s="275" t="s">
        <v>18916</v>
      </c>
      <c r="C10762" s="276" t="s">
        <v>2525</v>
      </c>
    </row>
    <row r="10763" spans="1:3" x14ac:dyDescent="0.2">
      <c r="A10763" s="76" t="s">
        <v>18917</v>
      </c>
      <c r="B10763" s="275" t="s">
        <v>18918</v>
      </c>
      <c r="C10763" s="276" t="s">
        <v>2525</v>
      </c>
    </row>
    <row r="10764" spans="1:3" x14ac:dyDescent="0.2">
      <c r="A10764" s="76" t="s">
        <v>18919</v>
      </c>
      <c r="B10764" s="275" t="s">
        <v>9156</v>
      </c>
      <c r="C10764" s="276" t="s">
        <v>2525</v>
      </c>
    </row>
    <row r="10765" spans="1:3" x14ac:dyDescent="0.2">
      <c r="A10765" s="76" t="s">
        <v>18920</v>
      </c>
      <c r="B10765" s="275" t="s">
        <v>18921</v>
      </c>
      <c r="C10765" s="276" t="s">
        <v>22275</v>
      </c>
    </row>
    <row r="10766" spans="1:3" x14ac:dyDescent="0.2">
      <c r="A10766" s="76" t="s">
        <v>18922</v>
      </c>
      <c r="B10766" s="275" t="s">
        <v>18923</v>
      </c>
      <c r="C10766" s="276" t="s">
        <v>2525</v>
      </c>
    </row>
    <row r="10767" spans="1:3" x14ac:dyDescent="0.2">
      <c r="A10767" s="76" t="s">
        <v>18924</v>
      </c>
      <c r="B10767" s="275" t="s">
        <v>18925</v>
      </c>
      <c r="C10767" s="276" t="s">
        <v>22275</v>
      </c>
    </row>
    <row r="10768" spans="1:3" x14ac:dyDescent="0.2">
      <c r="A10768" s="76" t="s">
        <v>18926</v>
      </c>
      <c r="B10768" s="275" t="s">
        <v>18927</v>
      </c>
      <c r="C10768" s="276" t="s">
        <v>2525</v>
      </c>
    </row>
    <row r="10769" spans="1:3" x14ac:dyDescent="0.2">
      <c r="A10769" s="76" t="s">
        <v>18928</v>
      </c>
      <c r="B10769" s="275" t="s">
        <v>18929</v>
      </c>
      <c r="C10769" s="276" t="s">
        <v>2525</v>
      </c>
    </row>
    <row r="10770" spans="1:3" x14ac:dyDescent="0.2">
      <c r="A10770" s="76" t="s">
        <v>18930</v>
      </c>
      <c r="B10770" s="275" t="s">
        <v>18931</v>
      </c>
      <c r="C10770" s="276" t="s">
        <v>2525</v>
      </c>
    </row>
    <row r="10771" spans="1:3" x14ac:dyDescent="0.2">
      <c r="A10771" s="76" t="s">
        <v>18932</v>
      </c>
      <c r="B10771" s="275" t="s">
        <v>18933</v>
      </c>
      <c r="C10771" s="276" t="s">
        <v>2525</v>
      </c>
    </row>
    <row r="10772" spans="1:3" x14ac:dyDescent="0.2">
      <c r="A10772" s="76" t="s">
        <v>18934</v>
      </c>
      <c r="B10772" s="275" t="s">
        <v>18935</v>
      </c>
      <c r="C10772" s="276" t="s">
        <v>2525</v>
      </c>
    </row>
    <row r="10773" spans="1:3" x14ac:dyDescent="0.2">
      <c r="A10773" s="76" t="s">
        <v>18936</v>
      </c>
      <c r="B10773" s="275" t="s">
        <v>18937</v>
      </c>
      <c r="C10773" s="276" t="s">
        <v>2525</v>
      </c>
    </row>
    <row r="10774" spans="1:3" x14ac:dyDescent="0.2">
      <c r="A10774" s="76" t="s">
        <v>18938</v>
      </c>
      <c r="B10774" s="275" t="s">
        <v>18939</v>
      </c>
      <c r="C10774" s="276" t="s">
        <v>2525</v>
      </c>
    </row>
    <row r="10775" spans="1:3" x14ac:dyDescent="0.2">
      <c r="A10775" s="76" t="s">
        <v>18940</v>
      </c>
      <c r="B10775" s="275" t="s">
        <v>18941</v>
      </c>
      <c r="C10775" s="276" t="s">
        <v>2525</v>
      </c>
    </row>
    <row r="10776" spans="1:3" x14ac:dyDescent="0.2">
      <c r="A10776" s="76" t="s">
        <v>18942</v>
      </c>
      <c r="B10776" s="275" t="s">
        <v>18943</v>
      </c>
      <c r="C10776" s="276" t="s">
        <v>2525</v>
      </c>
    </row>
    <row r="10777" spans="1:3" x14ac:dyDescent="0.2">
      <c r="A10777" s="76" t="s">
        <v>18944</v>
      </c>
      <c r="B10777" s="275" t="s">
        <v>18945</v>
      </c>
      <c r="C10777" s="276" t="s">
        <v>2525</v>
      </c>
    </row>
    <row r="10778" spans="1:3" x14ac:dyDescent="0.2">
      <c r="A10778" s="76" t="s">
        <v>18946</v>
      </c>
      <c r="B10778" s="275" t="s">
        <v>18947</v>
      </c>
      <c r="C10778" s="276" t="s">
        <v>2525</v>
      </c>
    </row>
    <row r="10779" spans="1:3" x14ac:dyDescent="0.2">
      <c r="A10779" s="76" t="s">
        <v>18948</v>
      </c>
      <c r="B10779" s="275" t="s">
        <v>18949</v>
      </c>
      <c r="C10779" s="276" t="s">
        <v>22275</v>
      </c>
    </row>
    <row r="10780" spans="1:3" x14ac:dyDescent="0.2">
      <c r="A10780" s="76" t="s">
        <v>18950</v>
      </c>
      <c r="B10780" s="275" t="s">
        <v>18951</v>
      </c>
      <c r="C10780" s="276" t="s">
        <v>2525</v>
      </c>
    </row>
    <row r="10781" spans="1:3" x14ac:dyDescent="0.2">
      <c r="A10781" s="76" t="s">
        <v>18952</v>
      </c>
      <c r="B10781" s="275" t="s">
        <v>18953</v>
      </c>
      <c r="C10781" s="276" t="s">
        <v>2525</v>
      </c>
    </row>
    <row r="10782" spans="1:3" x14ac:dyDescent="0.2">
      <c r="A10782" s="76" t="s">
        <v>18954</v>
      </c>
      <c r="B10782" s="275" t="s">
        <v>22238</v>
      </c>
      <c r="C10782" s="276" t="s">
        <v>2525</v>
      </c>
    </row>
    <row r="10783" spans="1:3" x14ac:dyDescent="0.2">
      <c r="A10783" s="76" t="s">
        <v>18955</v>
      </c>
      <c r="B10783" s="275" t="s">
        <v>18956</v>
      </c>
      <c r="C10783" s="276" t="s">
        <v>2525</v>
      </c>
    </row>
    <row r="10784" spans="1:3" x14ac:dyDescent="0.2">
      <c r="A10784" s="76" t="s">
        <v>18957</v>
      </c>
      <c r="B10784" s="275" t="s">
        <v>13377</v>
      </c>
      <c r="C10784" s="276" t="s">
        <v>2525</v>
      </c>
    </row>
    <row r="10785" spans="1:3" x14ac:dyDescent="0.2">
      <c r="A10785" s="76" t="s">
        <v>18958</v>
      </c>
      <c r="B10785" s="275" t="s">
        <v>18959</v>
      </c>
      <c r="C10785" s="276" t="s">
        <v>22275</v>
      </c>
    </row>
    <row r="10786" spans="1:3" x14ac:dyDescent="0.2">
      <c r="A10786" s="76" t="s">
        <v>18960</v>
      </c>
      <c r="B10786" s="275" t="s">
        <v>18961</v>
      </c>
      <c r="C10786" s="276" t="s">
        <v>2525</v>
      </c>
    </row>
    <row r="10787" spans="1:3" x14ac:dyDescent="0.2">
      <c r="A10787" s="76" t="s">
        <v>18962</v>
      </c>
      <c r="B10787" s="275" t="s">
        <v>18963</v>
      </c>
      <c r="C10787" s="276" t="s">
        <v>2525</v>
      </c>
    </row>
    <row r="10788" spans="1:3" x14ac:dyDescent="0.2">
      <c r="A10788" s="76" t="s">
        <v>18964</v>
      </c>
      <c r="B10788" s="275" t="s">
        <v>18965</v>
      </c>
      <c r="C10788" s="276" t="s">
        <v>2525</v>
      </c>
    </row>
    <row r="10789" spans="1:3" x14ac:dyDescent="0.2">
      <c r="A10789" s="76" t="s">
        <v>18966</v>
      </c>
      <c r="B10789" s="275" t="s">
        <v>18967</v>
      </c>
      <c r="C10789" s="276" t="s">
        <v>2525</v>
      </c>
    </row>
    <row r="10790" spans="1:3" x14ac:dyDescent="0.2">
      <c r="A10790" s="76" t="s">
        <v>18968</v>
      </c>
      <c r="B10790" s="275" t="s">
        <v>18969</v>
      </c>
      <c r="C10790" s="276" t="s">
        <v>2525</v>
      </c>
    </row>
    <row r="10791" spans="1:3" x14ac:dyDescent="0.2">
      <c r="A10791" s="76" t="s">
        <v>18970</v>
      </c>
      <c r="B10791" s="275" t="s">
        <v>20524</v>
      </c>
      <c r="C10791" s="276" t="s">
        <v>2525</v>
      </c>
    </row>
    <row r="10792" spans="1:3" x14ac:dyDescent="0.2">
      <c r="A10792" s="76" t="s">
        <v>18971</v>
      </c>
      <c r="B10792" s="275" t="s">
        <v>18972</v>
      </c>
      <c r="C10792" s="276" t="s">
        <v>2525</v>
      </c>
    </row>
    <row r="10793" spans="1:3" x14ac:dyDescent="0.2">
      <c r="A10793" s="76" t="s">
        <v>18973</v>
      </c>
      <c r="B10793" s="275" t="s">
        <v>18974</v>
      </c>
      <c r="C10793" s="276" t="s">
        <v>2525</v>
      </c>
    </row>
    <row r="10794" spans="1:3" x14ac:dyDescent="0.2">
      <c r="A10794" s="76" t="s">
        <v>18975</v>
      </c>
      <c r="B10794" s="275" t="s">
        <v>18976</v>
      </c>
      <c r="C10794" s="276" t="s">
        <v>2525</v>
      </c>
    </row>
    <row r="10795" spans="1:3" x14ac:dyDescent="0.2">
      <c r="A10795" s="76" t="s">
        <v>18977</v>
      </c>
      <c r="B10795" s="275" t="s">
        <v>18978</v>
      </c>
      <c r="C10795" s="276" t="s">
        <v>22275</v>
      </c>
    </row>
    <row r="10796" spans="1:3" x14ac:dyDescent="0.2">
      <c r="A10796" s="76" t="s">
        <v>18979</v>
      </c>
      <c r="B10796" s="275" t="s">
        <v>18980</v>
      </c>
      <c r="C10796" s="276" t="s">
        <v>2525</v>
      </c>
    </row>
    <row r="10797" spans="1:3" x14ac:dyDescent="0.2">
      <c r="A10797" s="76" t="s">
        <v>18981</v>
      </c>
      <c r="B10797" s="275" t="s">
        <v>18982</v>
      </c>
      <c r="C10797" s="276" t="s">
        <v>2525</v>
      </c>
    </row>
    <row r="10798" spans="1:3" x14ac:dyDescent="0.2">
      <c r="A10798" s="76" t="s">
        <v>18983</v>
      </c>
      <c r="B10798" s="275" t="s">
        <v>18984</v>
      </c>
      <c r="C10798" s="276" t="s">
        <v>2525</v>
      </c>
    </row>
    <row r="10799" spans="1:3" x14ac:dyDescent="0.2">
      <c r="A10799" s="76" t="s">
        <v>18985</v>
      </c>
      <c r="B10799" s="275" t="s">
        <v>15031</v>
      </c>
      <c r="C10799" s="276" t="s">
        <v>2525</v>
      </c>
    </row>
    <row r="10800" spans="1:3" x14ac:dyDescent="0.2">
      <c r="A10800" s="76" t="s">
        <v>18986</v>
      </c>
      <c r="B10800" s="275" t="s">
        <v>18987</v>
      </c>
      <c r="C10800" s="276" t="s">
        <v>2525</v>
      </c>
    </row>
    <row r="10801" spans="1:3" x14ac:dyDescent="0.2">
      <c r="A10801" s="76" t="s">
        <v>18988</v>
      </c>
      <c r="B10801" s="275" t="s">
        <v>22239</v>
      </c>
      <c r="C10801" s="276" t="s">
        <v>2525</v>
      </c>
    </row>
    <row r="10802" spans="1:3" x14ac:dyDescent="0.2">
      <c r="A10802" s="76" t="s">
        <v>18989</v>
      </c>
      <c r="B10802" s="275" t="s">
        <v>22329</v>
      </c>
      <c r="C10802" s="276" t="s">
        <v>22275</v>
      </c>
    </row>
    <row r="10803" spans="1:3" x14ac:dyDescent="0.2">
      <c r="A10803" s="76" t="s">
        <v>18990</v>
      </c>
      <c r="B10803" s="275" t="s">
        <v>18991</v>
      </c>
      <c r="C10803" s="276" t="s">
        <v>2525</v>
      </c>
    </row>
    <row r="10804" spans="1:3" x14ac:dyDescent="0.2">
      <c r="A10804" s="76" t="s">
        <v>18992</v>
      </c>
      <c r="B10804" s="275" t="s">
        <v>18993</v>
      </c>
      <c r="C10804" s="276" t="s">
        <v>2525</v>
      </c>
    </row>
    <row r="10805" spans="1:3" x14ac:dyDescent="0.2">
      <c r="A10805" s="76" t="s">
        <v>18994</v>
      </c>
      <c r="B10805" s="275" t="s">
        <v>18995</v>
      </c>
      <c r="C10805" s="276" t="s">
        <v>2525</v>
      </c>
    </row>
    <row r="10806" spans="1:3" x14ac:dyDescent="0.2">
      <c r="A10806" s="76" t="s">
        <v>18996</v>
      </c>
      <c r="B10806" s="275" t="s">
        <v>18997</v>
      </c>
      <c r="C10806" s="276" t="s">
        <v>22275</v>
      </c>
    </row>
    <row r="10807" spans="1:3" x14ac:dyDescent="0.2">
      <c r="A10807" s="76" t="s">
        <v>18998</v>
      </c>
      <c r="B10807" s="275" t="s">
        <v>18999</v>
      </c>
      <c r="C10807" s="276" t="s">
        <v>2525</v>
      </c>
    </row>
    <row r="10808" spans="1:3" x14ac:dyDescent="0.2">
      <c r="A10808" s="76" t="s">
        <v>19000</v>
      </c>
      <c r="B10808" s="275" t="s">
        <v>19001</v>
      </c>
      <c r="C10808" s="276" t="s">
        <v>2525</v>
      </c>
    </row>
    <row r="10809" spans="1:3" x14ac:dyDescent="0.2">
      <c r="A10809" s="76" t="s">
        <v>19002</v>
      </c>
      <c r="B10809" s="275" t="s">
        <v>8899</v>
      </c>
      <c r="C10809" s="276" t="s">
        <v>2525</v>
      </c>
    </row>
    <row r="10810" spans="1:3" x14ac:dyDescent="0.2">
      <c r="A10810" s="76" t="s">
        <v>19003</v>
      </c>
      <c r="B10810" s="275" t="s">
        <v>19004</v>
      </c>
      <c r="C10810" s="276" t="s">
        <v>2525</v>
      </c>
    </row>
    <row r="10811" spans="1:3" x14ac:dyDescent="0.2">
      <c r="A10811" s="76" t="s">
        <v>19005</v>
      </c>
      <c r="B10811" s="275" t="s">
        <v>19006</v>
      </c>
      <c r="C10811" s="276" t="s">
        <v>2525</v>
      </c>
    </row>
    <row r="10812" spans="1:3" x14ac:dyDescent="0.2">
      <c r="A10812" s="76" t="s">
        <v>19007</v>
      </c>
      <c r="B10812" s="275" t="s">
        <v>19008</v>
      </c>
      <c r="C10812" s="276" t="s">
        <v>2525</v>
      </c>
    </row>
    <row r="10813" spans="1:3" x14ac:dyDescent="0.2">
      <c r="A10813" s="76" t="s">
        <v>19009</v>
      </c>
      <c r="B10813" s="275" t="s">
        <v>19010</v>
      </c>
      <c r="C10813" s="276" t="s">
        <v>2525</v>
      </c>
    </row>
    <row r="10814" spans="1:3" x14ac:dyDescent="0.2">
      <c r="A10814" s="76" t="s">
        <v>19011</v>
      </c>
      <c r="B10814" s="275" t="s">
        <v>19012</v>
      </c>
      <c r="C10814" s="276" t="s">
        <v>2525</v>
      </c>
    </row>
    <row r="10815" spans="1:3" x14ac:dyDescent="0.2">
      <c r="A10815" s="76" t="s">
        <v>19013</v>
      </c>
      <c r="B10815" s="275" t="s">
        <v>19014</v>
      </c>
      <c r="C10815" s="276" t="s">
        <v>2525</v>
      </c>
    </row>
    <row r="10816" spans="1:3" x14ac:dyDescent="0.2">
      <c r="A10816" s="76" t="s">
        <v>19015</v>
      </c>
      <c r="B10816" s="275" t="s">
        <v>19016</v>
      </c>
      <c r="C10816" s="276" t="s">
        <v>2525</v>
      </c>
    </row>
    <row r="10817" spans="1:3" x14ac:dyDescent="0.2">
      <c r="A10817" s="76" t="s">
        <v>19017</v>
      </c>
      <c r="B10817" s="275" t="s">
        <v>19018</v>
      </c>
      <c r="C10817" s="276" t="s">
        <v>2525</v>
      </c>
    </row>
    <row r="10818" spans="1:3" x14ac:dyDescent="0.2">
      <c r="A10818" s="76" t="s">
        <v>19019</v>
      </c>
      <c r="B10818" s="275" t="s">
        <v>19020</v>
      </c>
      <c r="C10818" s="276" t="s">
        <v>2525</v>
      </c>
    </row>
    <row r="10819" spans="1:3" x14ac:dyDescent="0.2">
      <c r="A10819" s="76" t="s">
        <v>19021</v>
      </c>
      <c r="B10819" s="275" t="s">
        <v>19022</v>
      </c>
      <c r="C10819" s="276" t="s">
        <v>2525</v>
      </c>
    </row>
    <row r="10820" spans="1:3" x14ac:dyDescent="0.2">
      <c r="A10820" s="76" t="s">
        <v>19023</v>
      </c>
      <c r="B10820" s="275" t="s">
        <v>19024</v>
      </c>
      <c r="C10820" s="276" t="s">
        <v>2525</v>
      </c>
    </row>
    <row r="10821" spans="1:3" x14ac:dyDescent="0.2">
      <c r="A10821" s="76" t="s">
        <v>19025</v>
      </c>
      <c r="B10821" s="275" t="s">
        <v>4499</v>
      </c>
      <c r="C10821" s="276" t="s">
        <v>2525</v>
      </c>
    </row>
    <row r="10822" spans="1:3" x14ac:dyDescent="0.2">
      <c r="A10822" s="76" t="s">
        <v>19026</v>
      </c>
      <c r="B10822" s="275" t="s">
        <v>19027</v>
      </c>
      <c r="C10822" s="276" t="s">
        <v>22275</v>
      </c>
    </row>
    <row r="10823" spans="1:3" x14ac:dyDescent="0.2">
      <c r="A10823" s="76" t="s">
        <v>19028</v>
      </c>
      <c r="B10823" s="275" t="s">
        <v>19029</v>
      </c>
      <c r="C10823" s="276" t="s">
        <v>2525</v>
      </c>
    </row>
    <row r="10824" spans="1:3" x14ac:dyDescent="0.2">
      <c r="A10824" s="76" t="s">
        <v>19030</v>
      </c>
      <c r="B10824" s="275" t="s">
        <v>19031</v>
      </c>
      <c r="C10824" s="276" t="s">
        <v>2525</v>
      </c>
    </row>
    <row r="10825" spans="1:3" x14ac:dyDescent="0.2">
      <c r="A10825" s="76" t="s">
        <v>19032</v>
      </c>
      <c r="B10825" s="275" t="s">
        <v>19033</v>
      </c>
      <c r="C10825" s="276" t="s">
        <v>2525</v>
      </c>
    </row>
    <row r="10826" spans="1:3" x14ac:dyDescent="0.2">
      <c r="A10826" s="76" t="s">
        <v>19034</v>
      </c>
      <c r="B10826" s="275" t="s">
        <v>19035</v>
      </c>
      <c r="C10826" s="276" t="s">
        <v>2525</v>
      </c>
    </row>
    <row r="10827" spans="1:3" x14ac:dyDescent="0.2">
      <c r="A10827" s="76" t="s">
        <v>19036</v>
      </c>
      <c r="B10827" s="275" t="s">
        <v>19037</v>
      </c>
      <c r="C10827" s="276" t="s">
        <v>2525</v>
      </c>
    </row>
    <row r="10828" spans="1:3" x14ac:dyDescent="0.2">
      <c r="A10828" s="76" t="s">
        <v>19038</v>
      </c>
      <c r="B10828" s="275" t="s">
        <v>19039</v>
      </c>
      <c r="C10828" s="276" t="s">
        <v>2525</v>
      </c>
    </row>
    <row r="10829" spans="1:3" x14ac:dyDescent="0.2">
      <c r="A10829" s="76" t="s">
        <v>19040</v>
      </c>
      <c r="B10829" s="275" t="s">
        <v>19041</v>
      </c>
      <c r="C10829" s="276" t="s">
        <v>22275</v>
      </c>
    </row>
    <row r="10830" spans="1:3" x14ac:dyDescent="0.2">
      <c r="A10830" s="76" t="s">
        <v>19042</v>
      </c>
      <c r="B10830" s="275" t="s">
        <v>19043</v>
      </c>
      <c r="C10830" s="276" t="s">
        <v>2525</v>
      </c>
    </row>
    <row r="10831" spans="1:3" x14ac:dyDescent="0.2">
      <c r="A10831" s="76" t="s">
        <v>19044</v>
      </c>
      <c r="B10831" s="275" t="s">
        <v>19045</v>
      </c>
      <c r="C10831" s="276" t="s">
        <v>2525</v>
      </c>
    </row>
    <row r="10832" spans="1:3" x14ac:dyDescent="0.2">
      <c r="A10832" s="76" t="s">
        <v>19046</v>
      </c>
      <c r="B10832" s="275" t="s">
        <v>19047</v>
      </c>
      <c r="C10832" s="276" t="s">
        <v>2525</v>
      </c>
    </row>
    <row r="10833" spans="1:3" x14ac:dyDescent="0.2">
      <c r="A10833" s="76" t="s">
        <v>19048</v>
      </c>
      <c r="B10833" s="275" t="s">
        <v>19049</v>
      </c>
      <c r="C10833" s="276" t="s">
        <v>2525</v>
      </c>
    </row>
    <row r="10834" spans="1:3" x14ac:dyDescent="0.2">
      <c r="A10834" s="76" t="s">
        <v>19050</v>
      </c>
      <c r="B10834" s="275" t="s">
        <v>19051</v>
      </c>
      <c r="C10834" s="276" t="s">
        <v>2525</v>
      </c>
    </row>
    <row r="10835" spans="1:3" x14ac:dyDescent="0.2">
      <c r="A10835" s="76" t="s">
        <v>19052</v>
      </c>
      <c r="B10835" s="275" t="s">
        <v>19053</v>
      </c>
      <c r="C10835" s="276" t="s">
        <v>2525</v>
      </c>
    </row>
    <row r="10836" spans="1:3" x14ac:dyDescent="0.2">
      <c r="A10836" s="76" t="s">
        <v>19054</v>
      </c>
      <c r="B10836" s="275" t="s">
        <v>19055</v>
      </c>
      <c r="C10836" s="276" t="s">
        <v>2525</v>
      </c>
    </row>
    <row r="10837" spans="1:3" x14ac:dyDescent="0.2">
      <c r="A10837" s="76" t="s">
        <v>19056</v>
      </c>
      <c r="B10837" s="275" t="s">
        <v>19057</v>
      </c>
      <c r="C10837" s="276" t="s">
        <v>2525</v>
      </c>
    </row>
    <row r="10838" spans="1:3" x14ac:dyDescent="0.2">
      <c r="A10838" s="76" t="s">
        <v>19058</v>
      </c>
      <c r="B10838" s="275" t="s">
        <v>19059</v>
      </c>
      <c r="C10838" s="276" t="s">
        <v>2525</v>
      </c>
    </row>
    <row r="10839" spans="1:3" x14ac:dyDescent="0.2">
      <c r="A10839" s="76" t="s">
        <v>19060</v>
      </c>
      <c r="B10839" s="275" t="s">
        <v>19061</v>
      </c>
      <c r="C10839" s="276" t="s">
        <v>2525</v>
      </c>
    </row>
    <row r="10840" spans="1:3" x14ac:dyDescent="0.2">
      <c r="A10840" s="76" t="s">
        <v>19062</v>
      </c>
      <c r="B10840" s="275" t="s">
        <v>19063</v>
      </c>
      <c r="C10840" s="276" t="s">
        <v>2525</v>
      </c>
    </row>
    <row r="10841" spans="1:3" x14ac:dyDescent="0.2">
      <c r="A10841" s="76" t="s">
        <v>19064</v>
      </c>
      <c r="B10841" s="275" t="s">
        <v>19065</v>
      </c>
      <c r="C10841" s="276" t="s">
        <v>2525</v>
      </c>
    </row>
    <row r="10842" spans="1:3" x14ac:dyDescent="0.2">
      <c r="A10842" s="76" t="s">
        <v>19066</v>
      </c>
      <c r="B10842" s="275" t="s">
        <v>19067</v>
      </c>
      <c r="C10842" s="276" t="s">
        <v>22275</v>
      </c>
    </row>
    <row r="10843" spans="1:3" x14ac:dyDescent="0.2">
      <c r="A10843" s="76" t="s">
        <v>19068</v>
      </c>
      <c r="B10843" s="275" t="s">
        <v>19069</v>
      </c>
      <c r="C10843" s="276" t="s">
        <v>2525</v>
      </c>
    </row>
    <row r="10844" spans="1:3" x14ac:dyDescent="0.2">
      <c r="A10844" s="76" t="s">
        <v>19070</v>
      </c>
      <c r="B10844" s="275" t="s">
        <v>19071</v>
      </c>
      <c r="C10844" s="276" t="s">
        <v>2525</v>
      </c>
    </row>
    <row r="10845" spans="1:3" x14ac:dyDescent="0.2">
      <c r="A10845" s="76" t="s">
        <v>19072</v>
      </c>
      <c r="B10845" s="275" t="s">
        <v>19073</v>
      </c>
      <c r="C10845" s="276" t="s">
        <v>2525</v>
      </c>
    </row>
    <row r="10846" spans="1:3" x14ac:dyDescent="0.2">
      <c r="A10846" s="76" t="s">
        <v>19074</v>
      </c>
      <c r="B10846" s="275" t="s">
        <v>19075</v>
      </c>
      <c r="C10846" s="276" t="s">
        <v>22275</v>
      </c>
    </row>
    <row r="10847" spans="1:3" x14ac:dyDescent="0.2">
      <c r="A10847" s="76" t="s">
        <v>19076</v>
      </c>
      <c r="B10847" s="275" t="s">
        <v>19077</v>
      </c>
      <c r="C10847" s="276" t="s">
        <v>2525</v>
      </c>
    </row>
    <row r="10848" spans="1:3" x14ac:dyDescent="0.2">
      <c r="A10848" s="76" t="s">
        <v>19078</v>
      </c>
      <c r="B10848" s="275" t="s">
        <v>19079</v>
      </c>
      <c r="C10848" s="276" t="s">
        <v>2525</v>
      </c>
    </row>
    <row r="10849" spans="1:3" x14ac:dyDescent="0.2">
      <c r="A10849" s="76" t="s">
        <v>19080</v>
      </c>
      <c r="B10849" s="275" t="s">
        <v>19081</v>
      </c>
      <c r="C10849" s="276" t="s">
        <v>2525</v>
      </c>
    </row>
    <row r="10850" spans="1:3" x14ac:dyDescent="0.2">
      <c r="A10850" s="76" t="s">
        <v>19082</v>
      </c>
      <c r="B10850" s="275" t="s">
        <v>19083</v>
      </c>
      <c r="C10850" s="276" t="s">
        <v>2525</v>
      </c>
    </row>
    <row r="10851" spans="1:3" x14ac:dyDescent="0.2">
      <c r="A10851" s="76" t="s">
        <v>19084</v>
      </c>
      <c r="B10851" s="275" t="s">
        <v>19085</v>
      </c>
      <c r="C10851" s="276" t="s">
        <v>2525</v>
      </c>
    </row>
    <row r="10852" spans="1:3" x14ac:dyDescent="0.2">
      <c r="A10852" s="76" t="s">
        <v>19086</v>
      </c>
      <c r="B10852" s="275" t="s">
        <v>19087</v>
      </c>
      <c r="C10852" s="276" t="s">
        <v>2525</v>
      </c>
    </row>
    <row r="10853" spans="1:3" x14ac:dyDescent="0.2">
      <c r="A10853" s="76" t="s">
        <v>19088</v>
      </c>
      <c r="B10853" s="275" t="s">
        <v>19089</v>
      </c>
      <c r="C10853" s="276" t="s">
        <v>22275</v>
      </c>
    </row>
    <row r="10854" spans="1:3" x14ac:dyDescent="0.2">
      <c r="A10854" s="76" t="s">
        <v>19090</v>
      </c>
      <c r="B10854" s="275" t="s">
        <v>19091</v>
      </c>
      <c r="C10854" s="276" t="s">
        <v>2525</v>
      </c>
    </row>
    <row r="10855" spans="1:3" x14ac:dyDescent="0.2">
      <c r="A10855" s="76" t="s">
        <v>19092</v>
      </c>
      <c r="B10855" s="275" t="s">
        <v>19093</v>
      </c>
      <c r="C10855" s="276" t="s">
        <v>2525</v>
      </c>
    </row>
    <row r="10856" spans="1:3" x14ac:dyDescent="0.2">
      <c r="A10856" s="76" t="s">
        <v>19094</v>
      </c>
      <c r="B10856" s="275" t="s">
        <v>18787</v>
      </c>
      <c r="C10856" s="276" t="s">
        <v>2525</v>
      </c>
    </row>
    <row r="10857" spans="1:3" x14ac:dyDescent="0.2">
      <c r="A10857" s="76" t="s">
        <v>19095</v>
      </c>
      <c r="B10857" s="275" t="s">
        <v>19096</v>
      </c>
      <c r="C10857" s="276" t="s">
        <v>2525</v>
      </c>
    </row>
    <row r="10858" spans="1:3" x14ac:dyDescent="0.2">
      <c r="A10858" s="76" t="s">
        <v>19097</v>
      </c>
      <c r="B10858" s="275" t="s">
        <v>19098</v>
      </c>
      <c r="C10858" s="276" t="s">
        <v>2525</v>
      </c>
    </row>
    <row r="10859" spans="1:3" x14ac:dyDescent="0.2">
      <c r="A10859" s="76" t="s">
        <v>19099</v>
      </c>
      <c r="B10859" s="275" t="s">
        <v>19100</v>
      </c>
      <c r="C10859" s="276" t="s">
        <v>2525</v>
      </c>
    </row>
    <row r="10860" spans="1:3" x14ac:dyDescent="0.2">
      <c r="A10860" s="76" t="s">
        <v>19101</v>
      </c>
      <c r="B10860" s="275" t="s">
        <v>19102</v>
      </c>
      <c r="C10860" s="276" t="s">
        <v>2525</v>
      </c>
    </row>
    <row r="10861" spans="1:3" x14ac:dyDescent="0.2">
      <c r="A10861" s="76" t="s">
        <v>19103</v>
      </c>
      <c r="B10861" s="275" t="s">
        <v>19104</v>
      </c>
      <c r="C10861" s="276" t="s">
        <v>22275</v>
      </c>
    </row>
    <row r="10862" spans="1:3" x14ac:dyDescent="0.2">
      <c r="A10862" s="76" t="s">
        <v>19105</v>
      </c>
      <c r="B10862" s="275" t="s">
        <v>19106</v>
      </c>
      <c r="C10862" s="276" t="s">
        <v>2525</v>
      </c>
    </row>
    <row r="10863" spans="1:3" x14ac:dyDescent="0.2">
      <c r="A10863" s="76" t="s">
        <v>19107</v>
      </c>
      <c r="B10863" s="275" t="s">
        <v>19108</v>
      </c>
      <c r="C10863" s="276" t="s">
        <v>2525</v>
      </c>
    </row>
    <row r="10864" spans="1:3" x14ac:dyDescent="0.2">
      <c r="A10864" s="76" t="s">
        <v>19109</v>
      </c>
      <c r="B10864" s="275" t="s">
        <v>19110</v>
      </c>
      <c r="C10864" s="276" t="s">
        <v>2525</v>
      </c>
    </row>
    <row r="10865" spans="1:3" x14ac:dyDescent="0.2">
      <c r="A10865" s="76" t="s">
        <v>19111</v>
      </c>
      <c r="B10865" s="275" t="s">
        <v>19112</v>
      </c>
      <c r="C10865" s="276" t="s">
        <v>2525</v>
      </c>
    </row>
    <row r="10866" spans="1:3" x14ac:dyDescent="0.2">
      <c r="A10866" s="76" t="s">
        <v>19113</v>
      </c>
      <c r="B10866" s="275" t="s">
        <v>19114</v>
      </c>
      <c r="C10866" s="276" t="s">
        <v>2525</v>
      </c>
    </row>
    <row r="10867" spans="1:3" x14ac:dyDescent="0.2">
      <c r="A10867" s="76" t="s">
        <v>19115</v>
      </c>
      <c r="B10867" s="275" t="s">
        <v>19116</v>
      </c>
      <c r="C10867" s="276" t="s">
        <v>22275</v>
      </c>
    </row>
    <row r="10868" spans="1:3" x14ac:dyDescent="0.2">
      <c r="A10868" s="76" t="s">
        <v>19117</v>
      </c>
      <c r="B10868" s="275" t="s">
        <v>19118</v>
      </c>
      <c r="C10868" s="276" t="s">
        <v>2525</v>
      </c>
    </row>
    <row r="10869" spans="1:3" x14ac:dyDescent="0.2">
      <c r="A10869" s="76" t="s">
        <v>19119</v>
      </c>
      <c r="B10869" s="275" t="s">
        <v>19120</v>
      </c>
      <c r="C10869" s="276" t="s">
        <v>2525</v>
      </c>
    </row>
    <row r="10870" spans="1:3" x14ac:dyDescent="0.2">
      <c r="A10870" s="76" t="s">
        <v>19121</v>
      </c>
      <c r="B10870" s="275" t="s">
        <v>19122</v>
      </c>
      <c r="C10870" s="276" t="s">
        <v>2525</v>
      </c>
    </row>
    <row r="10871" spans="1:3" x14ac:dyDescent="0.2">
      <c r="A10871" s="76" t="s">
        <v>19123</v>
      </c>
      <c r="B10871" s="275" t="s">
        <v>19124</v>
      </c>
      <c r="C10871" s="276" t="s">
        <v>2525</v>
      </c>
    </row>
    <row r="10872" spans="1:3" x14ac:dyDescent="0.2">
      <c r="A10872" s="76" t="s">
        <v>19125</v>
      </c>
      <c r="B10872" s="275" t="s">
        <v>19126</v>
      </c>
      <c r="C10872" s="276" t="s">
        <v>22275</v>
      </c>
    </row>
    <row r="10873" spans="1:3" x14ac:dyDescent="0.2">
      <c r="A10873" s="76" t="s">
        <v>19127</v>
      </c>
      <c r="B10873" s="275" t="s">
        <v>19128</v>
      </c>
      <c r="C10873" s="276" t="s">
        <v>2525</v>
      </c>
    </row>
    <row r="10874" spans="1:3" x14ac:dyDescent="0.2">
      <c r="A10874" s="76" t="s">
        <v>19129</v>
      </c>
      <c r="B10874" s="275" t="s">
        <v>19130</v>
      </c>
      <c r="C10874" s="276" t="s">
        <v>2525</v>
      </c>
    </row>
    <row r="10875" spans="1:3" x14ac:dyDescent="0.2">
      <c r="A10875" s="76" t="s">
        <v>19131</v>
      </c>
      <c r="B10875" s="275" t="s">
        <v>22240</v>
      </c>
      <c r="C10875" s="276" t="s">
        <v>2525</v>
      </c>
    </row>
    <row r="10876" spans="1:3" x14ac:dyDescent="0.2">
      <c r="A10876" s="76" t="s">
        <v>19132</v>
      </c>
      <c r="B10876" s="275" t="s">
        <v>19133</v>
      </c>
      <c r="C10876" s="276" t="s">
        <v>2525</v>
      </c>
    </row>
    <row r="10877" spans="1:3" x14ac:dyDescent="0.2">
      <c r="A10877" s="76" t="s">
        <v>19134</v>
      </c>
      <c r="B10877" s="275" t="s">
        <v>19135</v>
      </c>
      <c r="C10877" s="276" t="s">
        <v>2525</v>
      </c>
    </row>
    <row r="10878" spans="1:3" x14ac:dyDescent="0.2">
      <c r="A10878" s="76" t="s">
        <v>19136</v>
      </c>
      <c r="B10878" s="275" t="s">
        <v>19137</v>
      </c>
      <c r="C10878" s="276" t="s">
        <v>2525</v>
      </c>
    </row>
    <row r="10879" spans="1:3" x14ac:dyDescent="0.2">
      <c r="A10879" s="76" t="s">
        <v>19138</v>
      </c>
      <c r="B10879" s="275" t="s">
        <v>19139</v>
      </c>
      <c r="C10879" s="276" t="s">
        <v>22275</v>
      </c>
    </row>
    <row r="10880" spans="1:3" x14ac:dyDescent="0.2">
      <c r="A10880" s="76" t="s">
        <v>19140</v>
      </c>
      <c r="B10880" s="275" t="s">
        <v>19141</v>
      </c>
      <c r="C10880" s="276" t="s">
        <v>2525</v>
      </c>
    </row>
    <row r="10881" spans="1:3" x14ac:dyDescent="0.2">
      <c r="A10881" s="76" t="s">
        <v>19142</v>
      </c>
      <c r="B10881" s="275" t="s">
        <v>19143</v>
      </c>
      <c r="C10881" s="276" t="s">
        <v>2525</v>
      </c>
    </row>
    <row r="10882" spans="1:3" x14ac:dyDescent="0.2">
      <c r="A10882" s="76" t="s">
        <v>19144</v>
      </c>
      <c r="B10882" s="275" t="s">
        <v>19145</v>
      </c>
      <c r="C10882" s="276" t="s">
        <v>2525</v>
      </c>
    </row>
    <row r="10883" spans="1:3" x14ac:dyDescent="0.2">
      <c r="A10883" s="76" t="s">
        <v>19146</v>
      </c>
      <c r="B10883" s="275" t="s">
        <v>19147</v>
      </c>
      <c r="C10883" s="276" t="s">
        <v>2525</v>
      </c>
    </row>
    <row r="10884" spans="1:3" x14ac:dyDescent="0.2">
      <c r="A10884" s="76" t="s">
        <v>19148</v>
      </c>
      <c r="B10884" s="275" t="s">
        <v>19149</v>
      </c>
      <c r="C10884" s="276" t="s">
        <v>2525</v>
      </c>
    </row>
    <row r="10885" spans="1:3" x14ac:dyDescent="0.2">
      <c r="A10885" s="76" t="s">
        <v>19150</v>
      </c>
      <c r="B10885" s="275" t="s">
        <v>19151</v>
      </c>
      <c r="C10885" s="276" t="s">
        <v>22275</v>
      </c>
    </row>
    <row r="10886" spans="1:3" x14ac:dyDescent="0.2">
      <c r="A10886" s="76" t="s">
        <v>19152</v>
      </c>
      <c r="B10886" s="275" t="s">
        <v>19153</v>
      </c>
      <c r="C10886" s="276" t="s">
        <v>2525</v>
      </c>
    </row>
    <row r="10887" spans="1:3" x14ac:dyDescent="0.2">
      <c r="A10887" s="76" t="s">
        <v>19154</v>
      </c>
      <c r="B10887" s="275" t="s">
        <v>19155</v>
      </c>
      <c r="C10887" s="276" t="s">
        <v>2525</v>
      </c>
    </row>
    <row r="10888" spans="1:3" x14ac:dyDescent="0.2">
      <c r="A10888" s="76" t="s">
        <v>19156</v>
      </c>
      <c r="B10888" s="275" t="s">
        <v>19157</v>
      </c>
      <c r="C10888" s="276" t="s">
        <v>2525</v>
      </c>
    </row>
    <row r="10889" spans="1:3" x14ac:dyDescent="0.2">
      <c r="A10889" s="76" t="s">
        <v>19158</v>
      </c>
      <c r="B10889" s="275" t="s">
        <v>19159</v>
      </c>
      <c r="C10889" s="276" t="s">
        <v>2525</v>
      </c>
    </row>
    <row r="10890" spans="1:3" x14ac:dyDescent="0.2">
      <c r="A10890" s="76" t="s">
        <v>19160</v>
      </c>
      <c r="B10890" s="275" t="s">
        <v>19161</v>
      </c>
      <c r="C10890" s="276" t="s">
        <v>2525</v>
      </c>
    </row>
    <row r="10891" spans="1:3" x14ac:dyDescent="0.2">
      <c r="A10891" s="76" t="s">
        <v>19162</v>
      </c>
      <c r="B10891" s="275" t="s">
        <v>19163</v>
      </c>
      <c r="C10891" s="276" t="s">
        <v>2525</v>
      </c>
    </row>
    <row r="10892" spans="1:3" x14ac:dyDescent="0.2">
      <c r="A10892" s="76" t="s">
        <v>19164</v>
      </c>
      <c r="B10892" s="275" t="s">
        <v>19165</v>
      </c>
      <c r="C10892" s="276" t="s">
        <v>2525</v>
      </c>
    </row>
    <row r="10893" spans="1:3" x14ac:dyDescent="0.2">
      <c r="A10893" s="76" t="s">
        <v>19166</v>
      </c>
      <c r="B10893" s="275" t="s">
        <v>19167</v>
      </c>
      <c r="C10893" s="276" t="s">
        <v>2525</v>
      </c>
    </row>
    <row r="10894" spans="1:3" x14ac:dyDescent="0.2">
      <c r="A10894" s="76" t="s">
        <v>19168</v>
      </c>
      <c r="B10894" s="275" t="s">
        <v>19169</v>
      </c>
      <c r="C10894" s="276" t="s">
        <v>22275</v>
      </c>
    </row>
    <row r="10895" spans="1:3" x14ac:dyDescent="0.2">
      <c r="A10895" s="76" t="s">
        <v>19170</v>
      </c>
      <c r="B10895" s="275" t="s">
        <v>19171</v>
      </c>
      <c r="C10895" s="276" t="s">
        <v>2525</v>
      </c>
    </row>
    <row r="10896" spans="1:3" x14ac:dyDescent="0.2">
      <c r="A10896" s="76" t="s">
        <v>19172</v>
      </c>
      <c r="B10896" s="275" t="s">
        <v>19173</v>
      </c>
      <c r="C10896" s="276" t="s">
        <v>2525</v>
      </c>
    </row>
    <row r="10897" spans="1:3" x14ac:dyDescent="0.2">
      <c r="A10897" s="76" t="s">
        <v>19174</v>
      </c>
      <c r="B10897" s="275" t="s">
        <v>19175</v>
      </c>
      <c r="C10897" s="276" t="s">
        <v>2525</v>
      </c>
    </row>
    <row r="10898" spans="1:3" x14ac:dyDescent="0.2">
      <c r="A10898" s="76" t="s">
        <v>19176</v>
      </c>
      <c r="B10898" s="275" t="s">
        <v>19177</v>
      </c>
      <c r="C10898" s="276" t="s">
        <v>2525</v>
      </c>
    </row>
    <row r="10899" spans="1:3" x14ac:dyDescent="0.2">
      <c r="A10899" s="76" t="s">
        <v>19178</v>
      </c>
      <c r="B10899" s="275" t="s">
        <v>19179</v>
      </c>
      <c r="C10899" s="276" t="s">
        <v>2525</v>
      </c>
    </row>
    <row r="10900" spans="1:3" x14ac:dyDescent="0.2">
      <c r="A10900" s="76" t="s">
        <v>19180</v>
      </c>
      <c r="B10900" s="275" t="s">
        <v>19181</v>
      </c>
      <c r="C10900" s="276" t="s">
        <v>22275</v>
      </c>
    </row>
    <row r="10901" spans="1:3" x14ac:dyDescent="0.2">
      <c r="A10901" s="76" t="s">
        <v>19182</v>
      </c>
      <c r="B10901" s="275" t="s">
        <v>19183</v>
      </c>
      <c r="C10901" s="276" t="s">
        <v>22275</v>
      </c>
    </row>
    <row r="10902" spans="1:3" x14ac:dyDescent="0.2">
      <c r="A10902" s="76" t="s">
        <v>19184</v>
      </c>
      <c r="B10902" s="275" t="s">
        <v>19185</v>
      </c>
      <c r="C10902" s="276" t="s">
        <v>2525</v>
      </c>
    </row>
    <row r="10903" spans="1:3" x14ac:dyDescent="0.2">
      <c r="A10903" s="76" t="s">
        <v>19186</v>
      </c>
      <c r="B10903" s="275" t="s">
        <v>8899</v>
      </c>
      <c r="C10903" s="276" t="s">
        <v>2525</v>
      </c>
    </row>
    <row r="10904" spans="1:3" x14ac:dyDescent="0.2">
      <c r="A10904" s="76" t="s">
        <v>19187</v>
      </c>
      <c r="B10904" s="275" t="s">
        <v>19188</v>
      </c>
      <c r="C10904" s="276" t="s">
        <v>2525</v>
      </c>
    </row>
    <row r="10905" spans="1:3" x14ac:dyDescent="0.2">
      <c r="A10905" s="76" t="s">
        <v>19189</v>
      </c>
      <c r="B10905" s="275" t="s">
        <v>19190</v>
      </c>
      <c r="C10905" s="276" t="s">
        <v>2525</v>
      </c>
    </row>
    <row r="10906" spans="1:3" x14ac:dyDescent="0.2">
      <c r="A10906" s="76" t="s">
        <v>19191</v>
      </c>
      <c r="B10906" s="275" t="s">
        <v>19192</v>
      </c>
      <c r="C10906" s="276" t="s">
        <v>2525</v>
      </c>
    </row>
    <row r="10907" spans="1:3" x14ac:dyDescent="0.2">
      <c r="A10907" s="76" t="s">
        <v>19193</v>
      </c>
      <c r="B10907" s="275" t="s">
        <v>19194</v>
      </c>
      <c r="C10907" s="276" t="s">
        <v>22275</v>
      </c>
    </row>
    <row r="10908" spans="1:3" x14ac:dyDescent="0.2">
      <c r="A10908" s="76" t="s">
        <v>19195</v>
      </c>
      <c r="B10908" s="275" t="s">
        <v>19196</v>
      </c>
      <c r="C10908" s="276" t="s">
        <v>2525</v>
      </c>
    </row>
    <row r="10909" spans="1:3" x14ac:dyDescent="0.2">
      <c r="A10909" s="76" t="s">
        <v>19197</v>
      </c>
      <c r="B10909" s="275" t="s">
        <v>19198</v>
      </c>
      <c r="C10909" s="276" t="s">
        <v>2525</v>
      </c>
    </row>
    <row r="10910" spans="1:3" x14ac:dyDescent="0.2">
      <c r="A10910" s="76" t="s">
        <v>19199</v>
      </c>
      <c r="B10910" s="275" t="s">
        <v>19200</v>
      </c>
      <c r="C10910" s="276" t="s">
        <v>2525</v>
      </c>
    </row>
    <row r="10911" spans="1:3" x14ac:dyDescent="0.2">
      <c r="A10911" s="76" t="s">
        <v>19201</v>
      </c>
      <c r="B10911" s="275" t="s">
        <v>19202</v>
      </c>
      <c r="C10911" s="276" t="s">
        <v>22275</v>
      </c>
    </row>
    <row r="10912" spans="1:3" x14ac:dyDescent="0.2">
      <c r="A10912" s="76" t="s">
        <v>19203</v>
      </c>
      <c r="B10912" s="275" t="s">
        <v>17784</v>
      </c>
      <c r="C10912" s="276" t="s">
        <v>2525</v>
      </c>
    </row>
    <row r="10913" spans="1:3" x14ac:dyDescent="0.2">
      <c r="A10913" s="76" t="s">
        <v>19204</v>
      </c>
      <c r="B10913" s="275" t="s">
        <v>19205</v>
      </c>
      <c r="C10913" s="276" t="s">
        <v>2525</v>
      </c>
    </row>
    <row r="10914" spans="1:3" x14ac:dyDescent="0.2">
      <c r="A10914" s="76" t="s">
        <v>19206</v>
      </c>
      <c r="B10914" s="275" t="s">
        <v>19207</v>
      </c>
      <c r="C10914" s="276" t="s">
        <v>2525</v>
      </c>
    </row>
    <row r="10915" spans="1:3" x14ac:dyDescent="0.2">
      <c r="A10915" s="76" t="s">
        <v>19208</v>
      </c>
      <c r="B10915" s="275" t="s">
        <v>19209</v>
      </c>
      <c r="C10915" s="276" t="s">
        <v>2525</v>
      </c>
    </row>
    <row r="10916" spans="1:3" x14ac:dyDescent="0.2">
      <c r="A10916" s="76" t="s">
        <v>19210</v>
      </c>
      <c r="B10916" s="275" t="s">
        <v>19211</v>
      </c>
      <c r="C10916" s="276" t="s">
        <v>2525</v>
      </c>
    </row>
    <row r="10917" spans="1:3" x14ac:dyDescent="0.2">
      <c r="A10917" s="76" t="s">
        <v>19212</v>
      </c>
      <c r="B10917" s="275" t="s">
        <v>19033</v>
      </c>
      <c r="C10917" s="276" t="s">
        <v>2525</v>
      </c>
    </row>
    <row r="10918" spans="1:3" x14ac:dyDescent="0.2">
      <c r="A10918" s="76" t="s">
        <v>19213</v>
      </c>
      <c r="B10918" s="275" t="s">
        <v>19214</v>
      </c>
      <c r="C10918" s="276" t="s">
        <v>2525</v>
      </c>
    </row>
    <row r="10919" spans="1:3" x14ac:dyDescent="0.2">
      <c r="A10919" s="76" t="s">
        <v>19215</v>
      </c>
      <c r="B10919" s="275" t="s">
        <v>19216</v>
      </c>
      <c r="C10919" s="276" t="s">
        <v>2525</v>
      </c>
    </row>
    <row r="10920" spans="1:3" x14ac:dyDescent="0.2">
      <c r="A10920" s="76" t="s">
        <v>19217</v>
      </c>
      <c r="B10920" s="275" t="s">
        <v>19218</v>
      </c>
      <c r="C10920" s="276" t="s">
        <v>2525</v>
      </c>
    </row>
    <row r="10921" spans="1:3" x14ac:dyDescent="0.2">
      <c r="A10921" s="76" t="s">
        <v>19219</v>
      </c>
      <c r="B10921" s="275" t="s">
        <v>19220</v>
      </c>
      <c r="C10921" s="276" t="s">
        <v>2525</v>
      </c>
    </row>
    <row r="10922" spans="1:3" x14ac:dyDescent="0.2">
      <c r="A10922" s="76" t="s">
        <v>19221</v>
      </c>
      <c r="B10922" s="275" t="s">
        <v>19222</v>
      </c>
      <c r="C10922" s="276" t="s">
        <v>22275</v>
      </c>
    </row>
    <row r="10923" spans="1:3" x14ac:dyDescent="0.2">
      <c r="A10923" s="76" t="s">
        <v>19223</v>
      </c>
      <c r="B10923" s="275" t="s">
        <v>19224</v>
      </c>
      <c r="C10923" s="276" t="s">
        <v>2525</v>
      </c>
    </row>
    <row r="10924" spans="1:3" x14ac:dyDescent="0.2">
      <c r="A10924" s="76" t="s">
        <v>19225</v>
      </c>
      <c r="B10924" s="275" t="s">
        <v>19226</v>
      </c>
      <c r="C10924" s="276" t="s">
        <v>2525</v>
      </c>
    </row>
    <row r="10925" spans="1:3" x14ac:dyDescent="0.2">
      <c r="A10925" s="76" t="s">
        <v>19227</v>
      </c>
      <c r="B10925" s="275" t="s">
        <v>19228</v>
      </c>
      <c r="C10925" s="276" t="s">
        <v>2525</v>
      </c>
    </row>
    <row r="10926" spans="1:3" x14ac:dyDescent="0.2">
      <c r="A10926" s="76" t="s">
        <v>19229</v>
      </c>
      <c r="B10926" s="275" t="s">
        <v>19230</v>
      </c>
      <c r="C10926" s="276" t="s">
        <v>2525</v>
      </c>
    </row>
    <row r="10927" spans="1:3" x14ac:dyDescent="0.2">
      <c r="A10927" s="76" t="s">
        <v>19231</v>
      </c>
      <c r="B10927" s="275" t="s">
        <v>19232</v>
      </c>
      <c r="C10927" s="276" t="s">
        <v>2525</v>
      </c>
    </row>
    <row r="10928" spans="1:3" x14ac:dyDescent="0.2">
      <c r="A10928" s="76" t="s">
        <v>19233</v>
      </c>
      <c r="B10928" s="275" t="s">
        <v>19234</v>
      </c>
      <c r="C10928" s="276" t="s">
        <v>22275</v>
      </c>
    </row>
    <row r="10929" spans="1:3" x14ac:dyDescent="0.2">
      <c r="A10929" s="76" t="s">
        <v>19235</v>
      </c>
      <c r="B10929" s="275" t="s">
        <v>19236</v>
      </c>
      <c r="C10929" s="276" t="s">
        <v>2525</v>
      </c>
    </row>
    <row r="10930" spans="1:3" x14ac:dyDescent="0.2">
      <c r="A10930" s="76" t="s">
        <v>19237</v>
      </c>
      <c r="B10930" s="275" t="s">
        <v>19238</v>
      </c>
      <c r="C10930" s="276" t="s">
        <v>2525</v>
      </c>
    </row>
    <row r="10931" spans="1:3" x14ac:dyDescent="0.2">
      <c r="A10931" s="76" t="s">
        <v>19239</v>
      </c>
      <c r="B10931" s="275" t="s">
        <v>19240</v>
      </c>
      <c r="C10931" s="276" t="s">
        <v>22275</v>
      </c>
    </row>
    <row r="10932" spans="1:3" x14ac:dyDescent="0.2">
      <c r="A10932" s="76" t="s">
        <v>19241</v>
      </c>
      <c r="B10932" s="275" t="s">
        <v>8100</v>
      </c>
      <c r="C10932" s="276" t="s">
        <v>2525</v>
      </c>
    </row>
    <row r="10933" spans="1:3" x14ac:dyDescent="0.2">
      <c r="A10933" s="76" t="s">
        <v>19242</v>
      </c>
      <c r="B10933" s="275" t="s">
        <v>19243</v>
      </c>
      <c r="C10933" s="276" t="s">
        <v>22275</v>
      </c>
    </row>
    <row r="10934" spans="1:3" x14ac:dyDescent="0.2">
      <c r="A10934" s="76" t="s">
        <v>19244</v>
      </c>
      <c r="B10934" s="275" t="s">
        <v>19245</v>
      </c>
      <c r="C10934" s="276" t="s">
        <v>2525</v>
      </c>
    </row>
    <row r="10935" spans="1:3" x14ac:dyDescent="0.2">
      <c r="A10935" s="76" t="s">
        <v>19246</v>
      </c>
      <c r="B10935" s="275" t="s">
        <v>19247</v>
      </c>
      <c r="C10935" s="276" t="s">
        <v>2525</v>
      </c>
    </row>
    <row r="10936" spans="1:3" x14ac:dyDescent="0.2">
      <c r="A10936" s="76" t="s">
        <v>19248</v>
      </c>
      <c r="B10936" s="275" t="s">
        <v>19249</v>
      </c>
      <c r="C10936" s="276" t="s">
        <v>2525</v>
      </c>
    </row>
    <row r="10937" spans="1:3" x14ac:dyDescent="0.2">
      <c r="A10937" s="76" t="s">
        <v>19250</v>
      </c>
      <c r="B10937" s="275" t="s">
        <v>19251</v>
      </c>
      <c r="C10937" s="276" t="s">
        <v>2525</v>
      </c>
    </row>
    <row r="10938" spans="1:3" x14ac:dyDescent="0.2">
      <c r="A10938" s="76" t="s">
        <v>19252</v>
      </c>
      <c r="B10938" s="275" t="s">
        <v>19253</v>
      </c>
      <c r="C10938" s="276" t="s">
        <v>2525</v>
      </c>
    </row>
    <row r="10939" spans="1:3" x14ac:dyDescent="0.2">
      <c r="A10939" s="76" t="s">
        <v>19254</v>
      </c>
      <c r="B10939" s="275" t="s">
        <v>19255</v>
      </c>
      <c r="C10939" s="276" t="s">
        <v>2525</v>
      </c>
    </row>
    <row r="10940" spans="1:3" x14ac:dyDescent="0.2">
      <c r="A10940" s="76" t="s">
        <v>19256</v>
      </c>
      <c r="B10940" s="275" t="s">
        <v>19257</v>
      </c>
      <c r="C10940" s="276" t="s">
        <v>22275</v>
      </c>
    </row>
    <row r="10941" spans="1:3" x14ac:dyDescent="0.2">
      <c r="A10941" s="76" t="s">
        <v>19258</v>
      </c>
      <c r="B10941" s="275" t="s">
        <v>21686</v>
      </c>
      <c r="C10941" s="276" t="s">
        <v>2525</v>
      </c>
    </row>
    <row r="10942" spans="1:3" x14ac:dyDescent="0.2">
      <c r="A10942" s="76" t="s">
        <v>21687</v>
      </c>
      <c r="B10942" s="275" t="s">
        <v>21688</v>
      </c>
      <c r="C10942" s="276" t="s">
        <v>2525</v>
      </c>
    </row>
    <row r="10943" spans="1:3" x14ac:dyDescent="0.2">
      <c r="A10943" s="76" t="s">
        <v>21689</v>
      </c>
      <c r="B10943" s="275" t="s">
        <v>21690</v>
      </c>
      <c r="C10943" s="276" t="s">
        <v>22275</v>
      </c>
    </row>
    <row r="10944" spans="1:3" x14ac:dyDescent="0.2">
      <c r="A10944" s="76" t="s">
        <v>21691</v>
      </c>
      <c r="B10944" s="275" t="s">
        <v>21692</v>
      </c>
      <c r="C10944" s="276" t="s">
        <v>2525</v>
      </c>
    </row>
    <row r="10945" spans="1:3" x14ac:dyDescent="0.2">
      <c r="A10945" s="76" t="s">
        <v>21693</v>
      </c>
      <c r="B10945" s="275" t="s">
        <v>21694</v>
      </c>
      <c r="C10945" s="276" t="s">
        <v>2525</v>
      </c>
    </row>
    <row r="10946" spans="1:3" x14ac:dyDescent="0.2">
      <c r="A10946" s="76" t="s">
        <v>21695</v>
      </c>
      <c r="B10946" s="275" t="s">
        <v>21696</v>
      </c>
      <c r="C10946" s="276" t="s">
        <v>2525</v>
      </c>
    </row>
    <row r="10947" spans="1:3" x14ac:dyDescent="0.2">
      <c r="A10947" s="76" t="s">
        <v>21697</v>
      </c>
      <c r="B10947" s="275" t="s">
        <v>21698</v>
      </c>
      <c r="C10947" s="276" t="s">
        <v>2525</v>
      </c>
    </row>
    <row r="10948" spans="1:3" x14ac:dyDescent="0.2">
      <c r="A10948" s="76" t="s">
        <v>21699</v>
      </c>
      <c r="B10948" s="275" t="s">
        <v>21700</v>
      </c>
      <c r="C10948" s="276" t="s">
        <v>2525</v>
      </c>
    </row>
    <row r="10949" spans="1:3" x14ac:dyDescent="0.2">
      <c r="A10949" s="76" t="s">
        <v>21701</v>
      </c>
      <c r="B10949" s="275" t="s">
        <v>21702</v>
      </c>
      <c r="C10949" s="276" t="s">
        <v>2525</v>
      </c>
    </row>
    <row r="10950" spans="1:3" x14ac:dyDescent="0.2">
      <c r="A10950" s="76" t="s">
        <v>21703</v>
      </c>
      <c r="B10950" s="275" t="s">
        <v>21704</v>
      </c>
      <c r="C10950" s="276" t="s">
        <v>22275</v>
      </c>
    </row>
    <row r="10951" spans="1:3" x14ac:dyDescent="0.2">
      <c r="A10951" s="76" t="s">
        <v>21705</v>
      </c>
      <c r="B10951" s="275" t="s">
        <v>21706</v>
      </c>
      <c r="C10951" s="276" t="s">
        <v>22275</v>
      </c>
    </row>
    <row r="10952" spans="1:3" x14ac:dyDescent="0.2">
      <c r="A10952" s="76" t="s">
        <v>21707</v>
      </c>
      <c r="B10952" s="275" t="s">
        <v>21708</v>
      </c>
      <c r="C10952" s="276" t="s">
        <v>22275</v>
      </c>
    </row>
    <row r="10953" spans="1:3" x14ac:dyDescent="0.2">
      <c r="A10953" s="76" t="s">
        <v>21709</v>
      </c>
      <c r="B10953" s="275" t="s">
        <v>21710</v>
      </c>
      <c r="C10953" s="276" t="s">
        <v>2525</v>
      </c>
    </row>
    <row r="10954" spans="1:3" x14ac:dyDescent="0.2">
      <c r="A10954" s="76" t="s">
        <v>21711</v>
      </c>
      <c r="B10954" s="275" t="s">
        <v>21712</v>
      </c>
      <c r="C10954" s="276" t="s">
        <v>2525</v>
      </c>
    </row>
    <row r="10955" spans="1:3" x14ac:dyDescent="0.2">
      <c r="A10955" s="76" t="s">
        <v>21713</v>
      </c>
      <c r="B10955" s="275" t="s">
        <v>21714</v>
      </c>
      <c r="C10955" s="276" t="s">
        <v>2525</v>
      </c>
    </row>
    <row r="10956" spans="1:3" x14ac:dyDescent="0.2">
      <c r="A10956" s="76" t="s">
        <v>21715</v>
      </c>
      <c r="B10956" s="275" t="s">
        <v>21716</v>
      </c>
      <c r="C10956" s="276" t="s">
        <v>22275</v>
      </c>
    </row>
    <row r="10957" spans="1:3" x14ac:dyDescent="0.2">
      <c r="A10957" s="76" t="s">
        <v>21717</v>
      </c>
      <c r="B10957" s="275" t="s">
        <v>21718</v>
      </c>
      <c r="C10957" s="276" t="s">
        <v>2525</v>
      </c>
    </row>
    <row r="10958" spans="1:3" x14ac:dyDescent="0.2">
      <c r="A10958" s="76" t="s">
        <v>21719</v>
      </c>
      <c r="B10958" s="275" t="s">
        <v>21720</v>
      </c>
      <c r="C10958" s="276" t="s">
        <v>22275</v>
      </c>
    </row>
    <row r="10959" spans="1:3" x14ac:dyDescent="0.2">
      <c r="A10959" s="76" t="s">
        <v>21721</v>
      </c>
      <c r="B10959" s="275" t="s">
        <v>21722</v>
      </c>
      <c r="C10959" s="276" t="s">
        <v>2525</v>
      </c>
    </row>
    <row r="10960" spans="1:3" x14ac:dyDescent="0.2">
      <c r="A10960" s="76" t="s">
        <v>21723</v>
      </c>
      <c r="B10960" s="275" t="s">
        <v>21724</v>
      </c>
      <c r="C10960" s="276" t="s">
        <v>2525</v>
      </c>
    </row>
    <row r="10961" spans="1:3" x14ac:dyDescent="0.2">
      <c r="A10961" s="76" t="s">
        <v>21725</v>
      </c>
      <c r="B10961" s="275" t="s">
        <v>21726</v>
      </c>
      <c r="C10961" s="276" t="s">
        <v>2525</v>
      </c>
    </row>
    <row r="10962" spans="1:3" x14ac:dyDescent="0.2">
      <c r="A10962" s="76" t="s">
        <v>21727</v>
      </c>
      <c r="B10962" s="275" t="s">
        <v>21728</v>
      </c>
      <c r="C10962" s="276" t="s">
        <v>2525</v>
      </c>
    </row>
    <row r="10963" spans="1:3" x14ac:dyDescent="0.2">
      <c r="A10963" s="76" t="s">
        <v>21729</v>
      </c>
      <c r="B10963" s="275" t="s">
        <v>21730</v>
      </c>
      <c r="C10963" s="276" t="s">
        <v>2525</v>
      </c>
    </row>
    <row r="10964" spans="1:3" x14ac:dyDescent="0.2">
      <c r="A10964" s="76" t="s">
        <v>21731</v>
      </c>
      <c r="B10964" s="275" t="s">
        <v>21732</v>
      </c>
      <c r="C10964" s="276" t="s">
        <v>2525</v>
      </c>
    </row>
    <row r="10965" spans="1:3" x14ac:dyDescent="0.2">
      <c r="A10965" s="76" t="s">
        <v>21733</v>
      </c>
      <c r="B10965" s="275" t="s">
        <v>21734</v>
      </c>
      <c r="C10965" s="276" t="s">
        <v>2525</v>
      </c>
    </row>
    <row r="10966" spans="1:3" x14ac:dyDescent="0.2">
      <c r="A10966" s="76" t="s">
        <v>21735</v>
      </c>
      <c r="B10966" s="275" t="s">
        <v>21736</v>
      </c>
      <c r="C10966" s="276" t="s">
        <v>2525</v>
      </c>
    </row>
    <row r="10967" spans="1:3" x14ac:dyDescent="0.2">
      <c r="A10967" s="76" t="s">
        <v>21737</v>
      </c>
      <c r="B10967" s="275" t="s">
        <v>21738</v>
      </c>
      <c r="C10967" s="276" t="s">
        <v>2525</v>
      </c>
    </row>
    <row r="10968" spans="1:3" x14ac:dyDescent="0.2">
      <c r="A10968" s="76" t="s">
        <v>21739</v>
      </c>
      <c r="B10968" s="275" t="s">
        <v>21740</v>
      </c>
      <c r="C10968" s="276" t="s">
        <v>2525</v>
      </c>
    </row>
    <row r="10969" spans="1:3" x14ac:dyDescent="0.2">
      <c r="A10969" s="76" t="s">
        <v>21741</v>
      </c>
      <c r="B10969" s="275" t="s">
        <v>21742</v>
      </c>
      <c r="C10969" s="276" t="s">
        <v>2525</v>
      </c>
    </row>
    <row r="10970" spans="1:3" x14ac:dyDescent="0.2">
      <c r="A10970" s="76" t="s">
        <v>21743</v>
      </c>
      <c r="B10970" s="275" t="s">
        <v>21744</v>
      </c>
      <c r="C10970" s="276" t="s">
        <v>2525</v>
      </c>
    </row>
    <row r="10971" spans="1:3" x14ac:dyDescent="0.2">
      <c r="A10971" s="76" t="s">
        <v>21745</v>
      </c>
      <c r="B10971" s="275" t="s">
        <v>21746</v>
      </c>
      <c r="C10971" s="276" t="s">
        <v>2525</v>
      </c>
    </row>
    <row r="10972" spans="1:3" x14ac:dyDescent="0.2">
      <c r="A10972" s="76" t="s">
        <v>21747</v>
      </c>
      <c r="B10972" s="275" t="s">
        <v>21748</v>
      </c>
      <c r="C10972" s="276" t="s">
        <v>2525</v>
      </c>
    </row>
    <row r="10973" spans="1:3" x14ac:dyDescent="0.2">
      <c r="A10973" s="76" t="s">
        <v>21749</v>
      </c>
      <c r="B10973" s="275" t="s">
        <v>21750</v>
      </c>
      <c r="C10973" s="276" t="s">
        <v>2525</v>
      </c>
    </row>
    <row r="10974" spans="1:3" x14ac:dyDescent="0.2">
      <c r="A10974" s="76" t="s">
        <v>21751</v>
      </c>
      <c r="B10974" s="275" t="s">
        <v>21752</v>
      </c>
      <c r="C10974" s="276" t="s">
        <v>2525</v>
      </c>
    </row>
    <row r="10975" spans="1:3" x14ac:dyDescent="0.2">
      <c r="A10975" s="76" t="s">
        <v>21753</v>
      </c>
      <c r="B10975" s="275" t="s">
        <v>21754</v>
      </c>
      <c r="C10975" s="276" t="s">
        <v>2525</v>
      </c>
    </row>
    <row r="10976" spans="1:3" x14ac:dyDescent="0.2">
      <c r="A10976" s="76" t="s">
        <v>21755</v>
      </c>
      <c r="B10976" s="275" t="s">
        <v>21756</v>
      </c>
      <c r="C10976" s="276" t="s">
        <v>2525</v>
      </c>
    </row>
    <row r="10977" spans="1:3" x14ac:dyDescent="0.2">
      <c r="A10977" s="76" t="s">
        <v>21757</v>
      </c>
      <c r="B10977" s="275" t="s">
        <v>21758</v>
      </c>
      <c r="C10977" s="276" t="s">
        <v>2525</v>
      </c>
    </row>
    <row r="10978" spans="1:3" x14ac:dyDescent="0.2">
      <c r="A10978" s="76" t="s">
        <v>21759</v>
      </c>
      <c r="B10978" s="275" t="s">
        <v>21760</v>
      </c>
      <c r="C10978" s="276" t="s">
        <v>2525</v>
      </c>
    </row>
    <row r="10979" spans="1:3" x14ac:dyDescent="0.2">
      <c r="A10979" s="76" t="s">
        <v>21761</v>
      </c>
      <c r="B10979" s="275" t="s">
        <v>21762</v>
      </c>
      <c r="C10979" s="276" t="s">
        <v>22275</v>
      </c>
    </row>
    <row r="10980" spans="1:3" x14ac:dyDescent="0.2">
      <c r="A10980" s="76" t="s">
        <v>21763</v>
      </c>
      <c r="B10980" s="275" t="s">
        <v>8692</v>
      </c>
      <c r="C10980" s="276" t="s">
        <v>2525</v>
      </c>
    </row>
    <row r="10981" spans="1:3" x14ac:dyDescent="0.2">
      <c r="A10981" s="76" t="s">
        <v>21764</v>
      </c>
      <c r="B10981" s="275" t="s">
        <v>21765</v>
      </c>
      <c r="C10981" s="276" t="s">
        <v>2525</v>
      </c>
    </row>
    <row r="10982" spans="1:3" x14ac:dyDescent="0.2">
      <c r="A10982" s="76" t="s">
        <v>21766</v>
      </c>
      <c r="B10982" s="275" t="s">
        <v>21767</v>
      </c>
      <c r="C10982" s="276" t="s">
        <v>2525</v>
      </c>
    </row>
    <row r="10983" spans="1:3" x14ac:dyDescent="0.2">
      <c r="A10983" s="76" t="s">
        <v>21768</v>
      </c>
      <c r="B10983" s="275" t="s">
        <v>21769</v>
      </c>
      <c r="C10983" s="276" t="s">
        <v>2525</v>
      </c>
    </row>
    <row r="10984" spans="1:3" x14ac:dyDescent="0.2">
      <c r="A10984" s="76" t="s">
        <v>21770</v>
      </c>
      <c r="B10984" s="275" t="s">
        <v>21771</v>
      </c>
      <c r="C10984" s="276" t="s">
        <v>22275</v>
      </c>
    </row>
    <row r="10985" spans="1:3" x14ac:dyDescent="0.2">
      <c r="A10985" s="76" t="s">
        <v>21772</v>
      </c>
      <c r="B10985" s="275" t="s">
        <v>21773</v>
      </c>
      <c r="C10985" s="276" t="s">
        <v>2525</v>
      </c>
    </row>
    <row r="10986" spans="1:3" x14ac:dyDescent="0.2">
      <c r="A10986" s="76" t="s">
        <v>21774</v>
      </c>
      <c r="B10986" s="275" t="s">
        <v>21775</v>
      </c>
      <c r="C10986" s="276" t="s">
        <v>2525</v>
      </c>
    </row>
    <row r="10987" spans="1:3" x14ac:dyDescent="0.2">
      <c r="A10987" s="76" t="s">
        <v>21776</v>
      </c>
      <c r="B10987" s="275" t="s">
        <v>21777</v>
      </c>
      <c r="C10987" s="276" t="s">
        <v>2525</v>
      </c>
    </row>
    <row r="10988" spans="1:3" x14ac:dyDescent="0.2">
      <c r="A10988" s="76" t="s">
        <v>21778</v>
      </c>
      <c r="B10988" s="275" t="s">
        <v>21779</v>
      </c>
      <c r="C10988" s="276" t="s">
        <v>2525</v>
      </c>
    </row>
    <row r="10989" spans="1:3" x14ac:dyDescent="0.2">
      <c r="A10989" s="76" t="s">
        <v>21780</v>
      </c>
      <c r="B10989" s="275" t="s">
        <v>20949</v>
      </c>
      <c r="C10989" s="276" t="s">
        <v>22275</v>
      </c>
    </row>
    <row r="10990" spans="1:3" x14ac:dyDescent="0.2">
      <c r="A10990" s="76" t="s">
        <v>21781</v>
      </c>
      <c r="B10990" s="275" t="s">
        <v>21782</v>
      </c>
      <c r="C10990" s="276" t="s">
        <v>2525</v>
      </c>
    </row>
    <row r="10991" spans="1:3" x14ac:dyDescent="0.2">
      <c r="A10991" s="76" t="s">
        <v>21783</v>
      </c>
      <c r="B10991" s="275" t="s">
        <v>21784</v>
      </c>
      <c r="C10991" s="276" t="s">
        <v>2525</v>
      </c>
    </row>
    <row r="10992" spans="1:3" x14ac:dyDescent="0.2">
      <c r="A10992" s="76" t="s">
        <v>21785</v>
      </c>
      <c r="B10992" s="275" t="s">
        <v>21442</v>
      </c>
      <c r="C10992" s="276" t="s">
        <v>2525</v>
      </c>
    </row>
    <row r="10993" spans="1:3" x14ac:dyDescent="0.2">
      <c r="A10993" s="76" t="s">
        <v>21786</v>
      </c>
      <c r="B10993" s="275" t="s">
        <v>21787</v>
      </c>
      <c r="C10993" s="276" t="s">
        <v>2525</v>
      </c>
    </row>
    <row r="10994" spans="1:3" x14ac:dyDescent="0.2">
      <c r="A10994" s="76" t="s">
        <v>21788</v>
      </c>
      <c r="B10994" s="275" t="s">
        <v>21789</v>
      </c>
      <c r="C10994" s="276" t="s">
        <v>2525</v>
      </c>
    </row>
    <row r="10995" spans="1:3" x14ac:dyDescent="0.2">
      <c r="A10995" s="76" t="s">
        <v>21790</v>
      </c>
      <c r="B10995" s="275" t="s">
        <v>21791</v>
      </c>
      <c r="C10995" s="276" t="s">
        <v>2525</v>
      </c>
    </row>
    <row r="10996" spans="1:3" x14ac:dyDescent="0.2">
      <c r="A10996" s="76" t="s">
        <v>21792</v>
      </c>
      <c r="B10996" s="275" t="s">
        <v>21793</v>
      </c>
      <c r="C10996" s="276" t="s">
        <v>2525</v>
      </c>
    </row>
    <row r="10997" spans="1:3" x14ac:dyDescent="0.2">
      <c r="A10997" s="76" t="s">
        <v>21794</v>
      </c>
      <c r="B10997" s="275" t="s">
        <v>21795</v>
      </c>
      <c r="C10997" s="276" t="s">
        <v>2525</v>
      </c>
    </row>
    <row r="10998" spans="1:3" x14ac:dyDescent="0.2">
      <c r="A10998" s="76" t="s">
        <v>21796</v>
      </c>
      <c r="B10998" s="275" t="s">
        <v>10872</v>
      </c>
      <c r="C10998" s="276" t="s">
        <v>2525</v>
      </c>
    </row>
    <row r="10999" spans="1:3" x14ac:dyDescent="0.2">
      <c r="A10999" s="76" t="s">
        <v>21797</v>
      </c>
      <c r="B10999" s="275" t="s">
        <v>4419</v>
      </c>
      <c r="C10999" s="276" t="s">
        <v>2525</v>
      </c>
    </row>
    <row r="11000" spans="1:3" x14ac:dyDescent="0.2">
      <c r="A11000" s="76" t="s">
        <v>21798</v>
      </c>
      <c r="B11000" s="275" t="s">
        <v>21799</v>
      </c>
      <c r="C11000" s="276" t="s">
        <v>2525</v>
      </c>
    </row>
    <row r="11001" spans="1:3" x14ac:dyDescent="0.2">
      <c r="A11001" s="76" t="s">
        <v>21800</v>
      </c>
      <c r="B11001" s="275" t="s">
        <v>21801</v>
      </c>
      <c r="C11001" s="276" t="s">
        <v>2525</v>
      </c>
    </row>
    <row r="11002" spans="1:3" x14ac:dyDescent="0.2">
      <c r="A11002" s="76" t="s">
        <v>21802</v>
      </c>
      <c r="B11002" s="275" t="s">
        <v>19102</v>
      </c>
      <c r="C11002" s="276" t="s">
        <v>2525</v>
      </c>
    </row>
    <row r="11003" spans="1:3" x14ac:dyDescent="0.2">
      <c r="A11003" s="76" t="s">
        <v>21803</v>
      </c>
      <c r="B11003" s="275" t="s">
        <v>21804</v>
      </c>
      <c r="C11003" s="276" t="s">
        <v>2525</v>
      </c>
    </row>
    <row r="11004" spans="1:3" x14ac:dyDescent="0.2">
      <c r="A11004" s="76" t="s">
        <v>21805</v>
      </c>
      <c r="B11004" s="275" t="s">
        <v>21806</v>
      </c>
      <c r="C11004" s="276" t="s">
        <v>2525</v>
      </c>
    </row>
    <row r="11005" spans="1:3" x14ac:dyDescent="0.2">
      <c r="A11005" s="76" t="s">
        <v>21807</v>
      </c>
      <c r="B11005" s="275" t="s">
        <v>21808</v>
      </c>
      <c r="C11005" s="276" t="s">
        <v>2525</v>
      </c>
    </row>
    <row r="11006" spans="1:3" x14ac:dyDescent="0.2">
      <c r="A11006" s="76" t="s">
        <v>21809</v>
      </c>
      <c r="B11006" s="275" t="s">
        <v>21810</v>
      </c>
      <c r="C11006" s="276" t="s">
        <v>2525</v>
      </c>
    </row>
    <row r="11007" spans="1:3" x14ac:dyDescent="0.2">
      <c r="A11007" s="76" t="s">
        <v>21811</v>
      </c>
      <c r="B11007" s="275" t="s">
        <v>21812</v>
      </c>
      <c r="C11007" s="276" t="s">
        <v>2525</v>
      </c>
    </row>
    <row r="11008" spans="1:3" x14ac:dyDescent="0.2">
      <c r="A11008" s="76" t="s">
        <v>21813</v>
      </c>
      <c r="B11008" s="275" t="s">
        <v>21814</v>
      </c>
      <c r="C11008" s="276" t="s">
        <v>2525</v>
      </c>
    </row>
    <row r="11009" spans="1:3" x14ac:dyDescent="0.2">
      <c r="A11009" s="76" t="s">
        <v>21815</v>
      </c>
      <c r="B11009" s="275" t="s">
        <v>21816</v>
      </c>
      <c r="C11009" s="276" t="s">
        <v>2525</v>
      </c>
    </row>
    <row r="11010" spans="1:3" x14ac:dyDescent="0.2">
      <c r="A11010" s="76" t="s">
        <v>21817</v>
      </c>
      <c r="B11010" s="275" t="s">
        <v>21818</v>
      </c>
      <c r="C11010" s="276" t="s">
        <v>2525</v>
      </c>
    </row>
    <row r="11011" spans="1:3" x14ac:dyDescent="0.2">
      <c r="A11011" s="76" t="s">
        <v>21819</v>
      </c>
      <c r="B11011" s="275" t="s">
        <v>21820</v>
      </c>
      <c r="C11011" s="276" t="s">
        <v>2525</v>
      </c>
    </row>
    <row r="11012" spans="1:3" x14ac:dyDescent="0.2">
      <c r="A11012" s="76" t="s">
        <v>21821</v>
      </c>
      <c r="B11012" s="275" t="s">
        <v>21822</v>
      </c>
      <c r="C11012" s="276" t="s">
        <v>2525</v>
      </c>
    </row>
    <row r="11013" spans="1:3" x14ac:dyDescent="0.2">
      <c r="A11013" s="76" t="s">
        <v>21823</v>
      </c>
      <c r="B11013" s="275" t="s">
        <v>21824</v>
      </c>
      <c r="C11013" s="276" t="s">
        <v>2525</v>
      </c>
    </row>
    <row r="11014" spans="1:3" x14ac:dyDescent="0.2">
      <c r="A11014" s="76" t="s">
        <v>21825</v>
      </c>
      <c r="B11014" s="275" t="s">
        <v>21826</v>
      </c>
      <c r="C11014" s="276" t="s">
        <v>2525</v>
      </c>
    </row>
    <row r="11015" spans="1:3" x14ac:dyDescent="0.2">
      <c r="A11015" s="76" t="s">
        <v>21827</v>
      </c>
      <c r="B11015" s="275" t="s">
        <v>21828</v>
      </c>
      <c r="C11015" s="276" t="s">
        <v>2525</v>
      </c>
    </row>
    <row r="11016" spans="1:3" x14ac:dyDescent="0.2">
      <c r="A11016" s="76" t="s">
        <v>21829</v>
      </c>
      <c r="B11016" s="275" t="s">
        <v>21830</v>
      </c>
      <c r="C11016" s="276" t="s">
        <v>22275</v>
      </c>
    </row>
    <row r="11017" spans="1:3" x14ac:dyDescent="0.2">
      <c r="A11017" s="76" t="s">
        <v>21831</v>
      </c>
      <c r="B11017" s="275" t="s">
        <v>21832</v>
      </c>
      <c r="C11017" s="276" t="s">
        <v>22275</v>
      </c>
    </row>
    <row r="11018" spans="1:3" x14ac:dyDescent="0.2">
      <c r="A11018" s="76" t="s">
        <v>21833</v>
      </c>
      <c r="B11018" s="275" t="s">
        <v>21834</v>
      </c>
      <c r="C11018" s="276" t="s">
        <v>2525</v>
      </c>
    </row>
    <row r="11019" spans="1:3" x14ac:dyDescent="0.2">
      <c r="A11019" s="76" t="s">
        <v>21835</v>
      </c>
      <c r="B11019" s="275" t="s">
        <v>21836</v>
      </c>
      <c r="C11019" s="276" t="s">
        <v>22275</v>
      </c>
    </row>
    <row r="11020" spans="1:3" x14ac:dyDescent="0.2">
      <c r="A11020" s="76" t="s">
        <v>21837</v>
      </c>
      <c r="B11020" s="275" t="s">
        <v>21838</v>
      </c>
      <c r="C11020" s="276" t="s">
        <v>22275</v>
      </c>
    </row>
    <row r="11021" spans="1:3" x14ac:dyDescent="0.2">
      <c r="A11021" s="76" t="s">
        <v>21839</v>
      </c>
      <c r="B11021" s="275" t="s">
        <v>14059</v>
      </c>
      <c r="C11021" s="276" t="s">
        <v>22275</v>
      </c>
    </row>
    <row r="11022" spans="1:3" x14ac:dyDescent="0.2">
      <c r="A11022" s="76" t="s">
        <v>21840</v>
      </c>
      <c r="B11022" s="275" t="s">
        <v>21841</v>
      </c>
      <c r="C11022" s="276" t="s">
        <v>2525</v>
      </c>
    </row>
    <row r="11023" spans="1:3" x14ac:dyDescent="0.2">
      <c r="A11023" s="76" t="s">
        <v>21842</v>
      </c>
      <c r="B11023" s="275" t="s">
        <v>5183</v>
      </c>
      <c r="C11023" s="276" t="s">
        <v>2525</v>
      </c>
    </row>
    <row r="11024" spans="1:3" x14ac:dyDescent="0.2">
      <c r="A11024" s="76" t="s">
        <v>21843</v>
      </c>
      <c r="B11024" s="275" t="s">
        <v>21844</v>
      </c>
      <c r="C11024" s="276" t="s">
        <v>2525</v>
      </c>
    </row>
    <row r="11025" spans="1:3" x14ac:dyDescent="0.2">
      <c r="A11025" s="76" t="s">
        <v>21845</v>
      </c>
      <c r="B11025" s="275" t="s">
        <v>21846</v>
      </c>
      <c r="C11025" s="276" t="s">
        <v>22275</v>
      </c>
    </row>
    <row r="11026" spans="1:3" x14ac:dyDescent="0.2">
      <c r="A11026" s="76" t="s">
        <v>21847</v>
      </c>
      <c r="B11026" s="275" t="s">
        <v>21848</v>
      </c>
      <c r="C11026" s="276" t="s">
        <v>2525</v>
      </c>
    </row>
    <row r="11027" spans="1:3" x14ac:dyDescent="0.2">
      <c r="A11027" s="76" t="s">
        <v>21849</v>
      </c>
      <c r="B11027" s="275" t="s">
        <v>21850</v>
      </c>
      <c r="C11027" s="276" t="s">
        <v>2525</v>
      </c>
    </row>
    <row r="11028" spans="1:3" x14ac:dyDescent="0.2">
      <c r="A11028" s="76" t="s">
        <v>21851</v>
      </c>
      <c r="B11028" s="275" t="s">
        <v>21852</v>
      </c>
      <c r="C11028" s="276" t="s">
        <v>2525</v>
      </c>
    </row>
    <row r="11029" spans="1:3" x14ac:dyDescent="0.2">
      <c r="A11029" s="76" t="s">
        <v>21853</v>
      </c>
      <c r="B11029" s="275" t="s">
        <v>21854</v>
      </c>
      <c r="C11029" s="276" t="s">
        <v>2525</v>
      </c>
    </row>
    <row r="11030" spans="1:3" x14ac:dyDescent="0.2">
      <c r="A11030" s="76" t="s">
        <v>21855</v>
      </c>
      <c r="B11030" s="275" t="s">
        <v>21856</v>
      </c>
      <c r="C11030" s="276" t="s">
        <v>2525</v>
      </c>
    </row>
    <row r="11031" spans="1:3" x14ac:dyDescent="0.2">
      <c r="A11031" s="76" t="s">
        <v>21857</v>
      </c>
      <c r="B11031" s="275" t="s">
        <v>21858</v>
      </c>
      <c r="C11031" s="276" t="s">
        <v>22275</v>
      </c>
    </row>
    <row r="11032" spans="1:3" x14ac:dyDescent="0.2">
      <c r="A11032" s="76" t="s">
        <v>21859</v>
      </c>
      <c r="B11032" s="275" t="s">
        <v>21860</v>
      </c>
      <c r="C11032" s="276" t="s">
        <v>2525</v>
      </c>
    </row>
    <row r="11033" spans="1:3" x14ac:dyDescent="0.2">
      <c r="A11033" s="76" t="s">
        <v>21861</v>
      </c>
      <c r="B11033" s="275" t="s">
        <v>21862</v>
      </c>
      <c r="C11033" s="276" t="s">
        <v>2525</v>
      </c>
    </row>
    <row r="11034" spans="1:3" x14ac:dyDescent="0.2">
      <c r="A11034" s="76" t="s">
        <v>21863</v>
      </c>
      <c r="B11034" s="275" t="s">
        <v>21864</v>
      </c>
      <c r="C11034" s="276" t="s">
        <v>2525</v>
      </c>
    </row>
    <row r="11035" spans="1:3" x14ac:dyDescent="0.2">
      <c r="A11035" s="76" t="s">
        <v>21865</v>
      </c>
      <c r="B11035" s="275" t="s">
        <v>21866</v>
      </c>
      <c r="C11035" s="276" t="s">
        <v>2525</v>
      </c>
    </row>
    <row r="11036" spans="1:3" x14ac:dyDescent="0.2">
      <c r="A11036" s="76" t="s">
        <v>21867</v>
      </c>
      <c r="B11036" s="275" t="s">
        <v>21868</v>
      </c>
      <c r="C11036" s="276" t="s">
        <v>22275</v>
      </c>
    </row>
    <row r="11037" spans="1:3" x14ac:dyDescent="0.2">
      <c r="A11037" s="76" t="s">
        <v>21869</v>
      </c>
      <c r="B11037" s="275" t="s">
        <v>21870</v>
      </c>
      <c r="C11037" s="276" t="s">
        <v>2525</v>
      </c>
    </row>
    <row r="11038" spans="1:3" x14ac:dyDescent="0.2">
      <c r="A11038" s="76" t="s">
        <v>21871</v>
      </c>
      <c r="B11038" s="275" t="s">
        <v>21872</v>
      </c>
      <c r="C11038" s="276" t="s">
        <v>2525</v>
      </c>
    </row>
    <row r="11039" spans="1:3" x14ac:dyDescent="0.2">
      <c r="A11039" s="76" t="s">
        <v>21873</v>
      </c>
      <c r="B11039" s="275" t="s">
        <v>21874</v>
      </c>
      <c r="C11039" s="276" t="s">
        <v>2525</v>
      </c>
    </row>
    <row r="11040" spans="1:3" x14ac:dyDescent="0.2">
      <c r="A11040" s="76" t="s">
        <v>21875</v>
      </c>
      <c r="B11040" s="275" t="s">
        <v>21876</v>
      </c>
      <c r="C11040" s="276" t="s">
        <v>2525</v>
      </c>
    </row>
    <row r="11041" spans="1:3" x14ac:dyDescent="0.2">
      <c r="A11041" s="76" t="s">
        <v>21877</v>
      </c>
      <c r="B11041" s="275" t="s">
        <v>21878</v>
      </c>
      <c r="C11041" s="276" t="s">
        <v>2525</v>
      </c>
    </row>
    <row r="11042" spans="1:3" x14ac:dyDescent="0.2">
      <c r="A11042" s="76" t="s">
        <v>21879</v>
      </c>
      <c r="B11042" s="275" t="s">
        <v>22330</v>
      </c>
      <c r="C11042" s="276" t="s">
        <v>22275</v>
      </c>
    </row>
    <row r="11043" spans="1:3" x14ac:dyDescent="0.2">
      <c r="A11043" s="76" t="s">
        <v>21880</v>
      </c>
      <c r="B11043" s="275" t="s">
        <v>21881</v>
      </c>
      <c r="C11043" s="276" t="s">
        <v>2525</v>
      </c>
    </row>
    <row r="11044" spans="1:3" x14ac:dyDescent="0.2">
      <c r="A11044" s="76" t="s">
        <v>21882</v>
      </c>
      <c r="B11044" s="275" t="s">
        <v>21883</v>
      </c>
      <c r="C11044" s="276" t="s">
        <v>2525</v>
      </c>
    </row>
    <row r="11045" spans="1:3" x14ac:dyDescent="0.2">
      <c r="A11045" s="76" t="s">
        <v>21884</v>
      </c>
      <c r="B11045" s="275" t="s">
        <v>21885</v>
      </c>
      <c r="C11045" s="276" t="s">
        <v>2525</v>
      </c>
    </row>
    <row r="11046" spans="1:3" x14ac:dyDescent="0.2">
      <c r="A11046" s="76" t="s">
        <v>21886</v>
      </c>
      <c r="B11046" s="275" t="s">
        <v>4419</v>
      </c>
      <c r="C11046" s="276" t="s">
        <v>2525</v>
      </c>
    </row>
    <row r="11047" spans="1:3" x14ac:dyDescent="0.2">
      <c r="A11047" s="76" t="s">
        <v>21887</v>
      </c>
      <c r="B11047" s="275" t="s">
        <v>21888</v>
      </c>
      <c r="C11047" s="276" t="s">
        <v>22275</v>
      </c>
    </row>
    <row r="11048" spans="1:3" x14ac:dyDescent="0.2">
      <c r="A11048" s="76" t="s">
        <v>21889</v>
      </c>
      <c r="B11048" s="275" t="s">
        <v>22331</v>
      </c>
      <c r="C11048" s="276" t="s">
        <v>22275</v>
      </c>
    </row>
    <row r="11049" spans="1:3" x14ac:dyDescent="0.2">
      <c r="A11049" s="76" t="s">
        <v>21890</v>
      </c>
      <c r="B11049" s="275" t="s">
        <v>21891</v>
      </c>
      <c r="C11049" s="276" t="s">
        <v>2525</v>
      </c>
    </row>
    <row r="11050" spans="1:3" x14ac:dyDescent="0.2">
      <c r="A11050" s="76" t="s">
        <v>21892</v>
      </c>
      <c r="B11050" s="275" t="s">
        <v>21893</v>
      </c>
      <c r="C11050" s="276" t="s">
        <v>2525</v>
      </c>
    </row>
    <row r="11051" spans="1:3" x14ac:dyDescent="0.2">
      <c r="A11051" s="76" t="s">
        <v>21894</v>
      </c>
      <c r="B11051" s="275" t="s">
        <v>21895</v>
      </c>
      <c r="C11051" s="276" t="s">
        <v>2525</v>
      </c>
    </row>
    <row r="11052" spans="1:3" x14ac:dyDescent="0.2">
      <c r="A11052" s="76" t="s">
        <v>21896</v>
      </c>
      <c r="B11052" s="275" t="s">
        <v>21897</v>
      </c>
      <c r="C11052" s="276" t="s">
        <v>2525</v>
      </c>
    </row>
    <row r="11053" spans="1:3" x14ac:dyDescent="0.2">
      <c r="A11053" s="76" t="s">
        <v>21898</v>
      </c>
      <c r="B11053" s="275" t="s">
        <v>21899</v>
      </c>
      <c r="C11053" s="276" t="s">
        <v>2525</v>
      </c>
    </row>
    <row r="11054" spans="1:3" x14ac:dyDescent="0.2">
      <c r="A11054" s="76" t="s">
        <v>21900</v>
      </c>
      <c r="B11054" s="275" t="s">
        <v>21901</v>
      </c>
      <c r="C11054" s="276" t="s">
        <v>22275</v>
      </c>
    </row>
    <row r="11055" spans="1:3" x14ac:dyDescent="0.2">
      <c r="A11055" s="76" t="s">
        <v>21902</v>
      </c>
      <c r="B11055" s="275" t="s">
        <v>21903</v>
      </c>
      <c r="C11055" s="276" t="s">
        <v>22275</v>
      </c>
    </row>
    <row r="11056" spans="1:3" x14ac:dyDescent="0.2">
      <c r="A11056" s="76" t="s">
        <v>21904</v>
      </c>
      <c r="B11056" s="275" t="s">
        <v>21905</v>
      </c>
      <c r="C11056" s="276" t="s">
        <v>2525</v>
      </c>
    </row>
    <row r="11057" spans="1:3" x14ac:dyDescent="0.2">
      <c r="A11057" s="76" t="s">
        <v>21906</v>
      </c>
      <c r="B11057" s="275" t="s">
        <v>21907</v>
      </c>
      <c r="C11057" s="276" t="s">
        <v>2525</v>
      </c>
    </row>
    <row r="11058" spans="1:3" x14ac:dyDescent="0.2">
      <c r="A11058" s="76" t="s">
        <v>21908</v>
      </c>
      <c r="B11058" s="275" t="s">
        <v>21909</v>
      </c>
      <c r="C11058" s="276" t="s">
        <v>2525</v>
      </c>
    </row>
    <row r="11059" spans="1:3" x14ac:dyDescent="0.2">
      <c r="A11059" s="76" t="s">
        <v>21910</v>
      </c>
      <c r="B11059" s="275" t="s">
        <v>21911</v>
      </c>
      <c r="C11059" s="276" t="s">
        <v>2525</v>
      </c>
    </row>
    <row r="11060" spans="1:3" x14ac:dyDescent="0.2">
      <c r="A11060" s="76" t="s">
        <v>21912</v>
      </c>
      <c r="B11060" s="275" t="s">
        <v>21913</v>
      </c>
      <c r="C11060" s="276" t="s">
        <v>22275</v>
      </c>
    </row>
    <row r="11061" spans="1:3" x14ac:dyDescent="0.2">
      <c r="A11061" s="76" t="s">
        <v>21914</v>
      </c>
      <c r="B11061" s="275" t="s">
        <v>2590</v>
      </c>
      <c r="C11061" s="276" t="s">
        <v>2525</v>
      </c>
    </row>
    <row r="11062" spans="1:3" x14ac:dyDescent="0.2">
      <c r="A11062" s="76" t="s">
        <v>21915</v>
      </c>
      <c r="B11062" s="275" t="s">
        <v>21916</v>
      </c>
      <c r="C11062" s="276" t="s">
        <v>2525</v>
      </c>
    </row>
    <row r="11063" spans="1:3" x14ac:dyDescent="0.2">
      <c r="A11063" s="76" t="s">
        <v>21917</v>
      </c>
      <c r="B11063" s="275" t="s">
        <v>21918</v>
      </c>
      <c r="C11063" s="276" t="s">
        <v>2525</v>
      </c>
    </row>
    <row r="11064" spans="1:3" x14ac:dyDescent="0.2">
      <c r="A11064" s="76" t="s">
        <v>21919</v>
      </c>
      <c r="B11064" s="275" t="s">
        <v>21920</v>
      </c>
      <c r="C11064" s="276" t="s">
        <v>2525</v>
      </c>
    </row>
    <row r="11065" spans="1:3" x14ac:dyDescent="0.2">
      <c r="A11065" s="76" t="s">
        <v>21921</v>
      </c>
      <c r="B11065" s="275" t="s">
        <v>21922</v>
      </c>
      <c r="C11065" s="276" t="s">
        <v>2525</v>
      </c>
    </row>
    <row r="11066" spans="1:3" x14ac:dyDescent="0.2">
      <c r="A11066" s="76" t="s">
        <v>21923</v>
      </c>
      <c r="B11066" s="275" t="s">
        <v>21924</v>
      </c>
      <c r="C11066" s="276" t="s">
        <v>2525</v>
      </c>
    </row>
    <row r="11067" spans="1:3" x14ac:dyDescent="0.2">
      <c r="A11067" s="76" t="s">
        <v>21925</v>
      </c>
      <c r="B11067" s="275" t="s">
        <v>21926</v>
      </c>
      <c r="C11067" s="276" t="s">
        <v>2525</v>
      </c>
    </row>
    <row r="11068" spans="1:3" x14ac:dyDescent="0.2">
      <c r="A11068" s="76" t="s">
        <v>21927</v>
      </c>
      <c r="B11068" s="275" t="s">
        <v>21928</v>
      </c>
      <c r="C11068" s="276" t="s">
        <v>2525</v>
      </c>
    </row>
    <row r="11069" spans="1:3" x14ac:dyDescent="0.2">
      <c r="A11069" s="76" t="s">
        <v>21929</v>
      </c>
      <c r="B11069" s="275" t="s">
        <v>21930</v>
      </c>
      <c r="C11069" s="276" t="s">
        <v>22275</v>
      </c>
    </row>
    <row r="11070" spans="1:3" x14ac:dyDescent="0.2">
      <c r="A11070" s="76" t="s">
        <v>21931</v>
      </c>
      <c r="B11070" s="275" t="s">
        <v>21932</v>
      </c>
      <c r="C11070" s="276" t="s">
        <v>22275</v>
      </c>
    </row>
    <row r="11071" spans="1:3" x14ac:dyDescent="0.2">
      <c r="A11071" s="76" t="s">
        <v>21933</v>
      </c>
      <c r="B11071" s="275" t="s">
        <v>21934</v>
      </c>
      <c r="C11071" s="276" t="s">
        <v>2525</v>
      </c>
    </row>
    <row r="11072" spans="1:3" x14ac:dyDescent="0.2">
      <c r="A11072" s="76" t="s">
        <v>21935</v>
      </c>
      <c r="B11072" s="275" t="s">
        <v>19137</v>
      </c>
      <c r="C11072" s="276" t="s">
        <v>2525</v>
      </c>
    </row>
    <row r="11073" spans="1:3" x14ac:dyDescent="0.2">
      <c r="A11073" s="76" t="s">
        <v>21936</v>
      </c>
      <c r="B11073" s="275" t="s">
        <v>21937</v>
      </c>
      <c r="C11073" s="276" t="s">
        <v>2525</v>
      </c>
    </row>
    <row r="11074" spans="1:3" x14ac:dyDescent="0.2">
      <c r="A11074" s="76" t="s">
        <v>21938</v>
      </c>
      <c r="B11074" s="275" t="s">
        <v>14396</v>
      </c>
      <c r="C11074" s="276" t="s">
        <v>22275</v>
      </c>
    </row>
    <row r="11075" spans="1:3" x14ac:dyDescent="0.2">
      <c r="A11075" s="76" t="s">
        <v>21939</v>
      </c>
      <c r="B11075" s="275" t="s">
        <v>21940</v>
      </c>
      <c r="C11075" s="276" t="s">
        <v>2525</v>
      </c>
    </row>
    <row r="11076" spans="1:3" x14ac:dyDescent="0.2">
      <c r="A11076" s="76" t="s">
        <v>21941</v>
      </c>
      <c r="B11076" s="275" t="s">
        <v>21942</v>
      </c>
      <c r="C11076" s="276" t="s">
        <v>2525</v>
      </c>
    </row>
    <row r="11077" spans="1:3" x14ac:dyDescent="0.2">
      <c r="A11077" s="76" t="s">
        <v>21943</v>
      </c>
      <c r="B11077" s="275" t="s">
        <v>21944</v>
      </c>
      <c r="C11077" s="276" t="s">
        <v>2525</v>
      </c>
    </row>
    <row r="11078" spans="1:3" x14ac:dyDescent="0.2">
      <c r="A11078" s="76" t="s">
        <v>21945</v>
      </c>
      <c r="B11078" s="275" t="s">
        <v>21946</v>
      </c>
      <c r="C11078" s="276" t="s">
        <v>2525</v>
      </c>
    </row>
    <row r="11079" spans="1:3" x14ac:dyDescent="0.2">
      <c r="A11079" s="76" t="s">
        <v>21947</v>
      </c>
      <c r="B11079" s="275" t="s">
        <v>21948</v>
      </c>
      <c r="C11079" s="276" t="s">
        <v>2525</v>
      </c>
    </row>
    <row r="11080" spans="1:3" x14ac:dyDescent="0.2">
      <c r="A11080" s="76" t="s">
        <v>21949</v>
      </c>
      <c r="B11080" s="275" t="s">
        <v>21950</v>
      </c>
      <c r="C11080" s="276" t="s">
        <v>2525</v>
      </c>
    </row>
    <row r="11081" spans="1:3" x14ac:dyDescent="0.2">
      <c r="A11081" s="76" t="s">
        <v>21951</v>
      </c>
      <c r="B11081" s="275" t="s">
        <v>21952</v>
      </c>
      <c r="C11081" s="276" t="s">
        <v>2525</v>
      </c>
    </row>
    <row r="11082" spans="1:3" x14ac:dyDescent="0.2">
      <c r="A11082" s="76" t="s">
        <v>21953</v>
      </c>
      <c r="B11082" s="275" t="s">
        <v>21954</v>
      </c>
      <c r="C11082" s="276" t="s">
        <v>2525</v>
      </c>
    </row>
    <row r="11083" spans="1:3" x14ac:dyDescent="0.2">
      <c r="A11083" s="76" t="s">
        <v>21955</v>
      </c>
      <c r="B11083" s="275" t="s">
        <v>21956</v>
      </c>
      <c r="C11083" s="276" t="s">
        <v>2525</v>
      </c>
    </row>
    <row r="11084" spans="1:3" x14ac:dyDescent="0.2">
      <c r="A11084" s="76" t="s">
        <v>21957</v>
      </c>
      <c r="B11084" s="275" t="s">
        <v>21958</v>
      </c>
      <c r="C11084" s="276" t="s">
        <v>2525</v>
      </c>
    </row>
    <row r="11085" spans="1:3" x14ac:dyDescent="0.2">
      <c r="A11085" s="76" t="s">
        <v>21959</v>
      </c>
      <c r="B11085" s="275" t="s">
        <v>21960</v>
      </c>
      <c r="C11085" s="276" t="s">
        <v>2525</v>
      </c>
    </row>
    <row r="11086" spans="1:3" x14ac:dyDescent="0.2">
      <c r="A11086" s="76" t="s">
        <v>21961</v>
      </c>
      <c r="B11086" s="275" t="s">
        <v>21962</v>
      </c>
      <c r="C11086" s="276" t="s">
        <v>2525</v>
      </c>
    </row>
    <row r="11087" spans="1:3" x14ac:dyDescent="0.2">
      <c r="A11087" s="76" t="s">
        <v>21963</v>
      </c>
      <c r="B11087" s="275" t="s">
        <v>20847</v>
      </c>
      <c r="C11087" s="276" t="s">
        <v>2525</v>
      </c>
    </row>
    <row r="11088" spans="1:3" x14ac:dyDescent="0.2">
      <c r="A11088" s="76" t="s">
        <v>21964</v>
      </c>
      <c r="B11088" s="275" t="s">
        <v>21965</v>
      </c>
      <c r="C11088" s="276" t="s">
        <v>2525</v>
      </c>
    </row>
    <row r="11089" spans="1:3" x14ac:dyDescent="0.2">
      <c r="A11089" s="76" t="s">
        <v>21966</v>
      </c>
      <c r="B11089" s="275" t="s">
        <v>20853</v>
      </c>
      <c r="C11089" s="276" t="s">
        <v>2525</v>
      </c>
    </row>
    <row r="11090" spans="1:3" x14ac:dyDescent="0.2">
      <c r="A11090" s="76" t="s">
        <v>21967</v>
      </c>
      <c r="B11090" s="275" t="s">
        <v>19464</v>
      </c>
      <c r="C11090" s="276" t="s">
        <v>2525</v>
      </c>
    </row>
    <row r="11091" spans="1:3" x14ac:dyDescent="0.2">
      <c r="A11091" s="76" t="s">
        <v>21968</v>
      </c>
      <c r="B11091" s="275" t="s">
        <v>19697</v>
      </c>
      <c r="C11091" s="276" t="s">
        <v>22275</v>
      </c>
    </row>
    <row r="11092" spans="1:3" x14ac:dyDescent="0.2">
      <c r="A11092" s="76" t="s">
        <v>21969</v>
      </c>
      <c r="B11092" s="275" t="s">
        <v>21970</v>
      </c>
      <c r="C11092" s="276" t="s">
        <v>2525</v>
      </c>
    </row>
    <row r="11093" spans="1:3" x14ac:dyDescent="0.2">
      <c r="A11093" s="76" t="s">
        <v>21971</v>
      </c>
      <c r="B11093" s="275" t="s">
        <v>21972</v>
      </c>
      <c r="C11093" s="276" t="s">
        <v>2525</v>
      </c>
    </row>
    <row r="11094" spans="1:3" x14ac:dyDescent="0.2">
      <c r="A11094" s="76" t="s">
        <v>21973</v>
      </c>
      <c r="B11094" s="275" t="s">
        <v>21974</v>
      </c>
      <c r="C11094" s="276" t="s">
        <v>22275</v>
      </c>
    </row>
    <row r="11095" spans="1:3" x14ac:dyDescent="0.2">
      <c r="A11095" s="76" t="s">
        <v>21975</v>
      </c>
      <c r="B11095" s="275" t="s">
        <v>21976</v>
      </c>
      <c r="C11095" s="276" t="s">
        <v>2525</v>
      </c>
    </row>
    <row r="11096" spans="1:3" x14ac:dyDescent="0.2">
      <c r="A11096" s="76" t="s">
        <v>21977</v>
      </c>
      <c r="B11096" s="275" t="s">
        <v>21978</v>
      </c>
      <c r="C11096" s="276" t="s">
        <v>2525</v>
      </c>
    </row>
    <row r="11097" spans="1:3" x14ac:dyDescent="0.2">
      <c r="A11097" s="76" t="s">
        <v>21979</v>
      </c>
      <c r="B11097" s="275" t="s">
        <v>21980</v>
      </c>
      <c r="C11097" s="276" t="s">
        <v>2525</v>
      </c>
    </row>
    <row r="11098" spans="1:3" x14ac:dyDescent="0.2">
      <c r="A11098" s="76" t="s">
        <v>21981</v>
      </c>
      <c r="B11098" s="275" t="s">
        <v>21982</v>
      </c>
      <c r="C11098" s="276" t="s">
        <v>2525</v>
      </c>
    </row>
    <row r="11099" spans="1:3" x14ac:dyDescent="0.2">
      <c r="A11099" s="76" t="s">
        <v>21983</v>
      </c>
      <c r="B11099" s="275" t="s">
        <v>21984</v>
      </c>
      <c r="C11099" s="276" t="s">
        <v>2525</v>
      </c>
    </row>
    <row r="11100" spans="1:3" x14ac:dyDescent="0.2">
      <c r="A11100" s="76" t="s">
        <v>21985</v>
      </c>
      <c r="B11100" s="275" t="s">
        <v>21868</v>
      </c>
      <c r="C11100" s="276" t="s">
        <v>2525</v>
      </c>
    </row>
    <row r="11101" spans="1:3" x14ac:dyDescent="0.2">
      <c r="A11101" s="76" t="s">
        <v>21986</v>
      </c>
      <c r="B11101" s="275" t="s">
        <v>21987</v>
      </c>
      <c r="C11101" s="276" t="s">
        <v>2525</v>
      </c>
    </row>
    <row r="11102" spans="1:3" x14ac:dyDescent="0.2">
      <c r="A11102" s="76" t="s">
        <v>21988</v>
      </c>
      <c r="B11102" s="275" t="s">
        <v>21989</v>
      </c>
      <c r="C11102" s="276" t="s">
        <v>2525</v>
      </c>
    </row>
    <row r="11103" spans="1:3" x14ac:dyDescent="0.2">
      <c r="A11103" s="76" t="s">
        <v>21990</v>
      </c>
      <c r="B11103" s="275" t="s">
        <v>21991</v>
      </c>
      <c r="C11103" s="276" t="s">
        <v>2525</v>
      </c>
    </row>
    <row r="11104" spans="1:3" x14ac:dyDescent="0.2">
      <c r="A11104" s="76" t="s">
        <v>21992</v>
      </c>
      <c r="B11104" s="275" t="s">
        <v>18056</v>
      </c>
      <c r="C11104" s="276" t="s">
        <v>2525</v>
      </c>
    </row>
    <row r="11105" spans="1:3" x14ac:dyDescent="0.2">
      <c r="A11105" s="76" t="s">
        <v>21993</v>
      </c>
      <c r="B11105" s="275" t="s">
        <v>21994</v>
      </c>
      <c r="C11105" s="276" t="s">
        <v>2525</v>
      </c>
    </row>
    <row r="11106" spans="1:3" x14ac:dyDescent="0.2">
      <c r="A11106" s="76" t="s">
        <v>21995</v>
      </c>
      <c r="B11106" s="275" t="s">
        <v>21996</v>
      </c>
      <c r="C11106" s="276" t="s">
        <v>2525</v>
      </c>
    </row>
    <row r="11107" spans="1:3" x14ac:dyDescent="0.2">
      <c r="A11107" s="76" t="s">
        <v>21997</v>
      </c>
      <c r="B11107" s="275" t="s">
        <v>18132</v>
      </c>
      <c r="C11107" s="276" t="s">
        <v>2525</v>
      </c>
    </row>
    <row r="11108" spans="1:3" x14ac:dyDescent="0.2">
      <c r="A11108" s="76" t="s">
        <v>21998</v>
      </c>
      <c r="B11108" s="275" t="s">
        <v>4579</v>
      </c>
      <c r="C11108" s="276" t="s">
        <v>2525</v>
      </c>
    </row>
    <row r="11109" spans="1:3" x14ac:dyDescent="0.2">
      <c r="A11109" s="76" t="s">
        <v>21999</v>
      </c>
      <c r="B11109" s="275" t="s">
        <v>22000</v>
      </c>
      <c r="C11109" s="276" t="s">
        <v>2525</v>
      </c>
    </row>
    <row r="11110" spans="1:3" x14ac:dyDescent="0.2">
      <c r="A11110" s="76" t="s">
        <v>22001</v>
      </c>
      <c r="B11110" s="275" t="s">
        <v>22002</v>
      </c>
      <c r="C11110" s="276" t="s">
        <v>2525</v>
      </c>
    </row>
    <row r="11111" spans="1:3" x14ac:dyDescent="0.2">
      <c r="A11111" s="76" t="s">
        <v>22003</v>
      </c>
      <c r="B11111" s="275" t="s">
        <v>22004</v>
      </c>
      <c r="C11111" s="276" t="s">
        <v>2525</v>
      </c>
    </row>
    <row r="11112" spans="1:3" x14ac:dyDescent="0.2">
      <c r="A11112" s="76" t="s">
        <v>22005</v>
      </c>
      <c r="B11112" s="275" t="s">
        <v>22006</v>
      </c>
      <c r="C11112" s="276" t="s">
        <v>22275</v>
      </c>
    </row>
    <row r="11113" spans="1:3" x14ac:dyDescent="0.2">
      <c r="A11113" s="76" t="s">
        <v>22007</v>
      </c>
      <c r="B11113" s="275" t="s">
        <v>437</v>
      </c>
      <c r="C11113" s="276" t="s">
        <v>2525</v>
      </c>
    </row>
    <row r="11114" spans="1:3" x14ac:dyDescent="0.2">
      <c r="A11114" s="76" t="s">
        <v>22008</v>
      </c>
      <c r="B11114" s="275" t="s">
        <v>8072</v>
      </c>
      <c r="C11114" s="276" t="s">
        <v>2525</v>
      </c>
    </row>
    <row r="11115" spans="1:3" x14ac:dyDescent="0.2">
      <c r="A11115" s="76" t="s">
        <v>22009</v>
      </c>
      <c r="B11115" s="275" t="s">
        <v>17144</v>
      </c>
      <c r="C11115" s="276" t="s">
        <v>2525</v>
      </c>
    </row>
    <row r="11116" spans="1:3" x14ac:dyDescent="0.2">
      <c r="A11116" s="76" t="s">
        <v>22010</v>
      </c>
      <c r="B11116" s="275" t="s">
        <v>22011</v>
      </c>
      <c r="C11116" s="276" t="s">
        <v>2525</v>
      </c>
    </row>
    <row r="11117" spans="1:3" x14ac:dyDescent="0.2">
      <c r="A11117" s="76" t="s">
        <v>22012</v>
      </c>
      <c r="B11117" s="275" t="s">
        <v>12445</v>
      </c>
      <c r="C11117" s="276" t="s">
        <v>2525</v>
      </c>
    </row>
    <row r="11118" spans="1:3" x14ac:dyDescent="0.2">
      <c r="A11118" s="76" t="s">
        <v>22013</v>
      </c>
      <c r="B11118" s="275" t="s">
        <v>22014</v>
      </c>
      <c r="C11118" s="276" t="s">
        <v>2525</v>
      </c>
    </row>
    <row r="11119" spans="1:3" x14ac:dyDescent="0.2">
      <c r="A11119" s="76" t="s">
        <v>22015</v>
      </c>
      <c r="B11119" s="275" t="s">
        <v>22016</v>
      </c>
      <c r="C11119" s="276" t="s">
        <v>2525</v>
      </c>
    </row>
    <row r="11120" spans="1:3" x14ac:dyDescent="0.2">
      <c r="A11120" s="76" t="s">
        <v>22017</v>
      </c>
      <c r="B11120" s="275" t="s">
        <v>4689</v>
      </c>
      <c r="C11120" s="276" t="s">
        <v>2525</v>
      </c>
    </row>
    <row r="11121" spans="1:3" x14ac:dyDescent="0.2">
      <c r="A11121" s="76" t="s">
        <v>22018</v>
      </c>
      <c r="B11121" s="275" t="s">
        <v>4409</v>
      </c>
      <c r="C11121" s="276" t="s">
        <v>2525</v>
      </c>
    </row>
    <row r="11122" spans="1:3" x14ac:dyDescent="0.2">
      <c r="A11122" s="76" t="s">
        <v>22019</v>
      </c>
      <c r="B11122" s="275" t="s">
        <v>22020</v>
      </c>
      <c r="C11122" s="276" t="s">
        <v>2525</v>
      </c>
    </row>
    <row r="11123" spans="1:3" x14ac:dyDescent="0.2">
      <c r="A11123" s="76" t="s">
        <v>22021</v>
      </c>
      <c r="B11123" s="275" t="s">
        <v>22022</v>
      </c>
      <c r="C11123" s="276" t="s">
        <v>2525</v>
      </c>
    </row>
    <row r="11124" spans="1:3" x14ac:dyDescent="0.2">
      <c r="A11124" s="76" t="s">
        <v>22023</v>
      </c>
      <c r="B11124" s="275" t="s">
        <v>22024</v>
      </c>
      <c r="C11124" s="276" t="s">
        <v>2525</v>
      </c>
    </row>
    <row r="11125" spans="1:3" x14ac:dyDescent="0.2">
      <c r="A11125" s="76" t="s">
        <v>22025</v>
      </c>
      <c r="B11125" s="275" t="s">
        <v>22026</v>
      </c>
      <c r="C11125" s="276" t="s">
        <v>2525</v>
      </c>
    </row>
    <row r="11126" spans="1:3" x14ac:dyDescent="0.2">
      <c r="A11126" s="76" t="s">
        <v>22027</v>
      </c>
      <c r="B11126" s="275" t="s">
        <v>22028</v>
      </c>
      <c r="C11126" s="276" t="s">
        <v>2525</v>
      </c>
    </row>
    <row r="11127" spans="1:3" x14ac:dyDescent="0.2">
      <c r="A11127" s="76" t="s">
        <v>22029</v>
      </c>
      <c r="B11127" s="275" t="s">
        <v>22030</v>
      </c>
      <c r="C11127" s="276" t="s">
        <v>2525</v>
      </c>
    </row>
    <row r="11128" spans="1:3" x14ac:dyDescent="0.2">
      <c r="A11128" s="76" t="s">
        <v>22031</v>
      </c>
      <c r="B11128" s="275" t="s">
        <v>22032</v>
      </c>
      <c r="C11128" s="276" t="s">
        <v>2525</v>
      </c>
    </row>
    <row r="11129" spans="1:3" x14ac:dyDescent="0.2">
      <c r="A11129" s="76" t="s">
        <v>22033</v>
      </c>
      <c r="B11129" s="275" t="s">
        <v>22034</v>
      </c>
      <c r="C11129" s="276" t="s">
        <v>2525</v>
      </c>
    </row>
    <row r="11130" spans="1:3" x14ac:dyDescent="0.2">
      <c r="A11130" s="76" t="s">
        <v>22035</v>
      </c>
      <c r="B11130" s="275" t="s">
        <v>22036</v>
      </c>
      <c r="C11130" s="276" t="s">
        <v>2525</v>
      </c>
    </row>
    <row r="11131" spans="1:3" x14ac:dyDescent="0.2">
      <c r="A11131" s="76" t="s">
        <v>22037</v>
      </c>
      <c r="B11131" s="275" t="s">
        <v>22038</v>
      </c>
      <c r="C11131" s="276" t="s">
        <v>2525</v>
      </c>
    </row>
    <row r="11132" spans="1:3" x14ac:dyDescent="0.2">
      <c r="A11132" s="76" t="s">
        <v>22039</v>
      </c>
      <c r="B11132" s="275" t="s">
        <v>22040</v>
      </c>
      <c r="C11132" s="276" t="s">
        <v>2525</v>
      </c>
    </row>
    <row r="11133" spans="1:3" x14ac:dyDescent="0.2">
      <c r="A11133" s="76" t="s">
        <v>22041</v>
      </c>
      <c r="B11133" s="275" t="s">
        <v>22042</v>
      </c>
      <c r="C11133" s="276" t="s">
        <v>2525</v>
      </c>
    </row>
    <row r="11134" spans="1:3" x14ac:dyDescent="0.2">
      <c r="A11134" s="76" t="s">
        <v>22043</v>
      </c>
      <c r="B11134" s="275" t="s">
        <v>22044</v>
      </c>
      <c r="C11134" s="276" t="s">
        <v>2525</v>
      </c>
    </row>
    <row r="11135" spans="1:3" x14ac:dyDescent="0.2">
      <c r="A11135" s="76" t="s">
        <v>22045</v>
      </c>
      <c r="B11135" s="275" t="s">
        <v>22046</v>
      </c>
      <c r="C11135" s="276" t="s">
        <v>22275</v>
      </c>
    </row>
    <row r="11136" spans="1:3" x14ac:dyDescent="0.2">
      <c r="A11136" s="76" t="s">
        <v>22047</v>
      </c>
      <c r="B11136" s="275" t="s">
        <v>22048</v>
      </c>
      <c r="C11136" s="276" t="s">
        <v>2525</v>
      </c>
    </row>
    <row r="11137" spans="1:3" x14ac:dyDescent="0.2">
      <c r="A11137" s="76" t="s">
        <v>22049</v>
      </c>
      <c r="B11137" s="275" t="s">
        <v>22050</v>
      </c>
      <c r="C11137" s="276" t="s">
        <v>2525</v>
      </c>
    </row>
    <row r="11138" spans="1:3" x14ac:dyDescent="0.2">
      <c r="A11138" s="76" t="s">
        <v>22051</v>
      </c>
      <c r="B11138" s="275" t="s">
        <v>22052</v>
      </c>
      <c r="C11138" s="276" t="s">
        <v>2525</v>
      </c>
    </row>
    <row r="11139" spans="1:3" x14ac:dyDescent="0.2">
      <c r="A11139" s="76" t="s">
        <v>22053</v>
      </c>
      <c r="B11139" s="275" t="s">
        <v>22054</v>
      </c>
      <c r="C11139" s="276" t="s">
        <v>2525</v>
      </c>
    </row>
    <row r="11140" spans="1:3" x14ac:dyDescent="0.2">
      <c r="A11140" s="76" t="s">
        <v>22055</v>
      </c>
      <c r="B11140" s="275" t="s">
        <v>22056</v>
      </c>
      <c r="C11140" s="276" t="s">
        <v>2525</v>
      </c>
    </row>
    <row r="11141" spans="1:3" x14ac:dyDescent="0.2">
      <c r="A11141" s="76" t="s">
        <v>22057</v>
      </c>
      <c r="B11141" s="275" t="s">
        <v>22058</v>
      </c>
      <c r="C11141" s="276" t="s">
        <v>2525</v>
      </c>
    </row>
    <row r="11142" spans="1:3" x14ac:dyDescent="0.2">
      <c r="A11142" s="76" t="s">
        <v>22059</v>
      </c>
      <c r="B11142" s="275" t="s">
        <v>22060</v>
      </c>
      <c r="C11142" s="276" t="s">
        <v>2525</v>
      </c>
    </row>
    <row r="11143" spans="1:3" x14ac:dyDescent="0.2">
      <c r="A11143" s="76" t="s">
        <v>22061</v>
      </c>
      <c r="B11143" s="275" t="s">
        <v>22062</v>
      </c>
      <c r="C11143" s="276" t="s">
        <v>2525</v>
      </c>
    </row>
    <row r="11144" spans="1:3" x14ac:dyDescent="0.2">
      <c r="A11144" s="76" t="s">
        <v>22063</v>
      </c>
      <c r="B11144" s="275" t="s">
        <v>22064</v>
      </c>
      <c r="C11144" s="276" t="s">
        <v>2525</v>
      </c>
    </row>
    <row r="11145" spans="1:3" x14ac:dyDescent="0.2">
      <c r="A11145" s="76" t="s">
        <v>22065</v>
      </c>
      <c r="B11145" s="275" t="s">
        <v>8272</v>
      </c>
      <c r="C11145" s="276" t="s">
        <v>2525</v>
      </c>
    </row>
    <row r="11146" spans="1:3" x14ac:dyDescent="0.2">
      <c r="A11146" s="76" t="s">
        <v>22066</v>
      </c>
      <c r="B11146" s="275" t="s">
        <v>22067</v>
      </c>
      <c r="C11146" s="276" t="s">
        <v>2525</v>
      </c>
    </row>
    <row r="11147" spans="1:3" x14ac:dyDescent="0.2">
      <c r="A11147" s="76" t="s">
        <v>22068</v>
      </c>
      <c r="B11147" s="275" t="s">
        <v>22069</v>
      </c>
      <c r="C11147" s="276" t="s">
        <v>2525</v>
      </c>
    </row>
    <row r="11148" spans="1:3" x14ac:dyDescent="0.2">
      <c r="A11148" s="76" t="s">
        <v>22070</v>
      </c>
      <c r="B11148" s="275" t="s">
        <v>8711</v>
      </c>
      <c r="C11148" s="276" t="s">
        <v>2525</v>
      </c>
    </row>
    <row r="11149" spans="1:3" x14ac:dyDescent="0.2">
      <c r="A11149" s="76" t="s">
        <v>22071</v>
      </c>
      <c r="B11149" s="275" t="s">
        <v>8304</v>
      </c>
      <c r="C11149" s="276" t="s">
        <v>2525</v>
      </c>
    </row>
    <row r="11150" spans="1:3" x14ac:dyDescent="0.2">
      <c r="A11150" s="76" t="s">
        <v>22072</v>
      </c>
      <c r="B11150" s="275" t="s">
        <v>22073</v>
      </c>
      <c r="C11150" s="276" t="s">
        <v>2525</v>
      </c>
    </row>
    <row r="11151" spans="1:3" x14ac:dyDescent="0.2">
      <c r="A11151" s="76" t="s">
        <v>22074</v>
      </c>
      <c r="B11151" s="275" t="s">
        <v>22075</v>
      </c>
      <c r="C11151" s="276" t="s">
        <v>2525</v>
      </c>
    </row>
    <row r="11152" spans="1:3" x14ac:dyDescent="0.2">
      <c r="A11152" s="76" t="s">
        <v>22076</v>
      </c>
      <c r="B11152" s="275" t="s">
        <v>22077</v>
      </c>
      <c r="C11152" s="276" t="s">
        <v>2525</v>
      </c>
    </row>
    <row r="11153" spans="1:3" x14ac:dyDescent="0.2">
      <c r="A11153" s="76" t="s">
        <v>22078</v>
      </c>
      <c r="B11153" s="275" t="s">
        <v>22079</v>
      </c>
      <c r="C11153" s="276" t="s">
        <v>22275</v>
      </c>
    </row>
    <row r="11154" spans="1:3" x14ac:dyDescent="0.2">
      <c r="A11154" s="76" t="s">
        <v>22080</v>
      </c>
      <c r="B11154" s="275" t="s">
        <v>22081</v>
      </c>
      <c r="C11154" s="276" t="s">
        <v>2525</v>
      </c>
    </row>
    <row r="11155" spans="1:3" x14ac:dyDescent="0.2">
      <c r="A11155" s="76" t="s">
        <v>22082</v>
      </c>
      <c r="B11155" s="275" t="s">
        <v>16811</v>
      </c>
      <c r="C11155" s="276" t="s">
        <v>2525</v>
      </c>
    </row>
    <row r="11156" spans="1:3" x14ac:dyDescent="0.2">
      <c r="A11156" s="76" t="s">
        <v>22083</v>
      </c>
      <c r="B11156" s="275" t="s">
        <v>22084</v>
      </c>
      <c r="C11156" s="276" t="s">
        <v>2525</v>
      </c>
    </row>
    <row r="11157" spans="1:3" x14ac:dyDescent="0.2">
      <c r="A11157" s="76" t="s">
        <v>22085</v>
      </c>
      <c r="B11157" s="275" t="s">
        <v>22086</v>
      </c>
      <c r="C11157" s="276" t="s">
        <v>2525</v>
      </c>
    </row>
    <row r="11158" spans="1:3" x14ac:dyDescent="0.2">
      <c r="A11158" s="76" t="s">
        <v>22087</v>
      </c>
      <c r="B11158" s="275" t="s">
        <v>21928</v>
      </c>
      <c r="C11158" s="276" t="s">
        <v>2525</v>
      </c>
    </row>
    <row r="11159" spans="1:3" x14ac:dyDescent="0.2">
      <c r="A11159" s="76" t="s">
        <v>22088</v>
      </c>
      <c r="B11159" s="275" t="s">
        <v>22089</v>
      </c>
      <c r="C11159" s="276" t="s">
        <v>2525</v>
      </c>
    </row>
    <row r="11160" spans="1:3" x14ac:dyDescent="0.2">
      <c r="A11160" s="76" t="s">
        <v>22090</v>
      </c>
      <c r="B11160" s="275" t="s">
        <v>22091</v>
      </c>
      <c r="C11160" s="276" t="s">
        <v>2525</v>
      </c>
    </row>
    <row r="11161" spans="1:3" x14ac:dyDescent="0.2">
      <c r="A11161" s="76" t="s">
        <v>22092</v>
      </c>
      <c r="B11161" s="275" t="s">
        <v>22093</v>
      </c>
      <c r="C11161" s="276" t="s">
        <v>2525</v>
      </c>
    </row>
    <row r="11162" spans="1:3" x14ac:dyDescent="0.2">
      <c r="A11162" s="76" t="s">
        <v>22094</v>
      </c>
      <c r="B11162" s="275" t="s">
        <v>22095</v>
      </c>
      <c r="C11162" s="276" t="s">
        <v>2525</v>
      </c>
    </row>
    <row r="11163" spans="1:3" x14ac:dyDescent="0.2">
      <c r="A11163" s="76" t="s">
        <v>22096</v>
      </c>
      <c r="B11163" s="275" t="s">
        <v>22097</v>
      </c>
      <c r="C11163" s="276" t="s">
        <v>2525</v>
      </c>
    </row>
    <row r="11164" spans="1:3" x14ac:dyDescent="0.2">
      <c r="A11164" s="76" t="s">
        <v>22098</v>
      </c>
      <c r="B11164" s="275" t="s">
        <v>22099</v>
      </c>
      <c r="C11164" s="276" t="s">
        <v>2525</v>
      </c>
    </row>
    <row r="11165" spans="1:3" x14ac:dyDescent="0.2">
      <c r="A11165" s="76" t="s">
        <v>22100</v>
      </c>
      <c r="B11165" s="275" t="s">
        <v>22101</v>
      </c>
      <c r="C11165" s="276" t="s">
        <v>2525</v>
      </c>
    </row>
    <row r="11166" spans="1:3" x14ac:dyDescent="0.2">
      <c r="A11166" s="76" t="s">
        <v>22102</v>
      </c>
      <c r="B11166" s="275" t="s">
        <v>13462</v>
      </c>
      <c r="C11166" s="276" t="s">
        <v>2525</v>
      </c>
    </row>
    <row r="11167" spans="1:3" x14ac:dyDescent="0.2">
      <c r="A11167" s="76" t="s">
        <v>22103</v>
      </c>
      <c r="B11167" s="275" t="s">
        <v>22104</v>
      </c>
      <c r="C11167" s="276" t="s">
        <v>2525</v>
      </c>
    </row>
    <row r="11168" spans="1:3" x14ac:dyDescent="0.2">
      <c r="A11168" s="76" t="s">
        <v>22105</v>
      </c>
      <c r="B11168" s="275" t="s">
        <v>22106</v>
      </c>
      <c r="C11168" s="276" t="s">
        <v>2525</v>
      </c>
    </row>
    <row r="11169" spans="1:3" x14ac:dyDescent="0.2">
      <c r="A11169" s="76" t="s">
        <v>22107</v>
      </c>
      <c r="B11169" s="275" t="s">
        <v>22108</v>
      </c>
      <c r="C11169" s="276" t="s">
        <v>2525</v>
      </c>
    </row>
    <row r="11170" spans="1:3" x14ac:dyDescent="0.2">
      <c r="A11170" s="76" t="s">
        <v>22109</v>
      </c>
      <c r="B11170" s="275" t="s">
        <v>22110</v>
      </c>
      <c r="C11170" s="276" t="s">
        <v>2525</v>
      </c>
    </row>
    <row r="11171" spans="1:3" x14ac:dyDescent="0.2">
      <c r="A11171" s="76" t="s">
        <v>22111</v>
      </c>
      <c r="B11171" s="275" t="s">
        <v>22112</v>
      </c>
      <c r="C11171" s="276" t="s">
        <v>2525</v>
      </c>
    </row>
    <row r="11172" spans="1:3" x14ac:dyDescent="0.2">
      <c r="A11172" s="76" t="s">
        <v>22113</v>
      </c>
      <c r="B11172" s="275" t="s">
        <v>22114</v>
      </c>
      <c r="C11172" s="276" t="s">
        <v>2525</v>
      </c>
    </row>
    <row r="11173" spans="1:3" x14ac:dyDescent="0.2">
      <c r="A11173" s="76" t="s">
        <v>22115</v>
      </c>
      <c r="B11173" s="275" t="s">
        <v>5283</v>
      </c>
      <c r="C11173" s="276" t="s">
        <v>22275</v>
      </c>
    </row>
    <row r="11174" spans="1:3" x14ac:dyDescent="0.2">
      <c r="A11174" s="76" t="s">
        <v>22116</v>
      </c>
      <c r="B11174" s="275" t="s">
        <v>22117</v>
      </c>
      <c r="C11174" s="276" t="s">
        <v>2525</v>
      </c>
    </row>
    <row r="11175" spans="1:3" x14ac:dyDescent="0.2">
      <c r="A11175" s="76" t="s">
        <v>22118</v>
      </c>
      <c r="B11175" s="275" t="s">
        <v>22119</v>
      </c>
      <c r="C11175" s="276" t="s">
        <v>2525</v>
      </c>
    </row>
    <row r="11176" spans="1:3" x14ac:dyDescent="0.2">
      <c r="A11176" s="76" t="s">
        <v>22120</v>
      </c>
      <c r="B11176" s="275" t="s">
        <v>22121</v>
      </c>
      <c r="C11176" s="276" t="s">
        <v>2525</v>
      </c>
    </row>
    <row r="11177" spans="1:3" x14ac:dyDescent="0.2">
      <c r="A11177" s="76" t="s">
        <v>22122</v>
      </c>
      <c r="B11177" s="275" t="s">
        <v>22123</v>
      </c>
      <c r="C11177" s="276" t="s">
        <v>2525</v>
      </c>
    </row>
    <row r="11178" spans="1:3" x14ac:dyDescent="0.2">
      <c r="A11178" s="76" t="s">
        <v>22124</v>
      </c>
      <c r="B11178" s="275" t="s">
        <v>22125</v>
      </c>
      <c r="C11178" s="276" t="s">
        <v>2525</v>
      </c>
    </row>
    <row r="11179" spans="1:3" x14ac:dyDescent="0.2">
      <c r="A11179" s="76" t="s">
        <v>22126</v>
      </c>
      <c r="B11179" s="275" t="s">
        <v>22127</v>
      </c>
      <c r="C11179" s="276" t="s">
        <v>2525</v>
      </c>
    </row>
    <row r="11180" spans="1:3" x14ac:dyDescent="0.2">
      <c r="A11180" s="76" t="s">
        <v>22128</v>
      </c>
      <c r="B11180" s="275" t="s">
        <v>22129</v>
      </c>
      <c r="C11180" s="276" t="s">
        <v>2525</v>
      </c>
    </row>
    <row r="11181" spans="1:3" x14ac:dyDescent="0.2">
      <c r="A11181" s="76" t="s">
        <v>22130</v>
      </c>
      <c r="B11181" s="275" t="s">
        <v>22131</v>
      </c>
      <c r="C11181" s="276" t="s">
        <v>2525</v>
      </c>
    </row>
    <row r="11182" spans="1:3" x14ac:dyDescent="0.2">
      <c r="A11182" s="76" t="s">
        <v>22132</v>
      </c>
      <c r="B11182" s="275" t="s">
        <v>22133</v>
      </c>
      <c r="C11182" s="276" t="s">
        <v>22275</v>
      </c>
    </row>
    <row r="11183" spans="1:3" x14ac:dyDescent="0.2">
      <c r="A11183" s="76" t="s">
        <v>22134</v>
      </c>
      <c r="B11183" s="275" t="s">
        <v>22135</v>
      </c>
      <c r="C11183" s="276" t="s">
        <v>2525</v>
      </c>
    </row>
    <row r="11184" spans="1:3" x14ac:dyDescent="0.2">
      <c r="A11184" s="76" t="s">
        <v>22136</v>
      </c>
      <c r="B11184" s="275" t="s">
        <v>22137</v>
      </c>
      <c r="C11184" s="276" t="s">
        <v>2525</v>
      </c>
    </row>
    <row r="11185" spans="1:3" x14ac:dyDescent="0.2">
      <c r="A11185" s="76" t="s">
        <v>22138</v>
      </c>
      <c r="B11185" s="275" t="s">
        <v>22139</v>
      </c>
      <c r="C11185" s="276" t="s">
        <v>2525</v>
      </c>
    </row>
    <row r="11186" spans="1:3" x14ac:dyDescent="0.2">
      <c r="A11186" s="76" t="s">
        <v>22140</v>
      </c>
      <c r="B11186" s="275" t="s">
        <v>22141</v>
      </c>
      <c r="C11186" s="276" t="s">
        <v>2525</v>
      </c>
    </row>
    <row r="11187" spans="1:3" x14ac:dyDescent="0.2">
      <c r="A11187" s="76" t="s">
        <v>22142</v>
      </c>
      <c r="B11187" s="275" t="s">
        <v>22143</v>
      </c>
      <c r="C11187" s="276" t="s">
        <v>2525</v>
      </c>
    </row>
    <row r="11188" spans="1:3" x14ac:dyDescent="0.2">
      <c r="A11188" s="76" t="s">
        <v>22144</v>
      </c>
      <c r="B11188" s="275" t="s">
        <v>22145</v>
      </c>
      <c r="C11188" s="276" t="s">
        <v>2525</v>
      </c>
    </row>
    <row r="11189" spans="1:3" x14ac:dyDescent="0.2">
      <c r="A11189" s="76" t="s">
        <v>22146</v>
      </c>
      <c r="B11189" s="275" t="s">
        <v>22147</v>
      </c>
      <c r="C11189" s="276" t="s">
        <v>2525</v>
      </c>
    </row>
    <row r="11190" spans="1:3" x14ac:dyDescent="0.2">
      <c r="A11190" s="76" t="s">
        <v>22148</v>
      </c>
      <c r="B11190" s="275" t="s">
        <v>22149</v>
      </c>
      <c r="C11190" s="276" t="s">
        <v>22275</v>
      </c>
    </row>
    <row r="11191" spans="1:3" x14ac:dyDescent="0.2">
      <c r="A11191" s="76" t="s">
        <v>22150</v>
      </c>
      <c r="B11191" s="275" t="s">
        <v>22151</v>
      </c>
      <c r="C11191" s="276" t="s">
        <v>2525</v>
      </c>
    </row>
    <row r="11192" spans="1:3" x14ac:dyDescent="0.2">
      <c r="A11192" s="76" t="s">
        <v>22152</v>
      </c>
      <c r="B11192" s="275" t="s">
        <v>22153</v>
      </c>
      <c r="C11192" s="276" t="s">
        <v>2525</v>
      </c>
    </row>
    <row r="11193" spans="1:3" x14ac:dyDescent="0.2">
      <c r="A11193" s="76" t="s">
        <v>22154</v>
      </c>
      <c r="B11193" s="275" t="s">
        <v>22155</v>
      </c>
      <c r="C11193" s="276" t="s">
        <v>2525</v>
      </c>
    </row>
    <row r="11194" spans="1:3" x14ac:dyDescent="0.2">
      <c r="A11194" s="76" t="s">
        <v>22156</v>
      </c>
      <c r="B11194" s="275" t="s">
        <v>22157</v>
      </c>
      <c r="C11194" s="276" t="s">
        <v>2525</v>
      </c>
    </row>
    <row r="11195" spans="1:3" x14ac:dyDescent="0.2">
      <c r="A11195" s="76" t="s">
        <v>22158</v>
      </c>
      <c r="B11195" s="275" t="s">
        <v>22159</v>
      </c>
      <c r="C11195" s="276" t="s">
        <v>2525</v>
      </c>
    </row>
    <row r="11196" spans="1:3" x14ac:dyDescent="0.2">
      <c r="A11196" s="76" t="s">
        <v>22160</v>
      </c>
      <c r="B11196" s="275" t="s">
        <v>22161</v>
      </c>
      <c r="C11196" s="276" t="s">
        <v>2525</v>
      </c>
    </row>
    <row r="11197" spans="1:3" x14ac:dyDescent="0.2">
      <c r="A11197" s="76" t="s">
        <v>22162</v>
      </c>
      <c r="B11197" s="275" t="s">
        <v>22163</v>
      </c>
      <c r="C11197" s="276" t="s">
        <v>2525</v>
      </c>
    </row>
    <row r="11198" spans="1:3" x14ac:dyDescent="0.2">
      <c r="A11198" s="76" t="s">
        <v>22164</v>
      </c>
      <c r="B11198" s="275" t="s">
        <v>22165</v>
      </c>
      <c r="C11198" s="276" t="s">
        <v>2525</v>
      </c>
    </row>
    <row r="11199" spans="1:3" x14ac:dyDescent="0.2">
      <c r="A11199" s="76" t="s">
        <v>22166</v>
      </c>
      <c r="B11199" s="275" t="s">
        <v>22167</v>
      </c>
      <c r="C11199" s="276" t="s">
        <v>22275</v>
      </c>
    </row>
    <row r="11200" spans="1:3" x14ac:dyDescent="0.2">
      <c r="A11200" s="76" t="s">
        <v>22168</v>
      </c>
      <c r="B11200" s="275" t="s">
        <v>22169</v>
      </c>
      <c r="C11200" s="276" t="s">
        <v>2525</v>
      </c>
    </row>
    <row r="11201" spans="1:3" x14ac:dyDescent="0.2">
      <c r="A11201" s="76" t="s">
        <v>22170</v>
      </c>
      <c r="B11201" s="275" t="s">
        <v>22171</v>
      </c>
      <c r="C11201" s="276" t="s">
        <v>2525</v>
      </c>
    </row>
    <row r="11202" spans="1:3" x14ac:dyDescent="0.2">
      <c r="A11202" s="76" t="s">
        <v>22172</v>
      </c>
      <c r="B11202" s="275" t="s">
        <v>22173</v>
      </c>
      <c r="C11202" s="276" t="s">
        <v>22275</v>
      </c>
    </row>
    <row r="11203" spans="1:3" x14ac:dyDescent="0.2">
      <c r="A11203" s="76" t="s">
        <v>22174</v>
      </c>
      <c r="B11203" s="275" t="s">
        <v>22175</v>
      </c>
      <c r="C11203" s="276" t="s">
        <v>2525</v>
      </c>
    </row>
    <row r="11204" spans="1:3" x14ac:dyDescent="0.2">
      <c r="A11204" s="76" t="s">
        <v>22176</v>
      </c>
      <c r="B11204" s="275" t="s">
        <v>22177</v>
      </c>
      <c r="C11204" s="276" t="s">
        <v>2525</v>
      </c>
    </row>
    <row r="11205" spans="1:3" x14ac:dyDescent="0.2">
      <c r="A11205" s="76" t="s">
        <v>22178</v>
      </c>
      <c r="B11205" s="275" t="s">
        <v>22179</v>
      </c>
      <c r="C11205" s="276" t="s">
        <v>22275</v>
      </c>
    </row>
    <row r="11206" spans="1:3" x14ac:dyDescent="0.2">
      <c r="A11206" s="76" t="s">
        <v>22180</v>
      </c>
      <c r="B11206" s="275" t="s">
        <v>22181</v>
      </c>
      <c r="C11206" s="276" t="s">
        <v>2525</v>
      </c>
    </row>
    <row r="11207" spans="1:3" x14ac:dyDescent="0.2">
      <c r="A11207" s="76" t="s">
        <v>22182</v>
      </c>
      <c r="B11207" s="275" t="s">
        <v>22183</v>
      </c>
      <c r="C11207" s="276" t="s">
        <v>2525</v>
      </c>
    </row>
    <row r="11208" spans="1:3" x14ac:dyDescent="0.2">
      <c r="A11208" s="76" t="s">
        <v>22184</v>
      </c>
      <c r="B11208" s="275" t="s">
        <v>6870</v>
      </c>
      <c r="C11208" s="276" t="s">
        <v>2525</v>
      </c>
    </row>
    <row r="11209" spans="1:3" x14ac:dyDescent="0.2">
      <c r="A11209" s="76" t="s">
        <v>22185</v>
      </c>
      <c r="B11209" s="275" t="s">
        <v>22186</v>
      </c>
      <c r="C11209" s="276" t="s">
        <v>2525</v>
      </c>
    </row>
    <row r="11210" spans="1:3" x14ac:dyDescent="0.2">
      <c r="A11210" s="76" t="s">
        <v>22187</v>
      </c>
      <c r="B11210" s="275" t="s">
        <v>22188</v>
      </c>
      <c r="C11210" s="276" t="s">
        <v>2525</v>
      </c>
    </row>
    <row r="11211" spans="1:3" x14ac:dyDescent="0.2">
      <c r="A11211" s="76" t="s">
        <v>22189</v>
      </c>
      <c r="B11211" s="275" t="s">
        <v>22190</v>
      </c>
      <c r="C11211" s="276" t="s">
        <v>2525</v>
      </c>
    </row>
    <row r="11212" spans="1:3" x14ac:dyDescent="0.2">
      <c r="A11212" s="76" t="s">
        <v>22191</v>
      </c>
      <c r="B11212" s="275" t="s">
        <v>22192</v>
      </c>
      <c r="C11212" s="276" t="s">
        <v>2525</v>
      </c>
    </row>
    <row r="11213" spans="1:3" x14ac:dyDescent="0.2">
      <c r="A11213" s="76" t="s">
        <v>22193</v>
      </c>
      <c r="B11213" s="275" t="s">
        <v>22194</v>
      </c>
      <c r="C11213" s="276" t="s">
        <v>2525</v>
      </c>
    </row>
    <row r="11214" spans="1:3" x14ac:dyDescent="0.2">
      <c r="A11214" s="76" t="s">
        <v>22195</v>
      </c>
      <c r="B11214" s="275" t="s">
        <v>22196</v>
      </c>
      <c r="C11214" s="276" t="s">
        <v>22275</v>
      </c>
    </row>
    <row r="11215" spans="1:3" x14ac:dyDescent="0.2">
      <c r="A11215" s="76" t="s">
        <v>22197</v>
      </c>
      <c r="B11215" s="275" t="s">
        <v>22198</v>
      </c>
      <c r="C11215" s="276" t="s">
        <v>2525</v>
      </c>
    </row>
    <row r="11216" spans="1:3" x14ac:dyDescent="0.2">
      <c r="A11216" s="76" t="s">
        <v>22199</v>
      </c>
      <c r="B11216" s="275" t="s">
        <v>22200</v>
      </c>
      <c r="C11216" s="276" t="s">
        <v>2525</v>
      </c>
    </row>
    <row r="11217" spans="1:3" x14ac:dyDescent="0.2">
      <c r="A11217" s="76" t="s">
        <v>22201</v>
      </c>
      <c r="B11217" s="275" t="s">
        <v>22202</v>
      </c>
      <c r="C11217" s="276" t="s">
        <v>2525</v>
      </c>
    </row>
    <row r="11218" spans="1:3" x14ac:dyDescent="0.2">
      <c r="A11218" s="76" t="s">
        <v>22203</v>
      </c>
      <c r="B11218" s="275" t="s">
        <v>14816</v>
      </c>
      <c r="C11218" s="276" t="s">
        <v>2525</v>
      </c>
    </row>
    <row r="11219" spans="1:3" x14ac:dyDescent="0.2">
      <c r="A11219" s="76" t="s">
        <v>22204</v>
      </c>
      <c r="B11219" s="275" t="s">
        <v>19845</v>
      </c>
      <c r="C11219" s="276" t="s">
        <v>22275</v>
      </c>
    </row>
    <row r="11220" spans="1:3" x14ac:dyDescent="0.2">
      <c r="A11220" s="76" t="s">
        <v>19846</v>
      </c>
      <c r="B11220" s="275" t="s">
        <v>19847</v>
      </c>
      <c r="C11220" s="276" t="s">
        <v>2525</v>
      </c>
    </row>
    <row r="11221" spans="1:3" x14ac:dyDescent="0.2">
      <c r="A11221" s="76" t="s">
        <v>19848</v>
      </c>
      <c r="B11221" s="275" t="s">
        <v>6535</v>
      </c>
      <c r="C11221" s="276" t="s">
        <v>22275</v>
      </c>
    </row>
    <row r="11222" spans="1:3" x14ac:dyDescent="0.2">
      <c r="A11222" s="76" t="s">
        <v>19849</v>
      </c>
      <c r="B11222" s="275" t="s">
        <v>19850</v>
      </c>
      <c r="C11222" s="276" t="s">
        <v>22275</v>
      </c>
    </row>
    <row r="11223" spans="1:3" x14ac:dyDescent="0.2">
      <c r="A11223" s="76" t="s">
        <v>19851</v>
      </c>
      <c r="B11223" s="275" t="s">
        <v>19852</v>
      </c>
      <c r="C11223" s="276" t="s">
        <v>22275</v>
      </c>
    </row>
    <row r="11224" spans="1:3" x14ac:dyDescent="0.2">
      <c r="A11224" s="76" t="s">
        <v>19853</v>
      </c>
      <c r="B11224" s="275" t="s">
        <v>19854</v>
      </c>
      <c r="C11224" s="276" t="s">
        <v>2525</v>
      </c>
    </row>
    <row r="11225" spans="1:3" x14ac:dyDescent="0.2">
      <c r="A11225" s="76" t="s">
        <v>19855</v>
      </c>
      <c r="B11225" s="275" t="s">
        <v>19856</v>
      </c>
      <c r="C11225" s="276" t="s">
        <v>22275</v>
      </c>
    </row>
    <row r="11226" spans="1:3" x14ac:dyDescent="0.2">
      <c r="A11226" s="76" t="s">
        <v>19857</v>
      </c>
      <c r="B11226" s="275" t="s">
        <v>19858</v>
      </c>
      <c r="C11226" s="276" t="s">
        <v>22275</v>
      </c>
    </row>
    <row r="11227" spans="1:3" x14ac:dyDescent="0.2">
      <c r="A11227" s="76" t="s">
        <v>19859</v>
      </c>
      <c r="B11227" s="275" t="s">
        <v>22332</v>
      </c>
      <c r="C11227" s="276" t="s">
        <v>22275</v>
      </c>
    </row>
    <row r="11228" spans="1:3" x14ac:dyDescent="0.2">
      <c r="A11228" s="76" t="s">
        <v>19860</v>
      </c>
      <c r="B11228" s="275" t="s">
        <v>19861</v>
      </c>
      <c r="C11228" s="276" t="s">
        <v>2525</v>
      </c>
    </row>
    <row r="11229" spans="1:3" x14ac:dyDescent="0.2">
      <c r="A11229" s="76" t="s">
        <v>19862</v>
      </c>
      <c r="B11229" s="275" t="s">
        <v>19863</v>
      </c>
      <c r="C11229" s="276" t="s">
        <v>2525</v>
      </c>
    </row>
    <row r="11230" spans="1:3" x14ac:dyDescent="0.2">
      <c r="A11230" s="76" t="s">
        <v>19864</v>
      </c>
      <c r="B11230" s="275" t="s">
        <v>19865</v>
      </c>
      <c r="C11230" s="276" t="s">
        <v>2525</v>
      </c>
    </row>
    <row r="11231" spans="1:3" x14ac:dyDescent="0.2">
      <c r="A11231" s="76" t="s">
        <v>19866</v>
      </c>
      <c r="B11231" s="275" t="s">
        <v>19867</v>
      </c>
      <c r="C11231" s="276" t="s">
        <v>2525</v>
      </c>
    </row>
    <row r="11232" spans="1:3" x14ac:dyDescent="0.2">
      <c r="A11232" s="76" t="s">
        <v>19868</v>
      </c>
      <c r="B11232" s="275" t="s">
        <v>19869</v>
      </c>
      <c r="C11232" s="276" t="s">
        <v>2525</v>
      </c>
    </row>
    <row r="11233" spans="1:3" x14ac:dyDescent="0.2">
      <c r="A11233" s="76" t="s">
        <v>19870</v>
      </c>
      <c r="B11233" s="275" t="s">
        <v>19871</v>
      </c>
      <c r="C11233" s="276" t="s">
        <v>2525</v>
      </c>
    </row>
    <row r="11234" spans="1:3" x14ac:dyDescent="0.2">
      <c r="A11234" s="76" t="s">
        <v>19872</v>
      </c>
      <c r="B11234" s="275" t="s">
        <v>19873</v>
      </c>
      <c r="C11234" s="276" t="s">
        <v>2525</v>
      </c>
    </row>
    <row r="11235" spans="1:3" x14ac:dyDescent="0.2">
      <c r="A11235" s="76" t="s">
        <v>19874</v>
      </c>
      <c r="B11235" s="275" t="s">
        <v>19875</v>
      </c>
      <c r="C11235" s="276" t="s">
        <v>2525</v>
      </c>
    </row>
    <row r="11236" spans="1:3" x14ac:dyDescent="0.2">
      <c r="A11236" s="76" t="s">
        <v>19876</v>
      </c>
      <c r="B11236" s="275" t="s">
        <v>19877</v>
      </c>
      <c r="C11236" s="276" t="s">
        <v>22275</v>
      </c>
    </row>
    <row r="11237" spans="1:3" x14ac:dyDescent="0.2">
      <c r="A11237" s="76" t="s">
        <v>19878</v>
      </c>
      <c r="B11237" s="275" t="s">
        <v>19879</v>
      </c>
      <c r="C11237" s="276" t="s">
        <v>2525</v>
      </c>
    </row>
    <row r="11238" spans="1:3" x14ac:dyDescent="0.2">
      <c r="A11238" s="76" t="s">
        <v>19880</v>
      </c>
      <c r="B11238" s="275" t="s">
        <v>20853</v>
      </c>
      <c r="C11238" s="276" t="s">
        <v>2525</v>
      </c>
    </row>
    <row r="11239" spans="1:3" x14ac:dyDescent="0.2">
      <c r="A11239" s="76" t="s">
        <v>19881</v>
      </c>
      <c r="B11239" s="275" t="s">
        <v>19882</v>
      </c>
      <c r="C11239" s="276" t="s">
        <v>2525</v>
      </c>
    </row>
    <row r="11240" spans="1:3" x14ac:dyDescent="0.2">
      <c r="A11240" s="76" t="s">
        <v>19883</v>
      </c>
      <c r="B11240" s="275" t="s">
        <v>19468</v>
      </c>
      <c r="C11240" s="276" t="s">
        <v>2525</v>
      </c>
    </row>
    <row r="11241" spans="1:3" x14ac:dyDescent="0.2">
      <c r="A11241" s="76" t="s">
        <v>19884</v>
      </c>
      <c r="B11241" s="275" t="s">
        <v>19885</v>
      </c>
      <c r="C11241" s="276" t="s">
        <v>22275</v>
      </c>
    </row>
    <row r="11242" spans="1:3" x14ac:dyDescent="0.2">
      <c r="A11242" s="76" t="s">
        <v>19886</v>
      </c>
      <c r="B11242" s="275" t="s">
        <v>19887</v>
      </c>
      <c r="C11242" s="276" t="s">
        <v>2525</v>
      </c>
    </row>
    <row r="11243" spans="1:3" x14ac:dyDescent="0.2">
      <c r="A11243" s="76" t="s">
        <v>19888</v>
      </c>
      <c r="B11243" s="275" t="s">
        <v>19889</v>
      </c>
      <c r="C11243" s="276" t="s">
        <v>2525</v>
      </c>
    </row>
    <row r="11244" spans="1:3" x14ac:dyDescent="0.2">
      <c r="A11244" s="76" t="s">
        <v>19890</v>
      </c>
      <c r="B11244" s="275" t="s">
        <v>19891</v>
      </c>
      <c r="C11244" s="276" t="s">
        <v>2525</v>
      </c>
    </row>
    <row r="11245" spans="1:3" x14ac:dyDescent="0.2">
      <c r="A11245" s="76" t="s">
        <v>19892</v>
      </c>
      <c r="B11245" s="275" t="s">
        <v>19893</v>
      </c>
      <c r="C11245" s="276" t="s">
        <v>2525</v>
      </c>
    </row>
    <row r="11246" spans="1:3" x14ac:dyDescent="0.2">
      <c r="A11246" s="76" t="s">
        <v>19894</v>
      </c>
      <c r="B11246" s="275" t="s">
        <v>19895</v>
      </c>
      <c r="C11246" s="276" t="s">
        <v>2525</v>
      </c>
    </row>
    <row r="11247" spans="1:3" x14ac:dyDescent="0.2">
      <c r="A11247" s="76" t="s">
        <v>19896</v>
      </c>
      <c r="B11247" s="275" t="s">
        <v>19897</v>
      </c>
      <c r="C11247" s="276" t="s">
        <v>2525</v>
      </c>
    </row>
    <row r="11248" spans="1:3" x14ac:dyDescent="0.2">
      <c r="A11248" s="76" t="s">
        <v>19898</v>
      </c>
      <c r="B11248" s="275" t="s">
        <v>19899</v>
      </c>
      <c r="C11248" s="276" t="s">
        <v>2525</v>
      </c>
    </row>
    <row r="11249" spans="1:3" x14ac:dyDescent="0.2">
      <c r="A11249" s="76" t="s">
        <v>19900</v>
      </c>
      <c r="B11249" s="275" t="s">
        <v>19901</v>
      </c>
      <c r="C11249" s="276" t="s">
        <v>2525</v>
      </c>
    </row>
    <row r="11250" spans="1:3" x14ac:dyDescent="0.2">
      <c r="A11250" s="76" t="s">
        <v>19902</v>
      </c>
      <c r="B11250" s="275" t="s">
        <v>19903</v>
      </c>
      <c r="C11250" s="276" t="s">
        <v>2525</v>
      </c>
    </row>
    <row r="11251" spans="1:3" x14ac:dyDescent="0.2">
      <c r="A11251" s="76" t="s">
        <v>19904</v>
      </c>
      <c r="B11251" s="275" t="s">
        <v>19905</v>
      </c>
      <c r="C11251" s="276" t="s">
        <v>22275</v>
      </c>
    </row>
    <row r="11252" spans="1:3" x14ac:dyDescent="0.2">
      <c r="A11252" s="76" t="s">
        <v>19906</v>
      </c>
      <c r="B11252" s="275" t="s">
        <v>22241</v>
      </c>
      <c r="C11252" s="276" t="s">
        <v>2525</v>
      </c>
    </row>
    <row r="11253" spans="1:3" x14ac:dyDescent="0.2">
      <c r="A11253" s="76" t="s">
        <v>19907</v>
      </c>
      <c r="B11253" s="275" t="s">
        <v>19908</v>
      </c>
      <c r="C11253" s="276" t="s">
        <v>2525</v>
      </c>
    </row>
    <row r="11254" spans="1:3" x14ac:dyDescent="0.2">
      <c r="A11254" s="76" t="s">
        <v>19909</v>
      </c>
      <c r="B11254" s="275" t="s">
        <v>19910</v>
      </c>
      <c r="C11254" s="276" t="s">
        <v>2525</v>
      </c>
    </row>
    <row r="11255" spans="1:3" x14ac:dyDescent="0.2">
      <c r="A11255" s="76" t="s">
        <v>19911</v>
      </c>
      <c r="B11255" s="275" t="s">
        <v>19912</v>
      </c>
      <c r="C11255" s="276" t="s">
        <v>2525</v>
      </c>
    </row>
    <row r="11256" spans="1:3" x14ac:dyDescent="0.2">
      <c r="A11256" s="76" t="s">
        <v>19913</v>
      </c>
      <c r="B11256" s="275" t="s">
        <v>2988</v>
      </c>
      <c r="C11256" s="276" t="s">
        <v>22275</v>
      </c>
    </row>
    <row r="11257" spans="1:3" x14ac:dyDescent="0.2">
      <c r="A11257" s="76" t="s">
        <v>19914</v>
      </c>
      <c r="B11257" s="275" t="s">
        <v>13152</v>
      </c>
      <c r="C11257" s="276" t="s">
        <v>2525</v>
      </c>
    </row>
    <row r="11258" spans="1:3" x14ac:dyDescent="0.2">
      <c r="A11258" s="76" t="s">
        <v>19915</v>
      </c>
      <c r="B11258" s="275" t="s">
        <v>19916</v>
      </c>
      <c r="C11258" s="276" t="s">
        <v>2525</v>
      </c>
    </row>
    <row r="11259" spans="1:3" x14ac:dyDescent="0.2">
      <c r="A11259" s="76" t="s">
        <v>19917</v>
      </c>
      <c r="B11259" s="275" t="s">
        <v>19918</v>
      </c>
      <c r="C11259" s="276" t="s">
        <v>2525</v>
      </c>
    </row>
    <row r="11260" spans="1:3" x14ac:dyDescent="0.2">
      <c r="A11260" s="76" t="s">
        <v>19919</v>
      </c>
      <c r="B11260" s="275" t="s">
        <v>19720</v>
      </c>
      <c r="C11260" s="276" t="s">
        <v>2525</v>
      </c>
    </row>
    <row r="11261" spans="1:3" x14ac:dyDescent="0.2">
      <c r="A11261" s="76" t="s">
        <v>19920</v>
      </c>
      <c r="B11261" s="275" t="s">
        <v>19921</v>
      </c>
      <c r="C11261" s="276" t="s">
        <v>2525</v>
      </c>
    </row>
    <row r="11262" spans="1:3" x14ac:dyDescent="0.2">
      <c r="A11262" s="76" t="s">
        <v>19922</v>
      </c>
      <c r="B11262" s="275" t="s">
        <v>19923</v>
      </c>
      <c r="C11262" s="276" t="s">
        <v>2525</v>
      </c>
    </row>
    <row r="11263" spans="1:3" x14ac:dyDescent="0.2">
      <c r="A11263" s="76" t="s">
        <v>19924</v>
      </c>
      <c r="B11263" s="275" t="s">
        <v>19925</v>
      </c>
      <c r="C11263" s="276" t="s">
        <v>22275</v>
      </c>
    </row>
    <row r="11264" spans="1:3" x14ac:dyDescent="0.2">
      <c r="A11264" s="76" t="s">
        <v>19926</v>
      </c>
      <c r="B11264" s="275" t="s">
        <v>19927</v>
      </c>
      <c r="C11264" s="276" t="s">
        <v>2525</v>
      </c>
    </row>
    <row r="11265" spans="1:3" x14ac:dyDescent="0.2">
      <c r="A11265" s="76" t="s">
        <v>19928</v>
      </c>
      <c r="B11265" s="275" t="s">
        <v>22242</v>
      </c>
      <c r="C11265" s="276" t="s">
        <v>2525</v>
      </c>
    </row>
    <row r="11266" spans="1:3" x14ac:dyDescent="0.2">
      <c r="A11266" s="76" t="s">
        <v>19929</v>
      </c>
      <c r="B11266" s="275" t="s">
        <v>19930</v>
      </c>
      <c r="C11266" s="276" t="s">
        <v>2525</v>
      </c>
    </row>
    <row r="11267" spans="1:3" x14ac:dyDescent="0.2">
      <c r="A11267" s="76" t="s">
        <v>19931</v>
      </c>
      <c r="B11267" s="275" t="s">
        <v>19932</v>
      </c>
      <c r="C11267" s="276" t="s">
        <v>22275</v>
      </c>
    </row>
    <row r="11268" spans="1:3" x14ac:dyDescent="0.2">
      <c r="A11268" s="76" t="s">
        <v>19933</v>
      </c>
      <c r="B11268" s="275" t="s">
        <v>19934</v>
      </c>
      <c r="C11268" s="276" t="s">
        <v>2525</v>
      </c>
    </row>
    <row r="11269" spans="1:3" x14ac:dyDescent="0.2">
      <c r="A11269" s="76" t="s">
        <v>19935</v>
      </c>
      <c r="B11269" s="275" t="s">
        <v>19936</v>
      </c>
      <c r="C11269" s="276" t="s">
        <v>2525</v>
      </c>
    </row>
    <row r="11270" spans="1:3" x14ac:dyDescent="0.2">
      <c r="A11270" s="76" t="s">
        <v>19937</v>
      </c>
      <c r="B11270" s="275" t="s">
        <v>19938</v>
      </c>
      <c r="C11270" s="276" t="s">
        <v>22275</v>
      </c>
    </row>
    <row r="11271" spans="1:3" x14ac:dyDescent="0.2">
      <c r="A11271" s="76" t="s">
        <v>19939</v>
      </c>
      <c r="B11271" s="275" t="s">
        <v>19940</v>
      </c>
      <c r="C11271" s="276" t="s">
        <v>2525</v>
      </c>
    </row>
    <row r="11272" spans="1:3" x14ac:dyDescent="0.2">
      <c r="A11272" s="76" t="s">
        <v>19941</v>
      </c>
      <c r="B11272" s="275" t="s">
        <v>19942</v>
      </c>
      <c r="C11272" s="276" t="s">
        <v>22275</v>
      </c>
    </row>
    <row r="11273" spans="1:3" x14ac:dyDescent="0.2">
      <c r="A11273" s="76" t="s">
        <v>19943</v>
      </c>
      <c r="B11273" s="275" t="s">
        <v>19944</v>
      </c>
      <c r="C11273" s="276" t="s">
        <v>2525</v>
      </c>
    </row>
    <row r="11274" spans="1:3" x14ac:dyDescent="0.2">
      <c r="A11274" s="76" t="s">
        <v>19945</v>
      </c>
      <c r="B11274" s="275" t="s">
        <v>19946</v>
      </c>
      <c r="C11274" s="276" t="s">
        <v>2525</v>
      </c>
    </row>
    <row r="11275" spans="1:3" x14ac:dyDescent="0.2">
      <c r="A11275" s="76" t="s">
        <v>19947</v>
      </c>
      <c r="B11275" s="275" t="s">
        <v>19948</v>
      </c>
      <c r="C11275" s="276" t="s">
        <v>2525</v>
      </c>
    </row>
    <row r="11276" spans="1:3" x14ac:dyDescent="0.2">
      <c r="A11276" s="76" t="s">
        <v>19949</v>
      </c>
      <c r="B11276" s="275" t="s">
        <v>19950</v>
      </c>
      <c r="C11276" s="276" t="s">
        <v>2525</v>
      </c>
    </row>
    <row r="11277" spans="1:3" x14ac:dyDescent="0.2">
      <c r="A11277" s="76" t="s">
        <v>19951</v>
      </c>
      <c r="B11277" s="275" t="s">
        <v>19952</v>
      </c>
      <c r="C11277" s="276" t="s">
        <v>2525</v>
      </c>
    </row>
    <row r="11278" spans="1:3" x14ac:dyDescent="0.2">
      <c r="A11278" s="76" t="s">
        <v>19953</v>
      </c>
      <c r="B11278" s="275" t="s">
        <v>19954</v>
      </c>
      <c r="C11278" s="276" t="s">
        <v>2525</v>
      </c>
    </row>
    <row r="11279" spans="1:3" x14ac:dyDescent="0.2">
      <c r="A11279" s="76" t="s">
        <v>19955</v>
      </c>
      <c r="B11279" s="275" t="s">
        <v>20318</v>
      </c>
      <c r="C11279" s="276" t="s">
        <v>2525</v>
      </c>
    </row>
    <row r="11280" spans="1:3" x14ac:dyDescent="0.2">
      <c r="A11280" s="76" t="s">
        <v>19956</v>
      </c>
      <c r="B11280" s="275" t="s">
        <v>19957</v>
      </c>
      <c r="C11280" s="276" t="s">
        <v>2525</v>
      </c>
    </row>
    <row r="11281" spans="1:3" x14ac:dyDescent="0.2">
      <c r="A11281" s="76" t="s">
        <v>19958</v>
      </c>
      <c r="B11281" s="275" t="s">
        <v>19959</v>
      </c>
      <c r="C11281" s="276" t="s">
        <v>2525</v>
      </c>
    </row>
    <row r="11282" spans="1:3" x14ac:dyDescent="0.2">
      <c r="A11282" s="76" t="s">
        <v>19960</v>
      </c>
      <c r="B11282" s="275" t="s">
        <v>19961</v>
      </c>
      <c r="C11282" s="276" t="s">
        <v>22275</v>
      </c>
    </row>
    <row r="11283" spans="1:3" x14ac:dyDescent="0.2">
      <c r="A11283" s="76" t="s">
        <v>19962</v>
      </c>
      <c r="B11283" s="275" t="s">
        <v>16331</v>
      </c>
      <c r="C11283" s="276" t="s">
        <v>2525</v>
      </c>
    </row>
    <row r="11284" spans="1:3" x14ac:dyDescent="0.2">
      <c r="A11284" s="76" t="s">
        <v>19963</v>
      </c>
      <c r="B11284" s="275" t="s">
        <v>19964</v>
      </c>
      <c r="C11284" s="276" t="s">
        <v>2525</v>
      </c>
    </row>
    <row r="11285" spans="1:3" x14ac:dyDescent="0.2">
      <c r="A11285" s="76" t="s">
        <v>19965</v>
      </c>
      <c r="B11285" s="275" t="s">
        <v>19966</v>
      </c>
      <c r="C11285" s="276" t="s">
        <v>2525</v>
      </c>
    </row>
    <row r="11286" spans="1:3" x14ac:dyDescent="0.2">
      <c r="A11286" s="76" t="s">
        <v>19967</v>
      </c>
      <c r="B11286" s="275" t="s">
        <v>19968</v>
      </c>
      <c r="C11286" s="276" t="s">
        <v>2525</v>
      </c>
    </row>
    <row r="11287" spans="1:3" x14ac:dyDescent="0.2">
      <c r="A11287" s="76" t="s">
        <v>19969</v>
      </c>
      <c r="B11287" s="275" t="s">
        <v>19970</v>
      </c>
      <c r="C11287" s="276" t="s">
        <v>2525</v>
      </c>
    </row>
    <row r="11288" spans="1:3" x14ac:dyDescent="0.2">
      <c r="A11288" s="76" t="s">
        <v>19971</v>
      </c>
      <c r="B11288" s="275" t="s">
        <v>19972</v>
      </c>
      <c r="C11288" s="276" t="s">
        <v>2525</v>
      </c>
    </row>
    <row r="11289" spans="1:3" x14ac:dyDescent="0.2">
      <c r="A11289" s="76" t="s">
        <v>19973</v>
      </c>
      <c r="B11289" s="275" t="s">
        <v>19974</v>
      </c>
      <c r="C11289" s="276" t="s">
        <v>2525</v>
      </c>
    </row>
    <row r="11290" spans="1:3" x14ac:dyDescent="0.2">
      <c r="A11290" s="76" t="s">
        <v>19975</v>
      </c>
      <c r="B11290" s="275" t="s">
        <v>19976</v>
      </c>
      <c r="C11290" s="276" t="s">
        <v>2525</v>
      </c>
    </row>
    <row r="11291" spans="1:3" x14ac:dyDescent="0.2">
      <c r="A11291" s="76" t="s">
        <v>19977</v>
      </c>
      <c r="B11291" s="275" t="s">
        <v>19978</v>
      </c>
      <c r="C11291" s="276" t="s">
        <v>2525</v>
      </c>
    </row>
    <row r="11292" spans="1:3" x14ac:dyDescent="0.2">
      <c r="A11292" s="76" t="s">
        <v>19979</v>
      </c>
      <c r="B11292" s="275" t="s">
        <v>19980</v>
      </c>
      <c r="C11292" s="276" t="s">
        <v>22275</v>
      </c>
    </row>
    <row r="11293" spans="1:3" x14ac:dyDescent="0.2">
      <c r="A11293" s="76" t="s">
        <v>19981</v>
      </c>
      <c r="B11293" s="275" t="s">
        <v>19982</v>
      </c>
      <c r="C11293" s="276" t="s">
        <v>2525</v>
      </c>
    </row>
    <row r="11294" spans="1:3" x14ac:dyDescent="0.2">
      <c r="A11294" s="76" t="s">
        <v>19983</v>
      </c>
      <c r="B11294" s="275" t="s">
        <v>19984</v>
      </c>
      <c r="C11294" s="276" t="s">
        <v>2525</v>
      </c>
    </row>
    <row r="11295" spans="1:3" x14ac:dyDescent="0.2">
      <c r="A11295" s="76" t="s">
        <v>19985</v>
      </c>
      <c r="B11295" s="275" t="s">
        <v>19986</v>
      </c>
      <c r="C11295" s="276" t="s">
        <v>22275</v>
      </c>
    </row>
    <row r="11296" spans="1:3" x14ac:dyDescent="0.2">
      <c r="A11296" s="76" t="s">
        <v>19987</v>
      </c>
      <c r="B11296" s="275" t="s">
        <v>19988</v>
      </c>
      <c r="C11296" s="276" t="s">
        <v>2525</v>
      </c>
    </row>
    <row r="11297" spans="1:3" x14ac:dyDescent="0.2">
      <c r="A11297" s="76" t="s">
        <v>19989</v>
      </c>
      <c r="B11297" s="275" t="s">
        <v>19990</v>
      </c>
      <c r="C11297" s="276" t="s">
        <v>2525</v>
      </c>
    </row>
    <row r="11298" spans="1:3" x14ac:dyDescent="0.2">
      <c r="A11298" s="76" t="s">
        <v>19991</v>
      </c>
      <c r="B11298" s="275" t="s">
        <v>19992</v>
      </c>
      <c r="C11298" s="276" t="s">
        <v>2525</v>
      </c>
    </row>
    <row r="11299" spans="1:3" x14ac:dyDescent="0.2">
      <c r="A11299" s="76" t="s">
        <v>19993</v>
      </c>
      <c r="B11299" s="275" t="s">
        <v>19994</v>
      </c>
      <c r="C11299" s="276" t="s">
        <v>2525</v>
      </c>
    </row>
    <row r="11300" spans="1:3" x14ac:dyDescent="0.2">
      <c r="A11300" s="76" t="s">
        <v>19995</v>
      </c>
      <c r="B11300" s="275" t="s">
        <v>19996</v>
      </c>
      <c r="C11300" s="276" t="s">
        <v>2525</v>
      </c>
    </row>
    <row r="11301" spans="1:3" x14ac:dyDescent="0.2">
      <c r="A11301" s="76" t="s">
        <v>19997</v>
      </c>
      <c r="B11301" s="275" t="s">
        <v>19998</v>
      </c>
      <c r="C11301" s="276" t="s">
        <v>2525</v>
      </c>
    </row>
    <row r="11302" spans="1:3" x14ac:dyDescent="0.2">
      <c r="A11302" s="76" t="s">
        <v>19999</v>
      </c>
      <c r="B11302" s="275" t="s">
        <v>20000</v>
      </c>
      <c r="C11302" s="276" t="s">
        <v>22275</v>
      </c>
    </row>
    <row r="11303" spans="1:3" x14ac:dyDescent="0.2">
      <c r="A11303" s="76" t="s">
        <v>20001</v>
      </c>
      <c r="B11303" s="275" t="s">
        <v>20002</v>
      </c>
      <c r="C11303" s="276" t="s">
        <v>2525</v>
      </c>
    </row>
    <row r="11304" spans="1:3" x14ac:dyDescent="0.2">
      <c r="A11304" s="76" t="s">
        <v>20003</v>
      </c>
      <c r="B11304" s="275" t="s">
        <v>20004</v>
      </c>
      <c r="C11304" s="276" t="s">
        <v>2525</v>
      </c>
    </row>
    <row r="11305" spans="1:3" x14ac:dyDescent="0.2">
      <c r="A11305" s="76" t="s">
        <v>20005</v>
      </c>
      <c r="B11305" s="275" t="s">
        <v>20006</v>
      </c>
      <c r="C11305" s="276" t="s">
        <v>2525</v>
      </c>
    </row>
    <row r="11306" spans="1:3" x14ac:dyDescent="0.2">
      <c r="A11306" s="76" t="s">
        <v>20007</v>
      </c>
      <c r="B11306" s="275" t="s">
        <v>20008</v>
      </c>
      <c r="C11306" s="276" t="s">
        <v>2525</v>
      </c>
    </row>
    <row r="11307" spans="1:3" x14ac:dyDescent="0.2">
      <c r="A11307" s="76" t="s">
        <v>20009</v>
      </c>
      <c r="B11307" s="275" t="s">
        <v>20010</v>
      </c>
      <c r="C11307" s="276" t="s">
        <v>2525</v>
      </c>
    </row>
    <row r="11308" spans="1:3" x14ac:dyDescent="0.2">
      <c r="A11308" s="76" t="s">
        <v>20011</v>
      </c>
      <c r="B11308" s="275" t="s">
        <v>20012</v>
      </c>
      <c r="C11308" s="276" t="s">
        <v>2525</v>
      </c>
    </row>
    <row r="11309" spans="1:3" x14ac:dyDescent="0.2">
      <c r="A11309" s="76" t="s">
        <v>20013</v>
      </c>
      <c r="B11309" s="275" t="s">
        <v>20014</v>
      </c>
      <c r="C11309" s="276" t="s">
        <v>2525</v>
      </c>
    </row>
  </sheetData>
  <pageMargins left="0.7" right="0.7" top="0.78749999999999998" bottom="0.78749999999999998" header="0.51180555555555551" footer="0.51180555555555551"/>
  <pageSetup paperSize="9" firstPageNumber="0"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K14"/>
  <sheetViews>
    <sheetView workbookViewId="0">
      <selection sqref="A1:E1"/>
    </sheetView>
  </sheetViews>
  <sheetFormatPr baseColWidth="10" defaultRowHeight="12.75" x14ac:dyDescent="0.2"/>
  <cols>
    <col min="1" max="1" width="5.7109375" style="105" customWidth="1"/>
    <col min="2" max="2" width="34.7109375" style="105" customWidth="1"/>
    <col min="3" max="11" width="12.7109375" style="105" customWidth="1"/>
    <col min="12" max="16384" width="11.42578125" style="105"/>
  </cols>
  <sheetData>
    <row r="1" spans="1:11" ht="46.5" customHeight="1" x14ac:dyDescent="0.25">
      <c r="A1" s="285" t="s">
        <v>2494</v>
      </c>
      <c r="B1" s="285"/>
      <c r="C1" s="285"/>
      <c r="D1" s="285"/>
      <c r="E1" s="285"/>
      <c r="F1" s="102"/>
      <c r="G1" s="103"/>
      <c r="H1" s="103"/>
      <c r="I1" s="103"/>
      <c r="J1" s="103"/>
      <c r="K1" s="103"/>
    </row>
    <row r="2" spans="1:11" ht="15" customHeight="1" x14ac:dyDescent="0.25">
      <c r="A2" s="101"/>
      <c r="B2" s="101"/>
      <c r="C2" s="107"/>
      <c r="D2" s="101"/>
      <c r="E2" s="101"/>
      <c r="F2" s="107"/>
      <c r="G2" s="107"/>
      <c r="H2" s="107"/>
      <c r="I2" s="107"/>
      <c r="J2" s="107"/>
      <c r="K2" s="107"/>
    </row>
    <row r="3" spans="1:11" ht="15.75" x14ac:dyDescent="0.25">
      <c r="A3" s="109" t="s">
        <v>2476</v>
      </c>
      <c r="B3" s="109"/>
      <c r="C3" s="107"/>
      <c r="D3" s="109"/>
      <c r="E3" s="107"/>
      <c r="F3" s="107"/>
      <c r="G3" s="107"/>
      <c r="H3" s="107"/>
      <c r="I3" s="107"/>
      <c r="J3" s="107"/>
      <c r="K3" s="107"/>
    </row>
    <row r="4" spans="1:11" x14ac:dyDescent="0.2">
      <c r="A4" s="106"/>
      <c r="B4" s="107"/>
      <c r="C4" s="107"/>
      <c r="D4" s="107"/>
      <c r="E4" s="107"/>
      <c r="F4" s="107"/>
      <c r="G4" s="107"/>
      <c r="H4" s="107"/>
      <c r="I4" s="107"/>
      <c r="J4" s="107"/>
      <c r="K4" s="107"/>
    </row>
    <row r="5" spans="1:11" ht="12.75" customHeight="1" x14ac:dyDescent="0.2">
      <c r="A5" s="106" t="s">
        <v>20137</v>
      </c>
      <c r="B5" s="110"/>
      <c r="C5" s="107"/>
      <c r="D5" s="110"/>
      <c r="E5" s="110"/>
      <c r="F5" s="107"/>
      <c r="G5" s="107"/>
      <c r="H5" s="107"/>
      <c r="I5" s="107"/>
      <c r="J5" s="107"/>
      <c r="K5" s="107"/>
    </row>
    <row r="6" spans="1:11" ht="12.75" customHeight="1" x14ac:dyDescent="0.2">
      <c r="A6" s="110"/>
      <c r="B6" s="110"/>
      <c r="C6" s="107"/>
      <c r="D6" s="110"/>
      <c r="E6" s="110"/>
      <c r="F6" s="107"/>
      <c r="G6" s="107"/>
      <c r="H6" s="107"/>
      <c r="I6" s="107"/>
      <c r="J6" s="107"/>
      <c r="K6" s="107"/>
    </row>
    <row r="7" spans="1:11" x14ac:dyDescent="0.2">
      <c r="A7" s="104" t="s">
        <v>20016</v>
      </c>
      <c r="B7" s="104"/>
      <c r="C7" s="104"/>
      <c r="D7" s="104"/>
      <c r="E7" s="104"/>
      <c r="F7" s="104"/>
      <c r="G7" s="104"/>
      <c r="H7" s="104"/>
      <c r="I7" s="104"/>
      <c r="J7" s="104"/>
      <c r="K7" s="104"/>
    </row>
    <row r="8" spans="1:11" x14ac:dyDescent="0.2">
      <c r="A8" s="180">
        <v>1</v>
      </c>
      <c r="B8" s="181"/>
      <c r="C8" s="182" t="s">
        <v>20041</v>
      </c>
      <c r="D8" s="183" t="s">
        <v>20138</v>
      </c>
      <c r="E8" s="183" t="s">
        <v>20042</v>
      </c>
      <c r="F8" s="183" t="s">
        <v>20043</v>
      </c>
      <c r="G8" s="183" t="s">
        <v>20044</v>
      </c>
      <c r="H8" s="183" t="s">
        <v>20045</v>
      </c>
      <c r="I8" s="183" t="s">
        <v>20046</v>
      </c>
      <c r="J8" s="183" t="s">
        <v>20047</v>
      </c>
      <c r="K8" s="183" t="s">
        <v>22251</v>
      </c>
    </row>
    <row r="9" spans="1:11" ht="30" customHeight="1" x14ac:dyDescent="0.2">
      <c r="A9" s="180">
        <f>1+A8</f>
        <v>2</v>
      </c>
      <c r="B9" s="184" t="s">
        <v>20139</v>
      </c>
      <c r="C9" s="16">
        <f>SUM(D9:K9)</f>
        <v>0</v>
      </c>
      <c r="D9" s="120"/>
      <c r="E9" s="120"/>
      <c r="F9" s="120"/>
      <c r="G9" s="120"/>
      <c r="H9" s="120"/>
      <c r="I9" s="120"/>
      <c r="J9" s="120"/>
      <c r="K9" s="120"/>
    </row>
    <row r="10" spans="1:11" ht="57.75" customHeight="1" x14ac:dyDescent="0.2">
      <c r="A10" s="180">
        <f>1+A9</f>
        <v>3</v>
      </c>
      <c r="B10" s="130" t="s">
        <v>20140</v>
      </c>
      <c r="C10" s="16">
        <f>SUM(D10:K10)</f>
        <v>0</v>
      </c>
      <c r="D10" s="120"/>
      <c r="E10" s="120"/>
      <c r="F10" s="120"/>
      <c r="G10" s="120"/>
      <c r="H10" s="120"/>
      <c r="I10" s="120"/>
      <c r="J10" s="120"/>
      <c r="K10" s="120"/>
    </row>
    <row r="11" spans="1:11" ht="81" customHeight="1" x14ac:dyDescent="0.2">
      <c r="A11" s="180">
        <f>1+A10</f>
        <v>4</v>
      </c>
      <c r="B11" s="130" t="s">
        <v>20141</v>
      </c>
      <c r="C11" s="16">
        <f>SUM(D11:K11)</f>
        <v>0</v>
      </c>
      <c r="D11" s="120"/>
      <c r="E11" s="120"/>
      <c r="F11" s="120"/>
      <c r="G11" s="120"/>
      <c r="H11" s="120"/>
      <c r="I11" s="120"/>
      <c r="J11" s="120"/>
      <c r="K11" s="120"/>
    </row>
    <row r="12" spans="1:11" x14ac:dyDescent="0.2">
      <c r="A12" s="180">
        <f>1+A11</f>
        <v>5</v>
      </c>
      <c r="B12" s="119" t="s">
        <v>20142</v>
      </c>
      <c r="C12" s="131">
        <f>SUM(C9:C11)</f>
        <v>0</v>
      </c>
      <c r="D12" s="16"/>
      <c r="E12" s="16">
        <f t="shared" ref="E12:K12" si="0">SUM(E9:E11)</f>
        <v>0</v>
      </c>
      <c r="F12" s="16">
        <f t="shared" si="0"/>
        <v>0</v>
      </c>
      <c r="G12" s="16">
        <f t="shared" si="0"/>
        <v>0</v>
      </c>
      <c r="H12" s="16">
        <f t="shared" si="0"/>
        <v>0</v>
      </c>
      <c r="I12" s="16">
        <f t="shared" si="0"/>
        <v>0</v>
      </c>
      <c r="J12" s="16">
        <f t="shared" si="0"/>
        <v>0</v>
      </c>
      <c r="K12" s="16">
        <f t="shared" si="0"/>
        <v>0</v>
      </c>
    </row>
    <row r="13" spans="1:11" x14ac:dyDescent="0.2">
      <c r="A13" s="180"/>
      <c r="B13" s="108"/>
      <c r="C13" s="104"/>
      <c r="D13" s="108"/>
      <c r="E13" s="108"/>
      <c r="F13" s="108"/>
      <c r="G13" s="104"/>
      <c r="H13" s="104"/>
      <c r="I13" s="104"/>
      <c r="J13" s="104"/>
      <c r="K13" s="104"/>
    </row>
    <row r="14" spans="1:11" x14ac:dyDescent="0.2">
      <c r="A14" s="185"/>
      <c r="B14" s="108"/>
      <c r="C14" s="104"/>
      <c r="D14" s="104"/>
      <c r="E14" s="104"/>
      <c r="F14" s="104"/>
      <c r="G14" s="104"/>
      <c r="H14" s="104"/>
      <c r="I14" s="104"/>
      <c r="J14" s="104"/>
      <c r="K14" s="104"/>
    </row>
  </sheetData>
  <sheetProtection sheet="1"/>
  <mergeCells count="1">
    <mergeCell ref="A1:E1"/>
  </mergeCells>
  <pageMargins left="0.78749999999999998" right="0.78749999999999998" top="0.98402777777777772" bottom="0.98402777777777772" header="0.51180555555555551" footer="0.51180555555555551"/>
  <pageSetup paperSize="9" firstPageNumber="0"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K16"/>
  <sheetViews>
    <sheetView workbookViewId="0">
      <selection sqref="A1:E1"/>
    </sheetView>
  </sheetViews>
  <sheetFormatPr baseColWidth="10" defaultRowHeight="12.75" x14ac:dyDescent="0.2"/>
  <cols>
    <col min="1" max="1" width="5.7109375" style="104" customWidth="1"/>
    <col min="2" max="2" width="34.5703125" style="104" customWidth="1"/>
    <col min="3" max="4" width="12.7109375" style="104" customWidth="1"/>
    <col min="5" max="5" width="12.85546875" style="104" customWidth="1"/>
    <col min="6" max="11" width="12.7109375" style="104" customWidth="1"/>
    <col min="12" max="16384" width="11.42578125" style="104"/>
  </cols>
  <sheetData>
    <row r="1" spans="1:11" ht="45.75" customHeight="1" x14ac:dyDescent="0.25">
      <c r="A1" s="285" t="s">
        <v>2494</v>
      </c>
      <c r="B1" s="285"/>
      <c r="C1" s="285"/>
      <c r="D1" s="285"/>
      <c r="E1" s="285"/>
      <c r="F1" s="102"/>
      <c r="G1" s="103"/>
      <c r="H1" s="103"/>
      <c r="I1" s="103"/>
      <c r="J1" s="103"/>
      <c r="K1" s="103"/>
    </row>
    <row r="2" spans="1:11" x14ac:dyDescent="0.2">
      <c r="A2" s="106"/>
      <c r="B2" s="107"/>
      <c r="C2" s="107"/>
      <c r="D2" s="107"/>
      <c r="E2" s="107"/>
      <c r="F2" s="107"/>
      <c r="G2" s="107"/>
      <c r="H2" s="107"/>
      <c r="I2" s="107"/>
      <c r="J2" s="107"/>
      <c r="K2" s="107"/>
    </row>
    <row r="3" spans="1:11" ht="15.75" x14ac:dyDescent="0.25">
      <c r="A3" s="109" t="s">
        <v>2513</v>
      </c>
      <c r="B3" s="109"/>
      <c r="C3" s="107"/>
      <c r="D3" s="109"/>
      <c r="E3" s="107"/>
      <c r="F3" s="107"/>
      <c r="G3" s="107"/>
      <c r="H3" s="107"/>
      <c r="I3" s="107"/>
      <c r="J3" s="107"/>
      <c r="K3" s="107"/>
    </row>
    <row r="4" spans="1:11" x14ac:dyDescent="0.2">
      <c r="A4" s="106"/>
      <c r="B4" s="107"/>
      <c r="C4" s="107"/>
      <c r="D4" s="107"/>
      <c r="E4" s="107"/>
      <c r="F4" s="107"/>
      <c r="G4" s="107"/>
      <c r="H4" s="107"/>
      <c r="I4" s="107"/>
      <c r="J4" s="107"/>
      <c r="K4" s="107"/>
    </row>
    <row r="5" spans="1:11" ht="12.75" customHeight="1" x14ac:dyDescent="0.2">
      <c r="A5" s="106" t="s">
        <v>20143</v>
      </c>
      <c r="B5" s="106"/>
      <c r="C5" s="107"/>
      <c r="D5" s="110"/>
      <c r="E5" s="110"/>
      <c r="F5" s="107"/>
      <c r="G5" s="107"/>
      <c r="H5" s="107"/>
      <c r="I5" s="107"/>
      <c r="J5" s="107"/>
      <c r="K5" s="107"/>
    </row>
    <row r="6" spans="1:11" x14ac:dyDescent="0.2">
      <c r="A6" s="186"/>
      <c r="B6" s="186"/>
    </row>
    <row r="7" spans="1:11" x14ac:dyDescent="0.2">
      <c r="A7" s="104" t="s">
        <v>20016</v>
      </c>
      <c r="B7" s="186"/>
    </row>
    <row r="8" spans="1:11" x14ac:dyDescent="0.2">
      <c r="A8" s="180">
        <v>1</v>
      </c>
      <c r="B8" s="119" t="s">
        <v>22248</v>
      </c>
      <c r="C8" s="183" t="s">
        <v>20041</v>
      </c>
      <c r="D8" s="183" t="s">
        <v>20138</v>
      </c>
      <c r="E8" s="183" t="s">
        <v>20042</v>
      </c>
      <c r="F8" s="183" t="s">
        <v>20043</v>
      </c>
      <c r="G8" s="183" t="s">
        <v>20044</v>
      </c>
      <c r="H8" s="183" t="s">
        <v>20045</v>
      </c>
      <c r="I8" s="183" t="s">
        <v>20046</v>
      </c>
      <c r="J8" s="183" t="s">
        <v>20047</v>
      </c>
      <c r="K8" s="183" t="s">
        <v>22251</v>
      </c>
    </row>
    <row r="9" spans="1:11" ht="14.25" customHeight="1" x14ac:dyDescent="0.2">
      <c r="A9" s="180">
        <f t="shared" ref="A9:A16" si="0">1+A8</f>
        <v>2</v>
      </c>
      <c r="B9" s="117" t="s">
        <v>20144</v>
      </c>
      <c r="C9" s="16">
        <f t="shared" ref="C9:C16" si="1">SUM(D9:K9)</f>
        <v>0</v>
      </c>
      <c r="D9" s="120"/>
      <c r="E9" s="120"/>
      <c r="F9" s="120"/>
      <c r="G9" s="120"/>
      <c r="H9" s="120"/>
      <c r="I9" s="120"/>
      <c r="J9" s="120"/>
      <c r="K9" s="120"/>
    </row>
    <row r="10" spans="1:11" ht="14.25" customHeight="1" x14ac:dyDescent="0.2">
      <c r="A10" s="180">
        <f t="shared" si="0"/>
        <v>3</v>
      </c>
      <c r="B10" s="117" t="s">
        <v>22245</v>
      </c>
      <c r="C10" s="16">
        <f t="shared" si="1"/>
        <v>0</v>
      </c>
      <c r="D10" s="120"/>
      <c r="E10" s="120"/>
      <c r="F10" s="120"/>
      <c r="G10" s="120"/>
      <c r="H10" s="120"/>
      <c r="I10" s="120"/>
      <c r="J10" s="120"/>
      <c r="K10" s="120"/>
    </row>
    <row r="11" spans="1:11" ht="14.25" customHeight="1" x14ac:dyDescent="0.2">
      <c r="A11" s="180">
        <f t="shared" si="0"/>
        <v>4</v>
      </c>
      <c r="B11" s="117" t="s">
        <v>22244</v>
      </c>
      <c r="C11" s="16">
        <f>SUM(D11:K11)</f>
        <v>0</v>
      </c>
      <c r="D11" s="120"/>
      <c r="E11" s="120"/>
      <c r="F11" s="120"/>
      <c r="G11" s="120"/>
      <c r="H11" s="120"/>
      <c r="I11" s="120"/>
      <c r="J11" s="120"/>
      <c r="K11" s="120"/>
    </row>
    <row r="12" spans="1:11" ht="14.25" customHeight="1" x14ac:dyDescent="0.2">
      <c r="A12" s="180">
        <f t="shared" si="0"/>
        <v>5</v>
      </c>
      <c r="B12" s="117" t="s">
        <v>22244</v>
      </c>
      <c r="C12" s="16">
        <f>SUM(D12:K12)</f>
        <v>0</v>
      </c>
      <c r="D12" s="120"/>
      <c r="E12" s="120"/>
      <c r="F12" s="120"/>
      <c r="G12" s="120"/>
      <c r="H12" s="120"/>
      <c r="I12" s="120"/>
      <c r="J12" s="120"/>
      <c r="K12" s="120"/>
    </row>
    <row r="13" spans="1:11" ht="14.25" customHeight="1" x14ac:dyDescent="0.2">
      <c r="A13" s="180">
        <f t="shared" si="0"/>
        <v>6</v>
      </c>
      <c r="B13" s="117" t="s">
        <v>22244</v>
      </c>
      <c r="C13" s="16">
        <f t="shared" si="1"/>
        <v>0</v>
      </c>
      <c r="D13" s="120"/>
      <c r="E13" s="120"/>
      <c r="F13" s="120"/>
      <c r="G13" s="120"/>
      <c r="H13" s="120"/>
      <c r="I13" s="120"/>
      <c r="J13" s="120"/>
      <c r="K13" s="120"/>
    </row>
    <row r="14" spans="1:11" ht="13.5" customHeight="1" x14ac:dyDescent="0.2">
      <c r="A14" s="180">
        <f t="shared" si="0"/>
        <v>7</v>
      </c>
      <c r="B14" s="119" t="s">
        <v>20145</v>
      </c>
      <c r="C14" s="131">
        <f t="shared" si="1"/>
        <v>0</v>
      </c>
      <c r="D14" s="16">
        <f>SUM(D9:D13)</f>
        <v>0</v>
      </c>
      <c r="E14" s="16">
        <f t="shared" ref="E14:K14" si="2">SUM(E9:E13)</f>
        <v>0</v>
      </c>
      <c r="F14" s="16">
        <f t="shared" si="2"/>
        <v>0</v>
      </c>
      <c r="G14" s="16">
        <f t="shared" si="2"/>
        <v>0</v>
      </c>
      <c r="H14" s="16">
        <f t="shared" si="2"/>
        <v>0</v>
      </c>
      <c r="I14" s="16">
        <f t="shared" si="2"/>
        <v>0</v>
      </c>
      <c r="J14" s="16">
        <f t="shared" si="2"/>
        <v>0</v>
      </c>
      <c r="K14" s="16">
        <f t="shared" si="2"/>
        <v>0</v>
      </c>
    </row>
    <row r="15" spans="1:11" x14ac:dyDescent="0.2">
      <c r="A15" s="180">
        <f t="shared" si="0"/>
        <v>8</v>
      </c>
      <c r="B15" s="108"/>
      <c r="D15" s="108"/>
      <c r="E15" s="108"/>
      <c r="F15" s="108"/>
    </row>
    <row r="16" spans="1:11" ht="39" customHeight="1" x14ac:dyDescent="0.2">
      <c r="A16" s="180">
        <f t="shared" si="0"/>
        <v>9</v>
      </c>
      <c r="B16" s="117" t="s">
        <v>22246</v>
      </c>
      <c r="C16" s="131">
        <f t="shared" si="1"/>
        <v>0</v>
      </c>
      <c r="D16" s="120"/>
      <c r="E16" s="120"/>
      <c r="F16" s="120"/>
      <c r="G16" s="120"/>
      <c r="H16" s="120"/>
      <c r="I16" s="120"/>
      <c r="J16" s="120"/>
      <c r="K16" s="120"/>
    </row>
  </sheetData>
  <sheetProtection sheet="1"/>
  <mergeCells count="1">
    <mergeCell ref="A1:E1"/>
  </mergeCells>
  <pageMargins left="0.78749999999999998" right="0.78749999999999998" top="0.98402777777777772" bottom="0.98402777777777772" header="0.51180555555555551" footer="0.51180555555555551"/>
  <pageSetup paperSize="9" firstPageNumber="0"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B13"/>
  <sheetViews>
    <sheetView workbookViewId="0">
      <selection sqref="A1:F1"/>
    </sheetView>
  </sheetViews>
  <sheetFormatPr baseColWidth="10" defaultRowHeight="16.5" customHeight="1" x14ac:dyDescent="0.2"/>
  <cols>
    <col min="1" max="1" width="5.7109375" style="188" customWidth="1"/>
    <col min="2" max="2" width="39.28515625" style="188" customWidth="1"/>
    <col min="3" max="3" width="0" style="188" hidden="1" customWidth="1"/>
    <col min="4" max="16384" width="11.42578125" style="188"/>
  </cols>
  <sheetData>
    <row r="1" spans="1:54" ht="42.75" customHeight="1" x14ac:dyDescent="0.25">
      <c r="A1" s="288" t="s">
        <v>2494</v>
      </c>
      <c r="B1" s="288"/>
      <c r="C1" s="288"/>
      <c r="D1" s="288"/>
      <c r="E1" s="288"/>
      <c r="F1" s="288"/>
      <c r="G1" s="187"/>
      <c r="H1" s="187"/>
      <c r="I1" s="187"/>
      <c r="J1" s="187"/>
      <c r="K1" s="187"/>
      <c r="L1" s="187"/>
      <c r="M1" s="187"/>
      <c r="N1" s="187"/>
      <c r="O1" s="187"/>
      <c r="P1" s="187"/>
      <c r="Q1" s="187"/>
      <c r="R1" s="187"/>
      <c r="S1" s="187"/>
      <c r="T1" s="187"/>
      <c r="U1" s="187"/>
      <c r="V1" s="187"/>
      <c r="W1" s="187"/>
      <c r="X1" s="187"/>
      <c r="Y1" s="187"/>
      <c r="Z1" s="187"/>
      <c r="AA1" s="187"/>
      <c r="AB1" s="187"/>
      <c r="AC1" s="187"/>
      <c r="AD1" s="187"/>
      <c r="AE1" s="187"/>
      <c r="AF1" s="187"/>
      <c r="AG1" s="187"/>
      <c r="AH1" s="187"/>
      <c r="AI1" s="187"/>
      <c r="AJ1" s="187"/>
      <c r="AK1" s="187"/>
      <c r="AL1" s="187"/>
      <c r="AM1" s="187"/>
      <c r="AN1" s="187"/>
      <c r="AO1" s="187"/>
      <c r="AP1" s="187"/>
      <c r="AQ1" s="187"/>
      <c r="AR1" s="187"/>
      <c r="AS1" s="187"/>
      <c r="AT1" s="187"/>
      <c r="AU1" s="187"/>
      <c r="AV1" s="187"/>
      <c r="AW1" s="187"/>
      <c r="AX1" s="187"/>
      <c r="AY1" s="187"/>
      <c r="AZ1" s="187"/>
      <c r="BA1" s="187"/>
      <c r="BB1" s="187"/>
    </row>
    <row r="2" spans="1:54" ht="16.5" customHeight="1" x14ac:dyDescent="0.2">
      <c r="A2" s="189"/>
      <c r="B2" s="139"/>
      <c r="C2" s="139"/>
      <c r="D2" s="139"/>
      <c r="E2" s="187"/>
      <c r="F2" s="187"/>
      <c r="G2" s="187"/>
      <c r="H2" s="187"/>
      <c r="I2" s="187"/>
      <c r="J2" s="187"/>
      <c r="K2" s="187"/>
      <c r="L2" s="187"/>
      <c r="M2" s="187"/>
      <c r="N2" s="187"/>
      <c r="O2" s="187"/>
      <c r="P2" s="187"/>
      <c r="Q2" s="187"/>
      <c r="R2" s="187"/>
      <c r="S2" s="187"/>
      <c r="T2" s="187"/>
      <c r="U2" s="187"/>
      <c r="V2" s="187"/>
      <c r="W2" s="187"/>
      <c r="X2" s="187"/>
      <c r="Y2" s="187"/>
      <c r="Z2" s="187"/>
      <c r="AA2" s="187"/>
      <c r="AB2" s="187"/>
      <c r="AC2" s="187"/>
      <c r="AD2" s="187"/>
      <c r="AE2" s="187"/>
      <c r="AF2" s="187"/>
      <c r="AG2" s="187"/>
      <c r="AH2" s="187"/>
      <c r="AI2" s="187"/>
      <c r="AJ2" s="187"/>
      <c r="AK2" s="187"/>
      <c r="AL2" s="187"/>
      <c r="AM2" s="187"/>
      <c r="AN2" s="187"/>
      <c r="AO2" s="187"/>
      <c r="AP2" s="187"/>
      <c r="AQ2" s="187"/>
      <c r="AR2" s="187"/>
      <c r="AS2" s="187"/>
      <c r="AT2" s="187"/>
      <c r="AU2" s="187"/>
      <c r="AV2" s="187"/>
      <c r="AW2" s="187"/>
      <c r="AX2" s="187"/>
      <c r="AY2" s="187"/>
      <c r="AZ2" s="187"/>
      <c r="BA2" s="187"/>
      <c r="BB2" s="187"/>
    </row>
    <row r="3" spans="1:54" ht="16.5" customHeight="1" x14ac:dyDescent="0.25">
      <c r="A3" s="142" t="s">
        <v>20146</v>
      </c>
      <c r="B3" s="142"/>
      <c r="C3" s="142"/>
      <c r="D3" s="139"/>
      <c r="E3" s="187"/>
      <c r="F3" s="187"/>
      <c r="G3" s="187"/>
      <c r="H3" s="187"/>
      <c r="I3" s="187"/>
      <c r="J3" s="187"/>
      <c r="K3" s="187"/>
      <c r="L3" s="187"/>
      <c r="M3" s="187"/>
      <c r="N3" s="187"/>
      <c r="O3" s="187"/>
      <c r="P3" s="187"/>
      <c r="Q3" s="187"/>
      <c r="R3" s="187"/>
      <c r="S3" s="187"/>
      <c r="T3" s="187"/>
      <c r="U3" s="187"/>
      <c r="V3" s="187"/>
      <c r="W3" s="187"/>
      <c r="X3" s="187"/>
      <c r="Y3" s="187"/>
      <c r="Z3" s="187"/>
      <c r="AA3" s="187"/>
      <c r="AB3" s="187"/>
      <c r="AC3" s="187"/>
      <c r="AD3" s="187"/>
      <c r="AE3" s="187"/>
      <c r="AF3" s="187"/>
      <c r="AG3" s="187"/>
      <c r="AH3" s="187"/>
      <c r="AI3" s="187"/>
      <c r="AJ3" s="187"/>
      <c r="AK3" s="187"/>
      <c r="AL3" s="187"/>
      <c r="AM3" s="187"/>
      <c r="AN3" s="187"/>
      <c r="AO3" s="187"/>
      <c r="AP3" s="187"/>
      <c r="AQ3" s="187"/>
      <c r="AR3" s="187"/>
      <c r="AS3" s="187"/>
      <c r="AT3" s="187"/>
      <c r="AU3" s="187"/>
      <c r="AV3" s="187"/>
      <c r="AW3" s="187"/>
      <c r="AX3" s="187"/>
      <c r="AY3" s="187"/>
      <c r="AZ3" s="187"/>
      <c r="BA3" s="187"/>
      <c r="BB3" s="187"/>
    </row>
    <row r="4" spans="1:54" ht="12" customHeight="1" x14ac:dyDescent="0.2">
      <c r="A4" s="189"/>
      <c r="B4" s="139"/>
      <c r="C4" s="139"/>
      <c r="D4" s="139"/>
      <c r="E4" s="187"/>
      <c r="F4" s="187"/>
      <c r="G4" s="187"/>
      <c r="H4" s="187"/>
      <c r="I4" s="187"/>
      <c r="J4" s="187"/>
      <c r="K4" s="187"/>
      <c r="L4" s="187"/>
      <c r="M4" s="187"/>
      <c r="N4" s="187"/>
      <c r="O4" s="187"/>
      <c r="P4" s="187"/>
      <c r="Q4" s="187"/>
      <c r="R4" s="187"/>
      <c r="S4" s="187"/>
      <c r="T4" s="187"/>
      <c r="U4" s="187"/>
      <c r="V4" s="187"/>
      <c r="W4" s="187"/>
      <c r="X4" s="187"/>
      <c r="Y4" s="187"/>
      <c r="Z4" s="187"/>
      <c r="AA4" s="187"/>
      <c r="AB4" s="187"/>
      <c r="AC4" s="187"/>
      <c r="AD4" s="187"/>
      <c r="AE4" s="187"/>
      <c r="AF4" s="187"/>
      <c r="AG4" s="187"/>
      <c r="AH4" s="187"/>
      <c r="AI4" s="187"/>
      <c r="AJ4" s="187"/>
      <c r="AK4" s="187"/>
      <c r="AL4" s="187"/>
      <c r="AM4" s="187"/>
      <c r="AN4" s="187"/>
      <c r="AO4" s="187"/>
      <c r="AP4" s="187"/>
      <c r="AQ4" s="187"/>
      <c r="AR4" s="187"/>
      <c r="AS4" s="187"/>
      <c r="AT4" s="187"/>
      <c r="AU4" s="187"/>
      <c r="AV4" s="187"/>
      <c r="AW4" s="187"/>
      <c r="AX4" s="187"/>
      <c r="AY4" s="187"/>
      <c r="AZ4" s="187"/>
      <c r="BA4" s="187"/>
      <c r="BB4" s="187"/>
    </row>
    <row r="5" spans="1:54" ht="12" customHeight="1" x14ac:dyDescent="0.2">
      <c r="A5" s="187"/>
      <c r="B5" s="229" t="s">
        <v>22254</v>
      </c>
      <c r="C5" s="187"/>
      <c r="D5" s="187"/>
      <c r="E5" s="187"/>
      <c r="F5" s="187"/>
      <c r="G5" s="187"/>
      <c r="H5" s="187"/>
      <c r="I5" s="187"/>
      <c r="J5" s="187"/>
      <c r="K5" s="187"/>
      <c r="L5" s="187"/>
      <c r="M5" s="187"/>
      <c r="N5" s="187"/>
      <c r="O5" s="187"/>
      <c r="P5" s="187"/>
      <c r="Q5" s="187"/>
      <c r="R5" s="187"/>
      <c r="S5" s="187"/>
      <c r="T5" s="187"/>
      <c r="U5" s="187"/>
      <c r="V5" s="187"/>
      <c r="W5" s="187"/>
      <c r="X5" s="187"/>
      <c r="Y5" s="187"/>
      <c r="Z5" s="187"/>
      <c r="AA5" s="187"/>
      <c r="AB5" s="187"/>
      <c r="AC5" s="187"/>
      <c r="AD5" s="187"/>
      <c r="AE5" s="187"/>
      <c r="AF5" s="187"/>
      <c r="AG5" s="187"/>
      <c r="AH5" s="187"/>
      <c r="AI5" s="187"/>
      <c r="AJ5" s="187"/>
      <c r="AK5" s="187"/>
      <c r="AL5" s="187"/>
      <c r="AM5" s="187"/>
      <c r="AN5" s="187"/>
      <c r="AO5" s="187"/>
      <c r="AP5" s="187"/>
      <c r="AQ5" s="187"/>
      <c r="AR5" s="187"/>
      <c r="AS5" s="187"/>
      <c r="AT5" s="187"/>
      <c r="AU5" s="187"/>
      <c r="AV5" s="187"/>
      <c r="AW5" s="187"/>
      <c r="AX5" s="187"/>
      <c r="AY5" s="187"/>
      <c r="AZ5" s="187"/>
      <c r="BA5" s="187"/>
      <c r="BB5" s="187"/>
    </row>
    <row r="6" spans="1:54" ht="12" customHeight="1" x14ac:dyDescent="0.2">
      <c r="A6" s="187"/>
      <c r="B6" s="187"/>
      <c r="C6" s="187"/>
      <c r="D6" s="187"/>
      <c r="E6" s="187"/>
      <c r="F6" s="187"/>
      <c r="G6" s="187"/>
      <c r="H6" s="187"/>
      <c r="I6" s="187"/>
      <c r="J6" s="187"/>
      <c r="K6" s="187"/>
      <c r="L6" s="187"/>
      <c r="M6" s="187"/>
      <c r="N6" s="187"/>
      <c r="O6" s="187"/>
      <c r="P6" s="187"/>
      <c r="Q6" s="187"/>
      <c r="R6" s="187"/>
      <c r="S6" s="187"/>
      <c r="T6" s="187"/>
      <c r="U6" s="187"/>
      <c r="V6" s="187"/>
      <c r="W6" s="187"/>
      <c r="X6" s="187"/>
      <c r="Y6" s="187"/>
      <c r="Z6" s="187"/>
      <c r="AA6" s="187"/>
      <c r="AB6" s="187"/>
      <c r="AC6" s="187"/>
      <c r="AD6" s="187"/>
      <c r="AE6" s="187"/>
      <c r="AF6" s="187"/>
      <c r="AG6" s="187"/>
      <c r="AH6" s="187"/>
      <c r="AI6" s="187"/>
      <c r="AJ6" s="187"/>
      <c r="AK6" s="187"/>
      <c r="AL6" s="187"/>
      <c r="AM6" s="187"/>
      <c r="AN6" s="187"/>
      <c r="AO6" s="187"/>
      <c r="AP6" s="187"/>
      <c r="AQ6" s="187"/>
      <c r="AR6" s="187"/>
      <c r="AS6" s="187"/>
      <c r="AT6" s="187"/>
      <c r="AU6" s="187"/>
      <c r="AV6" s="187"/>
      <c r="AW6" s="187"/>
      <c r="AX6" s="187"/>
      <c r="AY6" s="187"/>
      <c r="AZ6" s="187"/>
      <c r="BA6" s="187"/>
      <c r="BB6" s="187"/>
    </row>
    <row r="7" spans="1:54" ht="12" customHeight="1" x14ac:dyDescent="0.2">
      <c r="A7" s="190"/>
      <c r="B7" s="187"/>
      <c r="C7" s="187"/>
      <c r="D7" s="187"/>
      <c r="E7" s="187"/>
      <c r="F7" s="187"/>
      <c r="G7" s="187"/>
      <c r="H7" s="187"/>
      <c r="I7" s="187"/>
      <c r="J7" s="187"/>
      <c r="K7" s="187"/>
      <c r="L7" s="187"/>
      <c r="M7" s="187"/>
      <c r="N7" s="187"/>
      <c r="O7" s="187"/>
      <c r="P7" s="187"/>
      <c r="Q7" s="187"/>
      <c r="R7" s="187"/>
      <c r="S7" s="187"/>
      <c r="T7" s="187"/>
      <c r="U7" s="187"/>
      <c r="V7" s="187"/>
      <c r="W7" s="187"/>
      <c r="X7" s="187"/>
      <c r="Y7" s="187"/>
      <c r="Z7" s="187"/>
      <c r="AA7" s="187"/>
      <c r="AB7" s="187"/>
      <c r="AC7" s="187"/>
      <c r="AD7" s="187"/>
      <c r="AE7" s="187"/>
      <c r="AF7" s="187"/>
      <c r="AG7" s="187"/>
      <c r="AH7" s="187"/>
      <c r="AI7" s="187"/>
      <c r="AJ7" s="187"/>
      <c r="AK7" s="187"/>
      <c r="AL7" s="187"/>
      <c r="AM7" s="187"/>
      <c r="AN7" s="187"/>
      <c r="AO7" s="187"/>
      <c r="AP7" s="187"/>
      <c r="AQ7" s="187"/>
      <c r="AR7" s="187"/>
      <c r="AS7" s="187"/>
      <c r="AT7" s="187"/>
      <c r="AU7" s="187"/>
      <c r="AV7" s="187"/>
      <c r="AW7" s="187"/>
      <c r="AX7" s="187"/>
      <c r="AY7" s="187"/>
      <c r="AZ7" s="187"/>
      <c r="BA7" s="187"/>
      <c r="BB7" s="187"/>
    </row>
    <row r="8" spans="1:54" ht="16.5" customHeight="1" x14ac:dyDescent="0.2">
      <c r="A8" s="190">
        <v>1</v>
      </c>
      <c r="B8" s="191"/>
      <c r="C8" s="192"/>
      <c r="D8" s="193" t="s">
        <v>20138</v>
      </c>
      <c r="E8" s="194" t="s">
        <v>20042</v>
      </c>
      <c r="F8" s="194" t="s">
        <v>20043</v>
      </c>
      <c r="G8" s="194" t="s">
        <v>20044</v>
      </c>
      <c r="H8" s="194" t="s">
        <v>20045</v>
      </c>
      <c r="I8" s="194" t="s">
        <v>20046</v>
      </c>
      <c r="J8" s="194" t="s">
        <v>20047</v>
      </c>
      <c r="K8" s="194" t="s">
        <v>20048</v>
      </c>
      <c r="L8" s="194" t="s">
        <v>20049</v>
      </c>
      <c r="M8" s="194" t="s">
        <v>20050</v>
      </c>
      <c r="N8" s="194" t="s">
        <v>20051</v>
      </c>
      <c r="O8" s="194" t="s">
        <v>20052</v>
      </c>
      <c r="P8" s="194" t="s">
        <v>20053</v>
      </c>
      <c r="Q8" s="194" t="s">
        <v>20054</v>
      </c>
      <c r="R8" s="194" t="s">
        <v>20055</v>
      </c>
      <c r="S8" s="194" t="s">
        <v>20056</v>
      </c>
      <c r="T8" s="194" t="s">
        <v>20057</v>
      </c>
      <c r="U8" s="194" t="s">
        <v>20058</v>
      </c>
      <c r="V8" s="194" t="s">
        <v>20059</v>
      </c>
      <c r="W8" s="194" t="s">
        <v>20060</v>
      </c>
      <c r="X8" s="194" t="s">
        <v>20061</v>
      </c>
      <c r="Y8" s="194" t="s">
        <v>20062</v>
      </c>
      <c r="Z8" s="194" t="s">
        <v>20063</v>
      </c>
      <c r="AA8" s="194" t="s">
        <v>20064</v>
      </c>
      <c r="AB8" s="194" t="s">
        <v>20065</v>
      </c>
      <c r="AC8" s="194" t="s">
        <v>20066</v>
      </c>
      <c r="AD8" s="194" t="s">
        <v>20067</v>
      </c>
      <c r="AE8" s="194" t="s">
        <v>20068</v>
      </c>
      <c r="AF8" s="194" t="s">
        <v>20069</v>
      </c>
      <c r="AG8" s="194" t="s">
        <v>20070</v>
      </c>
      <c r="AH8" s="194" t="s">
        <v>20071</v>
      </c>
      <c r="AI8" s="194" t="s">
        <v>20072</v>
      </c>
      <c r="AJ8" s="194" t="s">
        <v>20073</v>
      </c>
      <c r="AK8" s="194" t="s">
        <v>20074</v>
      </c>
      <c r="AL8" s="194" t="s">
        <v>20075</v>
      </c>
      <c r="AM8" s="194" t="s">
        <v>20076</v>
      </c>
      <c r="AN8" s="194" t="s">
        <v>20077</v>
      </c>
      <c r="AO8" s="194" t="s">
        <v>20078</v>
      </c>
      <c r="AP8" s="194" t="s">
        <v>20079</v>
      </c>
      <c r="AQ8" s="194" t="s">
        <v>20080</v>
      </c>
      <c r="AR8" s="194" t="s">
        <v>20081</v>
      </c>
      <c r="AS8" s="194" t="s">
        <v>20082</v>
      </c>
      <c r="AT8" s="194" t="s">
        <v>20083</v>
      </c>
      <c r="AU8" s="194" t="s">
        <v>20084</v>
      </c>
      <c r="AV8" s="194" t="s">
        <v>20085</v>
      </c>
      <c r="AW8" s="194" t="s">
        <v>20086</v>
      </c>
      <c r="AX8" s="194" t="s">
        <v>20087</v>
      </c>
      <c r="AY8" s="194" t="s">
        <v>20088</v>
      </c>
      <c r="AZ8" s="194" t="s">
        <v>20089</v>
      </c>
      <c r="BA8" s="194" t="s">
        <v>20090</v>
      </c>
      <c r="BB8" s="194" t="s">
        <v>20091</v>
      </c>
    </row>
    <row r="9" spans="1:54" ht="16.5" customHeight="1" x14ac:dyDescent="0.2">
      <c r="A9" s="190">
        <f>1+A8</f>
        <v>2</v>
      </c>
      <c r="B9" s="195" t="s">
        <v>2524</v>
      </c>
      <c r="C9" s="196"/>
      <c r="D9" s="197"/>
      <c r="E9" s="197"/>
      <c r="F9" s="197"/>
      <c r="G9" s="197"/>
      <c r="H9" s="197"/>
      <c r="I9" s="197"/>
      <c r="J9" s="197"/>
      <c r="K9" s="197"/>
      <c r="L9" s="197">
        <f t="shared" ref="L9:AJ9" si="0">+K9</f>
        <v>0</v>
      </c>
      <c r="M9" s="197">
        <f t="shared" si="0"/>
        <v>0</v>
      </c>
      <c r="N9" s="197">
        <f t="shared" si="0"/>
        <v>0</v>
      </c>
      <c r="O9" s="197">
        <f t="shared" si="0"/>
        <v>0</v>
      </c>
      <c r="P9" s="197">
        <f t="shared" si="0"/>
        <v>0</v>
      </c>
      <c r="Q9" s="197">
        <f t="shared" si="0"/>
        <v>0</v>
      </c>
      <c r="R9" s="197">
        <f t="shared" si="0"/>
        <v>0</v>
      </c>
      <c r="S9" s="197">
        <f t="shared" si="0"/>
        <v>0</v>
      </c>
      <c r="T9" s="197">
        <f t="shared" si="0"/>
        <v>0</v>
      </c>
      <c r="U9" s="197">
        <f t="shared" si="0"/>
        <v>0</v>
      </c>
      <c r="V9" s="197">
        <f t="shared" si="0"/>
        <v>0</v>
      </c>
      <c r="W9" s="197">
        <f t="shared" si="0"/>
        <v>0</v>
      </c>
      <c r="X9" s="197">
        <f t="shared" si="0"/>
        <v>0</v>
      </c>
      <c r="Y9" s="197">
        <f t="shared" si="0"/>
        <v>0</v>
      </c>
      <c r="Z9" s="197">
        <f t="shared" si="0"/>
        <v>0</v>
      </c>
      <c r="AA9" s="197">
        <f t="shared" si="0"/>
        <v>0</v>
      </c>
      <c r="AB9" s="197">
        <f t="shared" si="0"/>
        <v>0</v>
      </c>
      <c r="AC9" s="197">
        <f t="shared" si="0"/>
        <v>0</v>
      </c>
      <c r="AD9" s="197">
        <f t="shared" si="0"/>
        <v>0</v>
      </c>
      <c r="AE9" s="197">
        <f t="shared" si="0"/>
        <v>0</v>
      </c>
      <c r="AF9" s="197">
        <f t="shared" si="0"/>
        <v>0</v>
      </c>
      <c r="AG9" s="197">
        <f t="shared" si="0"/>
        <v>0</v>
      </c>
      <c r="AH9" s="197">
        <f t="shared" si="0"/>
        <v>0</v>
      </c>
      <c r="AI9" s="197">
        <f t="shared" si="0"/>
        <v>0</v>
      </c>
      <c r="AJ9" s="197">
        <f t="shared" si="0"/>
        <v>0</v>
      </c>
      <c r="AK9" s="197">
        <f t="shared" ref="AK9:BB9" si="1">+AJ9</f>
        <v>0</v>
      </c>
      <c r="AL9" s="197">
        <f t="shared" si="1"/>
        <v>0</v>
      </c>
      <c r="AM9" s="197">
        <f t="shared" si="1"/>
        <v>0</v>
      </c>
      <c r="AN9" s="197">
        <f t="shared" si="1"/>
        <v>0</v>
      </c>
      <c r="AO9" s="197">
        <f t="shared" si="1"/>
        <v>0</v>
      </c>
      <c r="AP9" s="197">
        <f t="shared" si="1"/>
        <v>0</v>
      </c>
      <c r="AQ9" s="197">
        <f t="shared" si="1"/>
        <v>0</v>
      </c>
      <c r="AR9" s="197">
        <f t="shared" si="1"/>
        <v>0</v>
      </c>
      <c r="AS9" s="197">
        <f t="shared" si="1"/>
        <v>0</v>
      </c>
      <c r="AT9" s="197">
        <f t="shared" si="1"/>
        <v>0</v>
      </c>
      <c r="AU9" s="197">
        <f t="shared" si="1"/>
        <v>0</v>
      </c>
      <c r="AV9" s="197">
        <f t="shared" si="1"/>
        <v>0</v>
      </c>
      <c r="AW9" s="197">
        <f t="shared" si="1"/>
        <v>0</v>
      </c>
      <c r="AX9" s="197">
        <f t="shared" si="1"/>
        <v>0</v>
      </c>
      <c r="AY9" s="197">
        <f t="shared" si="1"/>
        <v>0</v>
      </c>
      <c r="AZ9" s="197">
        <f t="shared" si="1"/>
        <v>0</v>
      </c>
      <c r="BA9" s="197">
        <f t="shared" si="1"/>
        <v>0</v>
      </c>
      <c r="BB9" s="197">
        <f t="shared" si="1"/>
        <v>0</v>
      </c>
    </row>
    <row r="10" spans="1:54" ht="30" customHeight="1" x14ac:dyDescent="0.2">
      <c r="A10" s="190">
        <f>1+A9</f>
        <v>3</v>
      </c>
      <c r="B10" s="191" t="s">
        <v>22255</v>
      </c>
      <c r="C10" s="196"/>
      <c r="D10" s="197"/>
      <c r="E10" s="197"/>
      <c r="F10" s="197"/>
      <c r="G10" s="197"/>
      <c r="H10" s="197"/>
      <c r="I10" s="197"/>
      <c r="J10" s="197"/>
      <c r="K10" s="197"/>
      <c r="L10" s="197">
        <f t="shared" ref="L10:BB10" si="2">+K10</f>
        <v>0</v>
      </c>
      <c r="M10" s="197">
        <f t="shared" si="2"/>
        <v>0</v>
      </c>
      <c r="N10" s="197">
        <f t="shared" si="2"/>
        <v>0</v>
      </c>
      <c r="O10" s="197">
        <f t="shared" si="2"/>
        <v>0</v>
      </c>
      <c r="P10" s="197">
        <f t="shared" si="2"/>
        <v>0</v>
      </c>
      <c r="Q10" s="197">
        <f t="shared" si="2"/>
        <v>0</v>
      </c>
      <c r="R10" s="197">
        <f t="shared" si="2"/>
        <v>0</v>
      </c>
      <c r="S10" s="197">
        <f t="shared" si="2"/>
        <v>0</v>
      </c>
      <c r="T10" s="197">
        <f t="shared" si="2"/>
        <v>0</v>
      </c>
      <c r="U10" s="197">
        <f t="shared" si="2"/>
        <v>0</v>
      </c>
      <c r="V10" s="197">
        <f t="shared" si="2"/>
        <v>0</v>
      </c>
      <c r="W10" s="197">
        <f t="shared" si="2"/>
        <v>0</v>
      </c>
      <c r="X10" s="197">
        <f t="shared" si="2"/>
        <v>0</v>
      </c>
      <c r="Y10" s="197">
        <f t="shared" si="2"/>
        <v>0</v>
      </c>
      <c r="Z10" s="197">
        <f t="shared" si="2"/>
        <v>0</v>
      </c>
      <c r="AA10" s="197">
        <f t="shared" si="2"/>
        <v>0</v>
      </c>
      <c r="AB10" s="197">
        <f t="shared" si="2"/>
        <v>0</v>
      </c>
      <c r="AC10" s="197">
        <f t="shared" si="2"/>
        <v>0</v>
      </c>
      <c r="AD10" s="197">
        <f t="shared" si="2"/>
        <v>0</v>
      </c>
      <c r="AE10" s="197">
        <f t="shared" si="2"/>
        <v>0</v>
      </c>
      <c r="AF10" s="197">
        <f t="shared" si="2"/>
        <v>0</v>
      </c>
      <c r="AG10" s="197">
        <f t="shared" si="2"/>
        <v>0</v>
      </c>
      <c r="AH10" s="197">
        <f t="shared" si="2"/>
        <v>0</v>
      </c>
      <c r="AI10" s="197">
        <f t="shared" si="2"/>
        <v>0</v>
      </c>
      <c r="AJ10" s="197">
        <f t="shared" si="2"/>
        <v>0</v>
      </c>
      <c r="AK10" s="197">
        <f t="shared" si="2"/>
        <v>0</v>
      </c>
      <c r="AL10" s="197">
        <f t="shared" si="2"/>
        <v>0</v>
      </c>
      <c r="AM10" s="197">
        <f t="shared" si="2"/>
        <v>0</v>
      </c>
      <c r="AN10" s="197">
        <f t="shared" si="2"/>
        <v>0</v>
      </c>
      <c r="AO10" s="197">
        <f t="shared" si="2"/>
        <v>0</v>
      </c>
      <c r="AP10" s="197">
        <f t="shared" si="2"/>
        <v>0</v>
      </c>
      <c r="AQ10" s="197">
        <f t="shared" si="2"/>
        <v>0</v>
      </c>
      <c r="AR10" s="197">
        <f t="shared" si="2"/>
        <v>0</v>
      </c>
      <c r="AS10" s="197">
        <f t="shared" si="2"/>
        <v>0</v>
      </c>
      <c r="AT10" s="197">
        <f t="shared" si="2"/>
        <v>0</v>
      </c>
      <c r="AU10" s="197">
        <f t="shared" si="2"/>
        <v>0</v>
      </c>
      <c r="AV10" s="197">
        <f t="shared" si="2"/>
        <v>0</v>
      </c>
      <c r="AW10" s="197">
        <f t="shared" si="2"/>
        <v>0</v>
      </c>
      <c r="AX10" s="197">
        <f t="shared" si="2"/>
        <v>0</v>
      </c>
      <c r="AY10" s="197">
        <f t="shared" si="2"/>
        <v>0</v>
      </c>
      <c r="AZ10" s="197">
        <f t="shared" si="2"/>
        <v>0</v>
      </c>
      <c r="BA10" s="197">
        <f t="shared" si="2"/>
        <v>0</v>
      </c>
      <c r="BB10" s="197">
        <f t="shared" si="2"/>
        <v>0</v>
      </c>
    </row>
    <row r="11" spans="1:54" ht="16.5" customHeight="1" x14ac:dyDescent="0.2">
      <c r="A11" s="190">
        <f>1+A10</f>
        <v>4</v>
      </c>
      <c r="B11" s="191" t="s">
        <v>20147</v>
      </c>
      <c r="C11" s="196"/>
      <c r="D11" s="198">
        <f>IF(D9=0,0,D10/D9)</f>
        <v>0</v>
      </c>
      <c r="E11" s="198">
        <f t="shared" ref="E11:BB11" si="3">IF(E9=0,0,E10/E9)</f>
        <v>0</v>
      </c>
      <c r="F11" s="198">
        <f t="shared" si="3"/>
        <v>0</v>
      </c>
      <c r="G11" s="198">
        <f t="shared" si="3"/>
        <v>0</v>
      </c>
      <c r="H11" s="198">
        <f t="shared" si="3"/>
        <v>0</v>
      </c>
      <c r="I11" s="198">
        <f t="shared" si="3"/>
        <v>0</v>
      </c>
      <c r="J11" s="198">
        <f t="shared" si="3"/>
        <v>0</v>
      </c>
      <c r="K11" s="198">
        <f t="shared" si="3"/>
        <v>0</v>
      </c>
      <c r="L11" s="198">
        <f t="shared" si="3"/>
        <v>0</v>
      </c>
      <c r="M11" s="198">
        <f t="shared" si="3"/>
        <v>0</v>
      </c>
      <c r="N11" s="198">
        <f t="shared" si="3"/>
        <v>0</v>
      </c>
      <c r="O11" s="198">
        <f t="shared" si="3"/>
        <v>0</v>
      </c>
      <c r="P11" s="198">
        <f t="shared" si="3"/>
        <v>0</v>
      </c>
      <c r="Q11" s="198">
        <f t="shared" si="3"/>
        <v>0</v>
      </c>
      <c r="R11" s="198">
        <f t="shared" si="3"/>
        <v>0</v>
      </c>
      <c r="S11" s="198">
        <f t="shared" si="3"/>
        <v>0</v>
      </c>
      <c r="T11" s="198">
        <f t="shared" si="3"/>
        <v>0</v>
      </c>
      <c r="U11" s="198">
        <f t="shared" si="3"/>
        <v>0</v>
      </c>
      <c r="V11" s="198">
        <f t="shared" si="3"/>
        <v>0</v>
      </c>
      <c r="W11" s="198">
        <f t="shared" si="3"/>
        <v>0</v>
      </c>
      <c r="X11" s="198">
        <f t="shared" si="3"/>
        <v>0</v>
      </c>
      <c r="Y11" s="198">
        <f t="shared" si="3"/>
        <v>0</v>
      </c>
      <c r="Z11" s="198">
        <f t="shared" si="3"/>
        <v>0</v>
      </c>
      <c r="AA11" s="198">
        <f t="shared" si="3"/>
        <v>0</v>
      </c>
      <c r="AB11" s="198">
        <f t="shared" si="3"/>
        <v>0</v>
      </c>
      <c r="AC11" s="198">
        <f t="shared" si="3"/>
        <v>0</v>
      </c>
      <c r="AD11" s="198">
        <f t="shared" si="3"/>
        <v>0</v>
      </c>
      <c r="AE11" s="198">
        <f t="shared" si="3"/>
        <v>0</v>
      </c>
      <c r="AF11" s="198">
        <f t="shared" si="3"/>
        <v>0</v>
      </c>
      <c r="AG11" s="198">
        <f t="shared" si="3"/>
        <v>0</v>
      </c>
      <c r="AH11" s="198">
        <f t="shared" si="3"/>
        <v>0</v>
      </c>
      <c r="AI11" s="198">
        <f t="shared" si="3"/>
        <v>0</v>
      </c>
      <c r="AJ11" s="198">
        <f t="shared" si="3"/>
        <v>0</v>
      </c>
      <c r="AK11" s="198">
        <f t="shared" si="3"/>
        <v>0</v>
      </c>
      <c r="AL11" s="198">
        <f t="shared" si="3"/>
        <v>0</v>
      </c>
      <c r="AM11" s="198">
        <f t="shared" si="3"/>
        <v>0</v>
      </c>
      <c r="AN11" s="198">
        <f t="shared" si="3"/>
        <v>0</v>
      </c>
      <c r="AO11" s="198">
        <f t="shared" si="3"/>
        <v>0</v>
      </c>
      <c r="AP11" s="198">
        <f t="shared" si="3"/>
        <v>0</v>
      </c>
      <c r="AQ11" s="198">
        <f t="shared" si="3"/>
        <v>0</v>
      </c>
      <c r="AR11" s="198">
        <f t="shared" si="3"/>
        <v>0</v>
      </c>
      <c r="AS11" s="198">
        <f t="shared" si="3"/>
        <v>0</v>
      </c>
      <c r="AT11" s="198">
        <f t="shared" si="3"/>
        <v>0</v>
      </c>
      <c r="AU11" s="198">
        <f t="shared" si="3"/>
        <v>0</v>
      </c>
      <c r="AV11" s="198">
        <f t="shared" si="3"/>
        <v>0</v>
      </c>
      <c r="AW11" s="198">
        <f t="shared" si="3"/>
        <v>0</v>
      </c>
      <c r="AX11" s="198">
        <f t="shared" si="3"/>
        <v>0</v>
      </c>
      <c r="AY11" s="198">
        <f t="shared" si="3"/>
        <v>0</v>
      </c>
      <c r="AZ11" s="198">
        <f t="shared" si="3"/>
        <v>0</v>
      </c>
      <c r="BA11" s="198">
        <f t="shared" si="3"/>
        <v>0</v>
      </c>
      <c r="BB11" s="198">
        <f t="shared" si="3"/>
        <v>0</v>
      </c>
    </row>
    <row r="12" spans="1:54" ht="12" customHeight="1" x14ac:dyDescent="0.2">
      <c r="A12" s="190">
        <f>1+A11</f>
        <v>5</v>
      </c>
      <c r="B12" s="199"/>
      <c r="C12" s="187"/>
      <c r="D12" s="187"/>
      <c r="E12" s="187"/>
      <c r="F12" s="187"/>
      <c r="G12" s="187"/>
      <c r="H12" s="187"/>
      <c r="I12" s="187"/>
      <c r="J12" s="187"/>
      <c r="K12" s="187"/>
      <c r="L12" s="187"/>
      <c r="M12" s="187"/>
      <c r="N12" s="187"/>
      <c r="O12" s="187"/>
      <c r="P12" s="187"/>
      <c r="Q12" s="187"/>
      <c r="R12" s="187"/>
      <c r="S12" s="187"/>
      <c r="T12" s="187"/>
      <c r="U12" s="187"/>
      <c r="V12" s="187"/>
      <c r="W12" s="187"/>
      <c r="X12" s="187"/>
      <c r="Y12" s="187"/>
      <c r="Z12" s="187"/>
      <c r="AA12" s="187"/>
      <c r="AB12" s="187"/>
      <c r="AC12" s="187"/>
      <c r="AD12" s="187"/>
      <c r="AE12" s="187"/>
      <c r="AF12" s="187"/>
      <c r="AG12" s="187"/>
      <c r="AH12" s="187"/>
      <c r="AI12" s="187"/>
      <c r="AJ12" s="187"/>
      <c r="AK12" s="187"/>
      <c r="AL12" s="187"/>
      <c r="AM12" s="187"/>
      <c r="AN12" s="187"/>
      <c r="AO12" s="187"/>
      <c r="AP12" s="187"/>
      <c r="AQ12" s="187"/>
      <c r="AR12" s="187"/>
      <c r="AS12" s="187"/>
      <c r="AT12" s="187"/>
      <c r="AU12" s="187"/>
      <c r="AV12" s="187"/>
      <c r="AW12" s="187"/>
      <c r="AX12" s="187"/>
      <c r="AY12" s="187"/>
      <c r="AZ12" s="187"/>
      <c r="BA12" s="187"/>
      <c r="BB12" s="187"/>
    </row>
    <row r="13" spans="1:54" ht="32.25" customHeight="1" x14ac:dyDescent="0.2">
      <c r="A13" s="190">
        <f>1+A12</f>
        <v>6</v>
      </c>
      <c r="B13" s="191" t="s">
        <v>20148</v>
      </c>
      <c r="C13" s="200"/>
      <c r="D13" s="201"/>
      <c r="E13" s="197"/>
      <c r="F13" s="197"/>
      <c r="G13" s="197"/>
      <c r="H13" s="197"/>
      <c r="I13" s="197"/>
      <c r="J13" s="197"/>
      <c r="K13" s="197"/>
      <c r="L13" s="197"/>
      <c r="M13" s="197"/>
      <c r="N13" s="197"/>
      <c r="O13" s="197"/>
      <c r="P13" s="197"/>
      <c r="Q13" s="197"/>
      <c r="R13" s="197"/>
      <c r="S13" s="197"/>
      <c r="T13" s="197"/>
      <c r="U13" s="197"/>
      <c r="V13" s="197"/>
      <c r="W13" s="197"/>
      <c r="X13" s="197"/>
      <c r="Y13" s="197"/>
      <c r="Z13" s="197"/>
      <c r="AA13" s="197"/>
      <c r="AB13" s="197"/>
      <c r="AC13" s="197"/>
      <c r="AD13" s="197"/>
      <c r="AE13" s="197"/>
      <c r="AF13" s="197"/>
      <c r="AG13" s="197"/>
      <c r="AH13" s="197"/>
      <c r="AI13" s="197"/>
      <c r="AJ13" s="197"/>
      <c r="AK13" s="197"/>
      <c r="AL13" s="197"/>
      <c r="AM13" s="197"/>
      <c r="AN13" s="197"/>
      <c r="AO13" s="197"/>
      <c r="AP13" s="197"/>
      <c r="AQ13" s="197"/>
      <c r="AR13" s="197"/>
      <c r="AS13" s="197"/>
      <c r="AT13" s="197"/>
      <c r="AU13" s="197"/>
      <c r="AV13" s="197"/>
      <c r="AW13" s="197"/>
      <c r="AX13" s="197"/>
      <c r="AY13" s="197"/>
      <c r="AZ13" s="197"/>
      <c r="BA13" s="197"/>
      <c r="BB13" s="197"/>
    </row>
  </sheetData>
  <sheetProtection sheet="1"/>
  <mergeCells count="1">
    <mergeCell ref="A1:F1"/>
  </mergeCells>
  <dataValidations count="1">
    <dataValidation type="whole" showInputMessage="1" showErrorMessage="1" sqref="D9:BB10">
      <formula1>0</formula1>
      <formula2>9999999</formula2>
    </dataValidation>
  </dataValidations>
  <pageMargins left="0.7" right="0.7" top="0.78749999999999998" bottom="0.78749999999999998" header="0.51180555555555551" footer="0.51180555555555551"/>
  <pageSetup paperSize="9" firstPageNumber="0"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BB12"/>
  <sheetViews>
    <sheetView workbookViewId="0">
      <selection sqref="A1:F1"/>
    </sheetView>
  </sheetViews>
  <sheetFormatPr baseColWidth="10" defaultRowHeight="12.75" x14ac:dyDescent="0.2"/>
  <cols>
    <col min="1" max="1" width="4.7109375" style="188" customWidth="1"/>
    <col min="2" max="2" width="34.7109375" style="188" customWidth="1"/>
    <col min="3" max="3" width="11.42578125" style="188" hidden="1" customWidth="1"/>
    <col min="4" max="16384" width="11.42578125" style="188"/>
  </cols>
  <sheetData>
    <row r="1" spans="1:54" ht="38.25" customHeight="1" x14ac:dyDescent="0.25">
      <c r="A1" s="288" t="s">
        <v>2494</v>
      </c>
      <c r="B1" s="288"/>
      <c r="C1" s="288"/>
      <c r="D1" s="288"/>
      <c r="E1" s="288"/>
      <c r="F1" s="288"/>
      <c r="G1" s="187"/>
      <c r="H1" s="187"/>
      <c r="I1" s="187"/>
      <c r="J1" s="187"/>
      <c r="K1" s="187"/>
      <c r="L1" s="187"/>
      <c r="M1" s="187"/>
      <c r="N1" s="187"/>
      <c r="O1" s="187"/>
      <c r="P1" s="187"/>
      <c r="Q1" s="187"/>
      <c r="R1" s="187"/>
      <c r="S1" s="187"/>
      <c r="T1" s="187"/>
      <c r="U1" s="187"/>
      <c r="V1" s="187"/>
      <c r="W1" s="187"/>
      <c r="X1" s="187"/>
      <c r="Y1" s="187"/>
      <c r="Z1" s="187"/>
      <c r="AA1" s="187"/>
      <c r="AB1" s="187"/>
      <c r="AC1" s="187"/>
      <c r="AD1" s="187"/>
      <c r="AE1" s="187"/>
      <c r="AF1" s="187"/>
      <c r="AG1" s="187"/>
      <c r="AH1" s="187"/>
      <c r="AI1" s="187"/>
      <c r="AJ1" s="187"/>
      <c r="AK1" s="187"/>
      <c r="AL1" s="187"/>
      <c r="AM1" s="187"/>
      <c r="AN1" s="187"/>
      <c r="AO1" s="187"/>
      <c r="AP1" s="187"/>
      <c r="AQ1" s="187"/>
      <c r="AR1" s="187"/>
      <c r="AS1" s="187"/>
      <c r="AT1" s="187"/>
      <c r="AU1" s="187"/>
      <c r="AV1" s="187"/>
      <c r="AW1" s="187"/>
      <c r="AX1" s="187"/>
      <c r="AY1" s="187"/>
      <c r="AZ1" s="187"/>
      <c r="BA1" s="187"/>
      <c r="BB1" s="187"/>
    </row>
    <row r="2" spans="1:54" x14ac:dyDescent="0.2">
      <c r="A2" s="189"/>
      <c r="B2" s="139"/>
      <c r="C2" s="139"/>
      <c r="D2" s="139"/>
      <c r="E2" s="187"/>
      <c r="F2" s="187"/>
      <c r="G2" s="187"/>
      <c r="H2" s="187"/>
      <c r="I2" s="187"/>
      <c r="J2" s="187"/>
      <c r="K2" s="187"/>
      <c r="L2" s="187"/>
      <c r="M2" s="187"/>
      <c r="N2" s="187"/>
      <c r="O2" s="187"/>
      <c r="P2" s="187"/>
      <c r="Q2" s="187"/>
      <c r="R2" s="187"/>
      <c r="S2" s="187"/>
      <c r="T2" s="187"/>
      <c r="U2" s="187"/>
      <c r="V2" s="187"/>
      <c r="W2" s="187"/>
      <c r="X2" s="187"/>
      <c r="Y2" s="187"/>
      <c r="Z2" s="187"/>
      <c r="AA2" s="187"/>
      <c r="AB2" s="187"/>
      <c r="AC2" s="187"/>
      <c r="AD2" s="187"/>
      <c r="AE2" s="187"/>
      <c r="AF2" s="187"/>
      <c r="AG2" s="187"/>
      <c r="AH2" s="187"/>
      <c r="AI2" s="187"/>
      <c r="AJ2" s="187"/>
      <c r="AK2" s="187"/>
      <c r="AL2" s="187"/>
      <c r="AM2" s="187"/>
      <c r="AN2" s="187"/>
      <c r="AO2" s="187"/>
      <c r="AP2" s="187"/>
      <c r="AQ2" s="187"/>
      <c r="AR2" s="187"/>
      <c r="AS2" s="187"/>
      <c r="AT2" s="187"/>
      <c r="AU2" s="187"/>
      <c r="AV2" s="187"/>
      <c r="AW2" s="187"/>
      <c r="AX2" s="187"/>
      <c r="AY2" s="187"/>
      <c r="AZ2" s="187"/>
      <c r="BA2" s="187"/>
      <c r="BB2" s="187"/>
    </row>
    <row r="3" spans="1:54" ht="15.75" x14ac:dyDescent="0.25">
      <c r="A3" s="142" t="s">
        <v>20149</v>
      </c>
      <c r="B3" s="142"/>
      <c r="C3" s="142"/>
      <c r="D3" s="139"/>
      <c r="E3" s="187"/>
      <c r="F3" s="187"/>
      <c r="G3" s="187"/>
      <c r="H3" s="187"/>
      <c r="I3" s="187"/>
      <c r="J3" s="187"/>
      <c r="K3" s="187"/>
      <c r="L3" s="187"/>
      <c r="M3" s="187"/>
      <c r="N3" s="187"/>
      <c r="O3" s="187"/>
      <c r="P3" s="187"/>
      <c r="Q3" s="187"/>
      <c r="R3" s="187"/>
      <c r="S3" s="187"/>
      <c r="T3" s="187"/>
      <c r="U3" s="187"/>
      <c r="V3" s="187"/>
      <c r="W3" s="187"/>
      <c r="X3" s="187"/>
      <c r="Y3" s="187"/>
      <c r="Z3" s="187"/>
      <c r="AA3" s="187"/>
      <c r="AB3" s="187"/>
      <c r="AC3" s="187"/>
      <c r="AD3" s="187"/>
      <c r="AE3" s="187"/>
      <c r="AF3" s="187"/>
      <c r="AG3" s="187"/>
      <c r="AH3" s="187"/>
      <c r="AI3" s="187"/>
      <c r="AJ3" s="187"/>
      <c r="AK3" s="187"/>
      <c r="AL3" s="187"/>
      <c r="AM3" s="187"/>
      <c r="AN3" s="187"/>
      <c r="AO3" s="187"/>
      <c r="AP3" s="187"/>
      <c r="AQ3" s="187"/>
      <c r="AR3" s="187"/>
      <c r="AS3" s="187"/>
      <c r="AT3" s="187"/>
      <c r="AU3" s="187"/>
      <c r="AV3" s="187"/>
      <c r="AW3" s="187"/>
      <c r="AX3" s="187"/>
      <c r="AY3" s="187"/>
      <c r="AZ3" s="187"/>
      <c r="BA3" s="187"/>
      <c r="BB3" s="187"/>
    </row>
    <row r="4" spans="1:54" x14ac:dyDescent="0.2">
      <c r="A4" s="189"/>
      <c r="B4" s="139"/>
      <c r="C4" s="139"/>
      <c r="D4" s="139"/>
      <c r="E4" s="187"/>
      <c r="F4" s="187"/>
      <c r="G4" s="187"/>
      <c r="H4" s="187"/>
      <c r="I4" s="187"/>
      <c r="J4" s="187"/>
      <c r="K4" s="187"/>
      <c r="L4" s="187"/>
      <c r="M4" s="187"/>
      <c r="N4" s="187"/>
      <c r="O4" s="187"/>
      <c r="P4" s="187"/>
      <c r="Q4" s="187"/>
      <c r="R4" s="187"/>
      <c r="S4" s="187"/>
      <c r="T4" s="187"/>
      <c r="U4" s="187"/>
      <c r="V4" s="187"/>
      <c r="W4" s="187"/>
      <c r="X4" s="187"/>
      <c r="Y4" s="187"/>
      <c r="Z4" s="187"/>
      <c r="AA4" s="187"/>
      <c r="AB4" s="187"/>
      <c r="AC4" s="187"/>
      <c r="AD4" s="187"/>
      <c r="AE4" s="187"/>
      <c r="AF4" s="187"/>
      <c r="AG4" s="187"/>
      <c r="AH4" s="187"/>
      <c r="AI4" s="187"/>
      <c r="AJ4" s="187"/>
      <c r="AK4" s="187"/>
      <c r="AL4" s="187"/>
      <c r="AM4" s="187"/>
      <c r="AN4" s="187"/>
      <c r="AO4" s="187"/>
      <c r="AP4" s="187"/>
      <c r="AQ4" s="187"/>
      <c r="AR4" s="187"/>
      <c r="AS4" s="187"/>
      <c r="AT4" s="187"/>
      <c r="AU4" s="187"/>
      <c r="AV4" s="187"/>
      <c r="AW4" s="187"/>
      <c r="AX4" s="187"/>
      <c r="AY4" s="187"/>
      <c r="AZ4" s="187"/>
      <c r="BA4" s="187"/>
      <c r="BB4" s="187"/>
    </row>
    <row r="5" spans="1:54" x14ac:dyDescent="0.2">
      <c r="A5" s="187"/>
      <c r="B5" s="187"/>
      <c r="C5" s="187"/>
      <c r="D5" s="187"/>
      <c r="E5" s="187"/>
      <c r="F5" s="187"/>
      <c r="G5" s="187"/>
      <c r="H5" s="187"/>
      <c r="I5" s="187"/>
      <c r="J5" s="187"/>
      <c r="K5" s="187"/>
      <c r="L5" s="187"/>
      <c r="M5" s="187"/>
      <c r="N5" s="187"/>
      <c r="O5" s="187"/>
      <c r="P5" s="187"/>
      <c r="Q5" s="187"/>
      <c r="R5" s="187"/>
      <c r="S5" s="187"/>
      <c r="T5" s="187"/>
      <c r="U5" s="187"/>
      <c r="V5" s="187"/>
      <c r="W5" s="187"/>
      <c r="X5" s="187"/>
      <c r="Y5" s="187"/>
      <c r="Z5" s="187"/>
      <c r="AA5" s="187"/>
      <c r="AB5" s="187"/>
      <c r="AC5" s="187"/>
      <c r="AD5" s="187"/>
      <c r="AE5" s="187"/>
      <c r="AF5" s="187"/>
      <c r="AG5" s="187"/>
      <c r="AH5" s="187"/>
      <c r="AI5" s="187"/>
      <c r="AJ5" s="187"/>
      <c r="AK5" s="187"/>
      <c r="AL5" s="187"/>
      <c r="AM5" s="187"/>
      <c r="AN5" s="187"/>
      <c r="AO5" s="187"/>
      <c r="AP5" s="187"/>
      <c r="AQ5" s="187"/>
      <c r="AR5" s="187"/>
      <c r="AS5" s="187"/>
      <c r="AT5" s="187"/>
      <c r="AU5" s="187"/>
      <c r="AV5" s="187"/>
      <c r="AW5" s="187"/>
      <c r="AX5" s="187"/>
      <c r="AY5" s="187"/>
      <c r="AZ5" s="187"/>
      <c r="BA5" s="187"/>
      <c r="BB5" s="187"/>
    </row>
    <row r="6" spans="1:54" x14ac:dyDescent="0.2">
      <c r="A6" s="187"/>
      <c r="B6" s="187"/>
      <c r="C6" s="187"/>
      <c r="D6" s="187"/>
      <c r="E6" s="187"/>
      <c r="F6" s="187"/>
      <c r="G6" s="187"/>
      <c r="H6" s="187"/>
      <c r="I6" s="187"/>
      <c r="J6" s="187"/>
      <c r="K6" s="187"/>
      <c r="L6" s="187"/>
      <c r="M6" s="187"/>
      <c r="N6" s="187"/>
      <c r="O6" s="187"/>
      <c r="P6" s="187"/>
      <c r="Q6" s="187"/>
      <c r="R6" s="187"/>
      <c r="S6" s="187"/>
      <c r="T6" s="187"/>
      <c r="U6" s="187"/>
      <c r="V6" s="187"/>
      <c r="W6" s="187"/>
      <c r="X6" s="187"/>
      <c r="Y6" s="187"/>
      <c r="Z6" s="187"/>
      <c r="AA6" s="187"/>
      <c r="AB6" s="187"/>
      <c r="AC6" s="187"/>
      <c r="AD6" s="187"/>
      <c r="AE6" s="187"/>
      <c r="AF6" s="187"/>
      <c r="AG6" s="187"/>
      <c r="AH6" s="187"/>
      <c r="AI6" s="187"/>
      <c r="AJ6" s="187"/>
      <c r="AK6" s="187"/>
      <c r="AL6" s="187"/>
      <c r="AM6" s="187"/>
      <c r="AN6" s="187"/>
      <c r="AO6" s="187"/>
      <c r="AP6" s="187"/>
      <c r="AQ6" s="187"/>
      <c r="AR6" s="187"/>
      <c r="AS6" s="187"/>
      <c r="AT6" s="187"/>
      <c r="AU6" s="187"/>
      <c r="AV6" s="187"/>
      <c r="AW6" s="187"/>
      <c r="AX6" s="187"/>
      <c r="AY6" s="187"/>
      <c r="AZ6" s="187"/>
      <c r="BA6" s="187"/>
      <c r="BB6" s="187"/>
    </row>
    <row r="7" spans="1:54" x14ac:dyDescent="0.2">
      <c r="A7" s="187"/>
      <c r="B7" s="187"/>
      <c r="C7" s="187"/>
      <c r="D7" s="187"/>
      <c r="E7" s="187"/>
      <c r="F7" s="187"/>
      <c r="G7" s="187"/>
      <c r="H7" s="187"/>
      <c r="I7" s="187"/>
      <c r="J7" s="187"/>
      <c r="K7" s="187"/>
      <c r="L7" s="187"/>
      <c r="M7" s="187"/>
      <c r="N7" s="187"/>
      <c r="O7" s="187"/>
      <c r="P7" s="187"/>
      <c r="Q7" s="187"/>
      <c r="R7" s="187"/>
      <c r="S7" s="187"/>
      <c r="T7" s="187"/>
      <c r="U7" s="187"/>
      <c r="V7" s="187"/>
      <c r="W7" s="187"/>
      <c r="X7" s="187"/>
      <c r="Y7" s="187"/>
      <c r="Z7" s="187"/>
      <c r="AA7" s="187"/>
      <c r="AB7" s="187"/>
      <c r="AC7" s="187"/>
      <c r="AD7" s="187"/>
      <c r="AE7" s="187"/>
      <c r="AF7" s="187"/>
      <c r="AG7" s="187"/>
      <c r="AH7" s="187"/>
      <c r="AI7" s="187"/>
      <c r="AJ7" s="187"/>
      <c r="AK7" s="187"/>
      <c r="AL7" s="187"/>
      <c r="AM7" s="187"/>
      <c r="AN7" s="187"/>
      <c r="AO7" s="187"/>
      <c r="AP7" s="187"/>
      <c r="AQ7" s="187"/>
      <c r="AR7" s="187"/>
      <c r="AS7" s="187"/>
      <c r="AT7" s="187"/>
      <c r="AU7" s="187"/>
      <c r="AV7" s="187"/>
      <c r="AW7" s="187"/>
      <c r="AX7" s="187"/>
      <c r="AY7" s="187"/>
      <c r="AZ7" s="187"/>
      <c r="BA7" s="187"/>
      <c r="BB7" s="187"/>
    </row>
    <row r="8" spans="1:54" ht="93.75" customHeight="1" x14ac:dyDescent="0.2">
      <c r="A8" s="190">
        <v>1</v>
      </c>
      <c r="B8" s="191" t="s">
        <v>20150</v>
      </c>
      <c r="C8" s="191"/>
      <c r="D8" s="193" t="s">
        <v>20138</v>
      </c>
      <c r="E8" s="194" t="s">
        <v>20042</v>
      </c>
      <c r="F8" s="194" t="s">
        <v>20043</v>
      </c>
      <c r="G8" s="194" t="s">
        <v>20044</v>
      </c>
      <c r="H8" s="194" t="s">
        <v>20045</v>
      </c>
      <c r="I8" s="194" t="s">
        <v>20046</v>
      </c>
      <c r="J8" s="194" t="s">
        <v>20047</v>
      </c>
      <c r="K8" s="194" t="s">
        <v>20048</v>
      </c>
      <c r="L8" s="194" t="s">
        <v>20049</v>
      </c>
      <c r="M8" s="194" t="s">
        <v>20050</v>
      </c>
      <c r="N8" s="194" t="s">
        <v>20051</v>
      </c>
      <c r="O8" s="194" t="s">
        <v>20052</v>
      </c>
      <c r="P8" s="194" t="s">
        <v>20053</v>
      </c>
      <c r="Q8" s="194" t="s">
        <v>20054</v>
      </c>
      <c r="R8" s="194" t="s">
        <v>20055</v>
      </c>
      <c r="S8" s="194" t="s">
        <v>20056</v>
      </c>
      <c r="T8" s="194" t="s">
        <v>20057</v>
      </c>
      <c r="U8" s="194" t="s">
        <v>20058</v>
      </c>
      <c r="V8" s="194" t="s">
        <v>20059</v>
      </c>
      <c r="W8" s="194" t="s">
        <v>20060</v>
      </c>
      <c r="X8" s="194" t="s">
        <v>20061</v>
      </c>
      <c r="Y8" s="194" t="s">
        <v>20062</v>
      </c>
      <c r="Z8" s="194" t="s">
        <v>20063</v>
      </c>
      <c r="AA8" s="194" t="s">
        <v>20064</v>
      </c>
      <c r="AB8" s="194" t="s">
        <v>20065</v>
      </c>
      <c r="AC8" s="194" t="s">
        <v>20066</v>
      </c>
      <c r="AD8" s="194" t="s">
        <v>20067</v>
      </c>
      <c r="AE8" s="194" t="s">
        <v>20068</v>
      </c>
      <c r="AF8" s="194" t="s">
        <v>20069</v>
      </c>
      <c r="AG8" s="194" t="s">
        <v>20070</v>
      </c>
      <c r="AH8" s="194" t="s">
        <v>20071</v>
      </c>
      <c r="AI8" s="194" t="s">
        <v>20072</v>
      </c>
      <c r="AJ8" s="194" t="s">
        <v>20073</v>
      </c>
      <c r="AK8" s="194" t="s">
        <v>20074</v>
      </c>
      <c r="AL8" s="194" t="s">
        <v>20075</v>
      </c>
      <c r="AM8" s="194" t="s">
        <v>20076</v>
      </c>
      <c r="AN8" s="194" t="s">
        <v>20077</v>
      </c>
      <c r="AO8" s="194" t="s">
        <v>20078</v>
      </c>
      <c r="AP8" s="194" t="s">
        <v>20079</v>
      </c>
      <c r="AQ8" s="194" t="s">
        <v>20080</v>
      </c>
      <c r="AR8" s="194" t="s">
        <v>20081</v>
      </c>
      <c r="AS8" s="194" t="s">
        <v>20082</v>
      </c>
      <c r="AT8" s="194" t="s">
        <v>20083</v>
      </c>
      <c r="AU8" s="194" t="s">
        <v>20084</v>
      </c>
      <c r="AV8" s="194" t="s">
        <v>20085</v>
      </c>
      <c r="AW8" s="194" t="s">
        <v>20086</v>
      </c>
      <c r="AX8" s="194" t="s">
        <v>20087</v>
      </c>
      <c r="AY8" s="194" t="s">
        <v>20088</v>
      </c>
      <c r="AZ8" s="194" t="s">
        <v>20089</v>
      </c>
      <c r="BA8" s="194" t="s">
        <v>20090</v>
      </c>
      <c r="BB8" s="194" t="s">
        <v>20091</v>
      </c>
    </row>
    <row r="9" spans="1:54" ht="30" customHeight="1" x14ac:dyDescent="0.2">
      <c r="A9" s="190">
        <f>1+A8</f>
        <v>2</v>
      </c>
      <c r="B9" s="191" t="s">
        <v>20151</v>
      </c>
      <c r="C9" s="196"/>
      <c r="D9" s="197"/>
      <c r="E9" s="202">
        <f t="shared" ref="E9:AJ9" si="0">D11</f>
        <v>0</v>
      </c>
      <c r="F9" s="202">
        <f t="shared" si="0"/>
        <v>0</v>
      </c>
      <c r="G9" s="202">
        <f t="shared" si="0"/>
        <v>0</v>
      </c>
      <c r="H9" s="202">
        <f t="shared" si="0"/>
        <v>0</v>
      </c>
      <c r="I9" s="202">
        <f t="shared" si="0"/>
        <v>0</v>
      </c>
      <c r="J9" s="202">
        <f t="shared" si="0"/>
        <v>0</v>
      </c>
      <c r="K9" s="202">
        <f t="shared" si="0"/>
        <v>0</v>
      </c>
      <c r="L9" s="202">
        <f t="shared" si="0"/>
        <v>0</v>
      </c>
      <c r="M9" s="202">
        <f t="shared" si="0"/>
        <v>0</v>
      </c>
      <c r="N9" s="202">
        <f t="shared" si="0"/>
        <v>0</v>
      </c>
      <c r="O9" s="202">
        <f t="shared" si="0"/>
        <v>0</v>
      </c>
      <c r="P9" s="202">
        <f t="shared" si="0"/>
        <v>0</v>
      </c>
      <c r="Q9" s="202">
        <f t="shared" si="0"/>
        <v>0</v>
      </c>
      <c r="R9" s="202">
        <f t="shared" si="0"/>
        <v>0</v>
      </c>
      <c r="S9" s="202">
        <f t="shared" si="0"/>
        <v>0</v>
      </c>
      <c r="T9" s="202">
        <f t="shared" si="0"/>
        <v>0</v>
      </c>
      <c r="U9" s="202">
        <f t="shared" si="0"/>
        <v>0</v>
      </c>
      <c r="V9" s="202">
        <f t="shared" si="0"/>
        <v>0</v>
      </c>
      <c r="W9" s="202">
        <f t="shared" si="0"/>
        <v>0</v>
      </c>
      <c r="X9" s="202">
        <f t="shared" si="0"/>
        <v>0</v>
      </c>
      <c r="Y9" s="202">
        <f t="shared" si="0"/>
        <v>0</v>
      </c>
      <c r="Z9" s="202">
        <f t="shared" si="0"/>
        <v>0</v>
      </c>
      <c r="AA9" s="202">
        <f t="shared" si="0"/>
        <v>0</v>
      </c>
      <c r="AB9" s="202">
        <f t="shared" si="0"/>
        <v>0</v>
      </c>
      <c r="AC9" s="202">
        <f t="shared" si="0"/>
        <v>0</v>
      </c>
      <c r="AD9" s="202">
        <f t="shared" si="0"/>
        <v>0</v>
      </c>
      <c r="AE9" s="202">
        <f t="shared" si="0"/>
        <v>0</v>
      </c>
      <c r="AF9" s="202">
        <f t="shared" si="0"/>
        <v>0</v>
      </c>
      <c r="AG9" s="202">
        <f t="shared" si="0"/>
        <v>0</v>
      </c>
      <c r="AH9" s="202">
        <f t="shared" si="0"/>
        <v>0</v>
      </c>
      <c r="AI9" s="202">
        <f t="shared" si="0"/>
        <v>0</v>
      </c>
      <c r="AJ9" s="202">
        <f t="shared" si="0"/>
        <v>0</v>
      </c>
      <c r="AK9" s="202">
        <f t="shared" ref="AK9:BB9" si="1">AJ11</f>
        <v>0</v>
      </c>
      <c r="AL9" s="202">
        <f t="shared" si="1"/>
        <v>0</v>
      </c>
      <c r="AM9" s="202">
        <f t="shared" si="1"/>
        <v>0</v>
      </c>
      <c r="AN9" s="202">
        <f t="shared" si="1"/>
        <v>0</v>
      </c>
      <c r="AO9" s="202">
        <f t="shared" si="1"/>
        <v>0</v>
      </c>
      <c r="AP9" s="202">
        <f t="shared" si="1"/>
        <v>0</v>
      </c>
      <c r="AQ9" s="202">
        <f t="shared" si="1"/>
        <v>0</v>
      </c>
      <c r="AR9" s="202">
        <f t="shared" si="1"/>
        <v>0</v>
      </c>
      <c r="AS9" s="202">
        <f t="shared" si="1"/>
        <v>0</v>
      </c>
      <c r="AT9" s="202">
        <f t="shared" si="1"/>
        <v>0</v>
      </c>
      <c r="AU9" s="202">
        <f t="shared" si="1"/>
        <v>0</v>
      </c>
      <c r="AV9" s="202">
        <f t="shared" si="1"/>
        <v>0</v>
      </c>
      <c r="AW9" s="202">
        <f t="shared" si="1"/>
        <v>0</v>
      </c>
      <c r="AX9" s="202">
        <f t="shared" si="1"/>
        <v>0</v>
      </c>
      <c r="AY9" s="202">
        <f t="shared" si="1"/>
        <v>0</v>
      </c>
      <c r="AZ9" s="202">
        <f t="shared" si="1"/>
        <v>0</v>
      </c>
      <c r="BA9" s="202">
        <f t="shared" si="1"/>
        <v>0</v>
      </c>
      <c r="BB9" s="202">
        <f t="shared" si="1"/>
        <v>0</v>
      </c>
    </row>
    <row r="10" spans="1:54" ht="30" customHeight="1" x14ac:dyDescent="0.2">
      <c r="A10" s="190">
        <f>1+A9</f>
        <v>3</v>
      </c>
      <c r="B10" s="191" t="s">
        <v>20152</v>
      </c>
      <c r="C10" s="196"/>
      <c r="D10" s="202"/>
      <c r="E10" s="197"/>
      <c r="F10" s="197"/>
      <c r="G10" s="197"/>
      <c r="H10" s="197"/>
      <c r="I10" s="197"/>
      <c r="J10" s="197"/>
      <c r="K10" s="197"/>
      <c r="L10" s="197"/>
      <c r="M10" s="197"/>
      <c r="N10" s="197"/>
      <c r="O10" s="197"/>
      <c r="P10" s="197"/>
      <c r="Q10" s="197"/>
      <c r="R10" s="197"/>
      <c r="S10" s="197"/>
      <c r="T10" s="197"/>
      <c r="U10" s="197"/>
      <c r="V10" s="197"/>
      <c r="W10" s="197"/>
      <c r="X10" s="197"/>
      <c r="Y10" s="197"/>
      <c r="Z10" s="197"/>
      <c r="AA10" s="197"/>
      <c r="AB10" s="197"/>
      <c r="AC10" s="197"/>
      <c r="AD10" s="197"/>
      <c r="AE10" s="197"/>
      <c r="AF10" s="197"/>
      <c r="AG10" s="197"/>
      <c r="AH10" s="197"/>
      <c r="AI10" s="197"/>
      <c r="AJ10" s="197"/>
      <c r="AK10" s="197"/>
      <c r="AL10" s="197"/>
      <c r="AM10" s="197"/>
      <c r="AN10" s="197"/>
      <c r="AO10" s="197"/>
      <c r="AP10" s="197"/>
      <c r="AQ10" s="197"/>
      <c r="AR10" s="197"/>
      <c r="AS10" s="197"/>
      <c r="AT10" s="197"/>
      <c r="AU10" s="197"/>
      <c r="AV10" s="197"/>
      <c r="AW10" s="197"/>
      <c r="AX10" s="197"/>
      <c r="AY10" s="197"/>
      <c r="AZ10" s="197"/>
      <c r="BA10" s="197"/>
      <c r="BB10" s="197"/>
    </row>
    <row r="11" spans="1:54" ht="30" customHeight="1" x14ac:dyDescent="0.2">
      <c r="A11" s="190">
        <f>1+A10</f>
        <v>4</v>
      </c>
      <c r="B11" s="191" t="s">
        <v>20153</v>
      </c>
      <c r="C11" s="196"/>
      <c r="D11" s="202">
        <f>D9+D10</f>
        <v>0</v>
      </c>
      <c r="E11" s="202">
        <f t="shared" ref="E11:AJ11" si="2">+E9+E10</f>
        <v>0</v>
      </c>
      <c r="F11" s="202">
        <f t="shared" si="2"/>
        <v>0</v>
      </c>
      <c r="G11" s="202">
        <f t="shared" si="2"/>
        <v>0</v>
      </c>
      <c r="H11" s="202">
        <f t="shared" si="2"/>
        <v>0</v>
      </c>
      <c r="I11" s="202">
        <f t="shared" si="2"/>
        <v>0</v>
      </c>
      <c r="J11" s="202">
        <f t="shared" si="2"/>
        <v>0</v>
      </c>
      <c r="K11" s="202">
        <f t="shared" si="2"/>
        <v>0</v>
      </c>
      <c r="L11" s="202">
        <f t="shared" si="2"/>
        <v>0</v>
      </c>
      <c r="M11" s="202">
        <f t="shared" si="2"/>
        <v>0</v>
      </c>
      <c r="N11" s="202">
        <f t="shared" si="2"/>
        <v>0</v>
      </c>
      <c r="O11" s="202">
        <f t="shared" si="2"/>
        <v>0</v>
      </c>
      <c r="P11" s="202">
        <f t="shared" si="2"/>
        <v>0</v>
      </c>
      <c r="Q11" s="202">
        <f t="shared" si="2"/>
        <v>0</v>
      </c>
      <c r="R11" s="202">
        <f t="shared" si="2"/>
        <v>0</v>
      </c>
      <c r="S11" s="202">
        <f t="shared" si="2"/>
        <v>0</v>
      </c>
      <c r="T11" s="202">
        <f t="shared" si="2"/>
        <v>0</v>
      </c>
      <c r="U11" s="202">
        <f t="shared" si="2"/>
        <v>0</v>
      </c>
      <c r="V11" s="202">
        <f t="shared" si="2"/>
        <v>0</v>
      </c>
      <c r="W11" s="202">
        <f t="shared" si="2"/>
        <v>0</v>
      </c>
      <c r="X11" s="202">
        <f t="shared" si="2"/>
        <v>0</v>
      </c>
      <c r="Y11" s="202">
        <f t="shared" si="2"/>
        <v>0</v>
      </c>
      <c r="Z11" s="202">
        <f t="shared" si="2"/>
        <v>0</v>
      </c>
      <c r="AA11" s="202">
        <f t="shared" si="2"/>
        <v>0</v>
      </c>
      <c r="AB11" s="202">
        <f t="shared" si="2"/>
        <v>0</v>
      </c>
      <c r="AC11" s="202">
        <f t="shared" si="2"/>
        <v>0</v>
      </c>
      <c r="AD11" s="202">
        <f t="shared" si="2"/>
        <v>0</v>
      </c>
      <c r="AE11" s="202">
        <f t="shared" si="2"/>
        <v>0</v>
      </c>
      <c r="AF11" s="202">
        <f t="shared" si="2"/>
        <v>0</v>
      </c>
      <c r="AG11" s="202">
        <f t="shared" si="2"/>
        <v>0</v>
      </c>
      <c r="AH11" s="202">
        <f t="shared" si="2"/>
        <v>0</v>
      </c>
      <c r="AI11" s="202">
        <f t="shared" si="2"/>
        <v>0</v>
      </c>
      <c r="AJ11" s="202">
        <f t="shared" si="2"/>
        <v>0</v>
      </c>
      <c r="AK11" s="202">
        <f t="shared" ref="AK11:BB11" si="3">+AK9+AK10</f>
        <v>0</v>
      </c>
      <c r="AL11" s="202">
        <f t="shared" si="3"/>
        <v>0</v>
      </c>
      <c r="AM11" s="202">
        <f t="shared" si="3"/>
        <v>0</v>
      </c>
      <c r="AN11" s="202">
        <f t="shared" si="3"/>
        <v>0</v>
      </c>
      <c r="AO11" s="202">
        <f t="shared" si="3"/>
        <v>0</v>
      </c>
      <c r="AP11" s="202">
        <f t="shared" si="3"/>
        <v>0</v>
      </c>
      <c r="AQ11" s="202">
        <f t="shared" si="3"/>
        <v>0</v>
      </c>
      <c r="AR11" s="202">
        <f t="shared" si="3"/>
        <v>0</v>
      </c>
      <c r="AS11" s="202">
        <f t="shared" si="3"/>
        <v>0</v>
      </c>
      <c r="AT11" s="202">
        <f t="shared" si="3"/>
        <v>0</v>
      </c>
      <c r="AU11" s="202">
        <f t="shared" si="3"/>
        <v>0</v>
      </c>
      <c r="AV11" s="202">
        <f t="shared" si="3"/>
        <v>0</v>
      </c>
      <c r="AW11" s="202">
        <f t="shared" si="3"/>
        <v>0</v>
      </c>
      <c r="AX11" s="202">
        <f t="shared" si="3"/>
        <v>0</v>
      </c>
      <c r="AY11" s="202">
        <f t="shared" si="3"/>
        <v>0</v>
      </c>
      <c r="AZ11" s="202">
        <f t="shared" si="3"/>
        <v>0</v>
      </c>
      <c r="BA11" s="202">
        <f t="shared" si="3"/>
        <v>0</v>
      </c>
      <c r="BB11" s="202">
        <f t="shared" si="3"/>
        <v>0</v>
      </c>
    </row>
    <row r="12" spans="1:54" ht="29.25" customHeight="1" x14ac:dyDescent="0.2">
      <c r="A12" s="190">
        <f>1+A11</f>
        <v>5</v>
      </c>
      <c r="B12" s="203" t="s">
        <v>20154</v>
      </c>
      <c r="C12" s="196"/>
      <c r="D12" s="202"/>
      <c r="E12" s="197"/>
      <c r="F12" s="197"/>
      <c r="G12" s="197"/>
      <c r="H12" s="197"/>
      <c r="I12" s="197"/>
      <c r="J12" s="197"/>
      <c r="K12" s="197"/>
      <c r="L12" s="197"/>
      <c r="M12" s="197"/>
      <c r="N12" s="197"/>
      <c r="O12" s="197"/>
      <c r="P12" s="197"/>
      <c r="Q12" s="197"/>
      <c r="R12" s="197"/>
      <c r="S12" s="197"/>
      <c r="T12" s="197"/>
      <c r="U12" s="197"/>
      <c r="V12" s="197"/>
      <c r="W12" s="197"/>
      <c r="X12" s="197"/>
      <c r="Y12" s="197"/>
      <c r="Z12" s="197"/>
      <c r="AA12" s="197"/>
      <c r="AB12" s="197"/>
      <c r="AC12" s="197"/>
      <c r="AD12" s="197"/>
      <c r="AE12" s="197"/>
      <c r="AF12" s="197"/>
      <c r="AG12" s="197"/>
      <c r="AH12" s="197"/>
      <c r="AI12" s="197"/>
      <c r="AJ12" s="197"/>
      <c r="AK12" s="197"/>
      <c r="AL12" s="197"/>
      <c r="AM12" s="197"/>
      <c r="AN12" s="197"/>
      <c r="AO12" s="197"/>
      <c r="AP12" s="197"/>
      <c r="AQ12" s="197"/>
      <c r="AR12" s="197"/>
      <c r="AS12" s="197"/>
      <c r="AT12" s="197"/>
      <c r="AU12" s="197"/>
      <c r="AV12" s="197"/>
      <c r="AW12" s="197"/>
      <c r="AX12" s="197"/>
      <c r="AY12" s="197"/>
      <c r="AZ12" s="197"/>
      <c r="BA12" s="197"/>
      <c r="BB12" s="197"/>
    </row>
  </sheetData>
  <sheetProtection sheet="1"/>
  <mergeCells count="1">
    <mergeCell ref="A1:F1"/>
  </mergeCells>
  <pageMargins left="0.78740157499999996" right="0.78740157499999996" top="0.984251969" bottom="0.984251969" header="0.4921259845" footer="0.492125984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D10"/>
  <sheetViews>
    <sheetView workbookViewId="0">
      <selection activeCell="C7" sqref="C7"/>
    </sheetView>
  </sheetViews>
  <sheetFormatPr baseColWidth="10" defaultRowHeight="12.75" x14ac:dyDescent="0.2"/>
  <cols>
    <col min="1" max="1" width="5.7109375" style="105" customWidth="1"/>
    <col min="2" max="2" width="52.85546875" style="105" customWidth="1"/>
    <col min="3" max="3" width="10" style="105" customWidth="1"/>
    <col min="4" max="4" width="43.42578125" style="105" customWidth="1"/>
    <col min="5" max="16384" width="11.42578125" style="105"/>
  </cols>
  <sheetData>
    <row r="1" spans="1:4" ht="32.25" customHeight="1" x14ac:dyDescent="0.25">
      <c r="A1" s="292" t="s">
        <v>2494</v>
      </c>
      <c r="B1" s="292"/>
      <c r="C1" s="292"/>
      <c r="D1" s="292"/>
    </row>
    <row r="2" spans="1:4" x14ac:dyDescent="0.2">
      <c r="A2" s="185"/>
      <c r="B2" s="108"/>
      <c r="C2" s="108"/>
      <c r="D2" s="108"/>
    </row>
    <row r="3" spans="1:4" ht="15.75" x14ac:dyDescent="0.25">
      <c r="A3" s="293" t="s">
        <v>20155</v>
      </c>
      <c r="B3" s="293"/>
      <c r="C3" s="293"/>
      <c r="D3" s="108"/>
    </row>
    <row r="4" spans="1:4" x14ac:dyDescent="0.2">
      <c r="A4" s="185"/>
      <c r="B4" s="108"/>
      <c r="C4" s="108"/>
      <c r="D4" s="108"/>
    </row>
    <row r="5" spans="1:4" x14ac:dyDescent="0.2">
      <c r="A5" s="294"/>
      <c r="B5" s="294"/>
      <c r="C5" s="113"/>
      <c r="D5" s="108"/>
    </row>
    <row r="6" spans="1:4" x14ac:dyDescent="0.2">
      <c r="A6" s="104"/>
      <c r="B6" s="204" t="s">
        <v>20156</v>
      </c>
      <c r="C6" s="205" t="s">
        <v>20157</v>
      </c>
      <c r="D6" s="104"/>
    </row>
    <row r="7" spans="1:4" ht="27.75" customHeight="1" x14ac:dyDescent="0.2">
      <c r="A7" s="104"/>
      <c r="B7" s="206" t="s">
        <v>20158</v>
      </c>
      <c r="C7" s="207"/>
    </row>
    <row r="8" spans="1:4" ht="14.25" customHeight="1" x14ac:dyDescent="0.2">
      <c r="A8" s="104"/>
      <c r="B8" s="206"/>
      <c r="C8" s="206"/>
    </row>
    <row r="9" spans="1:4" x14ac:dyDescent="0.2">
      <c r="C9" s="208">
        <v>1</v>
      </c>
      <c r="D9" s="209" t="s">
        <v>20159</v>
      </c>
    </row>
    <row r="10" spans="1:4" x14ac:dyDescent="0.2">
      <c r="C10" s="208">
        <v>0</v>
      </c>
      <c r="D10" s="209" t="s">
        <v>20160</v>
      </c>
    </row>
  </sheetData>
  <sheetProtection sheet="1"/>
  <mergeCells count="3">
    <mergeCell ref="A1:D1"/>
    <mergeCell ref="A3:C3"/>
    <mergeCell ref="A5:B5"/>
  </mergeCells>
  <dataValidations count="1">
    <dataValidation type="list" allowBlank="1" showErrorMessage="1" sqref="C7">
      <formula1>$C$8:$C$10</formula1>
    </dataValidation>
  </dataValidations>
  <pageMargins left="0.78749999999999998" right="0.78749999999999998" top="0.98402777777777772" bottom="0.98402777777777772" header="0.51180555555555551" footer="0.51180555555555551"/>
  <pageSetup paperSize="9" firstPageNumber="0"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N11306"/>
  <sheetViews>
    <sheetView zoomScale="75" zoomScaleNormal="75" workbookViewId="0">
      <selection activeCell="S15" sqref="S15"/>
    </sheetView>
  </sheetViews>
  <sheetFormatPr baseColWidth="10" defaultRowHeight="15" x14ac:dyDescent="0.25"/>
  <cols>
    <col min="1" max="1" width="11.42578125" style="267"/>
    <col min="2" max="2" width="32.85546875" style="267" customWidth="1"/>
    <col min="3" max="3" width="32.140625" style="267" customWidth="1"/>
    <col min="4" max="4" width="16" style="267" hidden="1" customWidth="1"/>
    <col min="5" max="6" width="11.42578125" style="267"/>
    <col min="7" max="7" width="11.42578125" style="267" customWidth="1"/>
    <col min="8" max="12" width="2.85546875" style="267" hidden="1" customWidth="1"/>
    <col min="13" max="13" width="11.42578125" style="267"/>
    <col min="14" max="14" width="11.42578125" hidden="1" customWidth="1"/>
    <col min="15" max="16" width="0" hidden="1" customWidth="1"/>
  </cols>
  <sheetData>
    <row r="1" spans="1:13" x14ac:dyDescent="0.25">
      <c r="A1" s="271" t="s">
        <v>22272</v>
      </c>
      <c r="B1" s="271" t="s">
        <v>22273</v>
      </c>
      <c r="C1" s="271" t="s">
        <v>22335</v>
      </c>
      <c r="D1" s="271"/>
      <c r="E1" s="278" t="s">
        <v>22339</v>
      </c>
      <c r="F1" s="272" t="s">
        <v>22334</v>
      </c>
      <c r="G1" s="271" t="s">
        <v>22274</v>
      </c>
      <c r="H1" s="273"/>
      <c r="I1" s="273"/>
      <c r="J1" s="273"/>
      <c r="K1" s="273"/>
      <c r="L1" s="273"/>
      <c r="M1" s="278" t="s">
        <v>22340</v>
      </c>
    </row>
    <row r="2" spans="1:13" x14ac:dyDescent="0.25">
      <c r="A2" s="267">
        <v>1001000</v>
      </c>
      <c r="B2" s="267" t="s">
        <v>2582</v>
      </c>
      <c r="C2" s="267" t="s">
        <v>22275</v>
      </c>
      <c r="D2" s="268"/>
      <c r="E2" s="267">
        <v>50</v>
      </c>
      <c r="F2" s="269">
        <v>42537</v>
      </c>
      <c r="G2" s="270">
        <v>85499</v>
      </c>
      <c r="M2" s="267">
        <v>-75.828511263467803</v>
      </c>
    </row>
    <row r="3" spans="1:13" x14ac:dyDescent="0.25">
      <c r="A3" s="267">
        <v>1002000</v>
      </c>
      <c r="B3" s="267" t="s">
        <v>2584</v>
      </c>
      <c r="C3" s="267" t="s">
        <v>22275</v>
      </c>
      <c r="D3" s="268"/>
      <c r="E3" s="267">
        <v>50</v>
      </c>
      <c r="F3" s="269">
        <v>119092</v>
      </c>
      <c r="G3" s="270">
        <v>239374.6</v>
      </c>
      <c r="M3" s="267">
        <v>-75.109216897550468</v>
      </c>
    </row>
    <row r="4" spans="1:13" x14ac:dyDescent="0.25">
      <c r="A4" s="267">
        <v>1003000</v>
      </c>
      <c r="B4" s="267" t="s">
        <v>2586</v>
      </c>
      <c r="C4" s="267" t="s">
        <v>22275</v>
      </c>
      <c r="D4" s="268"/>
      <c r="E4" s="267">
        <v>50</v>
      </c>
      <c r="F4" s="269">
        <v>105015</v>
      </c>
      <c r="G4" s="270">
        <v>211080</v>
      </c>
      <c r="M4" s="267">
        <v>-78.206390836472139</v>
      </c>
    </row>
    <row r="5" spans="1:13" x14ac:dyDescent="0.25">
      <c r="A5" s="267">
        <v>1004000</v>
      </c>
      <c r="B5" s="267" t="s">
        <v>2588</v>
      </c>
      <c r="C5" s="267" t="s">
        <v>22275</v>
      </c>
      <c r="D5" s="268"/>
      <c r="E5" s="267">
        <v>50</v>
      </c>
      <c r="F5" s="269">
        <v>38302</v>
      </c>
      <c r="G5" s="270">
        <v>76987.399999999994</v>
      </c>
      <c r="M5" s="267">
        <v>-77.027778786183987</v>
      </c>
    </row>
    <row r="6" spans="1:13" x14ac:dyDescent="0.25">
      <c r="A6" s="267">
        <v>1051001</v>
      </c>
      <c r="B6" s="267" t="s">
        <v>2590</v>
      </c>
      <c r="C6" s="267" t="s">
        <v>2525</v>
      </c>
      <c r="D6" s="268"/>
      <c r="E6" s="267">
        <v>60</v>
      </c>
      <c r="F6" s="269">
        <v>1728</v>
      </c>
      <c r="G6" s="270">
        <v>3473</v>
      </c>
      <c r="M6" s="267">
        <v>-81.022729761949165</v>
      </c>
    </row>
    <row r="7" spans="1:13" x14ac:dyDescent="0.25">
      <c r="A7" s="267">
        <v>1051002</v>
      </c>
      <c r="B7" s="267" t="s">
        <v>2592</v>
      </c>
      <c r="C7" s="267" t="s">
        <v>2525</v>
      </c>
      <c r="D7" s="268"/>
      <c r="E7" s="267">
        <v>60</v>
      </c>
      <c r="F7" s="269">
        <v>112</v>
      </c>
      <c r="G7" s="270">
        <v>224.8</v>
      </c>
      <c r="M7" s="267">
        <v>-82.801354813803584</v>
      </c>
    </row>
    <row r="8" spans="1:13" x14ac:dyDescent="0.25">
      <c r="A8" s="267">
        <v>1051003</v>
      </c>
      <c r="B8" s="267" t="s">
        <v>2594</v>
      </c>
      <c r="C8" s="267" t="s">
        <v>2525</v>
      </c>
      <c r="D8" s="268"/>
      <c r="E8" s="267">
        <v>60</v>
      </c>
      <c r="F8" s="269">
        <v>301</v>
      </c>
      <c r="G8" s="270">
        <v>605.4</v>
      </c>
      <c r="M8" s="267">
        <v>-83.174487929888286</v>
      </c>
    </row>
    <row r="9" spans="1:13" x14ac:dyDescent="0.25">
      <c r="A9" s="267">
        <v>1051004</v>
      </c>
      <c r="B9" s="267" t="s">
        <v>2596</v>
      </c>
      <c r="C9" s="267" t="s">
        <v>2525</v>
      </c>
      <c r="D9" s="268"/>
      <c r="E9" s="267">
        <v>60</v>
      </c>
      <c r="F9" s="269">
        <v>455</v>
      </c>
      <c r="G9" s="270">
        <v>915.2</v>
      </c>
      <c r="M9" s="267">
        <v>-79.172508831390189</v>
      </c>
    </row>
    <row r="10" spans="1:13" x14ac:dyDescent="0.25">
      <c r="A10" s="267">
        <v>1051005</v>
      </c>
      <c r="B10" s="267" t="s">
        <v>2598</v>
      </c>
      <c r="C10" s="267" t="s">
        <v>2525</v>
      </c>
      <c r="D10" s="268"/>
      <c r="E10" s="267">
        <v>60</v>
      </c>
      <c r="F10" s="269">
        <v>88</v>
      </c>
      <c r="G10" s="270">
        <v>176.4</v>
      </c>
      <c r="M10" s="267">
        <v>-82.756292891582262</v>
      </c>
    </row>
    <row r="11" spans="1:13" x14ac:dyDescent="0.25">
      <c r="A11" s="267">
        <v>1051006</v>
      </c>
      <c r="B11" s="267" t="s">
        <v>2600</v>
      </c>
      <c r="C11" s="267" t="s">
        <v>2525</v>
      </c>
      <c r="D11" s="268"/>
      <c r="E11" s="267">
        <v>70</v>
      </c>
      <c r="F11" s="269">
        <v>398</v>
      </c>
      <c r="G11" s="270">
        <v>800.4</v>
      </c>
      <c r="M11" s="267">
        <v>-85.301772818881901</v>
      </c>
    </row>
    <row r="12" spans="1:13" x14ac:dyDescent="0.25">
      <c r="A12" s="267">
        <v>1051008</v>
      </c>
      <c r="B12" s="267" t="s">
        <v>2602</v>
      </c>
      <c r="C12" s="267" t="s">
        <v>2525</v>
      </c>
      <c r="D12" s="268"/>
      <c r="E12" s="267">
        <v>60</v>
      </c>
      <c r="F12" s="269">
        <v>18</v>
      </c>
      <c r="G12" s="270">
        <v>35.799999999999997</v>
      </c>
      <c r="M12" s="267">
        <v>-80.35714484842218</v>
      </c>
    </row>
    <row r="13" spans="1:13" x14ac:dyDescent="0.25">
      <c r="A13" s="267">
        <v>1051010</v>
      </c>
      <c r="B13" s="267" t="s">
        <v>2604</v>
      </c>
      <c r="C13" s="267" t="s">
        <v>2525</v>
      </c>
      <c r="D13" s="268"/>
      <c r="E13" s="267">
        <v>70</v>
      </c>
      <c r="F13" s="269">
        <v>107</v>
      </c>
      <c r="G13" s="270">
        <v>215.4</v>
      </c>
      <c r="M13" s="267">
        <v>-88.736828965718459</v>
      </c>
    </row>
    <row r="14" spans="1:13" x14ac:dyDescent="0.25">
      <c r="A14" s="267">
        <v>1051011</v>
      </c>
      <c r="B14" s="267" t="s">
        <v>2606</v>
      </c>
      <c r="C14" s="267" t="s">
        <v>22275</v>
      </c>
      <c r="D14" s="268"/>
      <c r="E14" s="267">
        <v>50</v>
      </c>
      <c r="F14" s="269">
        <v>6424</v>
      </c>
      <c r="G14" s="270">
        <v>12912.2</v>
      </c>
      <c r="M14" s="267">
        <v>-60.742529413155907</v>
      </c>
    </row>
    <row r="15" spans="1:13" x14ac:dyDescent="0.25">
      <c r="A15" s="267">
        <v>1051012</v>
      </c>
      <c r="B15" s="267" t="s">
        <v>2608</v>
      </c>
      <c r="C15" s="267" t="s">
        <v>2525</v>
      </c>
      <c r="D15" s="268"/>
      <c r="E15" s="267">
        <v>60</v>
      </c>
      <c r="F15" s="269">
        <v>526</v>
      </c>
      <c r="G15" s="270">
        <v>1058.2</v>
      </c>
      <c r="M15" s="267">
        <v>-84.609149679862355</v>
      </c>
    </row>
    <row r="16" spans="1:13" x14ac:dyDescent="0.25">
      <c r="A16" s="267">
        <v>1051013</v>
      </c>
      <c r="B16" s="267" t="s">
        <v>2610</v>
      </c>
      <c r="C16" s="267" t="s">
        <v>2525</v>
      </c>
      <c r="D16" s="268"/>
      <c r="E16" s="267">
        <v>50</v>
      </c>
      <c r="F16" s="269">
        <v>2425</v>
      </c>
      <c r="G16" s="270">
        <v>4875</v>
      </c>
      <c r="M16" s="267">
        <v>-78.057663943236378</v>
      </c>
    </row>
    <row r="17" spans="1:13" x14ac:dyDescent="0.25">
      <c r="A17" s="267">
        <v>1051014</v>
      </c>
      <c r="B17" s="267" t="s">
        <v>2612</v>
      </c>
      <c r="C17" s="267" t="s">
        <v>2525</v>
      </c>
      <c r="D17" s="268"/>
      <c r="E17" s="267">
        <v>60</v>
      </c>
      <c r="F17" s="269">
        <v>176</v>
      </c>
      <c r="G17" s="270">
        <v>354</v>
      </c>
      <c r="M17" s="267">
        <v>-79.741193069263517</v>
      </c>
    </row>
    <row r="18" spans="1:13" x14ac:dyDescent="0.25">
      <c r="A18" s="267">
        <v>1051015</v>
      </c>
      <c r="B18" s="267" t="s">
        <v>2614</v>
      </c>
      <c r="C18" s="267" t="s">
        <v>2525</v>
      </c>
      <c r="D18" s="268"/>
      <c r="E18" s="267">
        <v>60</v>
      </c>
      <c r="F18" s="269">
        <v>415</v>
      </c>
      <c r="G18" s="270">
        <v>833.6</v>
      </c>
      <c r="M18" s="267">
        <v>-84.098449673849487</v>
      </c>
    </row>
    <row r="19" spans="1:13" x14ac:dyDescent="0.25">
      <c r="A19" s="267">
        <v>1051016</v>
      </c>
      <c r="B19" s="267" t="s">
        <v>2616</v>
      </c>
      <c r="C19" s="267" t="s">
        <v>2525</v>
      </c>
      <c r="D19" s="268"/>
      <c r="E19" s="267">
        <v>60</v>
      </c>
      <c r="F19" s="269">
        <v>2104</v>
      </c>
      <c r="G19" s="270">
        <v>4228.6000000000004</v>
      </c>
      <c r="M19" s="267">
        <v>-83.538630812587286</v>
      </c>
    </row>
    <row r="20" spans="1:13" x14ac:dyDescent="0.25">
      <c r="A20" s="267">
        <v>1051017</v>
      </c>
      <c r="B20" s="267" t="s">
        <v>2618</v>
      </c>
      <c r="C20" s="267" t="s">
        <v>2525</v>
      </c>
      <c r="D20" s="268"/>
      <c r="E20" s="267">
        <v>50</v>
      </c>
      <c r="F20" s="269">
        <v>144</v>
      </c>
      <c r="G20" s="270">
        <v>290</v>
      </c>
      <c r="M20" s="267">
        <v>-66.990505074710072</v>
      </c>
    </row>
    <row r="21" spans="1:13" x14ac:dyDescent="0.25">
      <c r="A21" s="267">
        <v>1051019</v>
      </c>
      <c r="B21" s="267" t="s">
        <v>2620</v>
      </c>
      <c r="C21" s="267" t="s">
        <v>2525</v>
      </c>
      <c r="D21" s="268"/>
      <c r="E21" s="267">
        <v>70</v>
      </c>
      <c r="F21" s="269">
        <v>384</v>
      </c>
      <c r="G21" s="270">
        <v>771.6</v>
      </c>
      <c r="M21" s="267">
        <v>-87.935873781735651</v>
      </c>
    </row>
    <row r="22" spans="1:13" x14ac:dyDescent="0.25">
      <c r="A22" s="267">
        <v>1051020</v>
      </c>
      <c r="B22" s="267" t="s">
        <v>2622</v>
      </c>
      <c r="C22" s="267" t="s">
        <v>2525</v>
      </c>
      <c r="D22" s="268"/>
      <c r="E22" s="267">
        <v>70</v>
      </c>
      <c r="F22" s="269">
        <v>353</v>
      </c>
      <c r="G22" s="270">
        <v>708.6</v>
      </c>
      <c r="M22" s="267">
        <v>-85.675703299521217</v>
      </c>
    </row>
    <row r="23" spans="1:13" x14ac:dyDescent="0.25">
      <c r="A23" s="267">
        <v>1051021</v>
      </c>
      <c r="B23" s="267" t="s">
        <v>2624</v>
      </c>
      <c r="C23" s="267" t="s">
        <v>2525</v>
      </c>
      <c r="D23" s="268"/>
      <c r="E23" s="267">
        <v>60</v>
      </c>
      <c r="F23" s="269">
        <v>370</v>
      </c>
      <c r="G23" s="270">
        <v>742.8</v>
      </c>
      <c r="M23" s="267">
        <v>-84.844132648400887</v>
      </c>
    </row>
    <row r="24" spans="1:13" x14ac:dyDescent="0.25">
      <c r="A24" s="267">
        <v>1051022</v>
      </c>
      <c r="B24" s="267" t="s">
        <v>2626</v>
      </c>
      <c r="C24" s="267" t="s">
        <v>2525</v>
      </c>
      <c r="D24" s="268"/>
      <c r="E24" s="267">
        <v>60</v>
      </c>
      <c r="F24" s="269">
        <v>328</v>
      </c>
      <c r="G24" s="270">
        <v>659</v>
      </c>
      <c r="M24" s="267">
        <v>-79.862614541073697</v>
      </c>
    </row>
    <row r="25" spans="1:13" x14ac:dyDescent="0.25">
      <c r="A25" s="267">
        <v>1051023</v>
      </c>
      <c r="B25" s="267" t="s">
        <v>2628</v>
      </c>
      <c r="C25" s="267" t="s">
        <v>2525</v>
      </c>
      <c r="D25" s="268"/>
      <c r="E25" s="267">
        <v>70</v>
      </c>
      <c r="F25" s="269">
        <v>305</v>
      </c>
      <c r="G25" s="270">
        <v>614</v>
      </c>
      <c r="M25" s="267">
        <v>-86.926194775579205</v>
      </c>
    </row>
    <row r="26" spans="1:13" x14ac:dyDescent="0.25">
      <c r="A26" s="267">
        <v>1051024</v>
      </c>
      <c r="B26" s="267" t="s">
        <v>2630</v>
      </c>
      <c r="C26" s="267" t="s">
        <v>2525</v>
      </c>
      <c r="D26" s="268"/>
      <c r="E26" s="267">
        <v>60</v>
      </c>
      <c r="F26" s="269">
        <v>689</v>
      </c>
      <c r="G26" s="270">
        <v>1385</v>
      </c>
      <c r="M26" s="267">
        <v>-80.78276524581031</v>
      </c>
    </row>
    <row r="27" spans="1:13" x14ac:dyDescent="0.25">
      <c r="A27" s="267">
        <v>1051026</v>
      </c>
      <c r="B27" s="267" t="s">
        <v>2632</v>
      </c>
      <c r="C27" s="267" t="s">
        <v>2525</v>
      </c>
      <c r="D27" s="268"/>
      <c r="E27" s="267">
        <v>70</v>
      </c>
      <c r="F27" s="269">
        <v>389</v>
      </c>
      <c r="G27" s="270">
        <v>781.6</v>
      </c>
      <c r="M27" s="267">
        <v>-86.29848653633816</v>
      </c>
    </row>
    <row r="28" spans="1:13" x14ac:dyDescent="0.25">
      <c r="A28" s="267">
        <v>1051027</v>
      </c>
      <c r="B28" s="267" t="s">
        <v>2634</v>
      </c>
      <c r="C28" s="267" t="s">
        <v>2525</v>
      </c>
      <c r="D28" s="268"/>
      <c r="E28" s="267">
        <v>60</v>
      </c>
      <c r="F28" s="269">
        <v>438</v>
      </c>
      <c r="G28" s="270">
        <v>879.4</v>
      </c>
      <c r="M28" s="267">
        <v>-82.071359408285119</v>
      </c>
    </row>
    <row r="29" spans="1:13" x14ac:dyDescent="0.25">
      <c r="A29" s="267">
        <v>1051028</v>
      </c>
      <c r="B29" s="267" t="s">
        <v>2636</v>
      </c>
      <c r="C29" s="267" t="s">
        <v>2525</v>
      </c>
      <c r="D29" s="268"/>
      <c r="E29" s="267">
        <v>60</v>
      </c>
      <c r="F29" s="269">
        <v>389</v>
      </c>
      <c r="G29" s="270">
        <v>781.2</v>
      </c>
      <c r="M29" s="267">
        <v>-80.630110730701944</v>
      </c>
    </row>
    <row r="30" spans="1:13" x14ac:dyDescent="0.25">
      <c r="A30" s="267">
        <v>1051030</v>
      </c>
      <c r="B30" s="267" t="s">
        <v>2638</v>
      </c>
      <c r="C30" s="267" t="s">
        <v>2525</v>
      </c>
      <c r="D30" s="268"/>
      <c r="E30" s="267">
        <v>50</v>
      </c>
      <c r="F30" s="269">
        <v>137</v>
      </c>
      <c r="G30" s="270">
        <v>275.39999999999998</v>
      </c>
      <c r="M30" s="267">
        <v>-77.833318815934419</v>
      </c>
    </row>
    <row r="31" spans="1:13" x14ac:dyDescent="0.25">
      <c r="A31" s="267">
        <v>1051032</v>
      </c>
      <c r="B31" s="267" t="s">
        <v>2640</v>
      </c>
      <c r="C31" s="267" t="s">
        <v>2525</v>
      </c>
      <c r="D31" s="268"/>
      <c r="E31" s="267">
        <v>70</v>
      </c>
      <c r="F31" s="269">
        <v>188</v>
      </c>
      <c r="G31" s="270">
        <v>377.2</v>
      </c>
      <c r="M31" s="267">
        <v>-86.467467769502207</v>
      </c>
    </row>
    <row r="32" spans="1:13" x14ac:dyDescent="0.25">
      <c r="A32" s="267">
        <v>1051033</v>
      </c>
      <c r="B32" s="267" t="s">
        <v>2642</v>
      </c>
      <c r="C32" s="267" t="s">
        <v>2525</v>
      </c>
      <c r="D32" s="268"/>
      <c r="E32" s="267">
        <v>50</v>
      </c>
      <c r="F32" s="269">
        <v>26</v>
      </c>
      <c r="G32" s="270">
        <v>52.8</v>
      </c>
      <c r="M32" s="267">
        <v>6.9889569481769831</v>
      </c>
    </row>
    <row r="33" spans="1:13" x14ac:dyDescent="0.25">
      <c r="A33" s="267">
        <v>1051034</v>
      </c>
      <c r="B33" s="267" t="s">
        <v>2644</v>
      </c>
      <c r="C33" s="267" t="s">
        <v>2525</v>
      </c>
      <c r="D33" s="268"/>
      <c r="E33" s="267">
        <v>50</v>
      </c>
      <c r="F33" s="269">
        <v>1226</v>
      </c>
      <c r="G33" s="270">
        <v>2465.1999999999998</v>
      </c>
      <c r="M33" s="267">
        <v>-68.386784627238796</v>
      </c>
    </row>
    <row r="34" spans="1:13" x14ac:dyDescent="0.25">
      <c r="A34" s="267">
        <v>1051035</v>
      </c>
      <c r="B34" s="267" t="s">
        <v>2646</v>
      </c>
      <c r="C34" s="267" t="s">
        <v>2525</v>
      </c>
      <c r="D34" s="268"/>
      <c r="E34" s="267">
        <v>60</v>
      </c>
      <c r="F34" s="269">
        <v>95</v>
      </c>
      <c r="G34" s="270">
        <v>190.4</v>
      </c>
      <c r="M34" s="267">
        <v>-84.076979290390724</v>
      </c>
    </row>
    <row r="35" spans="1:13" x14ac:dyDescent="0.25">
      <c r="A35" s="267">
        <v>1051036</v>
      </c>
      <c r="B35" s="267" t="s">
        <v>2648</v>
      </c>
      <c r="C35" s="267" t="s">
        <v>2525</v>
      </c>
      <c r="D35" s="268"/>
      <c r="E35" s="267">
        <v>50</v>
      </c>
      <c r="F35" s="269">
        <v>58</v>
      </c>
      <c r="G35" s="270">
        <v>116.6</v>
      </c>
      <c r="M35" s="267">
        <v>-63.059720805529757</v>
      </c>
    </row>
    <row r="36" spans="1:13" x14ac:dyDescent="0.25">
      <c r="A36" s="267">
        <v>1051037</v>
      </c>
      <c r="B36" s="267" t="s">
        <v>2650</v>
      </c>
      <c r="C36" s="267" t="s">
        <v>2525</v>
      </c>
      <c r="D36" s="268"/>
      <c r="E36" s="267">
        <v>70</v>
      </c>
      <c r="F36" s="269">
        <v>249</v>
      </c>
      <c r="G36" s="270">
        <v>501.2</v>
      </c>
      <c r="M36" s="267">
        <v>-88.550699809703147</v>
      </c>
    </row>
    <row r="37" spans="1:13" x14ac:dyDescent="0.25">
      <c r="A37" s="267">
        <v>1051038</v>
      </c>
      <c r="B37" s="267" t="s">
        <v>2652</v>
      </c>
      <c r="C37" s="267" t="s">
        <v>2525</v>
      </c>
      <c r="D37" s="268"/>
      <c r="E37" s="267">
        <v>60</v>
      </c>
      <c r="F37" s="269">
        <v>51</v>
      </c>
      <c r="G37" s="270">
        <v>101.8</v>
      </c>
      <c r="M37" s="267">
        <v>-83.176250046549228</v>
      </c>
    </row>
    <row r="38" spans="1:13" x14ac:dyDescent="0.25">
      <c r="A38" s="267">
        <v>1051039</v>
      </c>
      <c r="B38" s="267" t="s">
        <v>2654</v>
      </c>
      <c r="C38" s="267" t="s">
        <v>2525</v>
      </c>
      <c r="D38" s="268"/>
      <c r="E38" s="267">
        <v>50</v>
      </c>
      <c r="F38" s="269">
        <v>196</v>
      </c>
      <c r="G38" s="270">
        <v>394</v>
      </c>
      <c r="M38" s="267">
        <v>-78.590542540398474</v>
      </c>
    </row>
    <row r="39" spans="1:13" x14ac:dyDescent="0.25">
      <c r="A39" s="267">
        <v>1051043</v>
      </c>
      <c r="B39" s="267" t="s">
        <v>2656</v>
      </c>
      <c r="C39" s="267" t="s">
        <v>2525</v>
      </c>
      <c r="D39" s="268"/>
      <c r="E39" s="267">
        <v>50</v>
      </c>
      <c r="F39" s="269">
        <v>126</v>
      </c>
      <c r="G39" s="270">
        <v>253.8</v>
      </c>
      <c r="M39" s="267">
        <v>-69.054807922564819</v>
      </c>
    </row>
    <row r="40" spans="1:13" x14ac:dyDescent="0.25">
      <c r="A40" s="267">
        <v>1051044</v>
      </c>
      <c r="B40" s="267" t="s">
        <v>2658</v>
      </c>
      <c r="C40" s="267" t="s">
        <v>22275</v>
      </c>
      <c r="D40" s="268"/>
      <c r="E40" s="267">
        <v>50</v>
      </c>
      <c r="F40" s="269">
        <v>10389</v>
      </c>
      <c r="G40" s="270">
        <v>20881</v>
      </c>
      <c r="M40" s="267">
        <v>-77.051494087849505</v>
      </c>
    </row>
    <row r="41" spans="1:13" x14ac:dyDescent="0.25">
      <c r="A41" s="267">
        <v>1051045</v>
      </c>
      <c r="B41" s="267" t="s">
        <v>2660</v>
      </c>
      <c r="C41" s="267" t="s">
        <v>2525</v>
      </c>
      <c r="D41" s="268"/>
      <c r="E41" s="267">
        <v>60</v>
      </c>
      <c r="F41" s="269">
        <v>89</v>
      </c>
      <c r="G41" s="270">
        <v>178</v>
      </c>
      <c r="M41" s="267">
        <v>-79.594104895884172</v>
      </c>
    </row>
    <row r="42" spans="1:13" x14ac:dyDescent="0.25">
      <c r="A42" s="267">
        <v>1051046</v>
      </c>
      <c r="B42" s="267" t="s">
        <v>2662</v>
      </c>
      <c r="C42" s="267" t="s">
        <v>2525</v>
      </c>
      <c r="D42" s="268"/>
      <c r="E42" s="267">
        <v>60</v>
      </c>
      <c r="F42" s="269">
        <v>454</v>
      </c>
      <c r="G42" s="270">
        <v>912.2</v>
      </c>
      <c r="M42" s="267">
        <v>-84.633278117771738</v>
      </c>
    </row>
    <row r="43" spans="1:13" x14ac:dyDescent="0.25">
      <c r="A43" s="267">
        <v>1051047</v>
      </c>
      <c r="B43" s="267" t="s">
        <v>2664</v>
      </c>
      <c r="C43" s="267" t="s">
        <v>2525</v>
      </c>
      <c r="D43" s="268"/>
      <c r="E43" s="267">
        <v>50</v>
      </c>
      <c r="F43" s="269">
        <v>265</v>
      </c>
      <c r="G43" s="270">
        <v>532.79999999999995</v>
      </c>
      <c r="M43" s="267">
        <v>-67.671776750561946</v>
      </c>
    </row>
    <row r="44" spans="1:13" x14ac:dyDescent="0.25">
      <c r="A44" s="267">
        <v>1051048</v>
      </c>
      <c r="B44" s="267" t="s">
        <v>2666</v>
      </c>
      <c r="C44" s="267" t="s">
        <v>2525</v>
      </c>
      <c r="D44" s="268"/>
      <c r="E44" s="267">
        <v>60</v>
      </c>
      <c r="F44" s="269">
        <v>1442</v>
      </c>
      <c r="G44" s="270">
        <v>2899.2</v>
      </c>
      <c r="M44" s="267">
        <v>-81.183110379848003</v>
      </c>
    </row>
    <row r="45" spans="1:13" x14ac:dyDescent="0.25">
      <c r="A45" s="267">
        <v>1051049</v>
      </c>
      <c r="B45" s="267" t="s">
        <v>2668</v>
      </c>
      <c r="C45" s="267" t="s">
        <v>2525</v>
      </c>
      <c r="D45" s="268"/>
      <c r="E45" s="267">
        <v>50</v>
      </c>
      <c r="F45" s="269">
        <v>963</v>
      </c>
      <c r="G45" s="270">
        <v>1934.8</v>
      </c>
      <c r="M45" s="267">
        <v>-78.210047987327485</v>
      </c>
    </row>
    <row r="46" spans="1:13" x14ac:dyDescent="0.25">
      <c r="A46" s="267">
        <v>1051050</v>
      </c>
      <c r="B46" s="267" t="s">
        <v>2670</v>
      </c>
      <c r="C46" s="267" t="s">
        <v>2525</v>
      </c>
      <c r="D46" s="268"/>
      <c r="E46" s="267">
        <v>50</v>
      </c>
      <c r="F46" s="269">
        <v>38</v>
      </c>
      <c r="G46" s="270">
        <v>76.2</v>
      </c>
      <c r="M46" s="267">
        <v>-31.305885944810655</v>
      </c>
    </row>
    <row r="47" spans="1:13" x14ac:dyDescent="0.25">
      <c r="A47" s="267">
        <v>1051051</v>
      </c>
      <c r="B47" s="267" t="s">
        <v>2672</v>
      </c>
      <c r="C47" s="267" t="s">
        <v>2525</v>
      </c>
      <c r="D47" s="268"/>
      <c r="E47" s="267">
        <v>70</v>
      </c>
      <c r="F47" s="269">
        <v>600</v>
      </c>
      <c r="G47" s="270">
        <v>1205.5999999999999</v>
      </c>
      <c r="M47" s="267">
        <v>-87.802259594096967</v>
      </c>
    </row>
    <row r="48" spans="1:13" x14ac:dyDescent="0.25">
      <c r="A48" s="267">
        <v>1051052</v>
      </c>
      <c r="B48" s="267" t="s">
        <v>2674</v>
      </c>
      <c r="C48" s="267" t="s">
        <v>2525</v>
      </c>
      <c r="D48" s="268"/>
      <c r="E48" s="267">
        <v>60</v>
      </c>
      <c r="F48" s="269">
        <v>32</v>
      </c>
      <c r="G48" s="270">
        <v>64.400000000000006</v>
      </c>
      <c r="M48" s="267">
        <v>-83.201036663634241</v>
      </c>
    </row>
    <row r="49" spans="1:13" x14ac:dyDescent="0.25">
      <c r="A49" s="267">
        <v>1051053</v>
      </c>
      <c r="B49" s="267" t="s">
        <v>2676</v>
      </c>
      <c r="C49" s="267" t="s">
        <v>2525</v>
      </c>
      <c r="D49" s="268"/>
      <c r="E49" s="267">
        <v>70</v>
      </c>
      <c r="F49" s="269">
        <v>155</v>
      </c>
      <c r="G49" s="270">
        <v>311</v>
      </c>
      <c r="M49" s="267">
        <v>-85.610123050898977</v>
      </c>
    </row>
    <row r="50" spans="1:13" x14ac:dyDescent="0.25">
      <c r="A50" s="267">
        <v>1051054</v>
      </c>
      <c r="B50" s="267" t="s">
        <v>2678</v>
      </c>
      <c r="C50" s="267" t="s">
        <v>2525</v>
      </c>
      <c r="D50" s="268"/>
      <c r="E50" s="267">
        <v>60</v>
      </c>
      <c r="F50" s="269">
        <v>49</v>
      </c>
      <c r="G50" s="270">
        <v>99</v>
      </c>
      <c r="M50" s="267">
        <v>-81.585288381388523</v>
      </c>
    </row>
    <row r="51" spans="1:13" x14ac:dyDescent="0.25">
      <c r="A51" s="267">
        <v>1051057</v>
      </c>
      <c r="B51" s="267" t="s">
        <v>2680</v>
      </c>
      <c r="C51" s="267" t="s">
        <v>2525</v>
      </c>
      <c r="D51" s="268"/>
      <c r="E51" s="267">
        <v>50</v>
      </c>
      <c r="F51" s="269">
        <v>179</v>
      </c>
      <c r="G51" s="270">
        <v>359.8</v>
      </c>
      <c r="M51" s="267">
        <v>-50.591673025629888</v>
      </c>
    </row>
    <row r="52" spans="1:13" x14ac:dyDescent="0.25">
      <c r="A52" s="267">
        <v>1051058</v>
      </c>
      <c r="B52" s="267" t="s">
        <v>2682</v>
      </c>
      <c r="C52" s="267" t="s">
        <v>2525</v>
      </c>
      <c r="D52" s="268"/>
      <c r="E52" s="267">
        <v>50</v>
      </c>
      <c r="F52" s="269">
        <v>66</v>
      </c>
      <c r="G52" s="270">
        <v>133</v>
      </c>
      <c r="M52" s="267">
        <v>-73.223921860923355</v>
      </c>
    </row>
    <row r="53" spans="1:13" x14ac:dyDescent="0.25">
      <c r="A53" s="267">
        <v>1051060</v>
      </c>
      <c r="B53" s="267" t="s">
        <v>2684</v>
      </c>
      <c r="C53" s="267" t="s">
        <v>2525</v>
      </c>
      <c r="D53" s="268"/>
      <c r="E53" s="267">
        <v>60</v>
      </c>
      <c r="F53" s="269">
        <v>214</v>
      </c>
      <c r="G53" s="270">
        <v>429.6</v>
      </c>
      <c r="M53" s="267">
        <v>-81.852292070924875</v>
      </c>
    </row>
    <row r="54" spans="1:13" x14ac:dyDescent="0.25">
      <c r="A54" s="267">
        <v>1051061</v>
      </c>
      <c r="B54" s="267" t="s">
        <v>2686</v>
      </c>
      <c r="C54" s="267" t="s">
        <v>2525</v>
      </c>
      <c r="D54" s="268"/>
      <c r="E54" s="267">
        <v>70</v>
      </c>
      <c r="F54" s="269">
        <v>302</v>
      </c>
      <c r="G54" s="270">
        <v>607.4</v>
      </c>
      <c r="M54" s="267">
        <v>-89.576624141346159</v>
      </c>
    </row>
    <row r="55" spans="1:13" x14ac:dyDescent="0.25">
      <c r="A55" s="267">
        <v>1051062</v>
      </c>
      <c r="B55" s="267" t="s">
        <v>2688</v>
      </c>
      <c r="C55" s="267" t="s">
        <v>2525</v>
      </c>
      <c r="D55" s="268"/>
      <c r="E55" s="267">
        <v>50</v>
      </c>
      <c r="F55" s="269">
        <v>422</v>
      </c>
      <c r="G55" s="270">
        <v>848.6</v>
      </c>
      <c r="M55" s="267">
        <v>-65.011520223046745</v>
      </c>
    </row>
    <row r="56" spans="1:13" x14ac:dyDescent="0.25">
      <c r="A56" s="267">
        <v>1051063</v>
      </c>
      <c r="B56" s="267" t="s">
        <v>2690</v>
      </c>
      <c r="C56" s="267" t="s">
        <v>2525</v>
      </c>
      <c r="D56" s="268"/>
      <c r="E56" s="267">
        <v>60</v>
      </c>
      <c r="F56" s="269">
        <v>259</v>
      </c>
      <c r="G56" s="270">
        <v>519.6</v>
      </c>
      <c r="M56" s="267">
        <v>-84.194939318041122</v>
      </c>
    </row>
    <row r="57" spans="1:13" x14ac:dyDescent="0.25">
      <c r="A57" s="267">
        <v>1051064</v>
      </c>
      <c r="B57" s="267" t="s">
        <v>2692</v>
      </c>
      <c r="C57" s="267" t="s">
        <v>2525</v>
      </c>
      <c r="D57" s="268"/>
      <c r="E57" s="267">
        <v>60</v>
      </c>
      <c r="F57" s="269">
        <v>315</v>
      </c>
      <c r="G57" s="270">
        <v>633.4</v>
      </c>
      <c r="M57" s="267">
        <v>-84.866118411003157</v>
      </c>
    </row>
    <row r="58" spans="1:13" x14ac:dyDescent="0.25">
      <c r="A58" s="267">
        <v>1051065</v>
      </c>
      <c r="B58" s="267" t="s">
        <v>2694</v>
      </c>
      <c r="C58" s="267" t="s">
        <v>2525</v>
      </c>
      <c r="D58" s="268"/>
      <c r="E58" s="267">
        <v>70</v>
      </c>
      <c r="F58" s="269">
        <v>532</v>
      </c>
      <c r="G58" s="270">
        <v>1069.8</v>
      </c>
      <c r="M58" s="267">
        <v>-86.625415790616046</v>
      </c>
    </row>
    <row r="59" spans="1:13" x14ac:dyDescent="0.25">
      <c r="A59" s="267">
        <v>1051067</v>
      </c>
      <c r="B59" s="267" t="s">
        <v>2696</v>
      </c>
      <c r="C59" s="267" t="s">
        <v>2525</v>
      </c>
      <c r="D59" s="268"/>
      <c r="E59" s="267">
        <v>70</v>
      </c>
      <c r="F59" s="269">
        <v>202</v>
      </c>
      <c r="G59" s="270">
        <v>405.8</v>
      </c>
      <c r="M59" s="267">
        <v>-85.137482359906357</v>
      </c>
    </row>
    <row r="60" spans="1:13" x14ac:dyDescent="0.25">
      <c r="A60" s="267">
        <v>1051068</v>
      </c>
      <c r="B60" s="267" t="s">
        <v>2698</v>
      </c>
      <c r="C60" s="267" t="s">
        <v>2525</v>
      </c>
      <c r="D60" s="268"/>
      <c r="E60" s="267">
        <v>60</v>
      </c>
      <c r="F60" s="269">
        <v>428</v>
      </c>
      <c r="G60" s="270">
        <v>860</v>
      </c>
      <c r="M60" s="267">
        <v>-82.380959958794904</v>
      </c>
    </row>
    <row r="61" spans="1:13" x14ac:dyDescent="0.25">
      <c r="A61" s="267">
        <v>1051069</v>
      </c>
      <c r="B61" s="267" t="s">
        <v>2700</v>
      </c>
      <c r="C61" s="267" t="s">
        <v>2525</v>
      </c>
      <c r="D61" s="268"/>
      <c r="E61" s="267">
        <v>50</v>
      </c>
      <c r="F61" s="269">
        <v>1021</v>
      </c>
      <c r="G61" s="270">
        <v>2052.4</v>
      </c>
      <c r="M61" s="267">
        <v>-72.710163450097866</v>
      </c>
    </row>
    <row r="62" spans="1:13" x14ac:dyDescent="0.25">
      <c r="A62" s="267">
        <v>1051071</v>
      </c>
      <c r="B62" s="267" t="s">
        <v>2702</v>
      </c>
      <c r="C62" s="267" t="s">
        <v>2525</v>
      </c>
      <c r="D62" s="268"/>
      <c r="E62" s="267">
        <v>60</v>
      </c>
      <c r="F62" s="269">
        <v>839</v>
      </c>
      <c r="G62" s="270">
        <v>1686</v>
      </c>
      <c r="M62" s="267">
        <v>-83.891807872952981</v>
      </c>
    </row>
    <row r="63" spans="1:13" x14ac:dyDescent="0.25">
      <c r="A63" s="267">
        <v>1051072</v>
      </c>
      <c r="B63" s="267" t="s">
        <v>2704</v>
      </c>
      <c r="C63" s="267" t="s">
        <v>22275</v>
      </c>
      <c r="D63" s="268"/>
      <c r="E63" s="267">
        <v>50</v>
      </c>
      <c r="F63" s="269">
        <v>2843</v>
      </c>
      <c r="G63" s="270">
        <v>5714.4</v>
      </c>
      <c r="M63" s="267">
        <v>-77.206643756441082</v>
      </c>
    </row>
    <row r="64" spans="1:13" x14ac:dyDescent="0.25">
      <c r="A64" s="267">
        <v>1051073</v>
      </c>
      <c r="B64" s="267" t="s">
        <v>2706</v>
      </c>
      <c r="C64" s="267" t="s">
        <v>2525</v>
      </c>
      <c r="D64" s="268"/>
      <c r="E64" s="267">
        <v>70</v>
      </c>
      <c r="F64" s="269">
        <v>187</v>
      </c>
      <c r="G64" s="270">
        <v>376.4</v>
      </c>
      <c r="M64" s="267">
        <v>-85.686059261438757</v>
      </c>
    </row>
    <row r="65" spans="1:13" x14ac:dyDescent="0.25">
      <c r="A65" s="267">
        <v>1051074</v>
      </c>
      <c r="B65" s="267" t="s">
        <v>2708</v>
      </c>
      <c r="C65" s="267" t="s">
        <v>22275</v>
      </c>
      <c r="D65" s="268"/>
      <c r="E65" s="267">
        <v>50</v>
      </c>
      <c r="F65" s="269">
        <v>3643</v>
      </c>
      <c r="G65" s="270">
        <v>7322.2</v>
      </c>
      <c r="M65" s="267">
        <v>-76.069526324434065</v>
      </c>
    </row>
    <row r="66" spans="1:13" x14ac:dyDescent="0.25">
      <c r="A66" s="267">
        <v>1051075</v>
      </c>
      <c r="B66" s="267" t="s">
        <v>2710</v>
      </c>
      <c r="C66" s="267" t="s">
        <v>2525</v>
      </c>
      <c r="D66" s="268"/>
      <c r="E66" s="267">
        <v>60</v>
      </c>
      <c r="F66" s="269">
        <v>507</v>
      </c>
      <c r="G66" s="270">
        <v>1018.8</v>
      </c>
      <c r="M66" s="267">
        <v>-81.152273941775121</v>
      </c>
    </row>
    <row r="67" spans="1:13" x14ac:dyDescent="0.25">
      <c r="A67" s="267">
        <v>1051076</v>
      </c>
      <c r="B67" s="267" t="s">
        <v>2712</v>
      </c>
      <c r="C67" s="267" t="s">
        <v>2525</v>
      </c>
      <c r="D67" s="268"/>
      <c r="E67" s="267">
        <v>60</v>
      </c>
      <c r="F67" s="269">
        <v>308</v>
      </c>
      <c r="G67" s="270">
        <v>618.79999999999995</v>
      </c>
      <c r="M67" s="267">
        <v>-81.475639611482663</v>
      </c>
    </row>
    <row r="68" spans="1:13" x14ac:dyDescent="0.25">
      <c r="A68" s="267">
        <v>1051077</v>
      </c>
      <c r="B68" s="267" t="s">
        <v>2714</v>
      </c>
      <c r="C68" s="267" t="s">
        <v>2525</v>
      </c>
      <c r="D68" s="268"/>
      <c r="E68" s="267">
        <v>50</v>
      </c>
      <c r="F68" s="269">
        <v>67</v>
      </c>
      <c r="G68" s="270">
        <v>135.4</v>
      </c>
      <c r="M68" s="267">
        <v>-65.09920079843188</v>
      </c>
    </row>
    <row r="69" spans="1:13" x14ac:dyDescent="0.25">
      <c r="A69" s="267">
        <v>1051078</v>
      </c>
      <c r="B69" s="267" t="s">
        <v>2716</v>
      </c>
      <c r="C69" s="267" t="s">
        <v>2525</v>
      </c>
      <c r="D69" s="268"/>
      <c r="E69" s="267">
        <v>60</v>
      </c>
      <c r="F69" s="269">
        <v>585</v>
      </c>
      <c r="G69" s="270">
        <v>1175.4000000000001</v>
      </c>
      <c r="M69" s="267">
        <v>-79.80021580132285</v>
      </c>
    </row>
    <row r="70" spans="1:13" x14ac:dyDescent="0.25">
      <c r="A70" s="267">
        <v>1051079</v>
      </c>
      <c r="B70" s="267" t="s">
        <v>2718</v>
      </c>
      <c r="C70" s="267" t="s">
        <v>2525</v>
      </c>
      <c r="D70" s="268"/>
      <c r="E70" s="267">
        <v>60</v>
      </c>
      <c r="F70" s="269">
        <v>210</v>
      </c>
      <c r="G70" s="270">
        <v>423</v>
      </c>
      <c r="M70" s="267">
        <v>-83.328019663999768</v>
      </c>
    </row>
    <row r="71" spans="1:13" x14ac:dyDescent="0.25">
      <c r="A71" s="267">
        <v>1051080</v>
      </c>
      <c r="B71" s="267" t="s">
        <v>2720</v>
      </c>
      <c r="C71" s="267" t="s">
        <v>2525</v>
      </c>
      <c r="D71" s="268"/>
      <c r="E71" s="267">
        <v>70</v>
      </c>
      <c r="F71" s="269">
        <v>72</v>
      </c>
      <c r="G71" s="270">
        <v>145.6</v>
      </c>
      <c r="M71" s="267">
        <v>-90.39106983226111</v>
      </c>
    </row>
    <row r="72" spans="1:13" x14ac:dyDescent="0.25">
      <c r="A72" s="267">
        <v>1051081</v>
      </c>
      <c r="B72" s="267" t="s">
        <v>2722</v>
      </c>
      <c r="C72" s="267" t="s">
        <v>2525</v>
      </c>
      <c r="D72" s="268"/>
      <c r="E72" s="267">
        <v>50</v>
      </c>
      <c r="F72" s="269">
        <v>144</v>
      </c>
      <c r="G72" s="270">
        <v>290</v>
      </c>
      <c r="M72" s="267">
        <v>-50.007453565852899</v>
      </c>
    </row>
    <row r="73" spans="1:13" x14ac:dyDescent="0.25">
      <c r="A73" s="267">
        <v>1051082</v>
      </c>
      <c r="B73" s="267" t="s">
        <v>2724</v>
      </c>
      <c r="C73" s="267" t="s">
        <v>2525</v>
      </c>
      <c r="D73" s="268"/>
      <c r="E73" s="267">
        <v>60</v>
      </c>
      <c r="F73" s="269">
        <v>1366</v>
      </c>
      <c r="G73" s="270">
        <v>2745.8</v>
      </c>
      <c r="M73" s="267">
        <v>-83.660461730717273</v>
      </c>
    </row>
    <row r="74" spans="1:13" x14ac:dyDescent="0.25">
      <c r="A74" s="267">
        <v>1051083</v>
      </c>
      <c r="B74" s="267" t="s">
        <v>2726</v>
      </c>
      <c r="C74" s="267" t="s">
        <v>2525</v>
      </c>
      <c r="D74" s="268"/>
      <c r="E74" s="267">
        <v>60</v>
      </c>
      <c r="F74" s="269">
        <v>159</v>
      </c>
      <c r="G74" s="270">
        <v>319.39999999999998</v>
      </c>
      <c r="M74" s="267">
        <v>-84.463354587849423</v>
      </c>
    </row>
    <row r="75" spans="1:13" x14ac:dyDescent="0.25">
      <c r="A75" s="267">
        <v>1051084</v>
      </c>
      <c r="B75" s="267" t="s">
        <v>2728</v>
      </c>
      <c r="C75" s="267" t="s">
        <v>2525</v>
      </c>
      <c r="D75" s="268"/>
      <c r="E75" s="267">
        <v>60</v>
      </c>
      <c r="F75" s="269">
        <v>129</v>
      </c>
      <c r="G75" s="270">
        <v>260</v>
      </c>
      <c r="M75" s="267">
        <v>-84.902887201626925</v>
      </c>
    </row>
    <row r="76" spans="1:13" x14ac:dyDescent="0.25">
      <c r="A76" s="267">
        <v>1051085</v>
      </c>
      <c r="B76" s="267" t="s">
        <v>2730</v>
      </c>
      <c r="C76" s="267" t="s">
        <v>2525</v>
      </c>
      <c r="D76" s="268"/>
      <c r="E76" s="267">
        <v>60</v>
      </c>
      <c r="F76" s="269">
        <v>139</v>
      </c>
      <c r="G76" s="270">
        <v>278.39999999999998</v>
      </c>
      <c r="M76" s="267">
        <v>-83.888166338536237</v>
      </c>
    </row>
    <row r="77" spans="1:13" x14ac:dyDescent="0.25">
      <c r="A77" s="267">
        <v>1051086</v>
      </c>
      <c r="B77" s="267" t="s">
        <v>2732</v>
      </c>
      <c r="C77" s="267" t="s">
        <v>2525</v>
      </c>
      <c r="D77" s="268"/>
      <c r="E77" s="267">
        <v>70</v>
      </c>
      <c r="F77" s="269">
        <v>213</v>
      </c>
      <c r="G77" s="270">
        <v>427.8</v>
      </c>
      <c r="M77" s="267">
        <v>-85.759021662261929</v>
      </c>
    </row>
    <row r="78" spans="1:13" x14ac:dyDescent="0.25">
      <c r="A78" s="267">
        <v>1051087</v>
      </c>
      <c r="B78" s="267" t="s">
        <v>2734</v>
      </c>
      <c r="C78" s="267" t="s">
        <v>2525</v>
      </c>
      <c r="D78" s="268"/>
      <c r="E78" s="267">
        <v>60</v>
      </c>
      <c r="F78" s="269">
        <v>470</v>
      </c>
      <c r="G78" s="270">
        <v>945</v>
      </c>
      <c r="M78" s="267">
        <v>-79.965595741165501</v>
      </c>
    </row>
    <row r="79" spans="1:13" x14ac:dyDescent="0.25">
      <c r="A79" s="267">
        <v>1051088</v>
      </c>
      <c r="B79" s="267" t="s">
        <v>2736</v>
      </c>
      <c r="C79" s="267" t="s">
        <v>2525</v>
      </c>
      <c r="D79" s="268"/>
      <c r="E79" s="267">
        <v>60</v>
      </c>
      <c r="F79" s="269">
        <v>590</v>
      </c>
      <c r="G79" s="270">
        <v>1185.4000000000001</v>
      </c>
      <c r="M79" s="267">
        <v>-84.930309573126664</v>
      </c>
    </row>
    <row r="80" spans="1:13" x14ac:dyDescent="0.25">
      <c r="A80" s="267">
        <v>1051089</v>
      </c>
      <c r="B80" s="267" t="s">
        <v>2738</v>
      </c>
      <c r="C80" s="267" t="s">
        <v>2525</v>
      </c>
      <c r="D80" s="268"/>
      <c r="E80" s="267">
        <v>60</v>
      </c>
      <c r="F80" s="269">
        <v>94</v>
      </c>
      <c r="G80" s="270">
        <v>189.4</v>
      </c>
      <c r="M80" s="267">
        <v>-84.944582621291858</v>
      </c>
    </row>
    <row r="81" spans="1:13" x14ac:dyDescent="0.25">
      <c r="A81" s="267">
        <v>1051090</v>
      </c>
      <c r="B81" s="267" t="s">
        <v>2740</v>
      </c>
      <c r="C81" s="267" t="s">
        <v>2525</v>
      </c>
      <c r="D81" s="268"/>
      <c r="E81" s="267">
        <v>60</v>
      </c>
      <c r="F81" s="269">
        <v>81</v>
      </c>
      <c r="G81" s="270">
        <v>162.4</v>
      </c>
      <c r="M81" s="267">
        <v>-83.241726931425248</v>
      </c>
    </row>
    <row r="82" spans="1:13" x14ac:dyDescent="0.25">
      <c r="A82" s="267">
        <v>1051092</v>
      </c>
      <c r="B82" s="267" t="s">
        <v>2742</v>
      </c>
      <c r="C82" s="267" t="s">
        <v>2525</v>
      </c>
      <c r="D82" s="268"/>
      <c r="E82" s="267">
        <v>60</v>
      </c>
      <c r="F82" s="269">
        <v>263</v>
      </c>
      <c r="G82" s="270">
        <v>529.20000000000005</v>
      </c>
      <c r="M82" s="267">
        <v>-81.682788421069645</v>
      </c>
    </row>
    <row r="83" spans="1:13" x14ac:dyDescent="0.25">
      <c r="A83" s="267">
        <v>1051093</v>
      </c>
      <c r="B83" s="267" t="s">
        <v>2744</v>
      </c>
      <c r="C83" s="267" t="s">
        <v>2525</v>
      </c>
      <c r="D83" s="268"/>
      <c r="E83" s="267">
        <v>50</v>
      </c>
      <c r="F83" s="269">
        <v>218</v>
      </c>
      <c r="G83" s="270">
        <v>437.4</v>
      </c>
      <c r="M83" s="267">
        <v>-78.117836292966075</v>
      </c>
    </row>
    <row r="84" spans="1:13" x14ac:dyDescent="0.25">
      <c r="A84" s="267">
        <v>1051096</v>
      </c>
      <c r="B84" s="267" t="s">
        <v>2746</v>
      </c>
      <c r="C84" s="267" t="s">
        <v>2525</v>
      </c>
      <c r="D84" s="268"/>
      <c r="E84" s="267">
        <v>60</v>
      </c>
      <c r="F84" s="269">
        <v>162</v>
      </c>
      <c r="G84" s="270">
        <v>325.8</v>
      </c>
      <c r="M84" s="267">
        <v>-82.400806102824006</v>
      </c>
    </row>
    <row r="85" spans="1:13" x14ac:dyDescent="0.25">
      <c r="A85" s="267">
        <v>1051097</v>
      </c>
      <c r="B85" s="267" t="s">
        <v>2748</v>
      </c>
      <c r="C85" s="267" t="s">
        <v>2525</v>
      </c>
      <c r="D85" s="268"/>
      <c r="E85" s="267">
        <v>60</v>
      </c>
      <c r="F85" s="269">
        <v>1779</v>
      </c>
      <c r="G85" s="270">
        <v>3575</v>
      </c>
      <c r="M85" s="267">
        <v>-80.526152902370171</v>
      </c>
    </row>
    <row r="86" spans="1:13" x14ac:dyDescent="0.25">
      <c r="A86" s="267">
        <v>1051098</v>
      </c>
      <c r="B86" s="267" t="s">
        <v>2750</v>
      </c>
      <c r="C86" s="267" t="s">
        <v>2525</v>
      </c>
      <c r="D86" s="268"/>
      <c r="E86" s="267">
        <v>60</v>
      </c>
      <c r="F86" s="269">
        <v>359</v>
      </c>
      <c r="G86" s="270">
        <v>721.4</v>
      </c>
      <c r="M86" s="267">
        <v>-84.053202188798053</v>
      </c>
    </row>
    <row r="87" spans="1:13" x14ac:dyDescent="0.25">
      <c r="A87" s="267">
        <v>1051099</v>
      </c>
      <c r="B87" s="267" t="s">
        <v>2752</v>
      </c>
      <c r="C87" s="267" t="s">
        <v>2525</v>
      </c>
      <c r="D87" s="268"/>
      <c r="E87" s="267">
        <v>60</v>
      </c>
      <c r="F87" s="269">
        <v>661</v>
      </c>
      <c r="G87" s="270">
        <v>1328.6</v>
      </c>
      <c r="M87" s="267">
        <v>-84.962882236262558</v>
      </c>
    </row>
    <row r="88" spans="1:13" x14ac:dyDescent="0.25">
      <c r="A88" s="267">
        <v>1051100</v>
      </c>
      <c r="B88" s="267" t="s">
        <v>2754</v>
      </c>
      <c r="C88" s="267" t="s">
        <v>2525</v>
      </c>
      <c r="D88" s="268"/>
      <c r="E88" s="267">
        <v>60</v>
      </c>
      <c r="F88" s="269">
        <v>296</v>
      </c>
      <c r="G88" s="270">
        <v>595.4</v>
      </c>
      <c r="M88" s="267">
        <v>-82.72369188771718</v>
      </c>
    </row>
    <row r="89" spans="1:13" x14ac:dyDescent="0.25">
      <c r="A89" s="267">
        <v>1051102</v>
      </c>
      <c r="B89" s="267" t="s">
        <v>2756</v>
      </c>
      <c r="C89" s="267" t="s">
        <v>2525</v>
      </c>
      <c r="D89" s="268"/>
      <c r="E89" s="267">
        <v>60</v>
      </c>
      <c r="F89" s="269">
        <v>114</v>
      </c>
      <c r="G89" s="270">
        <v>228.4</v>
      </c>
      <c r="M89" s="267">
        <v>-83.262077282306578</v>
      </c>
    </row>
    <row r="90" spans="1:13" x14ac:dyDescent="0.25">
      <c r="A90" s="267">
        <v>1051103</v>
      </c>
      <c r="B90" s="267" t="s">
        <v>2758</v>
      </c>
      <c r="C90" s="267" t="s">
        <v>2525</v>
      </c>
      <c r="D90" s="268"/>
      <c r="E90" s="267">
        <v>60</v>
      </c>
      <c r="F90" s="269">
        <v>100</v>
      </c>
      <c r="G90" s="270">
        <v>200.6</v>
      </c>
      <c r="M90" s="267">
        <v>-83.860931210498492</v>
      </c>
    </row>
    <row r="91" spans="1:13" x14ac:dyDescent="0.25">
      <c r="A91" s="267">
        <v>1051104</v>
      </c>
      <c r="B91" s="267" t="s">
        <v>2760</v>
      </c>
      <c r="C91" s="267" t="s">
        <v>2525</v>
      </c>
      <c r="D91" s="268"/>
      <c r="E91" s="267">
        <v>60</v>
      </c>
      <c r="F91" s="269">
        <v>37</v>
      </c>
      <c r="G91" s="270">
        <v>75.2</v>
      </c>
      <c r="M91" s="267">
        <v>-81.397121946857183</v>
      </c>
    </row>
    <row r="92" spans="1:13" x14ac:dyDescent="0.25">
      <c r="A92" s="267">
        <v>1051105</v>
      </c>
      <c r="B92" s="267" t="s">
        <v>2762</v>
      </c>
      <c r="C92" s="267" t="s">
        <v>2525</v>
      </c>
      <c r="D92" s="268"/>
      <c r="E92" s="267">
        <v>50</v>
      </c>
      <c r="F92" s="269">
        <v>230</v>
      </c>
      <c r="G92" s="270">
        <v>462.8</v>
      </c>
      <c r="M92" s="267">
        <v>-69.722659251771432</v>
      </c>
    </row>
    <row r="93" spans="1:13" x14ac:dyDescent="0.25">
      <c r="A93" s="267">
        <v>1051107</v>
      </c>
      <c r="B93" s="267" t="s">
        <v>2764</v>
      </c>
      <c r="C93" s="267" t="s">
        <v>2525</v>
      </c>
      <c r="D93" s="268"/>
      <c r="E93" s="267">
        <v>70</v>
      </c>
      <c r="F93" s="269">
        <v>231</v>
      </c>
      <c r="G93" s="270">
        <v>465.2</v>
      </c>
      <c r="M93" s="267">
        <v>-85.042853549905701</v>
      </c>
    </row>
    <row r="94" spans="1:13" x14ac:dyDescent="0.25">
      <c r="A94" s="267">
        <v>1051108</v>
      </c>
      <c r="B94" s="267" t="s">
        <v>2766</v>
      </c>
      <c r="C94" s="267" t="s">
        <v>2525</v>
      </c>
      <c r="D94" s="268"/>
      <c r="E94" s="267">
        <v>50</v>
      </c>
      <c r="F94" s="269">
        <v>43</v>
      </c>
      <c r="G94" s="270">
        <v>86.6</v>
      </c>
      <c r="M94" s="267">
        <v>-70.156947124281785</v>
      </c>
    </row>
    <row r="95" spans="1:13" x14ac:dyDescent="0.25">
      <c r="A95" s="267">
        <v>1051109</v>
      </c>
      <c r="B95" s="267" t="s">
        <v>2768</v>
      </c>
      <c r="C95" s="267" t="s">
        <v>2525</v>
      </c>
      <c r="D95" s="268"/>
      <c r="E95" s="267">
        <v>60</v>
      </c>
      <c r="F95" s="269">
        <v>240</v>
      </c>
      <c r="G95" s="270">
        <v>482.4</v>
      </c>
      <c r="M95" s="267">
        <v>-82.784504810174198</v>
      </c>
    </row>
    <row r="96" spans="1:13" x14ac:dyDescent="0.25">
      <c r="A96" s="267">
        <v>1051110</v>
      </c>
      <c r="B96" s="267" t="s">
        <v>2770</v>
      </c>
      <c r="C96" s="267" t="s">
        <v>2525</v>
      </c>
      <c r="D96" s="268"/>
      <c r="E96" s="267">
        <v>70</v>
      </c>
      <c r="F96" s="269">
        <v>427</v>
      </c>
      <c r="G96" s="270">
        <v>859</v>
      </c>
      <c r="M96" s="267">
        <v>-85.93535794082635</v>
      </c>
    </row>
    <row r="97" spans="1:13" x14ac:dyDescent="0.25">
      <c r="A97" s="267">
        <v>1051113</v>
      </c>
      <c r="B97" s="267" t="s">
        <v>2772</v>
      </c>
      <c r="C97" s="267" t="s">
        <v>2525</v>
      </c>
      <c r="D97" s="268"/>
      <c r="E97" s="267">
        <v>50</v>
      </c>
      <c r="F97" s="269">
        <v>647</v>
      </c>
      <c r="G97" s="270">
        <v>1301.4000000000001</v>
      </c>
      <c r="M97" s="267">
        <v>-77.593773133121644</v>
      </c>
    </row>
    <row r="98" spans="1:13" x14ac:dyDescent="0.25">
      <c r="A98" s="267">
        <v>1051114</v>
      </c>
      <c r="B98" s="267" t="s">
        <v>2774</v>
      </c>
      <c r="C98" s="267" t="s">
        <v>2525</v>
      </c>
      <c r="D98" s="268"/>
      <c r="E98" s="267">
        <v>60</v>
      </c>
      <c r="F98" s="269">
        <v>1286</v>
      </c>
      <c r="G98" s="270">
        <v>2584.4</v>
      </c>
      <c r="M98" s="267">
        <v>-80.171773407113406</v>
      </c>
    </row>
    <row r="99" spans="1:13" x14ac:dyDescent="0.25">
      <c r="A99" s="267">
        <v>1051117</v>
      </c>
      <c r="B99" s="267" t="s">
        <v>2776</v>
      </c>
      <c r="C99" s="267" t="s">
        <v>2525</v>
      </c>
      <c r="D99" s="268"/>
      <c r="E99" s="267">
        <v>70</v>
      </c>
      <c r="F99" s="269">
        <v>78</v>
      </c>
      <c r="G99" s="270">
        <v>156.80000000000001</v>
      </c>
      <c r="M99" s="267">
        <v>-87.24588496365584</v>
      </c>
    </row>
    <row r="100" spans="1:13" x14ac:dyDescent="0.25">
      <c r="A100" s="267">
        <v>1051118</v>
      </c>
      <c r="B100" s="267" t="s">
        <v>2778</v>
      </c>
      <c r="C100" s="267" t="s">
        <v>2525</v>
      </c>
      <c r="D100" s="268"/>
      <c r="E100" s="267">
        <v>50</v>
      </c>
      <c r="F100" s="269">
        <v>129</v>
      </c>
      <c r="G100" s="270">
        <v>258.39999999999998</v>
      </c>
      <c r="M100" s="267">
        <v>-77.917297012113352</v>
      </c>
    </row>
    <row r="101" spans="1:13" x14ac:dyDescent="0.25">
      <c r="A101" s="267">
        <v>1051119</v>
      </c>
      <c r="B101" s="267" t="s">
        <v>2780</v>
      </c>
      <c r="C101" s="267" t="s">
        <v>2525</v>
      </c>
      <c r="D101" s="268"/>
      <c r="E101" s="267">
        <v>50</v>
      </c>
      <c r="F101" s="269">
        <v>177</v>
      </c>
      <c r="G101" s="270">
        <v>355.6</v>
      </c>
      <c r="M101" s="267">
        <v>-76.698996417049813</v>
      </c>
    </row>
    <row r="102" spans="1:13" x14ac:dyDescent="0.25">
      <c r="A102" s="267">
        <v>1051120</v>
      </c>
      <c r="B102" s="267" t="s">
        <v>2782</v>
      </c>
      <c r="C102" s="267" t="s">
        <v>2525</v>
      </c>
      <c r="D102" s="268"/>
      <c r="E102" s="267">
        <v>50</v>
      </c>
      <c r="F102" s="269">
        <v>17</v>
      </c>
      <c r="G102" s="270">
        <v>33.200000000000003</v>
      </c>
      <c r="M102" s="267">
        <v>-78.306999447984396</v>
      </c>
    </row>
    <row r="103" spans="1:13" x14ac:dyDescent="0.25">
      <c r="A103" s="267">
        <v>1051121</v>
      </c>
      <c r="B103" s="267" t="s">
        <v>2784</v>
      </c>
      <c r="C103" s="267" t="s">
        <v>2525</v>
      </c>
      <c r="D103" s="268"/>
      <c r="E103" s="267">
        <v>70</v>
      </c>
      <c r="F103" s="269">
        <v>132</v>
      </c>
      <c r="G103" s="270">
        <v>264.8</v>
      </c>
      <c r="M103" s="267">
        <v>-87.389864284936124</v>
      </c>
    </row>
    <row r="104" spans="1:13" x14ac:dyDescent="0.25">
      <c r="A104" s="267">
        <v>1051122</v>
      </c>
      <c r="B104" s="267" t="s">
        <v>2786</v>
      </c>
      <c r="C104" s="267" t="s">
        <v>2525</v>
      </c>
      <c r="D104" s="268"/>
      <c r="E104" s="267">
        <v>50</v>
      </c>
      <c r="F104" s="269">
        <v>1136</v>
      </c>
      <c r="G104" s="270">
        <v>2284.1999999999998</v>
      </c>
      <c r="M104" s="267">
        <v>-76.113042395577168</v>
      </c>
    </row>
    <row r="105" spans="1:13" x14ac:dyDescent="0.25">
      <c r="A105" s="267">
        <v>1051125</v>
      </c>
      <c r="B105" s="267" t="s">
        <v>2788</v>
      </c>
      <c r="C105" s="267" t="s">
        <v>2525</v>
      </c>
      <c r="D105" s="268"/>
      <c r="E105" s="267">
        <v>60</v>
      </c>
      <c r="F105" s="269">
        <v>228</v>
      </c>
      <c r="G105" s="270">
        <v>457.4</v>
      </c>
      <c r="M105" s="267">
        <v>-84.793413727984102</v>
      </c>
    </row>
    <row r="106" spans="1:13" x14ac:dyDescent="0.25">
      <c r="A106" s="267">
        <v>1051126</v>
      </c>
      <c r="B106" s="267" t="s">
        <v>2790</v>
      </c>
      <c r="C106" s="267" t="s">
        <v>2525</v>
      </c>
      <c r="D106" s="268"/>
      <c r="E106" s="267">
        <v>60</v>
      </c>
      <c r="F106" s="269">
        <v>42</v>
      </c>
      <c r="G106" s="270">
        <v>84</v>
      </c>
      <c r="M106" s="267">
        <v>-84.29549733233263</v>
      </c>
    </row>
    <row r="107" spans="1:13" x14ac:dyDescent="0.25">
      <c r="A107" s="267">
        <v>1051127</v>
      </c>
      <c r="B107" s="267" t="s">
        <v>2792</v>
      </c>
      <c r="C107" s="267" t="s">
        <v>22275</v>
      </c>
      <c r="D107" s="268"/>
      <c r="E107" s="267">
        <v>60</v>
      </c>
      <c r="F107" s="269">
        <v>1504</v>
      </c>
      <c r="G107" s="270">
        <v>3023.6</v>
      </c>
      <c r="M107" s="267">
        <v>-83.602184555360139</v>
      </c>
    </row>
    <row r="108" spans="1:13" x14ac:dyDescent="0.25">
      <c r="A108" s="267">
        <v>1051128</v>
      </c>
      <c r="B108" s="267" t="s">
        <v>2794</v>
      </c>
      <c r="C108" s="267" t="s">
        <v>2525</v>
      </c>
      <c r="D108" s="268"/>
      <c r="E108" s="267">
        <v>50</v>
      </c>
      <c r="F108" s="269">
        <v>66</v>
      </c>
      <c r="G108" s="270">
        <v>133.6</v>
      </c>
      <c r="M108" s="267">
        <v>-77.839157040130189</v>
      </c>
    </row>
    <row r="109" spans="1:13" x14ac:dyDescent="0.25">
      <c r="A109" s="267">
        <v>1051129</v>
      </c>
      <c r="B109" s="267" t="s">
        <v>2796</v>
      </c>
      <c r="C109" s="267" t="s">
        <v>2525</v>
      </c>
      <c r="D109" s="268"/>
      <c r="E109" s="267">
        <v>50</v>
      </c>
      <c r="F109" s="269">
        <v>72</v>
      </c>
      <c r="G109" s="270">
        <v>144.80000000000001</v>
      </c>
      <c r="M109" s="267">
        <v>-78.902726318790485</v>
      </c>
    </row>
    <row r="110" spans="1:13" x14ac:dyDescent="0.25">
      <c r="A110" s="267">
        <v>1051130</v>
      </c>
      <c r="B110" s="267" t="s">
        <v>2798</v>
      </c>
      <c r="C110" s="267" t="s">
        <v>2525</v>
      </c>
      <c r="D110" s="268"/>
      <c r="E110" s="267">
        <v>50</v>
      </c>
      <c r="F110" s="269">
        <v>695</v>
      </c>
      <c r="G110" s="270">
        <v>1396.2</v>
      </c>
      <c r="M110" s="267">
        <v>-72.62375757718317</v>
      </c>
    </row>
    <row r="111" spans="1:13" x14ac:dyDescent="0.25">
      <c r="A111" s="267">
        <v>1051131</v>
      </c>
      <c r="B111" s="267" t="s">
        <v>2800</v>
      </c>
      <c r="C111" s="267" t="s">
        <v>2525</v>
      </c>
      <c r="D111" s="268"/>
      <c r="E111" s="267">
        <v>50</v>
      </c>
      <c r="F111" s="269">
        <v>55</v>
      </c>
      <c r="G111" s="270">
        <v>109.8</v>
      </c>
      <c r="M111" s="267">
        <v>-72.988928424009345</v>
      </c>
    </row>
    <row r="112" spans="1:13" x14ac:dyDescent="0.25">
      <c r="A112" s="267">
        <v>1051132</v>
      </c>
      <c r="B112" s="267" t="s">
        <v>2802</v>
      </c>
      <c r="C112" s="267" t="s">
        <v>2525</v>
      </c>
      <c r="D112" s="268"/>
      <c r="E112" s="267">
        <v>60</v>
      </c>
      <c r="F112" s="269">
        <v>437</v>
      </c>
      <c r="G112" s="270">
        <v>879</v>
      </c>
      <c r="M112" s="267">
        <v>-82.452768625745819</v>
      </c>
    </row>
    <row r="113" spans="1:13" x14ac:dyDescent="0.25">
      <c r="A113" s="267">
        <v>1051133</v>
      </c>
      <c r="B113" s="267" t="s">
        <v>2804</v>
      </c>
      <c r="C113" s="267" t="s">
        <v>2525</v>
      </c>
      <c r="D113" s="268"/>
      <c r="E113" s="267">
        <v>70</v>
      </c>
      <c r="F113" s="269">
        <v>80</v>
      </c>
      <c r="G113" s="270">
        <v>159.80000000000001</v>
      </c>
      <c r="M113" s="267">
        <v>-85.606717657436462</v>
      </c>
    </row>
    <row r="114" spans="1:13" x14ac:dyDescent="0.25">
      <c r="A114" s="267">
        <v>1051134</v>
      </c>
      <c r="B114" s="267" t="s">
        <v>2806</v>
      </c>
      <c r="C114" s="267" t="s">
        <v>2525</v>
      </c>
      <c r="D114" s="268"/>
      <c r="E114" s="267">
        <v>70</v>
      </c>
      <c r="F114" s="269">
        <v>411</v>
      </c>
      <c r="G114" s="270">
        <v>825.8</v>
      </c>
      <c r="M114" s="267">
        <v>-85.704813344150793</v>
      </c>
    </row>
    <row r="115" spans="1:13" x14ac:dyDescent="0.25">
      <c r="A115" s="267">
        <v>1051135</v>
      </c>
      <c r="B115" s="267" t="s">
        <v>2808</v>
      </c>
      <c r="C115" s="267" t="s">
        <v>2525</v>
      </c>
      <c r="D115" s="268"/>
      <c r="E115" s="267">
        <v>60</v>
      </c>
      <c r="F115" s="269">
        <v>168</v>
      </c>
      <c r="G115" s="270">
        <v>336.8</v>
      </c>
      <c r="M115" s="267">
        <v>-82.234178529335338</v>
      </c>
    </row>
    <row r="116" spans="1:13" x14ac:dyDescent="0.25">
      <c r="A116" s="267">
        <v>1051136</v>
      </c>
      <c r="B116" s="267" t="s">
        <v>2810</v>
      </c>
      <c r="C116" s="267" t="s">
        <v>2525</v>
      </c>
      <c r="D116" s="268"/>
      <c r="E116" s="267">
        <v>60</v>
      </c>
      <c r="F116" s="269">
        <v>346</v>
      </c>
      <c r="G116" s="270">
        <v>695.8</v>
      </c>
      <c r="M116" s="267">
        <v>-84.157104360723253</v>
      </c>
    </row>
    <row r="117" spans="1:13" x14ac:dyDescent="0.25">
      <c r="A117" s="267">
        <v>1051137</v>
      </c>
      <c r="B117" s="267" t="s">
        <v>2812</v>
      </c>
      <c r="C117" s="267" t="s">
        <v>2525</v>
      </c>
      <c r="D117" s="268"/>
      <c r="E117" s="267">
        <v>60</v>
      </c>
      <c r="F117" s="269">
        <v>303</v>
      </c>
      <c r="G117" s="270">
        <v>608.6</v>
      </c>
      <c r="M117" s="267">
        <v>-80.007033116026932</v>
      </c>
    </row>
    <row r="118" spans="1:13" x14ac:dyDescent="0.25">
      <c r="A118" s="267">
        <v>1051138</v>
      </c>
      <c r="B118" s="267" t="s">
        <v>2814</v>
      </c>
      <c r="C118" s="267" t="s">
        <v>2525</v>
      </c>
      <c r="D118" s="268"/>
      <c r="E118" s="267">
        <v>70</v>
      </c>
      <c r="F118" s="269">
        <v>342</v>
      </c>
      <c r="G118" s="270">
        <v>687</v>
      </c>
      <c r="M118" s="267">
        <v>-88.004002097054567</v>
      </c>
    </row>
    <row r="119" spans="1:13" x14ac:dyDescent="0.25">
      <c r="A119" s="267">
        <v>1051139</v>
      </c>
      <c r="B119" s="267" t="s">
        <v>2816</v>
      </c>
      <c r="C119" s="267" t="s">
        <v>2525</v>
      </c>
      <c r="D119" s="268"/>
      <c r="E119" s="267">
        <v>70</v>
      </c>
      <c r="F119" s="269">
        <v>185</v>
      </c>
      <c r="G119" s="270">
        <v>371.6</v>
      </c>
      <c r="M119" s="267">
        <v>-87.075732162102994</v>
      </c>
    </row>
    <row r="120" spans="1:13" x14ac:dyDescent="0.25">
      <c r="A120" s="267">
        <v>1051140</v>
      </c>
      <c r="B120" s="267" t="s">
        <v>2818</v>
      </c>
      <c r="C120" s="267" t="s">
        <v>2525</v>
      </c>
      <c r="D120" s="268"/>
      <c r="E120" s="267">
        <v>50</v>
      </c>
      <c r="F120" s="269">
        <v>131</v>
      </c>
      <c r="G120" s="270">
        <v>263.60000000000002</v>
      </c>
      <c r="M120" s="267">
        <v>-70.629149497770229</v>
      </c>
    </row>
    <row r="121" spans="1:13" x14ac:dyDescent="0.25">
      <c r="A121" s="267">
        <v>1051141</v>
      </c>
      <c r="B121" s="267" t="s">
        <v>2820</v>
      </c>
      <c r="C121" s="267" t="s">
        <v>2525</v>
      </c>
      <c r="D121" s="268"/>
      <c r="E121" s="267">
        <v>60</v>
      </c>
      <c r="F121" s="269">
        <v>282</v>
      </c>
      <c r="G121" s="270">
        <v>566.79999999999995</v>
      </c>
      <c r="M121" s="267">
        <v>-79.854386667419021</v>
      </c>
    </row>
    <row r="122" spans="1:13" x14ac:dyDescent="0.25">
      <c r="A122" s="267">
        <v>1053001</v>
      </c>
      <c r="B122" s="267" t="s">
        <v>2822</v>
      </c>
      <c r="C122" s="267" t="s">
        <v>2525</v>
      </c>
      <c r="D122" s="268"/>
      <c r="E122" s="267">
        <v>50</v>
      </c>
      <c r="F122" s="269">
        <v>32</v>
      </c>
      <c r="G122" s="270">
        <v>64.599999999999994</v>
      </c>
      <c r="M122" s="267">
        <v>-75.835489416046002</v>
      </c>
    </row>
    <row r="123" spans="1:13" x14ac:dyDescent="0.25">
      <c r="A123" s="267">
        <v>1053002</v>
      </c>
      <c r="B123" s="267" t="s">
        <v>2824</v>
      </c>
      <c r="C123" s="267" t="s">
        <v>2525</v>
      </c>
      <c r="D123" s="268"/>
      <c r="E123" s="267">
        <v>50</v>
      </c>
      <c r="F123" s="269">
        <v>438</v>
      </c>
      <c r="G123" s="270">
        <v>879.8</v>
      </c>
      <c r="M123" s="267">
        <v>-75.499652099636322</v>
      </c>
    </row>
    <row r="124" spans="1:13" x14ac:dyDescent="0.25">
      <c r="A124" s="267">
        <v>1053003</v>
      </c>
      <c r="B124" s="267" t="s">
        <v>2826</v>
      </c>
      <c r="C124" s="267" t="s">
        <v>2525</v>
      </c>
      <c r="D124" s="268"/>
      <c r="E124" s="267">
        <v>50</v>
      </c>
      <c r="F124" s="269">
        <v>1546</v>
      </c>
      <c r="G124" s="270">
        <v>3106.6</v>
      </c>
      <c r="M124" s="267">
        <v>-68.059052981610037</v>
      </c>
    </row>
    <row r="125" spans="1:13" x14ac:dyDescent="0.25">
      <c r="A125" s="267">
        <v>1053004</v>
      </c>
      <c r="B125" s="267" t="s">
        <v>2828</v>
      </c>
      <c r="C125" s="267" t="s">
        <v>2525</v>
      </c>
      <c r="D125" s="268"/>
      <c r="E125" s="267">
        <v>50</v>
      </c>
      <c r="F125" s="269">
        <v>425</v>
      </c>
      <c r="G125" s="270">
        <v>854.2</v>
      </c>
      <c r="M125" s="267">
        <v>-76.655701646102045</v>
      </c>
    </row>
    <row r="126" spans="1:13" x14ac:dyDescent="0.25">
      <c r="A126" s="267">
        <v>1053005</v>
      </c>
      <c r="B126" s="267" t="s">
        <v>2830</v>
      </c>
      <c r="C126" s="267" t="s">
        <v>2525</v>
      </c>
      <c r="D126" s="268"/>
      <c r="E126" s="267">
        <v>50</v>
      </c>
      <c r="F126" s="269">
        <v>120</v>
      </c>
      <c r="G126" s="270">
        <v>240.2</v>
      </c>
      <c r="M126" s="267">
        <v>-78.69953165915453</v>
      </c>
    </row>
    <row r="127" spans="1:13" x14ac:dyDescent="0.25">
      <c r="A127" s="267">
        <v>1053006</v>
      </c>
      <c r="B127" s="267" t="s">
        <v>3317</v>
      </c>
      <c r="C127" s="267" t="s">
        <v>2525</v>
      </c>
      <c r="D127" s="268"/>
      <c r="E127" s="267">
        <v>60</v>
      </c>
      <c r="F127" s="269">
        <v>336</v>
      </c>
      <c r="G127" s="270">
        <v>676</v>
      </c>
      <c r="M127" s="267">
        <v>-82.572080109801021</v>
      </c>
    </row>
    <row r="128" spans="1:13" x14ac:dyDescent="0.25">
      <c r="A128" s="267">
        <v>1053007</v>
      </c>
      <c r="B128" s="267" t="s">
        <v>3319</v>
      </c>
      <c r="C128" s="267" t="s">
        <v>2525</v>
      </c>
      <c r="D128" s="268"/>
      <c r="E128" s="267">
        <v>50</v>
      </c>
      <c r="F128" s="269">
        <v>199</v>
      </c>
      <c r="G128" s="270">
        <v>400.2</v>
      </c>
      <c r="M128" s="267">
        <v>-78.826537094155427</v>
      </c>
    </row>
    <row r="129" spans="1:13" x14ac:dyDescent="0.25">
      <c r="A129" s="267">
        <v>1053008</v>
      </c>
      <c r="B129" s="267" t="s">
        <v>3321</v>
      </c>
      <c r="C129" s="267" t="s">
        <v>2525</v>
      </c>
      <c r="D129" s="268"/>
      <c r="E129" s="267">
        <v>60</v>
      </c>
      <c r="F129" s="269">
        <v>191</v>
      </c>
      <c r="G129" s="270">
        <v>383</v>
      </c>
      <c r="M129" s="267">
        <v>-81.24780342224517</v>
      </c>
    </row>
    <row r="130" spans="1:13" x14ac:dyDescent="0.25">
      <c r="A130" s="267">
        <v>1053009</v>
      </c>
      <c r="B130" s="267" t="s">
        <v>3323</v>
      </c>
      <c r="C130" s="267" t="s">
        <v>2525</v>
      </c>
      <c r="D130" s="268"/>
      <c r="E130" s="267">
        <v>60</v>
      </c>
      <c r="F130" s="269">
        <v>1028</v>
      </c>
      <c r="G130" s="270">
        <v>2065.4</v>
      </c>
      <c r="M130" s="267">
        <v>-83.914670957414643</v>
      </c>
    </row>
    <row r="131" spans="1:13" x14ac:dyDescent="0.25">
      <c r="A131" s="267">
        <v>1053010</v>
      </c>
      <c r="B131" s="267" t="s">
        <v>3325</v>
      </c>
      <c r="C131" s="267" t="s">
        <v>2525</v>
      </c>
      <c r="D131" s="268"/>
      <c r="E131" s="267">
        <v>70</v>
      </c>
      <c r="F131" s="269">
        <v>40</v>
      </c>
      <c r="G131" s="270">
        <v>79.400000000000006</v>
      </c>
      <c r="M131" s="267">
        <v>-86.029845788549807</v>
      </c>
    </row>
    <row r="132" spans="1:13" x14ac:dyDescent="0.25">
      <c r="A132" s="267">
        <v>1053011</v>
      </c>
      <c r="B132" s="267" t="s">
        <v>3327</v>
      </c>
      <c r="C132" s="267" t="s">
        <v>2525</v>
      </c>
      <c r="D132" s="268"/>
      <c r="E132" s="267">
        <v>60</v>
      </c>
      <c r="F132" s="269">
        <v>329</v>
      </c>
      <c r="G132" s="270">
        <v>660.8</v>
      </c>
      <c r="M132" s="267">
        <v>-83.343916135487561</v>
      </c>
    </row>
    <row r="133" spans="1:13" x14ac:dyDescent="0.25">
      <c r="A133" s="267">
        <v>1053012</v>
      </c>
      <c r="B133" s="267" t="s">
        <v>3329</v>
      </c>
      <c r="C133" s="267" t="s">
        <v>2525</v>
      </c>
      <c r="D133" s="268"/>
      <c r="E133" s="267">
        <v>50</v>
      </c>
      <c r="F133" s="269">
        <v>2109</v>
      </c>
      <c r="G133" s="270">
        <v>4238.6000000000004</v>
      </c>
      <c r="M133" s="267">
        <v>-64.361625321940693</v>
      </c>
    </row>
    <row r="134" spans="1:13" x14ac:dyDescent="0.25">
      <c r="A134" s="267">
        <v>1053013</v>
      </c>
      <c r="B134" s="267" t="s">
        <v>3331</v>
      </c>
      <c r="C134" s="267" t="s">
        <v>2525</v>
      </c>
      <c r="D134" s="268"/>
      <c r="E134" s="267">
        <v>60</v>
      </c>
      <c r="F134" s="269">
        <v>140</v>
      </c>
      <c r="G134" s="270">
        <v>282.39999999999998</v>
      </c>
      <c r="M134" s="267">
        <v>-83.103618636889991</v>
      </c>
    </row>
    <row r="135" spans="1:13" x14ac:dyDescent="0.25">
      <c r="A135" s="267">
        <v>1053014</v>
      </c>
      <c r="B135" s="267" t="s">
        <v>3333</v>
      </c>
      <c r="C135" s="267" t="s">
        <v>2525</v>
      </c>
      <c r="D135" s="268"/>
      <c r="E135" s="267">
        <v>60</v>
      </c>
      <c r="F135" s="269">
        <v>920</v>
      </c>
      <c r="G135" s="270">
        <v>1849</v>
      </c>
      <c r="M135" s="267">
        <v>-79.226454723349988</v>
      </c>
    </row>
    <row r="136" spans="1:13" x14ac:dyDescent="0.25">
      <c r="A136" s="267">
        <v>1053015</v>
      </c>
      <c r="B136" s="267" t="s">
        <v>3335</v>
      </c>
      <c r="C136" s="267" t="s">
        <v>2525</v>
      </c>
      <c r="D136" s="268"/>
      <c r="E136" s="267">
        <v>60</v>
      </c>
      <c r="F136" s="269">
        <v>137</v>
      </c>
      <c r="G136" s="270">
        <v>276</v>
      </c>
      <c r="M136" s="267">
        <v>-79.066458506790411</v>
      </c>
    </row>
    <row r="137" spans="1:13" x14ac:dyDescent="0.25">
      <c r="A137" s="267">
        <v>1053016</v>
      </c>
      <c r="B137" s="267" t="s">
        <v>3337</v>
      </c>
      <c r="C137" s="267" t="s">
        <v>2525</v>
      </c>
      <c r="D137" s="268"/>
      <c r="E137" s="267">
        <v>60</v>
      </c>
      <c r="F137" s="269">
        <v>77</v>
      </c>
      <c r="G137" s="270">
        <v>154.4</v>
      </c>
      <c r="M137" s="267">
        <v>-83.938015636428659</v>
      </c>
    </row>
    <row r="138" spans="1:13" x14ac:dyDescent="0.25">
      <c r="A138" s="267">
        <v>1053017</v>
      </c>
      <c r="B138" s="267" t="s">
        <v>3339</v>
      </c>
      <c r="C138" s="267" t="s">
        <v>2525</v>
      </c>
      <c r="D138" s="268"/>
      <c r="E138" s="267">
        <v>50</v>
      </c>
      <c r="F138" s="269">
        <v>317</v>
      </c>
      <c r="G138" s="270">
        <v>637.6</v>
      </c>
      <c r="M138" s="267">
        <v>-77.786104575777813</v>
      </c>
    </row>
    <row r="139" spans="1:13" x14ac:dyDescent="0.25">
      <c r="A139" s="267">
        <v>1053018</v>
      </c>
      <c r="B139" s="267" t="s">
        <v>2608</v>
      </c>
      <c r="C139" s="267" t="s">
        <v>2525</v>
      </c>
      <c r="D139" s="268"/>
      <c r="E139" s="267">
        <v>50</v>
      </c>
      <c r="F139" s="269">
        <v>117</v>
      </c>
      <c r="G139" s="270">
        <v>234.4</v>
      </c>
      <c r="M139" s="267">
        <v>-78.009595747901415</v>
      </c>
    </row>
    <row r="140" spans="1:13" x14ac:dyDescent="0.25">
      <c r="A140" s="267">
        <v>1053019</v>
      </c>
      <c r="B140" s="267" t="s">
        <v>3342</v>
      </c>
      <c r="C140" s="267" t="s">
        <v>2525</v>
      </c>
      <c r="D140" s="268"/>
      <c r="E140" s="267">
        <v>50</v>
      </c>
      <c r="F140" s="269">
        <v>83</v>
      </c>
      <c r="G140" s="270">
        <v>167</v>
      </c>
      <c r="M140" s="267">
        <v>-76.696799628862564</v>
      </c>
    </row>
    <row r="141" spans="1:13" x14ac:dyDescent="0.25">
      <c r="A141" s="267">
        <v>1053020</v>
      </c>
      <c r="B141" s="267" t="s">
        <v>3344</v>
      </c>
      <c r="C141" s="267" t="s">
        <v>2525</v>
      </c>
      <c r="D141" s="268"/>
      <c r="E141" s="267">
        <v>50</v>
      </c>
      <c r="F141" s="269">
        <v>2811</v>
      </c>
      <c r="G141" s="270">
        <v>5650.4</v>
      </c>
      <c r="M141" s="267">
        <v>-70.438729995887115</v>
      </c>
    </row>
    <row r="142" spans="1:13" x14ac:dyDescent="0.25">
      <c r="A142" s="267">
        <v>1053021</v>
      </c>
      <c r="B142" s="267" t="s">
        <v>3346</v>
      </c>
      <c r="C142" s="267" t="s">
        <v>2525</v>
      </c>
      <c r="D142" s="268"/>
      <c r="E142" s="267">
        <v>50</v>
      </c>
      <c r="F142" s="269">
        <v>79</v>
      </c>
      <c r="G142" s="270">
        <v>157.80000000000001</v>
      </c>
      <c r="M142" s="267">
        <v>-51.214103938749979</v>
      </c>
    </row>
    <row r="143" spans="1:13" x14ac:dyDescent="0.25">
      <c r="A143" s="267">
        <v>1053022</v>
      </c>
      <c r="B143" s="267" t="s">
        <v>3348</v>
      </c>
      <c r="C143" s="267" t="s">
        <v>2525</v>
      </c>
      <c r="D143" s="268"/>
      <c r="E143" s="267">
        <v>60</v>
      </c>
      <c r="F143" s="269">
        <v>182</v>
      </c>
      <c r="G143" s="270">
        <v>365.4</v>
      </c>
      <c r="M143" s="267">
        <v>-83.557820014957173</v>
      </c>
    </row>
    <row r="144" spans="1:13" x14ac:dyDescent="0.25">
      <c r="A144" s="267">
        <v>1053023</v>
      </c>
      <c r="B144" s="267" t="s">
        <v>3350</v>
      </c>
      <c r="C144" s="267" t="s">
        <v>2525</v>
      </c>
      <c r="D144" s="268"/>
      <c r="E144" s="267">
        <v>50</v>
      </c>
      <c r="F144" s="269">
        <v>1556</v>
      </c>
      <c r="G144" s="270">
        <v>3127.6</v>
      </c>
      <c r="M144" s="267">
        <v>-73.320184645421193</v>
      </c>
    </row>
    <row r="145" spans="1:13" x14ac:dyDescent="0.25">
      <c r="A145" s="267">
        <v>1053024</v>
      </c>
      <c r="B145" s="267" t="s">
        <v>3352</v>
      </c>
      <c r="C145" s="267" t="s">
        <v>2525</v>
      </c>
      <c r="D145" s="268"/>
      <c r="E145" s="267">
        <v>70</v>
      </c>
      <c r="F145" s="269">
        <v>78</v>
      </c>
      <c r="G145" s="270">
        <v>156.80000000000001</v>
      </c>
      <c r="M145" s="267">
        <v>-85.096605314379545</v>
      </c>
    </row>
    <row r="146" spans="1:13" x14ac:dyDescent="0.25">
      <c r="A146" s="267">
        <v>1053025</v>
      </c>
      <c r="B146" s="267" t="s">
        <v>3354</v>
      </c>
      <c r="C146" s="267" t="s">
        <v>2525</v>
      </c>
      <c r="D146" s="268"/>
      <c r="E146" s="267">
        <v>60</v>
      </c>
      <c r="F146" s="269">
        <v>265</v>
      </c>
      <c r="G146" s="270">
        <v>533</v>
      </c>
      <c r="M146" s="267">
        <v>-81.570106904950279</v>
      </c>
    </row>
    <row r="147" spans="1:13" x14ac:dyDescent="0.25">
      <c r="A147" s="267">
        <v>1053026</v>
      </c>
      <c r="B147" s="267" t="s">
        <v>3356</v>
      </c>
      <c r="C147" s="267" t="s">
        <v>2525</v>
      </c>
      <c r="D147" s="268"/>
      <c r="E147" s="267">
        <v>50</v>
      </c>
      <c r="F147" s="269">
        <v>188</v>
      </c>
      <c r="G147" s="270">
        <v>378.2</v>
      </c>
      <c r="M147" s="267">
        <v>-78.765513087608426</v>
      </c>
    </row>
    <row r="148" spans="1:13" x14ac:dyDescent="0.25">
      <c r="A148" s="267">
        <v>1053027</v>
      </c>
      <c r="B148" s="267" t="s">
        <v>3358</v>
      </c>
      <c r="C148" s="267" t="s">
        <v>2525</v>
      </c>
      <c r="D148" s="268"/>
      <c r="E148" s="267">
        <v>50</v>
      </c>
      <c r="F148" s="269">
        <v>447</v>
      </c>
      <c r="G148" s="270">
        <v>898.8</v>
      </c>
      <c r="M148" s="267">
        <v>-65.167139668649611</v>
      </c>
    </row>
    <row r="149" spans="1:13" x14ac:dyDescent="0.25">
      <c r="A149" s="267">
        <v>1053028</v>
      </c>
      <c r="B149" s="267" t="s">
        <v>3360</v>
      </c>
      <c r="C149" s="267" t="s">
        <v>2525</v>
      </c>
      <c r="D149" s="268"/>
      <c r="E149" s="267">
        <v>50</v>
      </c>
      <c r="F149" s="269">
        <v>1662</v>
      </c>
      <c r="G149" s="270">
        <v>3341.6</v>
      </c>
      <c r="M149" s="267">
        <v>-74.426846579233057</v>
      </c>
    </row>
    <row r="150" spans="1:13" x14ac:dyDescent="0.25">
      <c r="A150" s="267">
        <v>1053029</v>
      </c>
      <c r="B150" s="267" t="s">
        <v>3362</v>
      </c>
      <c r="C150" s="267" t="s">
        <v>2525</v>
      </c>
      <c r="D150" s="268"/>
      <c r="E150" s="267">
        <v>60</v>
      </c>
      <c r="F150" s="269">
        <v>175</v>
      </c>
      <c r="G150" s="270">
        <v>351</v>
      </c>
      <c r="M150" s="267">
        <v>-83.389152299501745</v>
      </c>
    </row>
    <row r="151" spans="1:13" x14ac:dyDescent="0.25">
      <c r="A151" s="267">
        <v>1053030</v>
      </c>
      <c r="B151" s="267" t="s">
        <v>3364</v>
      </c>
      <c r="C151" s="267" t="s">
        <v>2525</v>
      </c>
      <c r="D151" s="268"/>
      <c r="E151" s="267">
        <v>50</v>
      </c>
      <c r="F151" s="269">
        <v>20</v>
      </c>
      <c r="G151" s="270">
        <v>41</v>
      </c>
      <c r="M151" s="267">
        <v>-66.799817919684955</v>
      </c>
    </row>
    <row r="152" spans="1:13" x14ac:dyDescent="0.25">
      <c r="A152" s="267">
        <v>1053031</v>
      </c>
      <c r="B152" s="267" t="s">
        <v>3366</v>
      </c>
      <c r="C152" s="267" t="s">
        <v>2525</v>
      </c>
      <c r="D152" s="268"/>
      <c r="E152" s="267">
        <v>60</v>
      </c>
      <c r="F152" s="269">
        <v>152</v>
      </c>
      <c r="G152" s="270">
        <v>304.60000000000002</v>
      </c>
      <c r="M152" s="267">
        <v>-83.24477414603578</v>
      </c>
    </row>
    <row r="153" spans="1:13" x14ac:dyDescent="0.25">
      <c r="A153" s="267">
        <v>1053032</v>
      </c>
      <c r="B153" s="267" t="s">
        <v>3368</v>
      </c>
      <c r="C153" s="267" t="s">
        <v>22275</v>
      </c>
      <c r="D153" s="268"/>
      <c r="E153" s="267">
        <v>50</v>
      </c>
      <c r="F153" s="269">
        <v>14506</v>
      </c>
      <c r="G153" s="270">
        <v>29156.799999999999</v>
      </c>
      <c r="M153" s="267">
        <v>-71.638187078317969</v>
      </c>
    </row>
    <row r="154" spans="1:13" x14ac:dyDescent="0.25">
      <c r="A154" s="267">
        <v>1053033</v>
      </c>
      <c r="B154" s="267" t="s">
        <v>3370</v>
      </c>
      <c r="C154" s="267" t="s">
        <v>2525</v>
      </c>
      <c r="D154" s="268"/>
      <c r="E154" s="267">
        <v>60</v>
      </c>
      <c r="F154" s="269">
        <v>57</v>
      </c>
      <c r="G154" s="270">
        <v>115.2</v>
      </c>
      <c r="M154" s="267">
        <v>-84.363497440838003</v>
      </c>
    </row>
    <row r="155" spans="1:13" x14ac:dyDescent="0.25">
      <c r="A155" s="267">
        <v>1053034</v>
      </c>
      <c r="B155" s="267" t="s">
        <v>3372</v>
      </c>
      <c r="C155" s="267" t="s">
        <v>2525</v>
      </c>
      <c r="D155" s="268"/>
      <c r="E155" s="267">
        <v>60</v>
      </c>
      <c r="F155" s="269">
        <v>116</v>
      </c>
      <c r="G155" s="270">
        <v>234</v>
      </c>
      <c r="M155" s="267">
        <v>-81.667181376149443</v>
      </c>
    </row>
    <row r="156" spans="1:13" x14ac:dyDescent="0.25">
      <c r="A156" s="267">
        <v>1053035</v>
      </c>
      <c r="B156" s="267" t="s">
        <v>3374</v>
      </c>
      <c r="C156" s="267" t="s">
        <v>2525</v>
      </c>
      <c r="D156" s="268"/>
      <c r="E156" s="267">
        <v>50</v>
      </c>
      <c r="F156" s="269">
        <v>26</v>
      </c>
      <c r="G156" s="270">
        <v>53</v>
      </c>
      <c r="M156" s="267">
        <v>-71.592450265895366</v>
      </c>
    </row>
    <row r="157" spans="1:13" x14ac:dyDescent="0.25">
      <c r="A157" s="267">
        <v>1053036</v>
      </c>
      <c r="B157" s="267" t="s">
        <v>3376</v>
      </c>
      <c r="C157" s="267" t="s">
        <v>2525</v>
      </c>
      <c r="D157" s="268"/>
      <c r="E157" s="267">
        <v>60</v>
      </c>
      <c r="F157" s="269">
        <v>146</v>
      </c>
      <c r="G157" s="270">
        <v>293.2</v>
      </c>
      <c r="M157" s="267">
        <v>-83.337518473284561</v>
      </c>
    </row>
    <row r="158" spans="1:13" x14ac:dyDescent="0.25">
      <c r="A158" s="267">
        <v>1053037</v>
      </c>
      <c r="B158" s="267" t="s">
        <v>3378</v>
      </c>
      <c r="C158" s="267" t="s">
        <v>2525</v>
      </c>
      <c r="D158" s="268"/>
      <c r="E158" s="267">
        <v>50</v>
      </c>
      <c r="F158" s="269">
        <v>207</v>
      </c>
      <c r="G158" s="270">
        <v>415.4</v>
      </c>
      <c r="M158" s="267">
        <v>-72.382654000866111</v>
      </c>
    </row>
    <row r="159" spans="1:13" x14ac:dyDescent="0.25">
      <c r="A159" s="267">
        <v>1053038</v>
      </c>
      <c r="B159" s="267" t="s">
        <v>3380</v>
      </c>
      <c r="C159" s="267" t="s">
        <v>2525</v>
      </c>
      <c r="D159" s="268"/>
      <c r="E159" s="267">
        <v>70</v>
      </c>
      <c r="F159" s="269">
        <v>158</v>
      </c>
      <c r="G159" s="270">
        <v>316.8</v>
      </c>
      <c r="M159" s="267">
        <v>-86.683891393865395</v>
      </c>
    </row>
    <row r="160" spans="1:13" x14ac:dyDescent="0.25">
      <c r="A160" s="267">
        <v>1053039</v>
      </c>
      <c r="B160" s="267" t="s">
        <v>3382</v>
      </c>
      <c r="C160" s="267" t="s">
        <v>2525</v>
      </c>
      <c r="D160" s="268"/>
      <c r="E160" s="267">
        <v>50</v>
      </c>
      <c r="F160" s="269">
        <v>101</v>
      </c>
      <c r="G160" s="270">
        <v>202.4</v>
      </c>
      <c r="M160" s="267">
        <v>-76.647700217676004</v>
      </c>
    </row>
    <row r="161" spans="1:13" x14ac:dyDescent="0.25">
      <c r="A161" s="267">
        <v>1053040</v>
      </c>
      <c r="B161" s="267" t="s">
        <v>3384</v>
      </c>
      <c r="C161" s="267" t="s">
        <v>2525</v>
      </c>
      <c r="D161" s="268"/>
      <c r="E161" s="267">
        <v>60</v>
      </c>
      <c r="F161" s="269">
        <v>41</v>
      </c>
      <c r="G161" s="270">
        <v>82.8</v>
      </c>
      <c r="M161" s="267">
        <v>-79.355157750949616</v>
      </c>
    </row>
    <row r="162" spans="1:13" x14ac:dyDescent="0.25">
      <c r="A162" s="267">
        <v>1053041</v>
      </c>
      <c r="B162" s="267" t="s">
        <v>3386</v>
      </c>
      <c r="C162" s="267" t="s">
        <v>2525</v>
      </c>
      <c r="D162" s="268"/>
      <c r="E162" s="267">
        <v>50</v>
      </c>
      <c r="F162" s="269">
        <v>1775</v>
      </c>
      <c r="G162" s="270">
        <v>3568</v>
      </c>
      <c r="M162" s="267">
        <v>-77.919870757907887</v>
      </c>
    </row>
    <row r="163" spans="1:13" x14ac:dyDescent="0.25">
      <c r="A163" s="267">
        <v>1053042</v>
      </c>
      <c r="B163" s="267" t="s">
        <v>3388</v>
      </c>
      <c r="C163" s="267" t="s">
        <v>2525</v>
      </c>
      <c r="D163" s="268"/>
      <c r="E163" s="267">
        <v>50</v>
      </c>
      <c r="F163" s="269">
        <v>72</v>
      </c>
      <c r="G163" s="270">
        <v>144.19999999999999</v>
      </c>
      <c r="M163" s="267">
        <v>-67.856995380338816</v>
      </c>
    </row>
    <row r="164" spans="1:13" x14ac:dyDescent="0.25">
      <c r="A164" s="267">
        <v>1053043</v>
      </c>
      <c r="B164" s="267" t="s">
        <v>3390</v>
      </c>
      <c r="C164" s="267" t="s">
        <v>2525</v>
      </c>
      <c r="D164" s="268"/>
      <c r="E164" s="267">
        <v>50</v>
      </c>
      <c r="F164" s="269">
        <v>455</v>
      </c>
      <c r="G164" s="270">
        <v>914</v>
      </c>
      <c r="M164" s="267">
        <v>-71.913832634342839</v>
      </c>
    </row>
    <row r="165" spans="1:13" x14ac:dyDescent="0.25">
      <c r="A165" s="267">
        <v>1053044</v>
      </c>
      <c r="B165" s="267" t="s">
        <v>3392</v>
      </c>
      <c r="C165" s="267" t="s">
        <v>2525</v>
      </c>
      <c r="D165" s="268"/>
      <c r="E165" s="267">
        <v>60</v>
      </c>
      <c r="F165" s="269">
        <v>266</v>
      </c>
      <c r="G165" s="270">
        <v>533.79999999999995</v>
      </c>
      <c r="M165" s="267">
        <v>-80.793126422366512</v>
      </c>
    </row>
    <row r="166" spans="1:13" x14ac:dyDescent="0.25">
      <c r="A166" s="267">
        <v>1053045</v>
      </c>
      <c r="B166" s="267" t="s">
        <v>3394</v>
      </c>
      <c r="C166" s="267" t="s">
        <v>2525</v>
      </c>
      <c r="D166" s="268"/>
      <c r="E166" s="267">
        <v>50</v>
      </c>
      <c r="F166" s="269">
        <v>124</v>
      </c>
      <c r="G166" s="270">
        <v>249.4</v>
      </c>
      <c r="M166" s="267">
        <v>-77.923111252377808</v>
      </c>
    </row>
    <row r="167" spans="1:13" x14ac:dyDescent="0.25">
      <c r="A167" s="267">
        <v>1053046</v>
      </c>
      <c r="B167" s="267" t="s">
        <v>3396</v>
      </c>
      <c r="C167" s="267" t="s">
        <v>2525</v>
      </c>
      <c r="D167" s="268"/>
      <c r="E167" s="267">
        <v>60</v>
      </c>
      <c r="F167" s="269">
        <v>813</v>
      </c>
      <c r="G167" s="270">
        <v>1634.2</v>
      </c>
      <c r="M167" s="267">
        <v>-83.173262671371575</v>
      </c>
    </row>
    <row r="168" spans="1:13" x14ac:dyDescent="0.25">
      <c r="A168" s="267">
        <v>1053047</v>
      </c>
      <c r="B168" s="267" t="s">
        <v>3398</v>
      </c>
      <c r="C168" s="267" t="s">
        <v>2525</v>
      </c>
      <c r="D168" s="268"/>
      <c r="E168" s="267">
        <v>60</v>
      </c>
      <c r="F168" s="269">
        <v>617</v>
      </c>
      <c r="G168" s="270">
        <v>1239.8</v>
      </c>
      <c r="M168" s="267">
        <v>-81.505505583454607</v>
      </c>
    </row>
    <row r="169" spans="1:13" x14ac:dyDescent="0.25">
      <c r="A169" s="267">
        <v>1053048</v>
      </c>
      <c r="B169" s="267" t="s">
        <v>3400</v>
      </c>
      <c r="C169" s="267" t="s">
        <v>2525</v>
      </c>
      <c r="D169" s="268"/>
      <c r="E169" s="267">
        <v>50</v>
      </c>
      <c r="F169" s="269">
        <v>625</v>
      </c>
      <c r="G169" s="270">
        <v>1256.2</v>
      </c>
      <c r="M169" s="267">
        <v>-76.028172501768807</v>
      </c>
    </row>
    <row r="170" spans="1:13" x14ac:dyDescent="0.25">
      <c r="A170" s="267">
        <v>1053049</v>
      </c>
      <c r="B170" s="267" t="s">
        <v>3402</v>
      </c>
      <c r="C170" s="267" t="s">
        <v>2525</v>
      </c>
      <c r="D170" s="268"/>
      <c r="E170" s="267">
        <v>50</v>
      </c>
      <c r="F170" s="269">
        <v>226</v>
      </c>
      <c r="G170" s="270">
        <v>454.2</v>
      </c>
      <c r="M170" s="267">
        <v>-69.900351050882051</v>
      </c>
    </row>
    <row r="171" spans="1:13" x14ac:dyDescent="0.25">
      <c r="A171" s="267">
        <v>1053050</v>
      </c>
      <c r="B171" s="267" t="s">
        <v>3404</v>
      </c>
      <c r="C171" s="267" t="s">
        <v>2525</v>
      </c>
      <c r="D171" s="268"/>
      <c r="E171" s="267">
        <v>60</v>
      </c>
      <c r="F171" s="269">
        <v>381</v>
      </c>
      <c r="G171" s="270">
        <v>766.4</v>
      </c>
      <c r="M171" s="267">
        <v>-83.53018795280677</v>
      </c>
    </row>
    <row r="172" spans="1:13" x14ac:dyDescent="0.25">
      <c r="A172" s="267">
        <v>1053051</v>
      </c>
      <c r="B172" s="267" t="s">
        <v>3406</v>
      </c>
      <c r="C172" s="267" t="s">
        <v>2525</v>
      </c>
      <c r="D172" s="268"/>
      <c r="E172" s="267">
        <v>60</v>
      </c>
      <c r="F172" s="269">
        <v>144</v>
      </c>
      <c r="G172" s="270">
        <v>289.8</v>
      </c>
      <c r="M172" s="267">
        <v>-82.631155859286025</v>
      </c>
    </row>
    <row r="173" spans="1:13" x14ac:dyDescent="0.25">
      <c r="A173" s="267">
        <v>1053052</v>
      </c>
      <c r="B173" s="267" t="s">
        <v>3408</v>
      </c>
      <c r="C173" s="267" t="s">
        <v>2525</v>
      </c>
      <c r="D173" s="268"/>
      <c r="E173" s="267">
        <v>50</v>
      </c>
      <c r="F173" s="269">
        <v>82</v>
      </c>
      <c r="G173" s="270">
        <v>164.2</v>
      </c>
      <c r="M173" s="267">
        <v>-76.684586509183958</v>
      </c>
    </row>
    <row r="174" spans="1:13" x14ac:dyDescent="0.25">
      <c r="A174" s="267">
        <v>1053053</v>
      </c>
      <c r="B174" s="267" t="s">
        <v>3410</v>
      </c>
      <c r="C174" s="267" t="s">
        <v>2525</v>
      </c>
      <c r="D174" s="268"/>
      <c r="E174" s="267">
        <v>50</v>
      </c>
      <c r="F174" s="269">
        <v>254</v>
      </c>
      <c r="G174" s="270">
        <v>511.2</v>
      </c>
      <c r="M174" s="267">
        <v>-76.691090068430185</v>
      </c>
    </row>
    <row r="175" spans="1:13" x14ac:dyDescent="0.25">
      <c r="A175" s="267">
        <v>1053054</v>
      </c>
      <c r="B175" s="267" t="s">
        <v>3412</v>
      </c>
      <c r="C175" s="267" t="s">
        <v>2525</v>
      </c>
      <c r="D175" s="268"/>
      <c r="E175" s="267">
        <v>70</v>
      </c>
      <c r="F175" s="269">
        <v>216</v>
      </c>
      <c r="G175" s="270">
        <v>433.6</v>
      </c>
      <c r="M175" s="267">
        <v>-87.42865365212765</v>
      </c>
    </row>
    <row r="176" spans="1:13" x14ac:dyDescent="0.25">
      <c r="A176" s="267">
        <v>1053056</v>
      </c>
      <c r="B176" s="267" t="s">
        <v>3414</v>
      </c>
      <c r="C176" s="267" t="s">
        <v>2525</v>
      </c>
      <c r="D176" s="268"/>
      <c r="E176" s="267">
        <v>50</v>
      </c>
      <c r="F176" s="269">
        <v>91</v>
      </c>
      <c r="G176" s="270">
        <v>183.8</v>
      </c>
      <c r="M176" s="267">
        <v>-78.555078229295844</v>
      </c>
    </row>
    <row r="177" spans="1:13" x14ac:dyDescent="0.25">
      <c r="A177" s="267">
        <v>1053057</v>
      </c>
      <c r="B177" s="267" t="s">
        <v>3416</v>
      </c>
      <c r="C177" s="267" t="s">
        <v>2525</v>
      </c>
      <c r="D177" s="268"/>
      <c r="E177" s="267">
        <v>60</v>
      </c>
      <c r="F177" s="269">
        <v>116</v>
      </c>
      <c r="G177" s="270">
        <v>232.2</v>
      </c>
      <c r="M177" s="267">
        <v>-81.174733267030774</v>
      </c>
    </row>
    <row r="178" spans="1:13" x14ac:dyDescent="0.25">
      <c r="A178" s="267">
        <v>1053058</v>
      </c>
      <c r="B178" s="267" t="s">
        <v>3418</v>
      </c>
      <c r="C178" s="267" t="s">
        <v>2525</v>
      </c>
      <c r="D178" s="268"/>
      <c r="E178" s="267">
        <v>70</v>
      </c>
      <c r="F178" s="269">
        <v>89</v>
      </c>
      <c r="G178" s="270">
        <v>179.8</v>
      </c>
      <c r="M178" s="267">
        <v>-85.539239779817279</v>
      </c>
    </row>
    <row r="179" spans="1:13" x14ac:dyDescent="0.25">
      <c r="A179" s="267">
        <v>1053059</v>
      </c>
      <c r="B179" s="267" t="s">
        <v>3420</v>
      </c>
      <c r="C179" s="267" t="s">
        <v>2525</v>
      </c>
      <c r="D179" s="268"/>
      <c r="E179" s="267">
        <v>60</v>
      </c>
      <c r="F179" s="269">
        <v>105</v>
      </c>
      <c r="G179" s="270">
        <v>211</v>
      </c>
      <c r="M179" s="267">
        <v>-79.462826694708724</v>
      </c>
    </row>
    <row r="180" spans="1:13" x14ac:dyDescent="0.25">
      <c r="A180" s="267">
        <v>1053060</v>
      </c>
      <c r="B180" s="267" t="s">
        <v>3422</v>
      </c>
      <c r="C180" s="267" t="s">
        <v>2525</v>
      </c>
      <c r="D180" s="268"/>
      <c r="E180" s="267">
        <v>50</v>
      </c>
      <c r="F180" s="269">
        <v>278</v>
      </c>
      <c r="G180" s="270">
        <v>558.20000000000005</v>
      </c>
      <c r="M180" s="267">
        <v>-78.959936351825291</v>
      </c>
    </row>
    <row r="181" spans="1:13" x14ac:dyDescent="0.25">
      <c r="A181" s="267">
        <v>1053061</v>
      </c>
      <c r="B181" s="267" t="s">
        <v>3424</v>
      </c>
      <c r="C181" s="267" t="s">
        <v>2525</v>
      </c>
      <c r="D181" s="268"/>
      <c r="E181" s="267">
        <v>50</v>
      </c>
      <c r="F181" s="269">
        <v>585</v>
      </c>
      <c r="G181" s="270">
        <v>1176.2</v>
      </c>
      <c r="M181" s="267">
        <v>-74.904876655079306</v>
      </c>
    </row>
    <row r="182" spans="1:13" x14ac:dyDescent="0.25">
      <c r="A182" s="267">
        <v>1053062</v>
      </c>
      <c r="B182" s="267" t="s">
        <v>3426</v>
      </c>
      <c r="C182" s="267" t="s">
        <v>2525</v>
      </c>
      <c r="D182" s="268"/>
      <c r="E182" s="267">
        <v>60</v>
      </c>
      <c r="F182" s="269">
        <v>124</v>
      </c>
      <c r="G182" s="270">
        <v>250.2</v>
      </c>
      <c r="M182" s="267">
        <v>-84.025752024732967</v>
      </c>
    </row>
    <row r="183" spans="1:13" x14ac:dyDescent="0.25">
      <c r="A183" s="267">
        <v>1053064</v>
      </c>
      <c r="B183" s="267" t="s">
        <v>3428</v>
      </c>
      <c r="C183" s="267" t="s">
        <v>2525</v>
      </c>
      <c r="D183" s="268"/>
      <c r="E183" s="267">
        <v>60</v>
      </c>
      <c r="F183" s="269">
        <v>305</v>
      </c>
      <c r="G183" s="270">
        <v>614</v>
      </c>
      <c r="M183" s="267">
        <v>-80.642676509005014</v>
      </c>
    </row>
    <row r="184" spans="1:13" x14ac:dyDescent="0.25">
      <c r="A184" s="267">
        <v>1053066</v>
      </c>
      <c r="B184" s="267" t="s">
        <v>3430</v>
      </c>
      <c r="C184" s="267" t="s">
        <v>2525</v>
      </c>
      <c r="D184" s="268"/>
      <c r="E184" s="267">
        <v>60</v>
      </c>
      <c r="F184" s="269">
        <v>121</v>
      </c>
      <c r="G184" s="270">
        <v>243.4</v>
      </c>
      <c r="M184" s="267">
        <v>-84.525291577914743</v>
      </c>
    </row>
    <row r="185" spans="1:13" x14ac:dyDescent="0.25">
      <c r="A185" s="267">
        <v>1053067</v>
      </c>
      <c r="B185" s="267" t="s">
        <v>3432</v>
      </c>
      <c r="C185" s="267" t="s">
        <v>2525</v>
      </c>
      <c r="D185" s="268"/>
      <c r="E185" s="267">
        <v>60</v>
      </c>
      <c r="F185" s="269">
        <v>309</v>
      </c>
      <c r="G185" s="270">
        <v>621</v>
      </c>
      <c r="M185" s="267">
        <v>-82.017440032172729</v>
      </c>
    </row>
    <row r="186" spans="1:13" x14ac:dyDescent="0.25">
      <c r="A186" s="267">
        <v>1053068</v>
      </c>
      <c r="B186" s="267" t="s">
        <v>3434</v>
      </c>
      <c r="C186" s="267" t="s">
        <v>2525</v>
      </c>
      <c r="D186" s="268"/>
      <c r="E186" s="267">
        <v>60</v>
      </c>
      <c r="F186" s="269">
        <v>294</v>
      </c>
      <c r="G186" s="270">
        <v>591.4</v>
      </c>
      <c r="M186" s="267">
        <v>-83.958186954620572</v>
      </c>
    </row>
    <row r="187" spans="1:13" x14ac:dyDescent="0.25">
      <c r="A187" s="267">
        <v>1053069</v>
      </c>
      <c r="B187" s="267" t="s">
        <v>3436</v>
      </c>
      <c r="C187" s="267" t="s">
        <v>2525</v>
      </c>
      <c r="D187" s="268"/>
      <c r="E187" s="267">
        <v>60</v>
      </c>
      <c r="F187" s="269">
        <v>379</v>
      </c>
      <c r="G187" s="270">
        <v>761.6</v>
      </c>
      <c r="M187" s="267">
        <v>-80.642387005978435</v>
      </c>
    </row>
    <row r="188" spans="1:13" x14ac:dyDescent="0.25">
      <c r="A188" s="267">
        <v>1053070</v>
      </c>
      <c r="B188" s="267" t="s">
        <v>3438</v>
      </c>
      <c r="C188" s="267" t="s">
        <v>2525</v>
      </c>
      <c r="D188" s="268"/>
      <c r="E188" s="267">
        <v>50</v>
      </c>
      <c r="F188" s="269">
        <v>140</v>
      </c>
      <c r="G188" s="270">
        <v>281.60000000000002</v>
      </c>
      <c r="M188" s="267">
        <v>-78.870078337959484</v>
      </c>
    </row>
    <row r="189" spans="1:13" x14ac:dyDescent="0.25">
      <c r="A189" s="267">
        <v>1053071</v>
      </c>
      <c r="B189" s="267" t="s">
        <v>3440</v>
      </c>
      <c r="C189" s="267" t="s">
        <v>2525</v>
      </c>
      <c r="D189" s="268"/>
      <c r="E189" s="267">
        <v>50</v>
      </c>
      <c r="F189" s="269">
        <v>305</v>
      </c>
      <c r="G189" s="270">
        <v>612.6</v>
      </c>
      <c r="M189" s="267">
        <v>-76.843305003801603</v>
      </c>
    </row>
    <row r="190" spans="1:13" x14ac:dyDescent="0.25">
      <c r="A190" s="267">
        <v>1053072</v>
      </c>
      <c r="B190" s="267" t="s">
        <v>3442</v>
      </c>
      <c r="C190" s="267" t="s">
        <v>2525</v>
      </c>
      <c r="D190" s="268"/>
      <c r="E190" s="267">
        <v>50</v>
      </c>
      <c r="F190" s="269">
        <v>578</v>
      </c>
      <c r="G190" s="270">
        <v>1161.4000000000001</v>
      </c>
      <c r="M190" s="267">
        <v>-75.700124583298702</v>
      </c>
    </row>
    <row r="191" spans="1:13" x14ac:dyDescent="0.25">
      <c r="A191" s="267">
        <v>1053073</v>
      </c>
      <c r="B191" s="267" t="s">
        <v>3444</v>
      </c>
      <c r="C191" s="267" t="s">
        <v>2525</v>
      </c>
      <c r="D191" s="268"/>
      <c r="E191" s="267">
        <v>60</v>
      </c>
      <c r="F191" s="269">
        <v>178</v>
      </c>
      <c r="G191" s="270">
        <v>358.2</v>
      </c>
      <c r="M191" s="267">
        <v>-82.66767837355107</v>
      </c>
    </row>
    <row r="192" spans="1:13" x14ac:dyDescent="0.25">
      <c r="A192" s="267">
        <v>1053074</v>
      </c>
      <c r="B192" s="267" t="s">
        <v>3446</v>
      </c>
      <c r="C192" s="267" t="s">
        <v>2525</v>
      </c>
      <c r="D192" s="268"/>
      <c r="E192" s="267">
        <v>50</v>
      </c>
      <c r="F192" s="269">
        <v>85</v>
      </c>
      <c r="G192" s="270">
        <v>171.8</v>
      </c>
      <c r="M192" s="267">
        <v>-76.737383823495961</v>
      </c>
    </row>
    <row r="193" spans="1:13" x14ac:dyDescent="0.25">
      <c r="A193" s="267">
        <v>1053075</v>
      </c>
      <c r="B193" s="267" t="s">
        <v>3448</v>
      </c>
      <c r="C193" s="267" t="s">
        <v>2525</v>
      </c>
      <c r="D193" s="268"/>
      <c r="E193" s="267">
        <v>50</v>
      </c>
      <c r="F193" s="269">
        <v>813</v>
      </c>
      <c r="G193" s="270">
        <v>1633.4</v>
      </c>
      <c r="M193" s="267">
        <v>-72.482412650111826</v>
      </c>
    </row>
    <row r="194" spans="1:13" x14ac:dyDescent="0.25">
      <c r="A194" s="267">
        <v>1053076</v>
      </c>
      <c r="B194" s="267" t="s">
        <v>3450</v>
      </c>
      <c r="C194" s="267" t="s">
        <v>2525</v>
      </c>
      <c r="D194" s="268"/>
      <c r="E194" s="267">
        <v>50</v>
      </c>
      <c r="F194" s="269">
        <v>670</v>
      </c>
      <c r="G194" s="270">
        <v>1346</v>
      </c>
      <c r="M194" s="267">
        <v>-71.405810265714123</v>
      </c>
    </row>
    <row r="195" spans="1:13" x14ac:dyDescent="0.25">
      <c r="A195" s="267">
        <v>1053077</v>
      </c>
      <c r="B195" s="267" t="s">
        <v>3452</v>
      </c>
      <c r="C195" s="267" t="s">
        <v>2525</v>
      </c>
      <c r="D195" s="268"/>
      <c r="E195" s="267">
        <v>60</v>
      </c>
      <c r="F195" s="269">
        <v>188</v>
      </c>
      <c r="G195" s="270">
        <v>377.8</v>
      </c>
      <c r="M195" s="267">
        <v>-81.385607748209225</v>
      </c>
    </row>
    <row r="196" spans="1:13" x14ac:dyDescent="0.25">
      <c r="A196" s="267">
        <v>1053078</v>
      </c>
      <c r="B196" s="267" t="s">
        <v>3454</v>
      </c>
      <c r="C196" s="267" t="s">
        <v>2525</v>
      </c>
      <c r="D196" s="268"/>
      <c r="E196" s="267">
        <v>60</v>
      </c>
      <c r="F196" s="269">
        <v>108</v>
      </c>
      <c r="G196" s="270">
        <v>217.4</v>
      </c>
      <c r="M196" s="267">
        <v>-82.621428663252956</v>
      </c>
    </row>
    <row r="197" spans="1:13" x14ac:dyDescent="0.25">
      <c r="A197" s="267">
        <v>1053079</v>
      </c>
      <c r="B197" s="267" t="s">
        <v>3456</v>
      </c>
      <c r="C197" s="267" t="s">
        <v>2525</v>
      </c>
      <c r="D197" s="268"/>
      <c r="E197" s="267">
        <v>60</v>
      </c>
      <c r="F197" s="269">
        <v>421</v>
      </c>
      <c r="G197" s="270">
        <v>846.6</v>
      </c>
      <c r="M197" s="267">
        <v>-80.251427766497386</v>
      </c>
    </row>
    <row r="198" spans="1:13" x14ac:dyDescent="0.25">
      <c r="A198" s="267">
        <v>1053080</v>
      </c>
      <c r="B198" s="267" t="s">
        <v>3458</v>
      </c>
      <c r="C198" s="267" t="s">
        <v>2525</v>
      </c>
      <c r="D198" s="268"/>
      <c r="E198" s="267">
        <v>60</v>
      </c>
      <c r="F198" s="269">
        <v>81</v>
      </c>
      <c r="G198" s="270">
        <v>162</v>
      </c>
      <c r="M198" s="267">
        <v>-84.466274514891751</v>
      </c>
    </row>
    <row r="199" spans="1:13" x14ac:dyDescent="0.25">
      <c r="A199" s="267">
        <v>1053081</v>
      </c>
      <c r="B199" s="267" t="s">
        <v>3460</v>
      </c>
      <c r="C199" s="267" t="s">
        <v>2525</v>
      </c>
      <c r="D199" s="268"/>
      <c r="E199" s="267">
        <v>70</v>
      </c>
      <c r="F199" s="269">
        <v>241</v>
      </c>
      <c r="G199" s="270">
        <v>485.2</v>
      </c>
      <c r="M199" s="267">
        <v>-85.187781429986416</v>
      </c>
    </row>
    <row r="200" spans="1:13" x14ac:dyDescent="0.25">
      <c r="A200" s="267">
        <v>1053082</v>
      </c>
      <c r="B200" s="267" t="s">
        <v>3462</v>
      </c>
      <c r="C200" s="267" t="s">
        <v>2525</v>
      </c>
      <c r="D200" s="268"/>
      <c r="E200" s="267">
        <v>70</v>
      </c>
      <c r="F200" s="269">
        <v>163</v>
      </c>
      <c r="G200" s="270">
        <v>327.60000000000002</v>
      </c>
      <c r="M200" s="267">
        <v>-87.340730319780462</v>
      </c>
    </row>
    <row r="201" spans="1:13" x14ac:dyDescent="0.25">
      <c r="A201" s="267">
        <v>1053083</v>
      </c>
      <c r="B201" s="267" t="s">
        <v>22276</v>
      </c>
      <c r="C201" s="267" t="s">
        <v>22275</v>
      </c>
      <c r="D201" s="268"/>
      <c r="E201" s="267">
        <v>60</v>
      </c>
      <c r="F201" s="269">
        <v>5581</v>
      </c>
      <c r="G201" s="270">
        <v>11218.2</v>
      </c>
      <c r="M201" s="267">
        <v>-81.446631162785948</v>
      </c>
    </row>
    <row r="202" spans="1:13" x14ac:dyDescent="0.25">
      <c r="A202" s="267">
        <v>1053084</v>
      </c>
      <c r="B202" s="267" t="s">
        <v>3465</v>
      </c>
      <c r="C202" s="267" t="s">
        <v>2525</v>
      </c>
      <c r="D202" s="268"/>
      <c r="E202" s="267">
        <v>60</v>
      </c>
      <c r="F202" s="269">
        <v>239</v>
      </c>
      <c r="G202" s="270">
        <v>479.4</v>
      </c>
      <c r="M202" s="267">
        <v>-82.314552370697214</v>
      </c>
    </row>
    <row r="203" spans="1:13" x14ac:dyDescent="0.25">
      <c r="A203" s="267">
        <v>1053085</v>
      </c>
      <c r="B203" s="267" t="s">
        <v>3467</v>
      </c>
      <c r="C203" s="267" t="s">
        <v>2525</v>
      </c>
      <c r="D203" s="268"/>
      <c r="E203" s="267">
        <v>50</v>
      </c>
      <c r="F203" s="269">
        <v>590</v>
      </c>
      <c r="G203" s="270">
        <v>1185.2</v>
      </c>
      <c r="M203" s="267">
        <v>-78.752141884250619</v>
      </c>
    </row>
    <row r="204" spans="1:13" x14ac:dyDescent="0.25">
      <c r="A204" s="267">
        <v>1053086</v>
      </c>
      <c r="B204" s="267" t="s">
        <v>3469</v>
      </c>
      <c r="C204" s="267" t="s">
        <v>2525</v>
      </c>
      <c r="D204" s="268"/>
      <c r="E204" s="267">
        <v>60</v>
      </c>
      <c r="F204" s="269">
        <v>126</v>
      </c>
      <c r="G204" s="270">
        <v>252.8</v>
      </c>
      <c r="M204" s="267">
        <v>-81.478336209517664</v>
      </c>
    </row>
    <row r="205" spans="1:13" x14ac:dyDescent="0.25">
      <c r="A205" s="267">
        <v>1053087</v>
      </c>
      <c r="B205" s="267" t="s">
        <v>3471</v>
      </c>
      <c r="C205" s="267" t="s">
        <v>2525</v>
      </c>
      <c r="D205" s="268"/>
      <c r="E205" s="267">
        <v>60</v>
      </c>
      <c r="F205" s="269">
        <v>354</v>
      </c>
      <c r="G205" s="270">
        <v>710.8</v>
      </c>
      <c r="M205" s="267">
        <v>-80.264254116829136</v>
      </c>
    </row>
    <row r="206" spans="1:13" x14ac:dyDescent="0.25">
      <c r="A206" s="267">
        <v>1053088</v>
      </c>
      <c r="B206" s="267" t="s">
        <v>3473</v>
      </c>
      <c r="C206" s="267" t="s">
        <v>2525</v>
      </c>
      <c r="D206" s="268"/>
      <c r="E206" s="267">
        <v>70</v>
      </c>
      <c r="F206" s="269">
        <v>54</v>
      </c>
      <c r="G206" s="270">
        <v>109</v>
      </c>
      <c r="M206" s="267">
        <v>-85.065400792760116</v>
      </c>
    </row>
    <row r="207" spans="1:13" x14ac:dyDescent="0.25">
      <c r="A207" s="267">
        <v>1053089</v>
      </c>
      <c r="B207" s="267" t="s">
        <v>3475</v>
      </c>
      <c r="C207" s="267" t="s">
        <v>2525</v>
      </c>
      <c r="D207" s="268"/>
      <c r="E207" s="267">
        <v>50</v>
      </c>
      <c r="F207" s="269">
        <v>272</v>
      </c>
      <c r="G207" s="270">
        <v>547.6</v>
      </c>
      <c r="M207" s="267">
        <v>-75.754899008586648</v>
      </c>
    </row>
    <row r="208" spans="1:13" x14ac:dyDescent="0.25">
      <c r="A208" s="267">
        <v>1053090</v>
      </c>
      <c r="B208" s="267" t="s">
        <v>3477</v>
      </c>
      <c r="C208" s="267" t="s">
        <v>22275</v>
      </c>
      <c r="D208" s="268"/>
      <c r="E208" s="267">
        <v>60</v>
      </c>
      <c r="F208" s="269">
        <v>9191</v>
      </c>
      <c r="G208" s="270">
        <v>18473.2</v>
      </c>
      <c r="M208" s="267">
        <v>-80.146515864576983</v>
      </c>
    </row>
    <row r="209" spans="1:13" x14ac:dyDescent="0.25">
      <c r="A209" s="267">
        <v>1053091</v>
      </c>
      <c r="B209" s="267" t="s">
        <v>3479</v>
      </c>
      <c r="C209" s="267" t="s">
        <v>2525</v>
      </c>
      <c r="D209" s="268"/>
      <c r="E209" s="267">
        <v>60</v>
      </c>
      <c r="F209" s="269">
        <v>93</v>
      </c>
      <c r="G209" s="270">
        <v>186.2</v>
      </c>
      <c r="M209" s="267">
        <v>-80.418979247223291</v>
      </c>
    </row>
    <row r="210" spans="1:13" x14ac:dyDescent="0.25">
      <c r="A210" s="267">
        <v>1053092</v>
      </c>
      <c r="B210" s="267" t="s">
        <v>3481</v>
      </c>
      <c r="C210" s="267" t="s">
        <v>2525</v>
      </c>
      <c r="D210" s="268"/>
      <c r="E210" s="267">
        <v>50</v>
      </c>
      <c r="F210" s="269">
        <v>491</v>
      </c>
      <c r="G210" s="270">
        <v>986.8</v>
      </c>
      <c r="M210" s="267">
        <v>-77.567526969393043</v>
      </c>
    </row>
    <row r="211" spans="1:13" x14ac:dyDescent="0.25">
      <c r="A211" s="267">
        <v>1053093</v>
      </c>
      <c r="B211" s="267" t="s">
        <v>3483</v>
      </c>
      <c r="C211" s="267" t="s">
        <v>2525</v>
      </c>
      <c r="D211" s="268"/>
      <c r="E211" s="267">
        <v>60</v>
      </c>
      <c r="F211" s="269">
        <v>366</v>
      </c>
      <c r="G211" s="270">
        <v>736</v>
      </c>
      <c r="M211" s="267">
        <v>-82.841464799791822</v>
      </c>
    </row>
    <row r="212" spans="1:13" x14ac:dyDescent="0.25">
      <c r="A212" s="267">
        <v>1053094</v>
      </c>
      <c r="B212" s="267" t="s">
        <v>3485</v>
      </c>
      <c r="C212" s="267" t="s">
        <v>2525</v>
      </c>
      <c r="D212" s="268"/>
      <c r="E212" s="267">
        <v>60</v>
      </c>
      <c r="F212" s="269">
        <v>96</v>
      </c>
      <c r="G212" s="270">
        <v>192.2</v>
      </c>
      <c r="M212" s="267">
        <v>-81.470027548282104</v>
      </c>
    </row>
    <row r="213" spans="1:13" x14ac:dyDescent="0.25">
      <c r="A213" s="267">
        <v>1053095</v>
      </c>
      <c r="B213" s="267" t="s">
        <v>22277</v>
      </c>
      <c r="C213" s="267" t="s">
        <v>2525</v>
      </c>
      <c r="D213" s="268"/>
      <c r="E213" s="267">
        <v>60</v>
      </c>
      <c r="F213" s="269">
        <v>314</v>
      </c>
      <c r="G213" s="270">
        <v>631.6</v>
      </c>
      <c r="M213" s="267">
        <v>-81.111233486359666</v>
      </c>
    </row>
    <row r="214" spans="1:13" x14ac:dyDescent="0.25">
      <c r="A214" s="267">
        <v>1053096</v>
      </c>
      <c r="B214" s="267" t="s">
        <v>3488</v>
      </c>
      <c r="C214" s="267" t="s">
        <v>2525</v>
      </c>
      <c r="D214" s="268"/>
      <c r="E214" s="267">
        <v>60</v>
      </c>
      <c r="F214" s="269">
        <v>524</v>
      </c>
      <c r="G214" s="270">
        <v>1053.5999999999999</v>
      </c>
      <c r="M214" s="267">
        <v>-79.97425688284217</v>
      </c>
    </row>
    <row r="215" spans="1:13" x14ac:dyDescent="0.25">
      <c r="A215" s="267">
        <v>1053097</v>
      </c>
      <c r="B215" s="267" t="s">
        <v>3490</v>
      </c>
      <c r="C215" s="267" t="s">
        <v>2525</v>
      </c>
      <c r="D215" s="268"/>
      <c r="E215" s="267">
        <v>60</v>
      </c>
      <c r="F215" s="269">
        <v>327</v>
      </c>
      <c r="G215" s="270">
        <v>656.8</v>
      </c>
      <c r="M215" s="267">
        <v>-84.074001127497723</v>
      </c>
    </row>
    <row r="216" spans="1:13" x14ac:dyDescent="0.25">
      <c r="A216" s="267">
        <v>1053098</v>
      </c>
      <c r="B216" s="267" t="s">
        <v>3492</v>
      </c>
      <c r="C216" s="267" t="s">
        <v>2525</v>
      </c>
      <c r="D216" s="268"/>
      <c r="E216" s="267">
        <v>50</v>
      </c>
      <c r="F216" s="269">
        <v>186</v>
      </c>
      <c r="G216" s="270">
        <v>373.4</v>
      </c>
      <c r="M216" s="267">
        <v>-67.723158931777959</v>
      </c>
    </row>
    <row r="217" spans="1:13" x14ac:dyDescent="0.25">
      <c r="A217" s="267">
        <v>1053099</v>
      </c>
      <c r="B217" s="267" t="s">
        <v>3494</v>
      </c>
      <c r="C217" s="267" t="s">
        <v>2525</v>
      </c>
      <c r="D217" s="268"/>
      <c r="E217" s="267">
        <v>70</v>
      </c>
      <c r="F217" s="269">
        <v>170</v>
      </c>
      <c r="G217" s="270">
        <v>342.4</v>
      </c>
      <c r="M217" s="267">
        <v>-86.071747015260826</v>
      </c>
    </row>
    <row r="218" spans="1:13" x14ac:dyDescent="0.25">
      <c r="A218" s="267">
        <v>1053100</v>
      </c>
      <c r="B218" s="267" t="s">
        <v>3496</v>
      </c>
      <c r="C218" s="267" t="s">
        <v>22275</v>
      </c>
      <c r="D218" s="268"/>
      <c r="E218" s="267">
        <v>50</v>
      </c>
      <c r="F218" s="269">
        <v>6823</v>
      </c>
      <c r="G218" s="270">
        <v>13713.6</v>
      </c>
      <c r="M218" s="267">
        <v>-78.769095195049999</v>
      </c>
    </row>
    <row r="219" spans="1:13" x14ac:dyDescent="0.25">
      <c r="A219" s="267">
        <v>1053101</v>
      </c>
      <c r="B219" s="267" t="s">
        <v>3498</v>
      </c>
      <c r="C219" s="267" t="s">
        <v>2525</v>
      </c>
      <c r="D219" s="268"/>
      <c r="E219" s="267">
        <v>70</v>
      </c>
      <c r="F219" s="269">
        <v>139</v>
      </c>
      <c r="G219" s="270">
        <v>279.8</v>
      </c>
      <c r="M219" s="267">
        <v>-85.198313695045215</v>
      </c>
    </row>
    <row r="220" spans="1:13" x14ac:dyDescent="0.25">
      <c r="A220" s="267">
        <v>1053102</v>
      </c>
      <c r="B220" s="267" t="s">
        <v>3500</v>
      </c>
      <c r="C220" s="267" t="s">
        <v>2525</v>
      </c>
      <c r="D220" s="268"/>
      <c r="E220" s="267">
        <v>60</v>
      </c>
      <c r="F220" s="269">
        <v>29</v>
      </c>
      <c r="G220" s="270">
        <v>58.6</v>
      </c>
      <c r="M220" s="267">
        <v>-83.690195931015268</v>
      </c>
    </row>
    <row r="221" spans="1:13" x14ac:dyDescent="0.25">
      <c r="A221" s="267">
        <v>1053103</v>
      </c>
      <c r="B221" s="267" t="s">
        <v>3502</v>
      </c>
      <c r="C221" s="267" t="s">
        <v>2525</v>
      </c>
      <c r="D221" s="268"/>
      <c r="E221" s="267">
        <v>60</v>
      </c>
      <c r="F221" s="269">
        <v>414</v>
      </c>
      <c r="G221" s="270">
        <v>831.4</v>
      </c>
      <c r="M221" s="267">
        <v>-82.83610356357633</v>
      </c>
    </row>
    <row r="222" spans="1:13" x14ac:dyDescent="0.25">
      <c r="A222" s="267">
        <v>1053104</v>
      </c>
      <c r="B222" s="267" t="s">
        <v>3504</v>
      </c>
      <c r="C222" s="267" t="s">
        <v>2525</v>
      </c>
      <c r="D222" s="268"/>
      <c r="E222" s="267">
        <v>50</v>
      </c>
      <c r="F222" s="269">
        <v>257</v>
      </c>
      <c r="G222" s="270">
        <v>516</v>
      </c>
      <c r="M222" s="267">
        <v>-78.463630889659996</v>
      </c>
    </row>
    <row r="223" spans="1:13" x14ac:dyDescent="0.25">
      <c r="A223" s="267">
        <v>1053105</v>
      </c>
      <c r="B223" s="267" t="s">
        <v>3506</v>
      </c>
      <c r="C223" s="267" t="s">
        <v>22278</v>
      </c>
      <c r="D223" s="268"/>
      <c r="E223" s="267">
        <v>50</v>
      </c>
      <c r="F223" s="269">
        <v>0</v>
      </c>
      <c r="G223" s="270">
        <v>0</v>
      </c>
      <c r="M223" s="267">
        <v>0</v>
      </c>
    </row>
    <row r="224" spans="1:13" x14ac:dyDescent="0.25">
      <c r="A224" s="267">
        <v>1053106</v>
      </c>
      <c r="B224" s="267" t="s">
        <v>3508</v>
      </c>
      <c r="C224" s="267" t="s">
        <v>2525</v>
      </c>
      <c r="D224" s="268"/>
      <c r="E224" s="267">
        <v>60</v>
      </c>
      <c r="F224" s="269">
        <v>188</v>
      </c>
      <c r="G224" s="270">
        <v>378.2</v>
      </c>
      <c r="M224" s="267">
        <v>-79.522823563687339</v>
      </c>
    </row>
    <row r="225" spans="1:13" x14ac:dyDescent="0.25">
      <c r="A225" s="267">
        <v>1053107</v>
      </c>
      <c r="B225" s="267" t="s">
        <v>3510</v>
      </c>
      <c r="C225" s="267" t="s">
        <v>2525</v>
      </c>
      <c r="D225" s="268"/>
      <c r="E225" s="267">
        <v>60</v>
      </c>
      <c r="F225" s="269">
        <v>292</v>
      </c>
      <c r="G225" s="270">
        <v>587.20000000000005</v>
      </c>
      <c r="M225" s="267">
        <v>-79.999321707062265</v>
      </c>
    </row>
    <row r="226" spans="1:13" x14ac:dyDescent="0.25">
      <c r="A226" s="267">
        <v>1053108</v>
      </c>
      <c r="B226" s="267" t="s">
        <v>3512</v>
      </c>
      <c r="C226" s="267" t="s">
        <v>2525</v>
      </c>
      <c r="D226" s="268"/>
      <c r="E226" s="267">
        <v>50</v>
      </c>
      <c r="F226" s="269">
        <v>840</v>
      </c>
      <c r="G226" s="270">
        <v>1688.8</v>
      </c>
      <c r="M226" s="267">
        <v>-78.585464715748657</v>
      </c>
    </row>
    <row r="227" spans="1:13" x14ac:dyDescent="0.25">
      <c r="A227" s="267">
        <v>1053109</v>
      </c>
      <c r="B227" s="267" t="s">
        <v>3514</v>
      </c>
      <c r="C227" s="267" t="s">
        <v>2525</v>
      </c>
      <c r="D227" s="268"/>
      <c r="E227" s="267">
        <v>60</v>
      </c>
      <c r="F227" s="269">
        <v>299</v>
      </c>
      <c r="G227" s="270">
        <v>600.4</v>
      </c>
      <c r="M227" s="267">
        <v>-81.69830355761232</v>
      </c>
    </row>
    <row r="228" spans="1:13" x14ac:dyDescent="0.25">
      <c r="A228" s="267">
        <v>1053110</v>
      </c>
      <c r="B228" s="267" t="s">
        <v>3516</v>
      </c>
      <c r="C228" s="267" t="s">
        <v>2525</v>
      </c>
      <c r="D228" s="268"/>
      <c r="E228" s="267">
        <v>50</v>
      </c>
      <c r="F228" s="269">
        <v>280</v>
      </c>
      <c r="G228" s="270">
        <v>563.79999999999995</v>
      </c>
      <c r="M228" s="267">
        <v>-72.514531783957807</v>
      </c>
    </row>
    <row r="229" spans="1:13" x14ac:dyDescent="0.25">
      <c r="A229" s="267">
        <v>1053111</v>
      </c>
      <c r="B229" s="267" t="s">
        <v>3518</v>
      </c>
      <c r="C229" s="267" t="s">
        <v>2525</v>
      </c>
      <c r="D229" s="268"/>
      <c r="E229" s="267">
        <v>60</v>
      </c>
      <c r="F229" s="269">
        <v>417</v>
      </c>
      <c r="G229" s="270">
        <v>837.8</v>
      </c>
      <c r="M229" s="267">
        <v>-80.447984161919038</v>
      </c>
    </row>
    <row r="230" spans="1:13" x14ac:dyDescent="0.25">
      <c r="A230" s="267">
        <v>1053112</v>
      </c>
      <c r="B230" s="267" t="s">
        <v>3520</v>
      </c>
      <c r="C230" s="267" t="s">
        <v>2525</v>
      </c>
      <c r="D230" s="268"/>
      <c r="E230" s="267">
        <v>60</v>
      </c>
      <c r="F230" s="269">
        <v>668</v>
      </c>
      <c r="G230" s="270">
        <v>1342.2</v>
      </c>
      <c r="M230" s="267">
        <v>-80.562955664642473</v>
      </c>
    </row>
    <row r="231" spans="1:13" x14ac:dyDescent="0.25">
      <c r="A231" s="267">
        <v>1053113</v>
      </c>
      <c r="B231" s="267" t="s">
        <v>3522</v>
      </c>
      <c r="C231" s="267" t="s">
        <v>2525</v>
      </c>
      <c r="D231" s="268"/>
      <c r="E231" s="267">
        <v>60</v>
      </c>
      <c r="F231" s="269">
        <v>248</v>
      </c>
      <c r="G231" s="270">
        <v>498.2</v>
      </c>
      <c r="M231" s="267">
        <v>-80.293360403613761</v>
      </c>
    </row>
    <row r="232" spans="1:13" x14ac:dyDescent="0.25">
      <c r="A232" s="267">
        <v>1053114</v>
      </c>
      <c r="B232" s="267" t="s">
        <v>3524</v>
      </c>
      <c r="C232" s="267" t="s">
        <v>2525</v>
      </c>
      <c r="D232" s="268"/>
      <c r="E232" s="267">
        <v>50</v>
      </c>
      <c r="F232" s="269">
        <v>75</v>
      </c>
      <c r="G232" s="270">
        <v>150.80000000000001</v>
      </c>
      <c r="M232" s="267">
        <v>-76.948715679292164</v>
      </c>
    </row>
    <row r="233" spans="1:13" x14ac:dyDescent="0.25">
      <c r="A233" s="267">
        <v>1053115</v>
      </c>
      <c r="B233" s="267" t="s">
        <v>3526</v>
      </c>
      <c r="C233" s="267" t="s">
        <v>2525</v>
      </c>
      <c r="D233" s="268"/>
      <c r="E233" s="267">
        <v>60</v>
      </c>
      <c r="F233" s="269">
        <v>232</v>
      </c>
      <c r="G233" s="270">
        <v>467.2</v>
      </c>
      <c r="M233" s="267">
        <v>-81.760433684037551</v>
      </c>
    </row>
    <row r="234" spans="1:13" x14ac:dyDescent="0.25">
      <c r="A234" s="267">
        <v>1053116</v>
      </c>
      <c r="B234" s="267" t="s">
        <v>3528</v>
      </c>
      <c r="C234" s="267" t="s">
        <v>22275</v>
      </c>
      <c r="D234" s="268"/>
      <c r="E234" s="267">
        <v>50</v>
      </c>
      <c r="F234" s="269">
        <v>7495</v>
      </c>
      <c r="G234" s="270">
        <v>15064.6</v>
      </c>
      <c r="M234" s="267">
        <v>-76.144700824262259</v>
      </c>
    </row>
    <row r="235" spans="1:13" x14ac:dyDescent="0.25">
      <c r="A235" s="267">
        <v>1053117</v>
      </c>
      <c r="B235" s="267" t="s">
        <v>3530</v>
      </c>
      <c r="C235" s="267" t="s">
        <v>2525</v>
      </c>
      <c r="D235" s="268"/>
      <c r="E235" s="267">
        <v>60</v>
      </c>
      <c r="F235" s="269">
        <v>264</v>
      </c>
      <c r="G235" s="270">
        <v>530.79999999999995</v>
      </c>
      <c r="M235" s="267">
        <v>-83.126179701847178</v>
      </c>
    </row>
    <row r="236" spans="1:13" x14ac:dyDescent="0.25">
      <c r="A236" s="267">
        <v>1053118</v>
      </c>
      <c r="B236" s="267" t="s">
        <v>3532</v>
      </c>
      <c r="C236" s="267" t="s">
        <v>2525</v>
      </c>
      <c r="D236" s="268"/>
      <c r="E236" s="267">
        <v>60</v>
      </c>
      <c r="F236" s="269">
        <v>321</v>
      </c>
      <c r="G236" s="270">
        <v>644.79999999999995</v>
      </c>
      <c r="M236" s="267">
        <v>-84.247526936640838</v>
      </c>
    </row>
    <row r="237" spans="1:13" x14ac:dyDescent="0.25">
      <c r="A237" s="267">
        <v>1053119</v>
      </c>
      <c r="B237" s="267" t="s">
        <v>3534</v>
      </c>
      <c r="C237" s="267" t="s">
        <v>2525</v>
      </c>
      <c r="D237" s="268"/>
      <c r="E237" s="267">
        <v>60</v>
      </c>
      <c r="F237" s="269">
        <v>133</v>
      </c>
      <c r="G237" s="270">
        <v>268.2</v>
      </c>
      <c r="M237" s="267">
        <v>-84.818254083858335</v>
      </c>
    </row>
    <row r="238" spans="1:13" x14ac:dyDescent="0.25">
      <c r="A238" s="267">
        <v>1053120</v>
      </c>
      <c r="B238" s="267" t="s">
        <v>3536</v>
      </c>
      <c r="C238" s="267" t="s">
        <v>2525</v>
      </c>
      <c r="D238" s="268"/>
      <c r="E238" s="267">
        <v>70</v>
      </c>
      <c r="F238" s="269">
        <v>172</v>
      </c>
      <c r="G238" s="270">
        <v>346.4</v>
      </c>
      <c r="M238" s="267">
        <v>-85.143707070543954</v>
      </c>
    </row>
    <row r="239" spans="1:13" x14ac:dyDescent="0.25">
      <c r="A239" s="267">
        <v>1053121</v>
      </c>
      <c r="B239" s="267" t="s">
        <v>3538</v>
      </c>
      <c r="C239" s="267" t="s">
        <v>2525</v>
      </c>
      <c r="D239" s="268"/>
      <c r="E239" s="267">
        <v>60</v>
      </c>
      <c r="F239" s="269">
        <v>154</v>
      </c>
      <c r="G239" s="270">
        <v>310.39999999999998</v>
      </c>
      <c r="M239" s="267">
        <v>-82.007301299898216</v>
      </c>
    </row>
    <row r="240" spans="1:13" x14ac:dyDescent="0.25">
      <c r="A240" s="267">
        <v>1053122</v>
      </c>
      <c r="B240" s="267" t="s">
        <v>3540</v>
      </c>
      <c r="C240" s="267" t="s">
        <v>2525</v>
      </c>
      <c r="D240" s="268"/>
      <c r="E240" s="267">
        <v>60</v>
      </c>
      <c r="F240" s="269">
        <v>279</v>
      </c>
      <c r="G240" s="270">
        <v>560.6</v>
      </c>
      <c r="M240" s="267">
        <v>-82.752365525918137</v>
      </c>
    </row>
    <row r="241" spans="1:13" x14ac:dyDescent="0.25">
      <c r="A241" s="267">
        <v>1053123</v>
      </c>
      <c r="B241" s="267" t="s">
        <v>3542</v>
      </c>
      <c r="C241" s="267" t="s">
        <v>2525</v>
      </c>
      <c r="D241" s="268"/>
      <c r="E241" s="267">
        <v>60</v>
      </c>
      <c r="F241" s="269">
        <v>471</v>
      </c>
      <c r="G241" s="270">
        <v>947.2</v>
      </c>
      <c r="M241" s="267">
        <v>-83.437556655418234</v>
      </c>
    </row>
    <row r="242" spans="1:13" x14ac:dyDescent="0.25">
      <c r="A242" s="267">
        <v>1053124</v>
      </c>
      <c r="B242" s="267" t="s">
        <v>3544</v>
      </c>
      <c r="C242" s="267" t="s">
        <v>2525</v>
      </c>
      <c r="D242" s="268"/>
      <c r="E242" s="267">
        <v>50</v>
      </c>
      <c r="F242" s="269">
        <v>193</v>
      </c>
      <c r="G242" s="270">
        <v>388.2</v>
      </c>
      <c r="M242" s="267">
        <v>-75.731900162332792</v>
      </c>
    </row>
    <row r="243" spans="1:13" x14ac:dyDescent="0.25">
      <c r="A243" s="267">
        <v>1053125</v>
      </c>
      <c r="B243" s="267" t="s">
        <v>3546</v>
      </c>
      <c r="C243" s="267" t="s">
        <v>2525</v>
      </c>
      <c r="D243" s="268"/>
      <c r="E243" s="267">
        <v>50</v>
      </c>
      <c r="F243" s="269">
        <v>260</v>
      </c>
      <c r="G243" s="270">
        <v>523.6</v>
      </c>
      <c r="M243" s="267">
        <v>-77.011572961271753</v>
      </c>
    </row>
    <row r="244" spans="1:13" x14ac:dyDescent="0.25">
      <c r="A244" s="267">
        <v>1053126</v>
      </c>
      <c r="B244" s="267" t="s">
        <v>3548</v>
      </c>
      <c r="C244" s="267" t="s">
        <v>2525</v>
      </c>
      <c r="D244" s="268"/>
      <c r="E244" s="267">
        <v>50</v>
      </c>
      <c r="F244" s="269">
        <v>172</v>
      </c>
      <c r="G244" s="270">
        <v>345</v>
      </c>
      <c r="M244" s="267">
        <v>-78.694285237304499</v>
      </c>
    </row>
    <row r="245" spans="1:13" x14ac:dyDescent="0.25">
      <c r="A245" s="267">
        <v>1053127</v>
      </c>
      <c r="B245" s="267" t="s">
        <v>3550</v>
      </c>
      <c r="C245" s="267" t="s">
        <v>2525</v>
      </c>
      <c r="D245" s="268"/>
      <c r="E245" s="267">
        <v>60</v>
      </c>
      <c r="F245" s="269">
        <v>92</v>
      </c>
      <c r="G245" s="270">
        <v>184.8</v>
      </c>
      <c r="M245" s="267">
        <v>-80.279933095190088</v>
      </c>
    </row>
    <row r="246" spans="1:13" x14ac:dyDescent="0.25">
      <c r="A246" s="267">
        <v>1053128</v>
      </c>
      <c r="B246" s="267" t="s">
        <v>3552</v>
      </c>
      <c r="C246" s="267" t="s">
        <v>2525</v>
      </c>
      <c r="D246" s="268"/>
      <c r="E246" s="267">
        <v>60</v>
      </c>
      <c r="F246" s="269">
        <v>109</v>
      </c>
      <c r="G246" s="270">
        <v>218.2</v>
      </c>
      <c r="M246" s="267">
        <v>-81.544740297577405</v>
      </c>
    </row>
    <row r="247" spans="1:13" x14ac:dyDescent="0.25">
      <c r="A247" s="267">
        <v>1053129</v>
      </c>
      <c r="B247" s="267" t="s">
        <v>3554</v>
      </c>
      <c r="C247" s="267" t="s">
        <v>2525</v>
      </c>
      <c r="D247" s="268"/>
      <c r="E247" s="267">
        <v>50</v>
      </c>
      <c r="F247" s="269">
        <v>5881</v>
      </c>
      <c r="G247" s="270">
        <v>11820.2</v>
      </c>
      <c r="M247" s="267">
        <v>-61.992916508590412</v>
      </c>
    </row>
    <row r="248" spans="1:13" x14ac:dyDescent="0.25">
      <c r="A248" s="267">
        <v>1053130</v>
      </c>
      <c r="B248" s="267" t="s">
        <v>3556</v>
      </c>
      <c r="C248" s="267" t="s">
        <v>2525</v>
      </c>
      <c r="D248" s="268"/>
      <c r="E248" s="267">
        <v>60</v>
      </c>
      <c r="F248" s="269">
        <v>341</v>
      </c>
      <c r="G248" s="270">
        <v>684.6</v>
      </c>
      <c r="M248" s="267">
        <v>-80.858515994138017</v>
      </c>
    </row>
    <row r="249" spans="1:13" x14ac:dyDescent="0.25">
      <c r="A249" s="267">
        <v>1053131</v>
      </c>
      <c r="B249" s="267" t="s">
        <v>3558</v>
      </c>
      <c r="C249" s="267" t="s">
        <v>2525</v>
      </c>
      <c r="D249" s="268"/>
      <c r="E249" s="267">
        <v>50</v>
      </c>
      <c r="F249" s="269">
        <v>80</v>
      </c>
      <c r="G249" s="270">
        <v>160.6</v>
      </c>
      <c r="M249" s="267">
        <v>-56.317573833862369</v>
      </c>
    </row>
    <row r="250" spans="1:13" x14ac:dyDescent="0.25">
      <c r="A250" s="267">
        <v>1053132</v>
      </c>
      <c r="B250" s="267" t="s">
        <v>3560</v>
      </c>
      <c r="C250" s="267" t="s">
        <v>2525</v>
      </c>
      <c r="D250" s="268"/>
      <c r="E250" s="267">
        <v>60</v>
      </c>
      <c r="F250" s="269">
        <v>440</v>
      </c>
      <c r="G250" s="270">
        <v>884.8</v>
      </c>
      <c r="M250" s="267">
        <v>-84.949815969683939</v>
      </c>
    </row>
    <row r="251" spans="1:13" x14ac:dyDescent="0.25">
      <c r="A251" s="267">
        <v>1053133</v>
      </c>
      <c r="B251" s="267" t="s">
        <v>3562</v>
      </c>
      <c r="C251" s="267" t="s">
        <v>2525</v>
      </c>
      <c r="D251" s="268"/>
      <c r="E251" s="267">
        <v>50</v>
      </c>
      <c r="F251" s="269">
        <v>1185</v>
      </c>
      <c r="G251" s="270">
        <v>2382.4</v>
      </c>
      <c r="M251" s="267">
        <v>-70.732428012819398</v>
      </c>
    </row>
    <row r="252" spans="1:13" x14ac:dyDescent="0.25">
      <c r="A252" s="267">
        <v>1053134</v>
      </c>
      <c r="B252" s="267" t="s">
        <v>3564</v>
      </c>
      <c r="C252" s="267" t="s">
        <v>2525</v>
      </c>
      <c r="D252" s="268"/>
      <c r="E252" s="267">
        <v>50</v>
      </c>
      <c r="F252" s="269">
        <v>142</v>
      </c>
      <c r="G252" s="270">
        <v>285.2</v>
      </c>
      <c r="M252" s="267">
        <v>-77.790321074931057</v>
      </c>
    </row>
    <row r="253" spans="1:13" x14ac:dyDescent="0.25">
      <c r="A253" s="267">
        <v>1053135</v>
      </c>
      <c r="B253" s="267" t="s">
        <v>3566</v>
      </c>
      <c r="C253" s="267" t="s">
        <v>2525</v>
      </c>
      <c r="D253" s="268"/>
      <c r="E253" s="267">
        <v>60</v>
      </c>
      <c r="F253" s="269">
        <v>82</v>
      </c>
      <c r="G253" s="270">
        <v>165.4</v>
      </c>
      <c r="M253" s="267">
        <v>-79.052614884139686</v>
      </c>
    </row>
    <row r="254" spans="1:13" x14ac:dyDescent="0.25">
      <c r="A254" s="267">
        <v>1053136</v>
      </c>
      <c r="B254" s="267" t="s">
        <v>3568</v>
      </c>
      <c r="C254" s="267" t="s">
        <v>2525</v>
      </c>
      <c r="D254" s="268"/>
      <c r="E254" s="267">
        <v>60</v>
      </c>
      <c r="F254" s="269">
        <v>495</v>
      </c>
      <c r="G254" s="270">
        <v>995.4</v>
      </c>
      <c r="M254" s="267">
        <v>-84.007249660361367</v>
      </c>
    </row>
    <row r="255" spans="1:13" x14ac:dyDescent="0.25">
      <c r="A255" s="267">
        <v>1054001</v>
      </c>
      <c r="B255" s="267" t="s">
        <v>3570</v>
      </c>
      <c r="C255" s="267" t="s">
        <v>2525</v>
      </c>
      <c r="D255" s="268"/>
      <c r="E255" s="267">
        <v>60</v>
      </c>
      <c r="F255" s="269">
        <v>753</v>
      </c>
      <c r="G255" s="270">
        <v>1513.2</v>
      </c>
      <c r="M255" s="267">
        <v>-84.273652040232363</v>
      </c>
    </row>
    <row r="256" spans="1:13" x14ac:dyDescent="0.25">
      <c r="A256" s="267">
        <v>1054002</v>
      </c>
      <c r="B256" s="267" t="s">
        <v>3572</v>
      </c>
      <c r="C256" s="267" t="s">
        <v>2525</v>
      </c>
      <c r="D256" s="268"/>
      <c r="E256" s="267">
        <v>50</v>
      </c>
      <c r="F256" s="269">
        <v>254</v>
      </c>
      <c r="G256" s="270">
        <v>510.2</v>
      </c>
      <c r="M256" s="267">
        <v>-76.102539699617779</v>
      </c>
    </row>
    <row r="257" spans="1:13" x14ac:dyDescent="0.25">
      <c r="A257" s="267">
        <v>1054003</v>
      </c>
      <c r="B257" s="267" t="s">
        <v>3574</v>
      </c>
      <c r="C257" s="267" t="s">
        <v>2525</v>
      </c>
      <c r="D257" s="268"/>
      <c r="E257" s="267">
        <v>50</v>
      </c>
      <c r="F257" s="269">
        <v>253</v>
      </c>
      <c r="G257" s="270">
        <v>509.2</v>
      </c>
      <c r="M257" s="267">
        <v>-75.185249299006145</v>
      </c>
    </row>
    <row r="258" spans="1:13" x14ac:dyDescent="0.25">
      <c r="A258" s="267">
        <v>1054004</v>
      </c>
      <c r="B258" s="267" t="s">
        <v>3576</v>
      </c>
      <c r="C258" s="267" t="s">
        <v>2525</v>
      </c>
      <c r="D258" s="268"/>
      <c r="E258" s="267">
        <v>50</v>
      </c>
      <c r="F258" s="269">
        <v>123</v>
      </c>
      <c r="G258" s="270">
        <v>247.8</v>
      </c>
      <c r="M258" s="267">
        <v>-78.395109113900219</v>
      </c>
    </row>
    <row r="259" spans="1:13" x14ac:dyDescent="0.25">
      <c r="A259" s="267">
        <v>1054005</v>
      </c>
      <c r="B259" s="267" t="s">
        <v>3578</v>
      </c>
      <c r="C259" s="267" t="s">
        <v>2525</v>
      </c>
      <c r="D259" s="268"/>
      <c r="E259" s="267">
        <v>50</v>
      </c>
      <c r="F259" s="269">
        <v>211</v>
      </c>
      <c r="G259" s="270">
        <v>423.6</v>
      </c>
      <c r="M259" s="267">
        <v>-70.927308466122696</v>
      </c>
    </row>
    <row r="260" spans="1:13" x14ac:dyDescent="0.25">
      <c r="A260" s="267">
        <v>1054006</v>
      </c>
      <c r="B260" s="267" t="s">
        <v>3580</v>
      </c>
      <c r="C260" s="267" t="s">
        <v>2525</v>
      </c>
      <c r="D260" s="268"/>
      <c r="E260" s="267">
        <v>60</v>
      </c>
      <c r="F260" s="269">
        <v>271</v>
      </c>
      <c r="G260" s="270">
        <v>545</v>
      </c>
      <c r="M260" s="267">
        <v>-82.976702137008289</v>
      </c>
    </row>
    <row r="261" spans="1:13" x14ac:dyDescent="0.25">
      <c r="A261" s="267">
        <v>1054007</v>
      </c>
      <c r="B261" s="267" t="s">
        <v>3582</v>
      </c>
      <c r="C261" s="267" t="s">
        <v>2525</v>
      </c>
      <c r="D261" s="268"/>
      <c r="E261" s="267">
        <v>60</v>
      </c>
      <c r="F261" s="269">
        <v>165</v>
      </c>
      <c r="G261" s="270">
        <v>332.4</v>
      </c>
      <c r="M261" s="267">
        <v>-83.034298358785264</v>
      </c>
    </row>
    <row r="262" spans="1:13" x14ac:dyDescent="0.25">
      <c r="A262" s="267">
        <v>1054009</v>
      </c>
      <c r="B262" s="267" t="s">
        <v>3584</v>
      </c>
      <c r="C262" s="267" t="s">
        <v>2525</v>
      </c>
      <c r="D262" s="268"/>
      <c r="E262" s="267">
        <v>50</v>
      </c>
      <c r="F262" s="269">
        <v>237</v>
      </c>
      <c r="G262" s="270">
        <v>476</v>
      </c>
      <c r="M262" s="267">
        <v>-76.457815209880991</v>
      </c>
    </row>
    <row r="263" spans="1:13" x14ac:dyDescent="0.25">
      <c r="A263" s="267">
        <v>1054010</v>
      </c>
      <c r="B263" s="267" t="s">
        <v>3586</v>
      </c>
      <c r="C263" s="267" t="s">
        <v>2525</v>
      </c>
      <c r="D263" s="268"/>
      <c r="E263" s="267">
        <v>70</v>
      </c>
      <c r="F263" s="269">
        <v>298</v>
      </c>
      <c r="G263" s="270">
        <v>598.20000000000005</v>
      </c>
      <c r="M263" s="267">
        <v>-86.955626445340172</v>
      </c>
    </row>
    <row r="264" spans="1:13" x14ac:dyDescent="0.25">
      <c r="A264" s="267">
        <v>1054011</v>
      </c>
      <c r="B264" s="267" t="s">
        <v>3588</v>
      </c>
      <c r="C264" s="267" t="s">
        <v>2525</v>
      </c>
      <c r="D264" s="268"/>
      <c r="E264" s="267">
        <v>50</v>
      </c>
      <c r="F264" s="269">
        <v>284</v>
      </c>
      <c r="G264" s="270">
        <v>570.79999999999995</v>
      </c>
      <c r="M264" s="267">
        <v>-74.959584797304544</v>
      </c>
    </row>
    <row r="265" spans="1:13" x14ac:dyDescent="0.25">
      <c r="A265" s="267">
        <v>1054012</v>
      </c>
      <c r="B265" s="267" t="s">
        <v>3590</v>
      </c>
      <c r="C265" s="267" t="s">
        <v>2525</v>
      </c>
      <c r="D265" s="268"/>
      <c r="E265" s="267">
        <v>60</v>
      </c>
      <c r="F265" s="269">
        <v>363</v>
      </c>
      <c r="G265" s="270">
        <v>730.2</v>
      </c>
      <c r="M265" s="267">
        <v>-81.398287046529958</v>
      </c>
    </row>
    <row r="266" spans="1:13" x14ac:dyDescent="0.25">
      <c r="A266" s="267">
        <v>1054013</v>
      </c>
      <c r="B266" s="267" t="s">
        <v>3592</v>
      </c>
      <c r="C266" s="267" t="s">
        <v>2525</v>
      </c>
      <c r="D266" s="268"/>
      <c r="E266" s="267">
        <v>70</v>
      </c>
      <c r="F266" s="269">
        <v>97</v>
      </c>
      <c r="G266" s="270">
        <v>195.2</v>
      </c>
      <c r="M266" s="267">
        <v>-87.499293804384536</v>
      </c>
    </row>
    <row r="267" spans="1:13" x14ac:dyDescent="0.25">
      <c r="A267" s="267">
        <v>1054014</v>
      </c>
      <c r="B267" s="267" t="s">
        <v>3594</v>
      </c>
      <c r="C267" s="267" t="s">
        <v>2525</v>
      </c>
      <c r="D267" s="268"/>
      <c r="E267" s="267">
        <v>50</v>
      </c>
      <c r="F267" s="269">
        <v>1003</v>
      </c>
      <c r="G267" s="270">
        <v>2016.8</v>
      </c>
      <c r="M267" s="267">
        <v>-77.79451217469223</v>
      </c>
    </row>
    <row r="268" spans="1:13" x14ac:dyDescent="0.25">
      <c r="A268" s="267">
        <v>1054015</v>
      </c>
      <c r="B268" s="267" t="s">
        <v>3596</v>
      </c>
      <c r="C268" s="267" t="s">
        <v>2525</v>
      </c>
      <c r="D268" s="268"/>
      <c r="E268" s="267">
        <v>60</v>
      </c>
      <c r="F268" s="269">
        <v>175</v>
      </c>
      <c r="G268" s="270">
        <v>350.8</v>
      </c>
      <c r="M268" s="267">
        <v>-83.755458284476092</v>
      </c>
    </row>
    <row r="269" spans="1:13" x14ac:dyDescent="0.25">
      <c r="A269" s="267">
        <v>1054016</v>
      </c>
      <c r="B269" s="267" t="s">
        <v>3598</v>
      </c>
      <c r="C269" s="267" t="s">
        <v>2525</v>
      </c>
      <c r="D269" s="268"/>
      <c r="E269" s="267">
        <v>50</v>
      </c>
      <c r="F269" s="269">
        <v>105</v>
      </c>
      <c r="G269" s="270">
        <v>210.4</v>
      </c>
      <c r="M269" s="267">
        <v>-68.601504752223349</v>
      </c>
    </row>
    <row r="270" spans="1:13" x14ac:dyDescent="0.25">
      <c r="A270" s="267">
        <v>1054017</v>
      </c>
      <c r="B270" s="267" t="s">
        <v>3600</v>
      </c>
      <c r="C270" s="267" t="s">
        <v>2525</v>
      </c>
      <c r="D270" s="268"/>
      <c r="E270" s="267">
        <v>50</v>
      </c>
      <c r="F270" s="269">
        <v>330</v>
      </c>
      <c r="G270" s="270">
        <v>663.8</v>
      </c>
      <c r="M270" s="267">
        <v>-66.427245193422721</v>
      </c>
    </row>
    <row r="271" spans="1:13" x14ac:dyDescent="0.25">
      <c r="A271" s="267">
        <v>1054018</v>
      </c>
      <c r="B271" s="267" t="s">
        <v>3602</v>
      </c>
      <c r="C271" s="267" t="s">
        <v>2525</v>
      </c>
      <c r="D271" s="268"/>
      <c r="E271" s="267">
        <v>70</v>
      </c>
      <c r="F271" s="269">
        <v>103</v>
      </c>
      <c r="G271" s="270">
        <v>207.4</v>
      </c>
      <c r="M271" s="267">
        <v>-86.151935958337106</v>
      </c>
    </row>
    <row r="272" spans="1:13" x14ac:dyDescent="0.25">
      <c r="A272" s="267">
        <v>1054019</v>
      </c>
      <c r="B272" s="267" t="s">
        <v>3604</v>
      </c>
      <c r="C272" s="267" t="s">
        <v>22275</v>
      </c>
      <c r="D272" s="268"/>
      <c r="E272" s="267">
        <v>60</v>
      </c>
      <c r="F272" s="269">
        <v>2505</v>
      </c>
      <c r="G272" s="270">
        <v>5034.6000000000004</v>
      </c>
      <c r="M272" s="267">
        <v>-82.43857396972075</v>
      </c>
    </row>
    <row r="273" spans="1:13" x14ac:dyDescent="0.25">
      <c r="A273" s="267">
        <v>1054020</v>
      </c>
      <c r="B273" s="267" t="s">
        <v>3606</v>
      </c>
      <c r="C273" s="267" t="s">
        <v>2525</v>
      </c>
      <c r="D273" s="268"/>
      <c r="E273" s="267">
        <v>60</v>
      </c>
      <c r="F273" s="269">
        <v>1162</v>
      </c>
      <c r="G273" s="270">
        <v>2336</v>
      </c>
      <c r="M273" s="267">
        <v>-80.576545002292718</v>
      </c>
    </row>
    <row r="274" spans="1:13" x14ac:dyDescent="0.25">
      <c r="A274" s="267">
        <v>1054022</v>
      </c>
      <c r="B274" s="267" t="s">
        <v>3608</v>
      </c>
      <c r="C274" s="267" t="s">
        <v>2525</v>
      </c>
      <c r="D274" s="268"/>
      <c r="E274" s="267">
        <v>50</v>
      </c>
      <c r="F274" s="269">
        <v>452</v>
      </c>
      <c r="G274" s="270">
        <v>907.6</v>
      </c>
      <c r="M274" s="267">
        <v>-71.281665497895972</v>
      </c>
    </row>
    <row r="275" spans="1:13" x14ac:dyDescent="0.25">
      <c r="A275" s="267">
        <v>1054023</v>
      </c>
      <c r="B275" s="267" t="s">
        <v>3610</v>
      </c>
      <c r="C275" s="267" t="s">
        <v>2525</v>
      </c>
      <c r="D275" s="268"/>
      <c r="E275" s="267">
        <v>50</v>
      </c>
      <c r="F275" s="269">
        <v>300</v>
      </c>
      <c r="G275" s="270">
        <v>604</v>
      </c>
      <c r="M275" s="267">
        <v>-61.452826918483574</v>
      </c>
    </row>
    <row r="276" spans="1:13" x14ac:dyDescent="0.25">
      <c r="A276" s="267">
        <v>1054024</v>
      </c>
      <c r="B276" s="267" t="s">
        <v>3612</v>
      </c>
      <c r="C276" s="267" t="s">
        <v>2525</v>
      </c>
      <c r="D276" s="268"/>
      <c r="E276" s="267">
        <v>60</v>
      </c>
      <c r="F276" s="269">
        <v>626</v>
      </c>
      <c r="G276" s="270">
        <v>1258.8</v>
      </c>
      <c r="M276" s="267">
        <v>-82.121294473372387</v>
      </c>
    </row>
    <row r="277" spans="1:13" x14ac:dyDescent="0.25">
      <c r="A277" s="267">
        <v>1054025</v>
      </c>
      <c r="B277" s="267" t="s">
        <v>3614</v>
      </c>
      <c r="C277" s="267" t="s">
        <v>2525</v>
      </c>
      <c r="D277" s="268"/>
      <c r="E277" s="267">
        <v>60</v>
      </c>
      <c r="F277" s="269">
        <v>33</v>
      </c>
      <c r="G277" s="270">
        <v>66.400000000000006</v>
      </c>
      <c r="M277" s="267">
        <v>-83.619427568663824</v>
      </c>
    </row>
    <row r="278" spans="1:13" x14ac:dyDescent="0.25">
      <c r="A278" s="267">
        <v>1054026</v>
      </c>
      <c r="B278" s="267" t="s">
        <v>3616</v>
      </c>
      <c r="C278" s="267" t="s">
        <v>2525</v>
      </c>
      <c r="D278" s="268"/>
      <c r="E278" s="267">
        <v>50</v>
      </c>
      <c r="F278" s="269">
        <v>22</v>
      </c>
      <c r="G278" s="270">
        <v>43.4</v>
      </c>
      <c r="M278" s="267">
        <v>-65.880395845189497</v>
      </c>
    </row>
    <row r="279" spans="1:13" x14ac:dyDescent="0.25">
      <c r="A279" s="267">
        <v>1054027</v>
      </c>
      <c r="B279" s="267" t="s">
        <v>3618</v>
      </c>
      <c r="C279" s="267" t="s">
        <v>2525</v>
      </c>
      <c r="D279" s="268"/>
      <c r="E279" s="267">
        <v>50</v>
      </c>
      <c r="F279" s="269">
        <v>53</v>
      </c>
      <c r="G279" s="270">
        <v>107</v>
      </c>
      <c r="M279" s="267">
        <v>-34.21224201314601</v>
      </c>
    </row>
    <row r="280" spans="1:13" x14ac:dyDescent="0.25">
      <c r="A280" s="267">
        <v>1054032</v>
      </c>
      <c r="B280" s="267" t="s">
        <v>3620</v>
      </c>
      <c r="C280" s="267" t="s">
        <v>2525</v>
      </c>
      <c r="D280" s="268"/>
      <c r="E280" s="267">
        <v>70</v>
      </c>
      <c r="F280" s="269">
        <v>48</v>
      </c>
      <c r="G280" s="270">
        <v>96.6</v>
      </c>
      <c r="M280" s="267">
        <v>-89.355507878412197</v>
      </c>
    </row>
    <row r="281" spans="1:13" x14ac:dyDescent="0.25">
      <c r="A281" s="267">
        <v>1054033</v>
      </c>
      <c r="B281" s="267" t="s">
        <v>3622</v>
      </c>
      <c r="C281" s="267" t="s">
        <v>22275</v>
      </c>
      <c r="D281" s="268"/>
      <c r="E281" s="267">
        <v>70</v>
      </c>
      <c r="F281" s="269">
        <v>1229</v>
      </c>
      <c r="G281" s="270">
        <v>2469.8000000000002</v>
      </c>
      <c r="M281" s="267">
        <v>-85.761535116177271</v>
      </c>
    </row>
    <row r="282" spans="1:13" x14ac:dyDescent="0.25">
      <c r="A282" s="267">
        <v>1054034</v>
      </c>
      <c r="B282" s="267" t="s">
        <v>3624</v>
      </c>
      <c r="C282" s="267" t="s">
        <v>2525</v>
      </c>
      <c r="D282" s="268"/>
      <c r="E282" s="267">
        <v>50</v>
      </c>
      <c r="F282" s="269">
        <v>89</v>
      </c>
      <c r="G282" s="270">
        <v>178.2</v>
      </c>
      <c r="M282" s="267">
        <v>98.023566804373246</v>
      </c>
    </row>
    <row r="283" spans="1:13" x14ac:dyDescent="0.25">
      <c r="A283" s="267">
        <v>1054035</v>
      </c>
      <c r="B283" s="267" t="s">
        <v>3626</v>
      </c>
      <c r="C283" s="267" t="s">
        <v>2525</v>
      </c>
      <c r="D283" s="268"/>
      <c r="E283" s="267">
        <v>70</v>
      </c>
      <c r="F283" s="269">
        <v>184</v>
      </c>
      <c r="G283" s="270">
        <v>369</v>
      </c>
      <c r="M283" s="267">
        <v>-86.694410923123598</v>
      </c>
    </row>
    <row r="284" spans="1:13" x14ac:dyDescent="0.25">
      <c r="A284" s="267">
        <v>1054036</v>
      </c>
      <c r="B284" s="267" t="s">
        <v>3626</v>
      </c>
      <c r="C284" s="267" t="s">
        <v>22275</v>
      </c>
      <c r="D284" s="268"/>
      <c r="E284" s="267">
        <v>60</v>
      </c>
      <c r="F284" s="269">
        <v>1276</v>
      </c>
      <c r="G284" s="270">
        <v>2564.1999999999998</v>
      </c>
      <c r="M284" s="267">
        <v>-83.439936115150758</v>
      </c>
    </row>
    <row r="285" spans="1:13" x14ac:dyDescent="0.25">
      <c r="A285" s="267">
        <v>1054037</v>
      </c>
      <c r="B285" s="267" t="s">
        <v>3629</v>
      </c>
      <c r="C285" s="267" t="s">
        <v>2525</v>
      </c>
      <c r="D285" s="268"/>
      <c r="E285" s="267">
        <v>70</v>
      </c>
      <c r="F285" s="269">
        <v>174</v>
      </c>
      <c r="G285" s="270">
        <v>349</v>
      </c>
      <c r="M285" s="267">
        <v>-88.061260618426331</v>
      </c>
    </row>
    <row r="286" spans="1:13" x14ac:dyDescent="0.25">
      <c r="A286" s="267">
        <v>1054038</v>
      </c>
      <c r="B286" s="267" t="s">
        <v>3631</v>
      </c>
      <c r="C286" s="267" t="s">
        <v>2525</v>
      </c>
      <c r="D286" s="268"/>
      <c r="E286" s="267">
        <v>70</v>
      </c>
      <c r="F286" s="269">
        <v>195</v>
      </c>
      <c r="G286" s="270">
        <v>392.6</v>
      </c>
      <c r="M286" s="267">
        <v>-86.234943970487592</v>
      </c>
    </row>
    <row r="287" spans="1:13" x14ac:dyDescent="0.25">
      <c r="A287" s="267">
        <v>1054039</v>
      </c>
      <c r="B287" s="267" t="s">
        <v>3633</v>
      </c>
      <c r="C287" s="267" t="s">
        <v>2525</v>
      </c>
      <c r="D287" s="268"/>
      <c r="E287" s="267">
        <v>50</v>
      </c>
      <c r="F287" s="269">
        <v>5</v>
      </c>
      <c r="G287" s="270">
        <v>9.8000000000000007</v>
      </c>
      <c r="M287" s="267">
        <v>-74.701903204521528</v>
      </c>
    </row>
    <row r="288" spans="1:13" x14ac:dyDescent="0.25">
      <c r="A288" s="267">
        <v>1054040</v>
      </c>
      <c r="B288" s="267" t="s">
        <v>3635</v>
      </c>
      <c r="C288" s="267" t="s">
        <v>2525</v>
      </c>
      <c r="D288" s="268"/>
      <c r="E288" s="267">
        <v>50</v>
      </c>
      <c r="F288" s="269">
        <v>11</v>
      </c>
      <c r="G288" s="270">
        <v>22</v>
      </c>
      <c r="M288" s="267">
        <v>-49.855549922893644</v>
      </c>
    </row>
    <row r="289" spans="1:13" x14ac:dyDescent="0.25">
      <c r="A289" s="267">
        <v>1054041</v>
      </c>
      <c r="B289" s="267" t="s">
        <v>3637</v>
      </c>
      <c r="C289" s="267" t="s">
        <v>2525</v>
      </c>
      <c r="D289" s="268"/>
      <c r="E289" s="267">
        <v>60</v>
      </c>
      <c r="F289" s="269">
        <v>451</v>
      </c>
      <c r="G289" s="270">
        <v>906.4</v>
      </c>
      <c r="M289" s="267">
        <v>-79.626327122980953</v>
      </c>
    </row>
    <row r="290" spans="1:13" x14ac:dyDescent="0.25">
      <c r="A290" s="267">
        <v>1054042</v>
      </c>
      <c r="B290" s="267" t="s">
        <v>3639</v>
      </c>
      <c r="C290" s="267" t="s">
        <v>2525</v>
      </c>
      <c r="D290" s="268"/>
      <c r="E290" s="267">
        <v>60</v>
      </c>
      <c r="F290" s="269">
        <v>1255</v>
      </c>
      <c r="G290" s="270">
        <v>2522.6</v>
      </c>
      <c r="M290" s="267">
        <v>-83.306434690459014</v>
      </c>
    </row>
    <row r="291" spans="1:13" x14ac:dyDescent="0.25">
      <c r="A291" s="267">
        <v>1054043</v>
      </c>
      <c r="B291" s="267" t="s">
        <v>3641</v>
      </c>
      <c r="C291" s="267" t="s">
        <v>2525</v>
      </c>
      <c r="D291" s="268"/>
      <c r="E291" s="267">
        <v>70</v>
      </c>
      <c r="F291" s="269">
        <v>155</v>
      </c>
      <c r="G291" s="270">
        <v>311.2</v>
      </c>
      <c r="M291" s="267">
        <v>-86.134675736921622</v>
      </c>
    </row>
    <row r="292" spans="1:13" x14ac:dyDescent="0.25">
      <c r="A292" s="267">
        <v>1054045</v>
      </c>
      <c r="B292" s="267" t="s">
        <v>3643</v>
      </c>
      <c r="C292" s="267" t="s">
        <v>2525</v>
      </c>
      <c r="D292" s="268"/>
      <c r="E292" s="267">
        <v>60</v>
      </c>
      <c r="F292" s="269">
        <v>227</v>
      </c>
      <c r="G292" s="270">
        <v>456.6</v>
      </c>
      <c r="M292" s="267">
        <v>-84.688974765643437</v>
      </c>
    </row>
    <row r="293" spans="1:13" x14ac:dyDescent="0.25">
      <c r="A293" s="267">
        <v>1054046</v>
      </c>
      <c r="B293" s="267" t="s">
        <v>3645</v>
      </c>
      <c r="C293" s="267" t="s">
        <v>2525</v>
      </c>
      <c r="D293" s="268"/>
      <c r="E293" s="267">
        <v>50</v>
      </c>
      <c r="F293" s="269">
        <v>464</v>
      </c>
      <c r="G293" s="270">
        <v>933.2</v>
      </c>
      <c r="M293" s="267">
        <v>-76.062016145658859</v>
      </c>
    </row>
    <row r="294" spans="1:13" x14ac:dyDescent="0.25">
      <c r="A294" s="267">
        <v>1054048</v>
      </c>
      <c r="B294" s="267" t="s">
        <v>3647</v>
      </c>
      <c r="C294" s="267" t="s">
        <v>2525</v>
      </c>
      <c r="D294" s="268"/>
      <c r="E294" s="267">
        <v>60</v>
      </c>
      <c r="F294" s="269">
        <v>40</v>
      </c>
      <c r="G294" s="270">
        <v>80.400000000000006</v>
      </c>
      <c r="M294" s="267">
        <v>-82.935375311073969</v>
      </c>
    </row>
    <row r="295" spans="1:13" x14ac:dyDescent="0.25">
      <c r="A295" s="267">
        <v>1054050</v>
      </c>
      <c r="B295" s="267" t="s">
        <v>3649</v>
      </c>
      <c r="C295" s="267" t="s">
        <v>2525</v>
      </c>
      <c r="D295" s="268"/>
      <c r="E295" s="267">
        <v>50</v>
      </c>
      <c r="F295" s="269">
        <v>47</v>
      </c>
      <c r="G295" s="270">
        <v>95.4</v>
      </c>
      <c r="M295" s="267">
        <v>-75.183535441793424</v>
      </c>
    </row>
    <row r="296" spans="1:13" x14ac:dyDescent="0.25">
      <c r="A296" s="267">
        <v>1054052</v>
      </c>
      <c r="B296" s="267" t="s">
        <v>3651</v>
      </c>
      <c r="C296" s="267" t="s">
        <v>2525</v>
      </c>
      <c r="D296" s="268"/>
      <c r="E296" s="267">
        <v>60</v>
      </c>
      <c r="F296" s="269">
        <v>370</v>
      </c>
      <c r="G296" s="270">
        <v>743</v>
      </c>
      <c r="M296" s="267">
        <v>-81.293267753898675</v>
      </c>
    </row>
    <row r="297" spans="1:13" x14ac:dyDescent="0.25">
      <c r="A297" s="267">
        <v>1054054</v>
      </c>
      <c r="B297" s="267" t="s">
        <v>3653</v>
      </c>
      <c r="C297" s="267" t="s">
        <v>2525</v>
      </c>
      <c r="D297" s="268"/>
      <c r="E297" s="267">
        <v>70</v>
      </c>
      <c r="F297" s="269">
        <v>94</v>
      </c>
      <c r="G297" s="270">
        <v>188.4</v>
      </c>
      <c r="M297" s="267">
        <v>-87.469198725663944</v>
      </c>
    </row>
    <row r="298" spans="1:13" x14ac:dyDescent="0.25">
      <c r="A298" s="267">
        <v>1054055</v>
      </c>
      <c r="B298" s="267" t="s">
        <v>3655</v>
      </c>
      <c r="C298" s="267" t="s">
        <v>2525</v>
      </c>
      <c r="D298" s="268"/>
      <c r="E298" s="267">
        <v>70</v>
      </c>
      <c r="F298" s="269">
        <v>369</v>
      </c>
      <c r="G298" s="270">
        <v>741.8</v>
      </c>
      <c r="M298" s="267">
        <v>-87.58674017873463</v>
      </c>
    </row>
    <row r="299" spans="1:13" x14ac:dyDescent="0.25">
      <c r="A299" s="267">
        <v>1054056</v>
      </c>
      <c r="B299" s="267" t="s">
        <v>3657</v>
      </c>
      <c r="C299" s="267" t="s">
        <v>22275</v>
      </c>
      <c r="D299" s="268"/>
      <c r="E299" s="267">
        <v>50</v>
      </c>
      <c r="F299" s="269">
        <v>11003</v>
      </c>
      <c r="G299" s="270">
        <v>22116</v>
      </c>
      <c r="M299" s="267">
        <v>-71.372451087826022</v>
      </c>
    </row>
    <row r="300" spans="1:13" x14ac:dyDescent="0.25">
      <c r="A300" s="267">
        <v>1054057</v>
      </c>
      <c r="B300" s="267" t="s">
        <v>2678</v>
      </c>
      <c r="C300" s="267" t="s">
        <v>2525</v>
      </c>
      <c r="D300" s="268"/>
      <c r="E300" s="267">
        <v>70</v>
      </c>
      <c r="F300" s="269">
        <v>332</v>
      </c>
      <c r="G300" s="270">
        <v>667.6</v>
      </c>
      <c r="M300" s="267">
        <v>-86.973955042532708</v>
      </c>
    </row>
    <row r="301" spans="1:13" x14ac:dyDescent="0.25">
      <c r="A301" s="267">
        <v>1054059</v>
      </c>
      <c r="B301" s="267" t="s">
        <v>3660</v>
      </c>
      <c r="C301" s="267" t="s">
        <v>2525</v>
      </c>
      <c r="D301" s="268"/>
      <c r="E301" s="267">
        <v>70</v>
      </c>
      <c r="F301" s="269">
        <v>367</v>
      </c>
      <c r="G301" s="270">
        <v>737.8</v>
      </c>
      <c r="M301" s="267">
        <v>-86.84846887087528</v>
      </c>
    </row>
    <row r="302" spans="1:13" x14ac:dyDescent="0.25">
      <c r="A302" s="267">
        <v>1054061</v>
      </c>
      <c r="B302" s="267" t="s">
        <v>3662</v>
      </c>
      <c r="C302" s="267" t="s">
        <v>2525</v>
      </c>
      <c r="D302" s="268"/>
      <c r="E302" s="267">
        <v>50</v>
      </c>
      <c r="F302" s="269">
        <v>270</v>
      </c>
      <c r="G302" s="270">
        <v>542.79999999999995</v>
      </c>
      <c r="M302" s="267">
        <v>70.291474192428439</v>
      </c>
    </row>
    <row r="303" spans="1:13" x14ac:dyDescent="0.25">
      <c r="A303" s="267">
        <v>1054062</v>
      </c>
      <c r="B303" s="267" t="s">
        <v>3664</v>
      </c>
      <c r="C303" s="267" t="s">
        <v>2525</v>
      </c>
      <c r="D303" s="268"/>
      <c r="E303" s="267">
        <v>70</v>
      </c>
      <c r="F303" s="269">
        <v>107</v>
      </c>
      <c r="G303" s="270">
        <v>214.2</v>
      </c>
      <c r="M303" s="267">
        <v>-85.83340515195799</v>
      </c>
    </row>
    <row r="304" spans="1:13" x14ac:dyDescent="0.25">
      <c r="A304" s="267">
        <v>1054063</v>
      </c>
      <c r="B304" s="267" t="s">
        <v>3666</v>
      </c>
      <c r="C304" s="267" t="s">
        <v>2525</v>
      </c>
      <c r="D304" s="268"/>
      <c r="E304" s="267">
        <v>70</v>
      </c>
      <c r="F304" s="269">
        <v>83</v>
      </c>
      <c r="G304" s="270">
        <v>167.6</v>
      </c>
      <c r="M304" s="267">
        <v>-85.2018647773574</v>
      </c>
    </row>
    <row r="305" spans="1:13" x14ac:dyDescent="0.25">
      <c r="A305" s="267">
        <v>1054065</v>
      </c>
      <c r="B305" s="267" t="s">
        <v>3668</v>
      </c>
      <c r="C305" s="267" t="s">
        <v>2525</v>
      </c>
      <c r="D305" s="268"/>
      <c r="E305" s="267">
        <v>60</v>
      </c>
      <c r="F305" s="269">
        <v>468</v>
      </c>
      <c r="G305" s="270">
        <v>940.6</v>
      </c>
      <c r="M305" s="267">
        <v>-81.175567559206158</v>
      </c>
    </row>
    <row r="306" spans="1:13" x14ac:dyDescent="0.25">
      <c r="A306" s="267">
        <v>1054068</v>
      </c>
      <c r="B306" s="267" t="s">
        <v>3670</v>
      </c>
      <c r="C306" s="267" t="s">
        <v>2525</v>
      </c>
      <c r="D306" s="268"/>
      <c r="E306" s="267">
        <v>60</v>
      </c>
      <c r="F306" s="269">
        <v>476</v>
      </c>
      <c r="G306" s="270">
        <v>955.8</v>
      </c>
      <c r="M306" s="267">
        <v>-82.961579042841635</v>
      </c>
    </row>
    <row r="307" spans="1:13" x14ac:dyDescent="0.25">
      <c r="A307" s="267">
        <v>1054070</v>
      </c>
      <c r="B307" s="267" t="s">
        <v>3672</v>
      </c>
      <c r="C307" s="267" t="s">
        <v>2525</v>
      </c>
      <c r="D307" s="268"/>
      <c r="E307" s="267">
        <v>60</v>
      </c>
      <c r="F307" s="269">
        <v>458</v>
      </c>
      <c r="G307" s="270">
        <v>920</v>
      </c>
      <c r="M307" s="267">
        <v>-84.554177105583321</v>
      </c>
    </row>
    <row r="308" spans="1:13" x14ac:dyDescent="0.25">
      <c r="A308" s="267">
        <v>1054071</v>
      </c>
      <c r="B308" s="267" t="s">
        <v>3674</v>
      </c>
      <c r="C308" s="267" t="s">
        <v>2525</v>
      </c>
      <c r="D308" s="268"/>
      <c r="E308" s="267">
        <v>70</v>
      </c>
      <c r="F308" s="269">
        <v>28</v>
      </c>
      <c r="G308" s="270">
        <v>56.6</v>
      </c>
      <c r="M308" s="267">
        <v>-95.533797031969428</v>
      </c>
    </row>
    <row r="309" spans="1:13" x14ac:dyDescent="0.25">
      <c r="A309" s="267">
        <v>1054072</v>
      </c>
      <c r="B309" s="267" t="s">
        <v>3676</v>
      </c>
      <c r="C309" s="267" t="s">
        <v>2525</v>
      </c>
      <c r="D309" s="268"/>
      <c r="E309" s="267">
        <v>70</v>
      </c>
      <c r="F309" s="269">
        <v>111</v>
      </c>
      <c r="G309" s="270">
        <v>223.4</v>
      </c>
      <c r="M309" s="267">
        <v>-86.249399642561997</v>
      </c>
    </row>
    <row r="310" spans="1:13" x14ac:dyDescent="0.25">
      <c r="A310" s="267">
        <v>1054073</v>
      </c>
      <c r="B310" s="267" t="s">
        <v>3678</v>
      </c>
      <c r="C310" s="267" t="s">
        <v>2525</v>
      </c>
      <c r="D310" s="268"/>
      <c r="E310" s="267">
        <v>70</v>
      </c>
      <c r="F310" s="269">
        <v>688</v>
      </c>
      <c r="G310" s="270">
        <v>1383</v>
      </c>
      <c r="M310" s="267">
        <v>-86.141570711671434</v>
      </c>
    </row>
    <row r="311" spans="1:13" x14ac:dyDescent="0.25">
      <c r="A311" s="267">
        <v>1054074</v>
      </c>
      <c r="B311" s="267" t="s">
        <v>3680</v>
      </c>
      <c r="C311" s="267" t="s">
        <v>2525</v>
      </c>
      <c r="D311" s="268"/>
      <c r="E311" s="267">
        <v>70</v>
      </c>
      <c r="F311" s="269">
        <v>64</v>
      </c>
      <c r="G311" s="270">
        <v>129.19999999999999</v>
      </c>
      <c r="M311" s="267">
        <v>-85.892781243037717</v>
      </c>
    </row>
    <row r="312" spans="1:13" x14ac:dyDescent="0.25">
      <c r="A312" s="267">
        <v>1054075</v>
      </c>
      <c r="B312" s="267" t="s">
        <v>3682</v>
      </c>
      <c r="C312" s="267" t="s">
        <v>2525</v>
      </c>
      <c r="D312" s="268"/>
      <c r="E312" s="267">
        <v>60</v>
      </c>
      <c r="F312" s="269">
        <v>1545</v>
      </c>
      <c r="G312" s="270">
        <v>3104.8</v>
      </c>
      <c r="M312" s="267">
        <v>-80.980594425306137</v>
      </c>
    </row>
    <row r="313" spans="1:13" x14ac:dyDescent="0.25">
      <c r="A313" s="267">
        <v>1054076</v>
      </c>
      <c r="B313" s="267" t="s">
        <v>3684</v>
      </c>
      <c r="C313" s="267" t="s">
        <v>2525</v>
      </c>
      <c r="D313" s="268"/>
      <c r="E313" s="267">
        <v>60</v>
      </c>
      <c r="F313" s="269">
        <v>3814</v>
      </c>
      <c r="G313" s="270">
        <v>7666.2</v>
      </c>
      <c r="M313" s="267">
        <v>-80.770668622733467</v>
      </c>
    </row>
    <row r="314" spans="1:13" x14ac:dyDescent="0.25">
      <c r="A314" s="267">
        <v>1054077</v>
      </c>
      <c r="B314" s="267" t="s">
        <v>3686</v>
      </c>
      <c r="C314" s="267" t="s">
        <v>2525</v>
      </c>
      <c r="D314" s="268"/>
      <c r="E314" s="267">
        <v>70</v>
      </c>
      <c r="F314" s="269">
        <v>28</v>
      </c>
      <c r="G314" s="270">
        <v>57</v>
      </c>
      <c r="M314" s="267">
        <v>-86.319182545848008</v>
      </c>
    </row>
    <row r="315" spans="1:13" x14ac:dyDescent="0.25">
      <c r="A315" s="267">
        <v>1054078</v>
      </c>
      <c r="B315" s="267" t="s">
        <v>3688</v>
      </c>
      <c r="C315" s="267" t="s">
        <v>2525</v>
      </c>
      <c r="D315" s="268"/>
      <c r="E315" s="267">
        <v>50</v>
      </c>
      <c r="F315" s="269">
        <v>962</v>
      </c>
      <c r="G315" s="270">
        <v>1934.4</v>
      </c>
      <c r="M315" s="267">
        <v>-71.439418385756483</v>
      </c>
    </row>
    <row r="316" spans="1:13" x14ac:dyDescent="0.25">
      <c r="A316" s="267">
        <v>1054079</v>
      </c>
      <c r="B316" s="267" t="s">
        <v>3690</v>
      </c>
      <c r="C316" s="267" t="s">
        <v>2525</v>
      </c>
      <c r="D316" s="268"/>
      <c r="E316" s="267">
        <v>70</v>
      </c>
      <c r="F316" s="269">
        <v>328</v>
      </c>
      <c r="G316" s="270">
        <v>658.6</v>
      </c>
      <c r="M316" s="267">
        <v>-86.16010730303951</v>
      </c>
    </row>
    <row r="317" spans="1:13" x14ac:dyDescent="0.25">
      <c r="A317" s="267">
        <v>1054080</v>
      </c>
      <c r="B317" s="267" t="s">
        <v>3692</v>
      </c>
      <c r="C317" s="267" t="s">
        <v>2525</v>
      </c>
      <c r="D317" s="268"/>
      <c r="E317" s="267">
        <v>70</v>
      </c>
      <c r="F317" s="269">
        <v>159</v>
      </c>
      <c r="G317" s="270">
        <v>318.60000000000002</v>
      </c>
      <c r="M317" s="267">
        <v>-88.021974582711607</v>
      </c>
    </row>
    <row r="318" spans="1:13" x14ac:dyDescent="0.25">
      <c r="A318" s="267">
        <v>1054083</v>
      </c>
      <c r="B318" s="267" t="s">
        <v>3694</v>
      </c>
      <c r="C318" s="267" t="s">
        <v>2525</v>
      </c>
      <c r="D318" s="268"/>
      <c r="E318" s="267">
        <v>60</v>
      </c>
      <c r="F318" s="269">
        <v>195</v>
      </c>
      <c r="G318" s="270">
        <v>391.4</v>
      </c>
      <c r="M318" s="267">
        <v>-81.699496046631438</v>
      </c>
    </row>
    <row r="319" spans="1:13" x14ac:dyDescent="0.25">
      <c r="A319" s="267">
        <v>1054084</v>
      </c>
      <c r="B319" s="267" t="s">
        <v>3696</v>
      </c>
      <c r="C319" s="267" t="s">
        <v>2525</v>
      </c>
      <c r="D319" s="268"/>
      <c r="E319" s="267">
        <v>60</v>
      </c>
      <c r="F319" s="269">
        <v>1890</v>
      </c>
      <c r="G319" s="270">
        <v>3798.8</v>
      </c>
      <c r="M319" s="267">
        <v>-83.394320533437536</v>
      </c>
    </row>
    <row r="320" spans="1:13" x14ac:dyDescent="0.25">
      <c r="A320" s="267">
        <v>1054085</v>
      </c>
      <c r="B320" s="267" t="s">
        <v>3698</v>
      </c>
      <c r="C320" s="267" t="s">
        <v>2525</v>
      </c>
      <c r="D320" s="268"/>
      <c r="E320" s="267">
        <v>50</v>
      </c>
      <c r="F320" s="269">
        <v>467</v>
      </c>
      <c r="G320" s="270">
        <v>938.8</v>
      </c>
      <c r="M320" s="267">
        <v>-67.05339901390127</v>
      </c>
    </row>
    <row r="321" spans="1:13" x14ac:dyDescent="0.25">
      <c r="A321" s="267">
        <v>1054086</v>
      </c>
      <c r="B321" s="267" t="s">
        <v>3700</v>
      </c>
      <c r="C321" s="267" t="s">
        <v>2525</v>
      </c>
      <c r="D321" s="268"/>
      <c r="E321" s="267">
        <v>70</v>
      </c>
      <c r="F321" s="269">
        <v>619</v>
      </c>
      <c r="G321" s="270">
        <v>1244.4000000000001</v>
      </c>
      <c r="M321" s="267">
        <v>-85.975207934221871</v>
      </c>
    </row>
    <row r="322" spans="1:13" x14ac:dyDescent="0.25">
      <c r="A322" s="267">
        <v>1054087</v>
      </c>
      <c r="B322" s="267" t="s">
        <v>3702</v>
      </c>
      <c r="C322" s="267" t="s">
        <v>2525</v>
      </c>
      <c r="D322" s="268"/>
      <c r="E322" s="267">
        <v>50</v>
      </c>
      <c r="F322" s="269">
        <v>300</v>
      </c>
      <c r="G322" s="270">
        <v>603</v>
      </c>
      <c r="M322" s="267">
        <v>-69.882663693250265</v>
      </c>
    </row>
    <row r="323" spans="1:13" x14ac:dyDescent="0.25">
      <c r="A323" s="267">
        <v>1054088</v>
      </c>
      <c r="B323" s="267" t="s">
        <v>3704</v>
      </c>
      <c r="C323" s="267" t="s">
        <v>22275</v>
      </c>
      <c r="D323" s="268"/>
      <c r="E323" s="267">
        <v>50</v>
      </c>
      <c r="F323" s="269">
        <v>4730</v>
      </c>
      <c r="G323" s="270">
        <v>9507.7999999999993</v>
      </c>
      <c r="M323" s="267">
        <v>-71.987818138994527</v>
      </c>
    </row>
    <row r="324" spans="1:13" x14ac:dyDescent="0.25">
      <c r="A324" s="267">
        <v>1054089</v>
      </c>
      <c r="B324" s="267" t="s">
        <v>3706</v>
      </c>
      <c r="C324" s="267" t="s">
        <v>2525</v>
      </c>
      <c r="D324" s="268"/>
      <c r="E324" s="267">
        <v>50</v>
      </c>
      <c r="F324" s="269">
        <v>296</v>
      </c>
      <c r="G324" s="270">
        <v>595.20000000000005</v>
      </c>
      <c r="M324" s="267">
        <v>-64.476173010353818</v>
      </c>
    </row>
    <row r="325" spans="1:13" x14ac:dyDescent="0.25">
      <c r="A325" s="267">
        <v>1054090</v>
      </c>
      <c r="B325" s="267" t="s">
        <v>3708</v>
      </c>
      <c r="C325" s="267" t="s">
        <v>2525</v>
      </c>
      <c r="D325" s="268"/>
      <c r="E325" s="267">
        <v>50</v>
      </c>
      <c r="F325" s="269">
        <v>22</v>
      </c>
      <c r="G325" s="270">
        <v>44.4</v>
      </c>
      <c r="M325" s="267">
        <v>9221.5573338978302</v>
      </c>
    </row>
    <row r="326" spans="1:13" x14ac:dyDescent="0.25">
      <c r="A326" s="267">
        <v>1054091</v>
      </c>
      <c r="B326" s="267" t="s">
        <v>3710</v>
      </c>
      <c r="C326" s="267" t="s">
        <v>2525</v>
      </c>
      <c r="D326" s="268"/>
      <c r="E326" s="267">
        <v>60</v>
      </c>
      <c r="F326" s="269">
        <v>1113</v>
      </c>
      <c r="G326" s="270">
        <v>2237.4</v>
      </c>
      <c r="M326" s="267">
        <v>-84.742966424568635</v>
      </c>
    </row>
    <row r="327" spans="1:13" x14ac:dyDescent="0.25">
      <c r="A327" s="267">
        <v>1054092</v>
      </c>
      <c r="B327" s="267" t="s">
        <v>3712</v>
      </c>
      <c r="C327" s="267" t="s">
        <v>2525</v>
      </c>
      <c r="D327" s="268"/>
      <c r="E327" s="267">
        <v>60</v>
      </c>
      <c r="F327" s="269">
        <v>209</v>
      </c>
      <c r="G327" s="270">
        <v>420</v>
      </c>
      <c r="M327" s="267">
        <v>-79.546891411376009</v>
      </c>
    </row>
    <row r="328" spans="1:13" x14ac:dyDescent="0.25">
      <c r="A328" s="267">
        <v>1054093</v>
      </c>
      <c r="B328" s="267" t="s">
        <v>3714</v>
      </c>
      <c r="C328" s="267" t="s">
        <v>2525</v>
      </c>
      <c r="D328" s="268"/>
      <c r="E328" s="267">
        <v>70</v>
      </c>
      <c r="F328" s="269">
        <v>170</v>
      </c>
      <c r="G328" s="270">
        <v>340.8</v>
      </c>
      <c r="M328" s="267">
        <v>-86.817310542924744</v>
      </c>
    </row>
    <row r="329" spans="1:13" x14ac:dyDescent="0.25">
      <c r="A329" s="267">
        <v>1054094</v>
      </c>
      <c r="B329" s="267" t="s">
        <v>3716</v>
      </c>
      <c r="C329" s="267" t="s">
        <v>2525</v>
      </c>
      <c r="D329" s="268"/>
      <c r="E329" s="267">
        <v>60</v>
      </c>
      <c r="F329" s="269">
        <v>230</v>
      </c>
      <c r="G329" s="270">
        <v>461.4</v>
      </c>
      <c r="M329" s="267">
        <v>-79.45191001707164</v>
      </c>
    </row>
    <row r="330" spans="1:13" x14ac:dyDescent="0.25">
      <c r="A330" s="267">
        <v>1054095</v>
      </c>
      <c r="B330" s="267" t="s">
        <v>3718</v>
      </c>
      <c r="C330" s="267" t="s">
        <v>2525</v>
      </c>
      <c r="D330" s="268"/>
      <c r="E330" s="267">
        <v>50</v>
      </c>
      <c r="F330" s="269">
        <v>622</v>
      </c>
      <c r="G330" s="270">
        <v>1250.2</v>
      </c>
      <c r="M330" s="267">
        <v>-72.904347173287164</v>
      </c>
    </row>
    <row r="331" spans="1:13" x14ac:dyDescent="0.25">
      <c r="A331" s="267">
        <v>1054096</v>
      </c>
      <c r="B331" s="267" t="s">
        <v>3720</v>
      </c>
      <c r="C331" s="267" t="s">
        <v>2525</v>
      </c>
      <c r="D331" s="268"/>
      <c r="E331" s="267">
        <v>60</v>
      </c>
      <c r="F331" s="269">
        <v>325</v>
      </c>
      <c r="G331" s="270">
        <v>653</v>
      </c>
      <c r="M331" s="267">
        <v>-83.750642051006622</v>
      </c>
    </row>
    <row r="332" spans="1:13" x14ac:dyDescent="0.25">
      <c r="A332" s="267">
        <v>1054097</v>
      </c>
      <c r="B332" s="267" t="s">
        <v>3722</v>
      </c>
      <c r="C332" s="267" t="s">
        <v>2525</v>
      </c>
      <c r="D332" s="268"/>
      <c r="E332" s="267">
        <v>50</v>
      </c>
      <c r="F332" s="269">
        <v>219</v>
      </c>
      <c r="G332" s="270">
        <v>439.2</v>
      </c>
      <c r="M332" s="267">
        <v>-66.236004267901791</v>
      </c>
    </row>
    <row r="333" spans="1:13" x14ac:dyDescent="0.25">
      <c r="A333" s="267">
        <v>1054098</v>
      </c>
      <c r="B333" s="267" t="s">
        <v>3724</v>
      </c>
      <c r="C333" s="267" t="s">
        <v>2525</v>
      </c>
      <c r="D333" s="268"/>
      <c r="E333" s="267">
        <v>60</v>
      </c>
      <c r="F333" s="269">
        <v>275</v>
      </c>
      <c r="G333" s="270">
        <v>553.4</v>
      </c>
      <c r="M333" s="267">
        <v>-81.870437730282958</v>
      </c>
    </row>
    <row r="334" spans="1:13" x14ac:dyDescent="0.25">
      <c r="A334" s="267">
        <v>1054099</v>
      </c>
      <c r="B334" s="267" t="s">
        <v>3726</v>
      </c>
      <c r="C334" s="267" t="s">
        <v>2525</v>
      </c>
      <c r="D334" s="268"/>
      <c r="E334" s="267">
        <v>50</v>
      </c>
      <c r="F334" s="269">
        <v>763</v>
      </c>
      <c r="G334" s="270">
        <v>1533</v>
      </c>
      <c r="M334" s="267">
        <v>-74.996570614056992</v>
      </c>
    </row>
    <row r="335" spans="1:13" x14ac:dyDescent="0.25">
      <c r="A335" s="267">
        <v>1054100</v>
      </c>
      <c r="B335" s="267" t="s">
        <v>3728</v>
      </c>
      <c r="C335" s="267" t="s">
        <v>2525</v>
      </c>
      <c r="D335" s="268"/>
      <c r="E335" s="267">
        <v>50</v>
      </c>
      <c r="F335" s="269">
        <v>118</v>
      </c>
      <c r="G335" s="270">
        <v>236.2</v>
      </c>
      <c r="M335" s="267">
        <v>-76.14002342672137</v>
      </c>
    </row>
    <row r="336" spans="1:13" x14ac:dyDescent="0.25">
      <c r="A336" s="267">
        <v>1054101</v>
      </c>
      <c r="B336" s="267" t="s">
        <v>3730</v>
      </c>
      <c r="C336" s="267" t="s">
        <v>2525</v>
      </c>
      <c r="D336" s="268"/>
      <c r="E336" s="267">
        <v>50</v>
      </c>
      <c r="F336" s="269">
        <v>313</v>
      </c>
      <c r="G336" s="270">
        <v>629</v>
      </c>
      <c r="M336" s="267">
        <v>-72.089270828106649</v>
      </c>
    </row>
    <row r="337" spans="1:13" x14ac:dyDescent="0.25">
      <c r="A337" s="267">
        <v>1054103</v>
      </c>
      <c r="B337" s="267" t="s">
        <v>3732</v>
      </c>
      <c r="C337" s="267" t="s">
        <v>2525</v>
      </c>
      <c r="D337" s="268"/>
      <c r="E337" s="267">
        <v>50</v>
      </c>
      <c r="F337" s="269">
        <v>565</v>
      </c>
      <c r="G337" s="270">
        <v>1135.5999999999999</v>
      </c>
      <c r="M337" s="267">
        <v>-78.802235123767318</v>
      </c>
    </row>
    <row r="338" spans="1:13" x14ac:dyDescent="0.25">
      <c r="A338" s="267">
        <v>1054104</v>
      </c>
      <c r="B338" s="267" t="s">
        <v>3734</v>
      </c>
      <c r="C338" s="267" t="s">
        <v>2525</v>
      </c>
      <c r="D338" s="268"/>
      <c r="E338" s="267">
        <v>50</v>
      </c>
      <c r="F338" s="269">
        <v>107</v>
      </c>
      <c r="G338" s="270">
        <v>215.6</v>
      </c>
      <c r="M338" s="267">
        <v>-73.410635547418593</v>
      </c>
    </row>
    <row r="339" spans="1:13" x14ac:dyDescent="0.25">
      <c r="A339" s="267">
        <v>1054105</v>
      </c>
      <c r="B339" s="267" t="s">
        <v>3736</v>
      </c>
      <c r="C339" s="267" t="s">
        <v>2525</v>
      </c>
      <c r="D339" s="268"/>
      <c r="E339" s="267">
        <v>70</v>
      </c>
      <c r="F339" s="269">
        <v>218</v>
      </c>
      <c r="G339" s="270">
        <v>438.8</v>
      </c>
      <c r="M339" s="267">
        <v>-88.161903465671585</v>
      </c>
    </row>
    <row r="340" spans="1:13" x14ac:dyDescent="0.25">
      <c r="A340" s="267">
        <v>1054106</v>
      </c>
      <c r="B340" s="267" t="s">
        <v>3738</v>
      </c>
      <c r="C340" s="267" t="s">
        <v>2525</v>
      </c>
      <c r="D340" s="268"/>
      <c r="E340" s="267">
        <v>60</v>
      </c>
      <c r="F340" s="269">
        <v>836</v>
      </c>
      <c r="G340" s="270">
        <v>1681</v>
      </c>
      <c r="M340" s="267">
        <v>-81.469937001769182</v>
      </c>
    </row>
    <row r="341" spans="1:13" x14ac:dyDescent="0.25">
      <c r="A341" s="267">
        <v>1054108</v>
      </c>
      <c r="B341" s="267" t="s">
        <v>3740</v>
      </c>
      <c r="C341" s="267" t="s">
        <v>2525</v>
      </c>
      <c r="D341" s="268"/>
      <c r="E341" s="267">
        <v>50</v>
      </c>
      <c r="F341" s="269">
        <v>168</v>
      </c>
      <c r="G341" s="270">
        <v>337</v>
      </c>
      <c r="M341" s="267">
        <v>166.54144140409102</v>
      </c>
    </row>
    <row r="342" spans="1:13" x14ac:dyDescent="0.25">
      <c r="A342" s="267">
        <v>1054109</v>
      </c>
      <c r="B342" s="267" t="s">
        <v>3742</v>
      </c>
      <c r="C342" s="267" t="s">
        <v>2525</v>
      </c>
      <c r="D342" s="268"/>
      <c r="E342" s="267">
        <v>50</v>
      </c>
      <c r="F342" s="269">
        <v>1810</v>
      </c>
      <c r="G342" s="270">
        <v>3638.2</v>
      </c>
      <c r="M342" s="267">
        <v>-78.416663861749569</v>
      </c>
    </row>
    <row r="343" spans="1:13" x14ac:dyDescent="0.25">
      <c r="A343" s="267">
        <v>1054110</v>
      </c>
      <c r="B343" s="267" t="s">
        <v>3744</v>
      </c>
      <c r="C343" s="267" t="s">
        <v>2525</v>
      </c>
      <c r="D343" s="268"/>
      <c r="E343" s="267">
        <v>50</v>
      </c>
      <c r="F343" s="269">
        <v>213</v>
      </c>
      <c r="G343" s="270">
        <v>428.4</v>
      </c>
      <c r="M343" s="267">
        <v>-72.711838138550789</v>
      </c>
    </row>
    <row r="344" spans="1:13" x14ac:dyDescent="0.25">
      <c r="A344" s="267">
        <v>1054113</v>
      </c>
      <c r="B344" s="267" t="s">
        <v>3746</v>
      </c>
      <c r="C344" s="267" t="s">
        <v>2525</v>
      </c>
      <c r="D344" s="268"/>
      <c r="E344" s="267">
        <v>50</v>
      </c>
      <c r="F344" s="269">
        <v>1946</v>
      </c>
      <c r="G344" s="270">
        <v>3912</v>
      </c>
      <c r="M344" s="267">
        <v>-72.416323268136779</v>
      </c>
    </row>
    <row r="345" spans="1:13" x14ac:dyDescent="0.25">
      <c r="A345" s="267">
        <v>1054116</v>
      </c>
      <c r="B345" s="267" t="s">
        <v>3748</v>
      </c>
      <c r="C345" s="267" t="s">
        <v>2525</v>
      </c>
      <c r="D345" s="268"/>
      <c r="E345" s="267">
        <v>70</v>
      </c>
      <c r="F345" s="269">
        <v>655</v>
      </c>
      <c r="G345" s="270">
        <v>1317.4</v>
      </c>
      <c r="M345" s="267">
        <v>-85.360419828274516</v>
      </c>
    </row>
    <row r="346" spans="1:13" x14ac:dyDescent="0.25">
      <c r="A346" s="267">
        <v>1054118</v>
      </c>
      <c r="B346" s="267" t="s">
        <v>3750</v>
      </c>
      <c r="C346" s="267" t="s">
        <v>2525</v>
      </c>
      <c r="D346" s="268"/>
      <c r="E346" s="267">
        <v>60</v>
      </c>
      <c r="F346" s="269">
        <v>455</v>
      </c>
      <c r="G346" s="270">
        <v>913.8</v>
      </c>
      <c r="M346" s="267">
        <v>-81.190126879754629</v>
      </c>
    </row>
    <row r="347" spans="1:13" x14ac:dyDescent="0.25">
      <c r="A347" s="267">
        <v>1054119</v>
      </c>
      <c r="B347" s="267" t="s">
        <v>3752</v>
      </c>
      <c r="C347" s="267" t="s">
        <v>2525</v>
      </c>
      <c r="D347" s="268"/>
      <c r="E347" s="267">
        <v>70</v>
      </c>
      <c r="F347" s="269">
        <v>313</v>
      </c>
      <c r="G347" s="270">
        <v>629.20000000000005</v>
      </c>
      <c r="M347" s="267">
        <v>-86.699413843665084</v>
      </c>
    </row>
    <row r="348" spans="1:13" x14ac:dyDescent="0.25">
      <c r="A348" s="267">
        <v>1054120</v>
      </c>
      <c r="B348" s="267" t="s">
        <v>3754</v>
      </c>
      <c r="C348" s="267" t="s">
        <v>2525</v>
      </c>
      <c r="D348" s="268"/>
      <c r="E348" s="267">
        <v>50</v>
      </c>
      <c r="F348" s="269">
        <v>397</v>
      </c>
      <c r="G348" s="270">
        <v>798</v>
      </c>
      <c r="M348" s="267">
        <v>-76.228669948059732</v>
      </c>
    </row>
    <row r="349" spans="1:13" x14ac:dyDescent="0.25">
      <c r="A349" s="267">
        <v>1054121</v>
      </c>
      <c r="B349" s="267" t="s">
        <v>3756</v>
      </c>
      <c r="C349" s="267" t="s">
        <v>2525</v>
      </c>
      <c r="D349" s="268"/>
      <c r="E349" s="267">
        <v>50</v>
      </c>
      <c r="F349" s="269">
        <v>135</v>
      </c>
      <c r="G349" s="270">
        <v>272.2</v>
      </c>
      <c r="M349" s="267">
        <v>-78.497136477233582</v>
      </c>
    </row>
    <row r="350" spans="1:13" x14ac:dyDescent="0.25">
      <c r="A350" s="267">
        <v>1054123</v>
      </c>
      <c r="B350" s="267" t="s">
        <v>3758</v>
      </c>
      <c r="C350" s="267" t="s">
        <v>2525</v>
      </c>
      <c r="D350" s="268"/>
      <c r="E350" s="267">
        <v>70</v>
      </c>
      <c r="F350" s="269">
        <v>146</v>
      </c>
      <c r="G350" s="270">
        <v>294</v>
      </c>
      <c r="M350" s="267">
        <v>-85.09755828684159</v>
      </c>
    </row>
    <row r="351" spans="1:13" x14ac:dyDescent="0.25">
      <c r="A351" s="267">
        <v>1054124</v>
      </c>
      <c r="B351" s="267" t="s">
        <v>3760</v>
      </c>
      <c r="C351" s="267" t="s">
        <v>2525</v>
      </c>
      <c r="D351" s="268"/>
      <c r="E351" s="267">
        <v>50</v>
      </c>
      <c r="F351" s="269">
        <v>115</v>
      </c>
      <c r="G351" s="270">
        <v>231.2</v>
      </c>
      <c r="M351" s="267">
        <v>-21.525446568421302</v>
      </c>
    </row>
    <row r="352" spans="1:13" x14ac:dyDescent="0.25">
      <c r="A352" s="267">
        <v>1054125</v>
      </c>
      <c r="B352" s="267" t="s">
        <v>3762</v>
      </c>
      <c r="C352" s="267" t="s">
        <v>2525</v>
      </c>
      <c r="D352" s="268"/>
      <c r="E352" s="267">
        <v>60</v>
      </c>
      <c r="F352" s="269">
        <v>502</v>
      </c>
      <c r="G352" s="270">
        <v>1009.8</v>
      </c>
      <c r="M352" s="267">
        <v>-84.023947334213844</v>
      </c>
    </row>
    <row r="353" spans="1:13" x14ac:dyDescent="0.25">
      <c r="A353" s="267">
        <v>1054126</v>
      </c>
      <c r="B353" s="267" t="s">
        <v>3764</v>
      </c>
      <c r="C353" s="267" t="s">
        <v>2525</v>
      </c>
      <c r="D353" s="268"/>
      <c r="E353" s="267">
        <v>60</v>
      </c>
      <c r="F353" s="269">
        <v>429</v>
      </c>
      <c r="G353" s="270">
        <v>862</v>
      </c>
      <c r="M353" s="267">
        <v>-80.588211474079273</v>
      </c>
    </row>
    <row r="354" spans="1:13" x14ac:dyDescent="0.25">
      <c r="A354" s="267">
        <v>1054128</v>
      </c>
      <c r="B354" s="267" t="s">
        <v>3766</v>
      </c>
      <c r="C354" s="267" t="s">
        <v>2525</v>
      </c>
      <c r="D354" s="268"/>
      <c r="E354" s="267">
        <v>50</v>
      </c>
      <c r="F354" s="269">
        <v>484</v>
      </c>
      <c r="G354" s="270">
        <v>972.8</v>
      </c>
      <c r="M354" s="267">
        <v>-72.439393291257929</v>
      </c>
    </row>
    <row r="355" spans="1:13" x14ac:dyDescent="0.25">
      <c r="A355" s="267">
        <v>1054129</v>
      </c>
      <c r="B355" s="267" t="s">
        <v>3768</v>
      </c>
      <c r="C355" s="267" t="s">
        <v>2525</v>
      </c>
      <c r="D355" s="268"/>
      <c r="E355" s="267">
        <v>70</v>
      </c>
      <c r="F355" s="269">
        <v>93</v>
      </c>
      <c r="G355" s="270">
        <v>187.4</v>
      </c>
      <c r="M355" s="267">
        <v>-87.152749946925582</v>
      </c>
    </row>
    <row r="356" spans="1:13" x14ac:dyDescent="0.25">
      <c r="A356" s="267">
        <v>1054130</v>
      </c>
      <c r="B356" s="267" t="s">
        <v>3770</v>
      </c>
      <c r="C356" s="267" t="s">
        <v>2525</v>
      </c>
      <c r="D356" s="268"/>
      <c r="E356" s="267">
        <v>60</v>
      </c>
      <c r="F356" s="269">
        <v>10</v>
      </c>
      <c r="G356" s="270">
        <v>21</v>
      </c>
      <c r="M356" s="267">
        <v>-81.339648750716762</v>
      </c>
    </row>
    <row r="357" spans="1:13" x14ac:dyDescent="0.25">
      <c r="A357" s="267">
        <v>1054131</v>
      </c>
      <c r="B357" s="267" t="s">
        <v>3772</v>
      </c>
      <c r="C357" s="267" t="s">
        <v>2525</v>
      </c>
      <c r="D357" s="268"/>
      <c r="E357" s="267">
        <v>50</v>
      </c>
      <c r="F357" s="269">
        <v>1132</v>
      </c>
      <c r="G357" s="270">
        <v>2275.4</v>
      </c>
      <c r="M357" s="267">
        <v>-75.095950558695449</v>
      </c>
    </row>
    <row r="358" spans="1:13" x14ac:dyDescent="0.25">
      <c r="A358" s="267">
        <v>1054132</v>
      </c>
      <c r="B358" s="267" t="s">
        <v>3774</v>
      </c>
      <c r="C358" s="267" t="s">
        <v>2525</v>
      </c>
      <c r="D358" s="268"/>
      <c r="E358" s="267">
        <v>50</v>
      </c>
      <c r="F358" s="269">
        <v>80</v>
      </c>
      <c r="G358" s="270">
        <v>161</v>
      </c>
      <c r="M358" s="267">
        <v>-74.804813104951421</v>
      </c>
    </row>
    <row r="359" spans="1:13" x14ac:dyDescent="0.25">
      <c r="A359" s="267">
        <v>1054134</v>
      </c>
      <c r="B359" s="267" t="s">
        <v>3776</v>
      </c>
      <c r="C359" s="267" t="s">
        <v>2525</v>
      </c>
      <c r="D359" s="268"/>
      <c r="E359" s="267">
        <v>60</v>
      </c>
      <c r="F359" s="269">
        <v>471</v>
      </c>
      <c r="G359" s="270">
        <v>946.8</v>
      </c>
      <c r="M359" s="267">
        <v>-84.231847034992782</v>
      </c>
    </row>
    <row r="360" spans="1:13" x14ac:dyDescent="0.25">
      <c r="A360" s="267">
        <v>1054135</v>
      </c>
      <c r="B360" s="267" t="s">
        <v>3778</v>
      </c>
      <c r="C360" s="267" t="s">
        <v>2525</v>
      </c>
      <c r="D360" s="268"/>
      <c r="E360" s="267">
        <v>60</v>
      </c>
      <c r="F360" s="269">
        <v>315</v>
      </c>
      <c r="G360" s="270">
        <v>633.20000000000005</v>
      </c>
      <c r="M360" s="267">
        <v>-81.719136415192381</v>
      </c>
    </row>
    <row r="361" spans="1:13" x14ac:dyDescent="0.25">
      <c r="A361" s="267">
        <v>1054136</v>
      </c>
      <c r="B361" s="267" t="s">
        <v>3780</v>
      </c>
      <c r="C361" s="267" t="s">
        <v>2525</v>
      </c>
      <c r="D361" s="268"/>
      <c r="E361" s="267">
        <v>60</v>
      </c>
      <c r="F361" s="269">
        <v>115</v>
      </c>
      <c r="G361" s="270">
        <v>231.4</v>
      </c>
      <c r="M361" s="267">
        <v>-84.439381471249618</v>
      </c>
    </row>
    <row r="362" spans="1:13" x14ac:dyDescent="0.25">
      <c r="A362" s="267">
        <v>1054138</v>
      </c>
      <c r="B362" s="267" t="s">
        <v>3782</v>
      </c>
      <c r="C362" s="267" t="s">
        <v>22275</v>
      </c>
      <c r="D362" s="268"/>
      <c r="E362" s="267">
        <v>60</v>
      </c>
      <c r="F362" s="269">
        <v>2438</v>
      </c>
      <c r="G362" s="270">
        <v>4900.6000000000004</v>
      </c>
      <c r="M362" s="267">
        <v>-81.080672709054298</v>
      </c>
    </row>
    <row r="363" spans="1:13" x14ac:dyDescent="0.25">
      <c r="A363" s="267">
        <v>1054140</v>
      </c>
      <c r="B363" s="267" t="s">
        <v>3784</v>
      </c>
      <c r="C363" s="267" t="s">
        <v>2525</v>
      </c>
      <c r="D363" s="268"/>
      <c r="E363" s="267">
        <v>60</v>
      </c>
      <c r="F363" s="269">
        <v>52</v>
      </c>
      <c r="G363" s="270">
        <v>103.8</v>
      </c>
      <c r="M363" s="267">
        <v>-80.99955279642451</v>
      </c>
    </row>
    <row r="364" spans="1:13" x14ac:dyDescent="0.25">
      <c r="A364" s="267">
        <v>1054141</v>
      </c>
      <c r="B364" s="267" t="s">
        <v>3786</v>
      </c>
      <c r="C364" s="267" t="s">
        <v>2525</v>
      </c>
      <c r="D364" s="268"/>
      <c r="E364" s="267">
        <v>50</v>
      </c>
      <c r="F364" s="269">
        <v>137</v>
      </c>
      <c r="G364" s="270">
        <v>275.60000000000002</v>
      </c>
      <c r="M364" s="267">
        <v>-69.863731606658547</v>
      </c>
    </row>
    <row r="365" spans="1:13" x14ac:dyDescent="0.25">
      <c r="A365" s="267">
        <v>1054142</v>
      </c>
      <c r="B365" s="267" t="s">
        <v>3788</v>
      </c>
      <c r="C365" s="267" t="s">
        <v>2525</v>
      </c>
      <c r="D365" s="268"/>
      <c r="E365" s="267">
        <v>60</v>
      </c>
      <c r="F365" s="269">
        <v>192</v>
      </c>
      <c r="G365" s="270">
        <v>386.8</v>
      </c>
      <c r="M365" s="267">
        <v>-79.889142371864381</v>
      </c>
    </row>
    <row r="366" spans="1:13" x14ac:dyDescent="0.25">
      <c r="A366" s="267">
        <v>1054143</v>
      </c>
      <c r="B366" s="267" t="s">
        <v>3790</v>
      </c>
      <c r="C366" s="267" t="s">
        <v>2525</v>
      </c>
      <c r="D366" s="268"/>
      <c r="E366" s="267">
        <v>50</v>
      </c>
      <c r="F366" s="269">
        <v>209</v>
      </c>
      <c r="G366" s="270">
        <v>419.8</v>
      </c>
      <c r="M366" s="267">
        <v>-76.989553082551481</v>
      </c>
    </row>
    <row r="367" spans="1:13" x14ac:dyDescent="0.25">
      <c r="A367" s="267">
        <v>1054144</v>
      </c>
      <c r="B367" s="267" t="s">
        <v>3792</v>
      </c>
      <c r="C367" s="267" t="s">
        <v>2525</v>
      </c>
      <c r="D367" s="268"/>
      <c r="E367" s="267">
        <v>60</v>
      </c>
      <c r="F367" s="269">
        <v>1025</v>
      </c>
      <c r="G367" s="270">
        <v>2061</v>
      </c>
      <c r="M367" s="267">
        <v>-80.348958712511319</v>
      </c>
    </row>
    <row r="368" spans="1:13" x14ac:dyDescent="0.25">
      <c r="A368" s="267">
        <v>1054145</v>
      </c>
      <c r="B368" s="267" t="s">
        <v>3794</v>
      </c>
      <c r="C368" s="267" t="s">
        <v>2525</v>
      </c>
      <c r="D368" s="268"/>
      <c r="E368" s="267">
        <v>50</v>
      </c>
      <c r="F368" s="269">
        <v>103</v>
      </c>
      <c r="G368" s="270">
        <v>207.4</v>
      </c>
      <c r="M368" s="267">
        <v>-75.914622775774362</v>
      </c>
    </row>
    <row r="369" spans="1:13" x14ac:dyDescent="0.25">
      <c r="A369" s="267">
        <v>1054146</v>
      </c>
      <c r="B369" s="267" t="s">
        <v>3796</v>
      </c>
      <c r="C369" s="267" t="s">
        <v>2525</v>
      </c>
      <c r="D369" s="268"/>
      <c r="E369" s="267">
        <v>50</v>
      </c>
      <c r="F369" s="269">
        <v>87</v>
      </c>
      <c r="G369" s="270">
        <v>174.6</v>
      </c>
      <c r="M369" s="267">
        <v>-71.427398984997382</v>
      </c>
    </row>
    <row r="370" spans="1:13" x14ac:dyDescent="0.25">
      <c r="A370" s="267">
        <v>1054148</v>
      </c>
      <c r="B370" s="267" t="s">
        <v>3798</v>
      </c>
      <c r="C370" s="267" t="s">
        <v>2525</v>
      </c>
      <c r="D370" s="268"/>
      <c r="E370" s="267">
        <v>60</v>
      </c>
      <c r="F370" s="269">
        <v>109</v>
      </c>
      <c r="G370" s="270">
        <v>218.8</v>
      </c>
      <c r="M370" s="267">
        <v>-82.401820722930253</v>
      </c>
    </row>
    <row r="371" spans="1:13" x14ac:dyDescent="0.25">
      <c r="A371" s="267">
        <v>1054149</v>
      </c>
      <c r="B371" s="267" t="s">
        <v>3800</v>
      </c>
      <c r="C371" s="267" t="s">
        <v>2525</v>
      </c>
      <c r="D371" s="268"/>
      <c r="E371" s="267">
        <v>50</v>
      </c>
      <c r="F371" s="269">
        <v>717</v>
      </c>
      <c r="G371" s="270">
        <v>1440.6</v>
      </c>
      <c r="M371" s="267">
        <v>-40.269093720840111</v>
      </c>
    </row>
    <row r="372" spans="1:13" x14ac:dyDescent="0.25">
      <c r="A372" s="267">
        <v>1054150</v>
      </c>
      <c r="B372" s="267" t="s">
        <v>3802</v>
      </c>
      <c r="C372" s="267" t="s">
        <v>2525</v>
      </c>
      <c r="D372" s="268"/>
      <c r="E372" s="267">
        <v>60</v>
      </c>
      <c r="F372" s="269">
        <v>59</v>
      </c>
      <c r="G372" s="270">
        <v>119.2</v>
      </c>
      <c r="M372" s="267">
        <v>-80.554548455254761</v>
      </c>
    </row>
    <row r="373" spans="1:13" x14ac:dyDescent="0.25">
      <c r="A373" s="267">
        <v>1054152</v>
      </c>
      <c r="B373" s="267" t="s">
        <v>3804</v>
      </c>
      <c r="C373" s="267" t="s">
        <v>2525</v>
      </c>
      <c r="D373" s="268"/>
      <c r="E373" s="267">
        <v>60</v>
      </c>
      <c r="F373" s="269">
        <v>520</v>
      </c>
      <c r="G373" s="270">
        <v>1046</v>
      </c>
      <c r="M373" s="267">
        <v>-81.593155574393293</v>
      </c>
    </row>
    <row r="374" spans="1:13" x14ac:dyDescent="0.25">
      <c r="A374" s="267">
        <v>1054154</v>
      </c>
      <c r="B374" s="267" t="s">
        <v>3806</v>
      </c>
      <c r="C374" s="267" t="s">
        <v>2525</v>
      </c>
      <c r="D374" s="268"/>
      <c r="E374" s="267">
        <v>50</v>
      </c>
      <c r="F374" s="269">
        <v>194</v>
      </c>
      <c r="G374" s="270">
        <v>390.4</v>
      </c>
      <c r="M374" s="267">
        <v>-74.326236174819542</v>
      </c>
    </row>
    <row r="375" spans="1:13" x14ac:dyDescent="0.25">
      <c r="A375" s="267">
        <v>1054156</v>
      </c>
      <c r="B375" s="267" t="s">
        <v>3808</v>
      </c>
      <c r="C375" s="267" t="s">
        <v>2525</v>
      </c>
      <c r="D375" s="268"/>
      <c r="E375" s="267">
        <v>60</v>
      </c>
      <c r="F375" s="269">
        <v>364</v>
      </c>
      <c r="G375" s="270">
        <v>730.8</v>
      </c>
      <c r="M375" s="267">
        <v>-83.293663768731079</v>
      </c>
    </row>
    <row r="376" spans="1:13" x14ac:dyDescent="0.25">
      <c r="A376" s="267">
        <v>1054157</v>
      </c>
      <c r="B376" s="267" t="s">
        <v>3810</v>
      </c>
      <c r="C376" s="267" t="s">
        <v>2525</v>
      </c>
      <c r="D376" s="268"/>
      <c r="E376" s="267">
        <v>60</v>
      </c>
      <c r="F376" s="269">
        <v>58</v>
      </c>
      <c r="G376" s="270">
        <v>116.2</v>
      </c>
      <c r="M376" s="267">
        <v>-82.24654319407648</v>
      </c>
    </row>
    <row r="377" spans="1:13" x14ac:dyDescent="0.25">
      <c r="A377" s="267">
        <v>1054158</v>
      </c>
      <c r="B377" s="267" t="s">
        <v>3812</v>
      </c>
      <c r="C377" s="267" t="s">
        <v>2525</v>
      </c>
      <c r="D377" s="268"/>
      <c r="E377" s="267">
        <v>50</v>
      </c>
      <c r="F377" s="269">
        <v>22</v>
      </c>
      <c r="G377" s="270">
        <v>43.4</v>
      </c>
      <c r="M377" s="267">
        <v>-76.615304409405297</v>
      </c>
    </row>
    <row r="378" spans="1:13" x14ac:dyDescent="0.25">
      <c r="A378" s="267">
        <v>1054159</v>
      </c>
      <c r="B378" s="267" t="s">
        <v>3814</v>
      </c>
      <c r="C378" s="267" t="s">
        <v>2525</v>
      </c>
      <c r="D378" s="268"/>
      <c r="E378" s="267">
        <v>70</v>
      </c>
      <c r="F378" s="269">
        <v>400</v>
      </c>
      <c r="G378" s="270">
        <v>803.2</v>
      </c>
      <c r="M378" s="267">
        <v>-86.996156350126014</v>
      </c>
    </row>
    <row r="379" spans="1:13" x14ac:dyDescent="0.25">
      <c r="A379" s="267">
        <v>1054160</v>
      </c>
      <c r="B379" s="267" t="s">
        <v>3816</v>
      </c>
      <c r="C379" s="267" t="s">
        <v>2525</v>
      </c>
      <c r="D379" s="268"/>
      <c r="E379" s="267">
        <v>50</v>
      </c>
      <c r="F379" s="269">
        <v>364</v>
      </c>
      <c r="G379" s="270">
        <v>731.6</v>
      </c>
      <c r="M379" s="267">
        <v>-70.285833853430475</v>
      </c>
    </row>
    <row r="380" spans="1:13" x14ac:dyDescent="0.25">
      <c r="A380" s="267">
        <v>1054161</v>
      </c>
      <c r="B380" s="267" t="s">
        <v>3818</v>
      </c>
      <c r="C380" s="267" t="s">
        <v>2525</v>
      </c>
      <c r="D380" s="268"/>
      <c r="E380" s="267">
        <v>60</v>
      </c>
      <c r="F380" s="269">
        <v>503</v>
      </c>
      <c r="G380" s="270">
        <v>1011.8</v>
      </c>
      <c r="M380" s="267">
        <v>-82.665886855707868</v>
      </c>
    </row>
    <row r="381" spans="1:13" x14ac:dyDescent="0.25">
      <c r="A381" s="267">
        <v>1054162</v>
      </c>
      <c r="B381" s="267" t="s">
        <v>3820</v>
      </c>
      <c r="C381" s="267" t="s">
        <v>2525</v>
      </c>
      <c r="D381" s="268"/>
      <c r="E381" s="267">
        <v>60</v>
      </c>
      <c r="F381" s="269">
        <v>234</v>
      </c>
      <c r="G381" s="270">
        <v>470.4</v>
      </c>
      <c r="M381" s="267">
        <v>-84.995738099542066</v>
      </c>
    </row>
    <row r="382" spans="1:13" x14ac:dyDescent="0.25">
      <c r="A382" s="267">
        <v>1054163</v>
      </c>
      <c r="B382" s="267" t="s">
        <v>3822</v>
      </c>
      <c r="C382" s="267" t="s">
        <v>2525</v>
      </c>
      <c r="D382" s="268"/>
      <c r="E382" s="267">
        <v>60</v>
      </c>
      <c r="F382" s="269">
        <v>334</v>
      </c>
      <c r="G382" s="270">
        <v>671.8</v>
      </c>
      <c r="M382" s="267">
        <v>-82.316310542314682</v>
      </c>
    </row>
    <row r="383" spans="1:13" x14ac:dyDescent="0.25">
      <c r="A383" s="267">
        <v>1054164</v>
      </c>
      <c r="B383" s="267" t="s">
        <v>3824</v>
      </c>
      <c r="C383" s="267" t="s">
        <v>22275</v>
      </c>
      <c r="D383" s="268"/>
      <c r="E383" s="267">
        <v>50</v>
      </c>
      <c r="F383" s="269">
        <v>2152</v>
      </c>
      <c r="G383" s="270">
        <v>4325.2</v>
      </c>
      <c r="M383" s="267">
        <v>-71.440413857554702</v>
      </c>
    </row>
    <row r="384" spans="1:13" x14ac:dyDescent="0.25">
      <c r="A384" s="267">
        <v>1054165</v>
      </c>
      <c r="B384" s="267" t="s">
        <v>3826</v>
      </c>
      <c r="C384" s="267" t="s">
        <v>2525</v>
      </c>
      <c r="D384" s="268"/>
      <c r="E384" s="267">
        <v>50</v>
      </c>
      <c r="F384" s="269">
        <v>323</v>
      </c>
      <c r="G384" s="270">
        <v>649.6</v>
      </c>
      <c r="M384" s="267">
        <v>-48.619891705377384</v>
      </c>
    </row>
    <row r="385" spans="1:13" x14ac:dyDescent="0.25">
      <c r="A385" s="267">
        <v>1054166</v>
      </c>
      <c r="B385" s="267" t="s">
        <v>3828</v>
      </c>
      <c r="C385" s="267" t="s">
        <v>2525</v>
      </c>
      <c r="D385" s="268"/>
      <c r="E385" s="267">
        <v>50</v>
      </c>
      <c r="F385" s="269">
        <v>473</v>
      </c>
      <c r="G385" s="270">
        <v>950</v>
      </c>
      <c r="M385" s="267">
        <v>-75.08921338437834</v>
      </c>
    </row>
    <row r="386" spans="1:13" x14ac:dyDescent="0.25">
      <c r="A386" s="267">
        <v>1054167</v>
      </c>
      <c r="B386" s="267" t="s">
        <v>3830</v>
      </c>
      <c r="C386" s="267" t="s">
        <v>2525</v>
      </c>
      <c r="D386" s="268"/>
      <c r="E386" s="267">
        <v>50</v>
      </c>
      <c r="F386" s="269">
        <v>557</v>
      </c>
      <c r="G386" s="270">
        <v>1119.4000000000001</v>
      </c>
      <c r="M386" s="267">
        <v>-76.056250439648352</v>
      </c>
    </row>
    <row r="387" spans="1:13" x14ac:dyDescent="0.25">
      <c r="A387" s="267">
        <v>1054168</v>
      </c>
      <c r="B387" s="267" t="s">
        <v>3832</v>
      </c>
      <c r="C387" s="267" t="s">
        <v>2525</v>
      </c>
      <c r="D387" s="268"/>
      <c r="E387" s="267">
        <v>50</v>
      </c>
      <c r="F387" s="269">
        <v>7073</v>
      </c>
      <c r="G387" s="270">
        <v>14216.2</v>
      </c>
      <c r="M387" s="267">
        <v>-55.191166878221395</v>
      </c>
    </row>
    <row r="388" spans="1:13" x14ac:dyDescent="0.25">
      <c r="A388" s="267">
        <v>1055001</v>
      </c>
      <c r="B388" s="267" t="s">
        <v>3834</v>
      </c>
      <c r="C388" s="267" t="s">
        <v>2525</v>
      </c>
      <c r="D388" s="268"/>
      <c r="E388" s="267">
        <v>60</v>
      </c>
      <c r="F388" s="269">
        <v>4157</v>
      </c>
      <c r="G388" s="270">
        <v>8355.2000000000007</v>
      </c>
      <c r="M388" s="267">
        <v>-82.8170357747466</v>
      </c>
    </row>
    <row r="389" spans="1:13" x14ac:dyDescent="0.25">
      <c r="A389" s="267">
        <v>1055002</v>
      </c>
      <c r="B389" s="267" t="s">
        <v>3836</v>
      </c>
      <c r="C389" s="267" t="s">
        <v>2525</v>
      </c>
      <c r="D389" s="268"/>
      <c r="E389" s="267">
        <v>60</v>
      </c>
      <c r="F389" s="269">
        <v>543</v>
      </c>
      <c r="G389" s="270">
        <v>1090.5999999999999</v>
      </c>
      <c r="M389" s="267">
        <v>-83.202132946876318</v>
      </c>
    </row>
    <row r="390" spans="1:13" x14ac:dyDescent="0.25">
      <c r="A390" s="267">
        <v>1055004</v>
      </c>
      <c r="B390" s="267" t="s">
        <v>3838</v>
      </c>
      <c r="C390" s="267" t="s">
        <v>22275</v>
      </c>
      <c r="D390" s="268"/>
      <c r="E390" s="267">
        <v>50</v>
      </c>
      <c r="F390" s="269">
        <v>9755</v>
      </c>
      <c r="G390" s="270">
        <v>19607</v>
      </c>
      <c r="M390" s="267">
        <v>-72.96358093339984</v>
      </c>
    </row>
    <row r="391" spans="1:13" x14ac:dyDescent="0.25">
      <c r="A391" s="267">
        <v>1055006</v>
      </c>
      <c r="B391" s="267" t="s">
        <v>3840</v>
      </c>
      <c r="C391" s="267" t="s">
        <v>2525</v>
      </c>
      <c r="D391" s="268"/>
      <c r="E391" s="267">
        <v>60</v>
      </c>
      <c r="F391" s="269">
        <v>270</v>
      </c>
      <c r="G391" s="270">
        <v>542.20000000000005</v>
      </c>
      <c r="M391" s="267">
        <v>-79.322821544984691</v>
      </c>
    </row>
    <row r="392" spans="1:13" x14ac:dyDescent="0.25">
      <c r="A392" s="267">
        <v>1055007</v>
      </c>
      <c r="B392" s="267" t="s">
        <v>3842</v>
      </c>
      <c r="C392" s="267" t="s">
        <v>2525</v>
      </c>
      <c r="D392" s="268"/>
      <c r="E392" s="267">
        <v>50</v>
      </c>
      <c r="F392" s="269">
        <v>1718</v>
      </c>
      <c r="G392" s="270">
        <v>3453.2</v>
      </c>
      <c r="M392" s="267">
        <v>-77.942973164459502</v>
      </c>
    </row>
    <row r="393" spans="1:13" x14ac:dyDescent="0.25">
      <c r="A393" s="267">
        <v>1055010</v>
      </c>
      <c r="B393" s="267" t="s">
        <v>3844</v>
      </c>
      <c r="C393" s="267" t="s">
        <v>2525</v>
      </c>
      <c r="D393" s="268"/>
      <c r="E393" s="267">
        <v>60</v>
      </c>
      <c r="F393" s="269">
        <v>620</v>
      </c>
      <c r="G393" s="270">
        <v>1246.2</v>
      </c>
      <c r="M393" s="267">
        <v>-81.619295420280068</v>
      </c>
    </row>
    <row r="394" spans="1:13" x14ac:dyDescent="0.25">
      <c r="A394" s="267">
        <v>1055011</v>
      </c>
      <c r="B394" s="267" t="s">
        <v>3846</v>
      </c>
      <c r="C394" s="267" t="s">
        <v>2525</v>
      </c>
      <c r="D394" s="268"/>
      <c r="E394" s="267">
        <v>60</v>
      </c>
      <c r="F394" s="269">
        <v>339</v>
      </c>
      <c r="G394" s="270">
        <v>681</v>
      </c>
      <c r="M394" s="267">
        <v>-84.437487983638007</v>
      </c>
    </row>
    <row r="395" spans="1:13" x14ac:dyDescent="0.25">
      <c r="A395" s="267">
        <v>1055012</v>
      </c>
      <c r="B395" s="267" t="s">
        <v>3848</v>
      </c>
      <c r="C395" s="267" t="s">
        <v>22275</v>
      </c>
      <c r="D395" s="268"/>
      <c r="E395" s="267">
        <v>50</v>
      </c>
      <c r="F395" s="269">
        <v>8360</v>
      </c>
      <c r="G395" s="270">
        <v>16803</v>
      </c>
      <c r="M395" s="267">
        <v>-76.035802168662642</v>
      </c>
    </row>
    <row r="396" spans="1:13" x14ac:dyDescent="0.25">
      <c r="A396" s="267">
        <v>1055014</v>
      </c>
      <c r="B396" s="267" t="s">
        <v>3850</v>
      </c>
      <c r="C396" s="267" t="s">
        <v>2525</v>
      </c>
      <c r="D396" s="268"/>
      <c r="E396" s="267">
        <v>50</v>
      </c>
      <c r="F396" s="269">
        <v>580</v>
      </c>
      <c r="G396" s="270">
        <v>1166</v>
      </c>
      <c r="M396" s="267">
        <v>-78.263019765068236</v>
      </c>
    </row>
    <row r="397" spans="1:13" x14ac:dyDescent="0.25">
      <c r="A397" s="267">
        <v>1055015</v>
      </c>
      <c r="B397" s="267" t="s">
        <v>3852</v>
      </c>
      <c r="C397" s="267" t="s">
        <v>2525</v>
      </c>
      <c r="D397" s="268"/>
      <c r="E397" s="267">
        <v>50</v>
      </c>
      <c r="F397" s="269">
        <v>738</v>
      </c>
      <c r="G397" s="270">
        <v>1483.4</v>
      </c>
      <c r="M397" s="267">
        <v>-71.731126954931</v>
      </c>
    </row>
    <row r="398" spans="1:13" x14ac:dyDescent="0.25">
      <c r="A398" s="267">
        <v>1055016</v>
      </c>
      <c r="B398" s="267" t="s">
        <v>3854</v>
      </c>
      <c r="C398" s="267" t="s">
        <v>2525</v>
      </c>
      <c r="D398" s="268"/>
      <c r="E398" s="267">
        <v>60</v>
      </c>
      <c r="F398" s="269">
        <v>3598</v>
      </c>
      <c r="G398" s="270">
        <v>7232.2</v>
      </c>
      <c r="M398" s="267">
        <v>-80.566275466087092</v>
      </c>
    </row>
    <row r="399" spans="1:13" x14ac:dyDescent="0.25">
      <c r="A399" s="267">
        <v>1055017</v>
      </c>
      <c r="B399" s="267" t="s">
        <v>3856</v>
      </c>
      <c r="C399" s="267" t="s">
        <v>2525</v>
      </c>
      <c r="D399" s="268"/>
      <c r="E399" s="267">
        <v>50</v>
      </c>
      <c r="F399" s="269">
        <v>1040</v>
      </c>
      <c r="G399" s="270">
        <v>2090.1999999999998</v>
      </c>
      <c r="M399" s="267">
        <v>-75.825700297023559</v>
      </c>
    </row>
    <row r="400" spans="1:13" x14ac:dyDescent="0.25">
      <c r="A400" s="267">
        <v>1055018</v>
      </c>
      <c r="B400" s="267" t="s">
        <v>3858</v>
      </c>
      <c r="C400" s="267" t="s">
        <v>2525</v>
      </c>
      <c r="D400" s="268"/>
      <c r="E400" s="267">
        <v>60</v>
      </c>
      <c r="F400" s="269">
        <v>496</v>
      </c>
      <c r="G400" s="270">
        <v>996.2</v>
      </c>
      <c r="M400" s="267">
        <v>-82.319301380499013</v>
      </c>
    </row>
    <row r="401" spans="1:13" x14ac:dyDescent="0.25">
      <c r="A401" s="267">
        <v>1055020</v>
      </c>
      <c r="B401" s="267" t="s">
        <v>3406</v>
      </c>
      <c r="C401" s="267" t="s">
        <v>2525</v>
      </c>
      <c r="D401" s="268"/>
      <c r="E401" s="267">
        <v>60</v>
      </c>
      <c r="F401" s="269">
        <v>342</v>
      </c>
      <c r="G401" s="270">
        <v>686.6</v>
      </c>
      <c r="M401" s="267">
        <v>-84.08994487761673</v>
      </c>
    </row>
    <row r="402" spans="1:13" x14ac:dyDescent="0.25">
      <c r="A402" s="267">
        <v>1055021</v>
      </c>
      <c r="B402" s="267" t="s">
        <v>3861</v>
      </c>
      <c r="C402" s="267" t="s">
        <v>22275</v>
      </c>
      <c r="D402" s="268"/>
      <c r="E402" s="267">
        <v>60</v>
      </c>
      <c r="F402" s="269">
        <v>4541</v>
      </c>
      <c r="G402" s="270">
        <v>9127</v>
      </c>
      <c r="M402" s="267">
        <v>-83.011124729807548</v>
      </c>
    </row>
    <row r="403" spans="1:13" x14ac:dyDescent="0.25">
      <c r="A403" s="267">
        <v>1055022</v>
      </c>
      <c r="B403" s="267" t="s">
        <v>3863</v>
      </c>
      <c r="C403" s="267" t="s">
        <v>2525</v>
      </c>
      <c r="D403" s="268"/>
      <c r="E403" s="267">
        <v>50</v>
      </c>
      <c r="F403" s="269">
        <v>537</v>
      </c>
      <c r="G403" s="270">
        <v>1079.2</v>
      </c>
      <c r="M403" s="267">
        <v>-77.841028775884396</v>
      </c>
    </row>
    <row r="404" spans="1:13" x14ac:dyDescent="0.25">
      <c r="A404" s="267">
        <v>1055023</v>
      </c>
      <c r="B404" s="267" t="s">
        <v>3865</v>
      </c>
      <c r="C404" s="267" t="s">
        <v>2525</v>
      </c>
      <c r="D404" s="268"/>
      <c r="E404" s="267">
        <v>70</v>
      </c>
      <c r="F404" s="269">
        <v>216</v>
      </c>
      <c r="G404" s="270">
        <v>434.6</v>
      </c>
      <c r="M404" s="267">
        <v>-88.33235161756086</v>
      </c>
    </row>
    <row r="405" spans="1:13" x14ac:dyDescent="0.25">
      <c r="A405" s="267">
        <v>1055024</v>
      </c>
      <c r="B405" s="267" t="s">
        <v>3867</v>
      </c>
      <c r="C405" s="267" t="s">
        <v>2525</v>
      </c>
      <c r="D405" s="268"/>
      <c r="E405" s="267">
        <v>60</v>
      </c>
      <c r="F405" s="269">
        <v>745</v>
      </c>
      <c r="G405" s="270">
        <v>1498</v>
      </c>
      <c r="M405" s="267">
        <v>-83.21819411884168</v>
      </c>
    </row>
    <row r="406" spans="1:13" x14ac:dyDescent="0.25">
      <c r="A406" s="267">
        <v>1055025</v>
      </c>
      <c r="B406" s="267" t="s">
        <v>3869</v>
      </c>
      <c r="C406" s="267" t="s">
        <v>2525</v>
      </c>
      <c r="D406" s="268"/>
      <c r="E406" s="267">
        <v>50</v>
      </c>
      <c r="F406" s="269">
        <v>518</v>
      </c>
      <c r="G406" s="270">
        <v>1040.4000000000001</v>
      </c>
      <c r="M406" s="267">
        <v>-78.618150748557923</v>
      </c>
    </row>
    <row r="407" spans="1:13" x14ac:dyDescent="0.25">
      <c r="A407" s="267">
        <v>1055027</v>
      </c>
      <c r="B407" s="267" t="s">
        <v>3871</v>
      </c>
      <c r="C407" s="267" t="s">
        <v>2525</v>
      </c>
      <c r="D407" s="268"/>
      <c r="E407" s="267">
        <v>50</v>
      </c>
      <c r="F407" s="269">
        <v>2474</v>
      </c>
      <c r="G407" s="270">
        <v>4972.8</v>
      </c>
      <c r="M407" s="267">
        <v>-78.742193219921731</v>
      </c>
    </row>
    <row r="408" spans="1:13" x14ac:dyDescent="0.25">
      <c r="A408" s="267">
        <v>1055028</v>
      </c>
      <c r="B408" s="267" t="s">
        <v>3873</v>
      </c>
      <c r="C408" s="267" t="s">
        <v>2525</v>
      </c>
      <c r="D408" s="268"/>
      <c r="E408" s="267">
        <v>60</v>
      </c>
      <c r="F408" s="269">
        <v>5266</v>
      </c>
      <c r="G408" s="270">
        <v>10584.6</v>
      </c>
      <c r="M408" s="267">
        <v>-82.803810093414597</v>
      </c>
    </row>
    <row r="409" spans="1:13" x14ac:dyDescent="0.25">
      <c r="A409" s="267">
        <v>1055029</v>
      </c>
      <c r="B409" s="267" t="s">
        <v>3875</v>
      </c>
      <c r="C409" s="267" t="s">
        <v>2525</v>
      </c>
      <c r="D409" s="268"/>
      <c r="E409" s="267">
        <v>70</v>
      </c>
      <c r="F409" s="269">
        <v>193</v>
      </c>
      <c r="G409" s="270">
        <v>388.4</v>
      </c>
      <c r="M409" s="267">
        <v>-85.293919997515289</v>
      </c>
    </row>
    <row r="410" spans="1:13" x14ac:dyDescent="0.25">
      <c r="A410" s="267">
        <v>1055031</v>
      </c>
      <c r="B410" s="267" t="s">
        <v>3700</v>
      </c>
      <c r="C410" s="267" t="s">
        <v>2525</v>
      </c>
      <c r="D410" s="268"/>
      <c r="E410" s="267">
        <v>60</v>
      </c>
      <c r="F410" s="269">
        <v>589</v>
      </c>
      <c r="G410" s="270">
        <v>1183.8</v>
      </c>
      <c r="M410" s="267">
        <v>-80.594442468110728</v>
      </c>
    </row>
    <row r="411" spans="1:13" x14ac:dyDescent="0.25">
      <c r="A411" s="267">
        <v>1055032</v>
      </c>
      <c r="B411" s="267" t="s">
        <v>3878</v>
      </c>
      <c r="C411" s="267" t="s">
        <v>22275</v>
      </c>
      <c r="D411" s="268"/>
      <c r="E411" s="267">
        <v>60</v>
      </c>
      <c r="F411" s="269">
        <v>7748</v>
      </c>
      <c r="G411" s="270">
        <v>15572.8</v>
      </c>
      <c r="M411" s="267">
        <v>-80.561721581033197</v>
      </c>
    </row>
    <row r="412" spans="1:13" x14ac:dyDescent="0.25">
      <c r="A412" s="267">
        <v>1055033</v>
      </c>
      <c r="B412" s="267" t="s">
        <v>3880</v>
      </c>
      <c r="C412" s="267" t="s">
        <v>22275</v>
      </c>
      <c r="D412" s="268"/>
      <c r="E412" s="267">
        <v>50</v>
      </c>
      <c r="F412" s="269">
        <v>4831</v>
      </c>
      <c r="G412" s="270">
        <v>9710</v>
      </c>
      <c r="M412" s="267">
        <v>-73.549605542703446</v>
      </c>
    </row>
    <row r="413" spans="1:13" x14ac:dyDescent="0.25">
      <c r="A413" s="267">
        <v>1055035</v>
      </c>
      <c r="B413" s="267" t="s">
        <v>3882</v>
      </c>
      <c r="C413" s="267" t="s">
        <v>2525</v>
      </c>
      <c r="D413" s="268"/>
      <c r="E413" s="267">
        <v>60</v>
      </c>
      <c r="F413" s="269">
        <v>7624</v>
      </c>
      <c r="G413" s="270">
        <v>15323.4</v>
      </c>
      <c r="M413" s="267">
        <v>-79.498040996248278</v>
      </c>
    </row>
    <row r="414" spans="1:13" x14ac:dyDescent="0.25">
      <c r="A414" s="267">
        <v>1055036</v>
      </c>
      <c r="B414" s="267" t="s">
        <v>3884</v>
      </c>
      <c r="C414" s="267" t="s">
        <v>2525</v>
      </c>
      <c r="D414" s="268"/>
      <c r="E414" s="267">
        <v>60</v>
      </c>
      <c r="F414" s="269">
        <v>492</v>
      </c>
      <c r="G414" s="270">
        <v>989.2</v>
      </c>
      <c r="M414" s="267">
        <v>-83.22451235070902</v>
      </c>
    </row>
    <row r="415" spans="1:13" x14ac:dyDescent="0.25">
      <c r="A415" s="267">
        <v>1055037</v>
      </c>
      <c r="B415" s="267" t="s">
        <v>3886</v>
      </c>
      <c r="C415" s="267" t="s">
        <v>2525</v>
      </c>
      <c r="D415" s="268"/>
      <c r="E415" s="267">
        <v>60</v>
      </c>
      <c r="F415" s="269">
        <v>1152</v>
      </c>
      <c r="G415" s="270">
        <v>2316</v>
      </c>
      <c r="M415" s="267">
        <v>-81.388112664831638</v>
      </c>
    </row>
    <row r="416" spans="1:13" x14ac:dyDescent="0.25">
      <c r="A416" s="267">
        <v>1055038</v>
      </c>
      <c r="B416" s="267" t="s">
        <v>3888</v>
      </c>
      <c r="C416" s="267" t="s">
        <v>2525</v>
      </c>
      <c r="D416" s="268"/>
      <c r="E416" s="267">
        <v>60</v>
      </c>
      <c r="F416" s="269">
        <v>1259</v>
      </c>
      <c r="G416" s="270">
        <v>2529.6</v>
      </c>
      <c r="M416" s="267">
        <v>-84.15642018782232</v>
      </c>
    </row>
    <row r="417" spans="1:13" x14ac:dyDescent="0.25">
      <c r="A417" s="267">
        <v>1055039</v>
      </c>
      <c r="B417" s="267" t="s">
        <v>3890</v>
      </c>
      <c r="C417" s="267" t="s">
        <v>2525</v>
      </c>
      <c r="D417" s="268"/>
      <c r="E417" s="267">
        <v>50</v>
      </c>
      <c r="F417" s="269">
        <v>777</v>
      </c>
      <c r="G417" s="270">
        <v>1561.2</v>
      </c>
      <c r="M417" s="267">
        <v>-75.106465323408742</v>
      </c>
    </row>
    <row r="418" spans="1:13" x14ac:dyDescent="0.25">
      <c r="A418" s="267">
        <v>1055040</v>
      </c>
      <c r="B418" s="267" t="s">
        <v>3892</v>
      </c>
      <c r="C418" s="267" t="s">
        <v>2525</v>
      </c>
      <c r="D418" s="268"/>
      <c r="E418" s="267">
        <v>50</v>
      </c>
      <c r="F418" s="269">
        <v>8311</v>
      </c>
      <c r="G418" s="270">
        <v>16706</v>
      </c>
      <c r="M418" s="267">
        <v>-75.511058605000017</v>
      </c>
    </row>
    <row r="419" spans="1:13" x14ac:dyDescent="0.25">
      <c r="A419" s="267">
        <v>1055041</v>
      </c>
      <c r="B419" s="267" t="s">
        <v>3894</v>
      </c>
      <c r="C419" s="267" t="s">
        <v>2525</v>
      </c>
      <c r="D419" s="268"/>
      <c r="E419" s="267">
        <v>60</v>
      </c>
      <c r="F419" s="269">
        <v>2655</v>
      </c>
      <c r="G419" s="270">
        <v>5337.4</v>
      </c>
      <c r="M419" s="267">
        <v>-83.730788649735558</v>
      </c>
    </row>
    <row r="420" spans="1:13" x14ac:dyDescent="0.25">
      <c r="A420" s="267">
        <v>1055042</v>
      </c>
      <c r="B420" s="267" t="s">
        <v>3896</v>
      </c>
      <c r="C420" s="267" t="s">
        <v>2525</v>
      </c>
      <c r="D420" s="268"/>
      <c r="E420" s="267">
        <v>50</v>
      </c>
      <c r="F420" s="269">
        <v>4407</v>
      </c>
      <c r="G420" s="270">
        <v>8859</v>
      </c>
      <c r="M420" s="267">
        <v>-73.092119408360489</v>
      </c>
    </row>
    <row r="421" spans="1:13" x14ac:dyDescent="0.25">
      <c r="A421" s="267">
        <v>1055043</v>
      </c>
      <c r="B421" s="267" t="s">
        <v>3898</v>
      </c>
      <c r="C421" s="267" t="s">
        <v>2525</v>
      </c>
      <c r="D421" s="268"/>
      <c r="E421" s="267">
        <v>50</v>
      </c>
      <c r="F421" s="269">
        <v>1095</v>
      </c>
      <c r="G421" s="270">
        <v>2200.1999999999998</v>
      </c>
      <c r="M421" s="267">
        <v>-77.908090438974355</v>
      </c>
    </row>
    <row r="422" spans="1:13" x14ac:dyDescent="0.25">
      <c r="A422" s="267">
        <v>1055044</v>
      </c>
      <c r="B422" s="267" t="s">
        <v>3900</v>
      </c>
      <c r="C422" s="267" t="s">
        <v>2525</v>
      </c>
      <c r="D422" s="268"/>
      <c r="E422" s="267">
        <v>50</v>
      </c>
      <c r="F422" s="269">
        <v>5543</v>
      </c>
      <c r="G422" s="270">
        <v>11142.2</v>
      </c>
      <c r="M422" s="267">
        <v>-77.407944104467717</v>
      </c>
    </row>
    <row r="423" spans="1:13" x14ac:dyDescent="0.25">
      <c r="A423" s="267">
        <v>1055046</v>
      </c>
      <c r="B423" s="267" t="s">
        <v>3902</v>
      </c>
      <c r="C423" s="267" t="s">
        <v>22275</v>
      </c>
      <c r="D423" s="268"/>
      <c r="E423" s="267">
        <v>50</v>
      </c>
      <c r="F423" s="269">
        <v>6282</v>
      </c>
      <c r="G423" s="270">
        <v>12627</v>
      </c>
      <c r="M423" s="267">
        <v>-72.230912493387095</v>
      </c>
    </row>
    <row r="424" spans="1:13" x14ac:dyDescent="0.25">
      <c r="A424" s="267">
        <v>1056001</v>
      </c>
      <c r="B424" s="267" t="s">
        <v>3904</v>
      </c>
      <c r="C424" s="267" t="s">
        <v>2525</v>
      </c>
      <c r="D424" s="268"/>
      <c r="E424" s="267">
        <v>50</v>
      </c>
      <c r="F424" s="269">
        <v>2620</v>
      </c>
      <c r="G424" s="270">
        <v>5266.6</v>
      </c>
      <c r="M424" s="267">
        <v>-77.474458024665395</v>
      </c>
    </row>
    <row r="425" spans="1:13" x14ac:dyDescent="0.25">
      <c r="A425" s="267">
        <v>1056002</v>
      </c>
      <c r="B425" s="267" t="s">
        <v>3906</v>
      </c>
      <c r="C425" s="267" t="s">
        <v>22275</v>
      </c>
      <c r="D425" s="268"/>
      <c r="E425" s="267">
        <v>60</v>
      </c>
      <c r="F425" s="269">
        <v>4912</v>
      </c>
      <c r="G425" s="270">
        <v>9873</v>
      </c>
      <c r="M425" s="267">
        <v>-80.283224419446498</v>
      </c>
    </row>
    <row r="426" spans="1:13" x14ac:dyDescent="0.25">
      <c r="A426" s="267">
        <v>1056003</v>
      </c>
      <c r="B426" s="267" t="s">
        <v>3908</v>
      </c>
      <c r="C426" s="267" t="s">
        <v>2525</v>
      </c>
      <c r="D426" s="268"/>
      <c r="E426" s="267">
        <v>50</v>
      </c>
      <c r="F426" s="269">
        <v>298</v>
      </c>
      <c r="G426" s="270">
        <v>598.4</v>
      </c>
      <c r="M426" s="267">
        <v>-77.055963276247226</v>
      </c>
    </row>
    <row r="427" spans="1:13" x14ac:dyDescent="0.25">
      <c r="A427" s="267">
        <v>1056004</v>
      </c>
      <c r="B427" s="267" t="s">
        <v>3910</v>
      </c>
      <c r="C427" s="267" t="s">
        <v>2525</v>
      </c>
      <c r="D427" s="268"/>
      <c r="E427" s="267">
        <v>50</v>
      </c>
      <c r="F427" s="269">
        <v>369</v>
      </c>
      <c r="G427" s="270">
        <v>742.4</v>
      </c>
      <c r="M427" s="267">
        <v>-75.13508915247688</v>
      </c>
    </row>
    <row r="428" spans="1:13" x14ac:dyDescent="0.25">
      <c r="A428" s="267">
        <v>1056005</v>
      </c>
      <c r="B428" s="267" t="s">
        <v>3912</v>
      </c>
      <c r="C428" s="267" t="s">
        <v>2525</v>
      </c>
      <c r="D428" s="268"/>
      <c r="E428" s="267">
        <v>50</v>
      </c>
      <c r="F428" s="269">
        <v>2204</v>
      </c>
      <c r="G428" s="270">
        <v>4430.3999999999996</v>
      </c>
      <c r="M428" s="267">
        <v>-69.023895546632588</v>
      </c>
    </row>
    <row r="429" spans="1:13" x14ac:dyDescent="0.25">
      <c r="A429" s="267">
        <v>1056006</v>
      </c>
      <c r="B429" s="267" t="s">
        <v>3914</v>
      </c>
      <c r="C429" s="267" t="s">
        <v>2525</v>
      </c>
      <c r="D429" s="268"/>
      <c r="E429" s="267">
        <v>50</v>
      </c>
      <c r="F429" s="269">
        <v>315</v>
      </c>
      <c r="G429" s="270">
        <v>633.20000000000005</v>
      </c>
      <c r="M429" s="267">
        <v>-78.074795447620033</v>
      </c>
    </row>
    <row r="430" spans="1:13" x14ac:dyDescent="0.25">
      <c r="A430" s="267">
        <v>1056008</v>
      </c>
      <c r="B430" s="267" t="s">
        <v>3916</v>
      </c>
      <c r="C430" s="267" t="s">
        <v>2525</v>
      </c>
      <c r="D430" s="268"/>
      <c r="E430" s="267">
        <v>50</v>
      </c>
      <c r="F430" s="269">
        <v>615</v>
      </c>
      <c r="G430" s="270">
        <v>1235.5999999999999</v>
      </c>
      <c r="M430" s="267">
        <v>-76.797712079947715</v>
      </c>
    </row>
    <row r="431" spans="1:13" x14ac:dyDescent="0.25">
      <c r="A431" s="267">
        <v>1056009</v>
      </c>
      <c r="B431" s="267" t="s">
        <v>3918</v>
      </c>
      <c r="C431" s="267" t="s">
        <v>2525</v>
      </c>
      <c r="D431" s="268"/>
      <c r="E431" s="267">
        <v>50</v>
      </c>
      <c r="F431" s="269">
        <v>1132</v>
      </c>
      <c r="G431" s="270">
        <v>2275.1999999999998</v>
      </c>
      <c r="M431" s="267">
        <v>-75.144543297831618</v>
      </c>
    </row>
    <row r="432" spans="1:13" x14ac:dyDescent="0.25">
      <c r="A432" s="267">
        <v>1056010</v>
      </c>
      <c r="B432" s="267" t="s">
        <v>3920</v>
      </c>
      <c r="C432" s="267" t="s">
        <v>2525</v>
      </c>
      <c r="D432" s="268"/>
      <c r="E432" s="267">
        <v>60</v>
      </c>
      <c r="F432" s="269">
        <v>799</v>
      </c>
      <c r="G432" s="270">
        <v>1606.6</v>
      </c>
      <c r="M432" s="267">
        <v>-80.935325715499246</v>
      </c>
    </row>
    <row r="433" spans="1:13" x14ac:dyDescent="0.25">
      <c r="A433" s="267">
        <v>1056011</v>
      </c>
      <c r="B433" s="267" t="s">
        <v>3922</v>
      </c>
      <c r="C433" s="267" t="s">
        <v>2525</v>
      </c>
      <c r="D433" s="268"/>
      <c r="E433" s="267">
        <v>60</v>
      </c>
      <c r="F433" s="269">
        <v>180</v>
      </c>
      <c r="G433" s="270">
        <v>362.6</v>
      </c>
      <c r="M433" s="267">
        <v>-80.565747957410267</v>
      </c>
    </row>
    <row r="434" spans="1:13" x14ac:dyDescent="0.25">
      <c r="A434" s="267">
        <v>1056013</v>
      </c>
      <c r="B434" s="267" t="s">
        <v>3924</v>
      </c>
      <c r="C434" s="267" t="s">
        <v>2525</v>
      </c>
      <c r="D434" s="268"/>
      <c r="E434" s="267">
        <v>50</v>
      </c>
      <c r="F434" s="269">
        <v>2081</v>
      </c>
      <c r="G434" s="270">
        <v>4182.2</v>
      </c>
      <c r="M434" s="267">
        <v>-60.311381162101526</v>
      </c>
    </row>
    <row r="435" spans="1:13" x14ac:dyDescent="0.25">
      <c r="A435" s="267">
        <v>1056014</v>
      </c>
      <c r="B435" s="267" t="s">
        <v>3926</v>
      </c>
      <c r="C435" s="267" t="s">
        <v>2525</v>
      </c>
      <c r="D435" s="268"/>
      <c r="E435" s="267">
        <v>50</v>
      </c>
      <c r="F435" s="269">
        <v>712</v>
      </c>
      <c r="G435" s="270">
        <v>1430.8</v>
      </c>
      <c r="M435" s="267">
        <v>-73.6976335638482</v>
      </c>
    </row>
    <row r="436" spans="1:13" x14ac:dyDescent="0.25">
      <c r="A436" s="267">
        <v>1056015</v>
      </c>
      <c r="B436" s="267" t="s">
        <v>3928</v>
      </c>
      <c r="C436" s="267" t="s">
        <v>22275</v>
      </c>
      <c r="D436" s="268"/>
      <c r="E436" s="267">
        <v>50</v>
      </c>
      <c r="F436" s="269">
        <v>23877</v>
      </c>
      <c r="G436" s="270">
        <v>47992.2</v>
      </c>
      <c r="M436" s="267">
        <v>-72.939519498444184</v>
      </c>
    </row>
    <row r="437" spans="1:13" x14ac:dyDescent="0.25">
      <c r="A437" s="267">
        <v>1056016</v>
      </c>
      <c r="B437" s="267" t="s">
        <v>3930</v>
      </c>
      <c r="C437" s="267" t="s">
        <v>2525</v>
      </c>
      <c r="D437" s="268"/>
      <c r="E437" s="267">
        <v>60</v>
      </c>
      <c r="F437" s="269">
        <v>361</v>
      </c>
      <c r="G437" s="270">
        <v>726.4</v>
      </c>
      <c r="M437" s="267">
        <v>-80.062998169923773</v>
      </c>
    </row>
    <row r="438" spans="1:13" x14ac:dyDescent="0.25">
      <c r="A438" s="267">
        <v>1056017</v>
      </c>
      <c r="B438" s="267" t="s">
        <v>3932</v>
      </c>
      <c r="C438" s="267" t="s">
        <v>2525</v>
      </c>
      <c r="D438" s="268"/>
      <c r="E438" s="267">
        <v>70</v>
      </c>
      <c r="F438" s="269">
        <v>209</v>
      </c>
      <c r="G438" s="270">
        <v>419.6</v>
      </c>
      <c r="M438" s="267">
        <v>-85.450769854191648</v>
      </c>
    </row>
    <row r="439" spans="1:13" x14ac:dyDescent="0.25">
      <c r="A439" s="267">
        <v>1056018</v>
      </c>
      <c r="B439" s="267" t="s">
        <v>3934</v>
      </c>
      <c r="C439" s="267" t="s">
        <v>2525</v>
      </c>
      <c r="D439" s="268"/>
      <c r="E439" s="267">
        <v>50</v>
      </c>
      <c r="F439" s="269">
        <v>8263</v>
      </c>
      <c r="G439" s="270">
        <v>16609.2</v>
      </c>
      <c r="M439" s="267">
        <v>-70.774200332622442</v>
      </c>
    </row>
    <row r="440" spans="1:13" x14ac:dyDescent="0.25">
      <c r="A440" s="267">
        <v>1056019</v>
      </c>
      <c r="B440" s="267" t="s">
        <v>3936</v>
      </c>
      <c r="C440" s="267" t="s">
        <v>2525</v>
      </c>
      <c r="D440" s="268"/>
      <c r="E440" s="267">
        <v>50</v>
      </c>
      <c r="F440" s="269">
        <v>536</v>
      </c>
      <c r="G440" s="270">
        <v>1077</v>
      </c>
      <c r="M440" s="267">
        <v>-73.718946841604264</v>
      </c>
    </row>
    <row r="441" spans="1:13" x14ac:dyDescent="0.25">
      <c r="A441" s="267">
        <v>1056020</v>
      </c>
      <c r="B441" s="267" t="s">
        <v>3938</v>
      </c>
      <c r="C441" s="267" t="s">
        <v>2525</v>
      </c>
      <c r="D441" s="268"/>
      <c r="E441" s="267">
        <v>50</v>
      </c>
      <c r="F441" s="269">
        <v>850</v>
      </c>
      <c r="G441" s="270">
        <v>1707.6</v>
      </c>
      <c r="M441" s="267">
        <v>-78.205569457026087</v>
      </c>
    </row>
    <row r="442" spans="1:13" x14ac:dyDescent="0.25">
      <c r="A442" s="267">
        <v>1056021</v>
      </c>
      <c r="B442" s="267" t="s">
        <v>3940</v>
      </c>
      <c r="C442" s="267" t="s">
        <v>2525</v>
      </c>
      <c r="D442" s="268"/>
      <c r="E442" s="267">
        <v>50</v>
      </c>
      <c r="F442" s="269">
        <v>1668</v>
      </c>
      <c r="G442" s="270">
        <v>3353.4</v>
      </c>
      <c r="M442" s="267">
        <v>-75.409849376219114</v>
      </c>
    </row>
    <row r="443" spans="1:13" x14ac:dyDescent="0.25">
      <c r="A443" s="267">
        <v>1056022</v>
      </c>
      <c r="B443" s="267" t="s">
        <v>3942</v>
      </c>
      <c r="C443" s="267" t="s">
        <v>2525</v>
      </c>
      <c r="D443" s="268"/>
      <c r="E443" s="267">
        <v>50</v>
      </c>
      <c r="F443" s="269">
        <v>343</v>
      </c>
      <c r="G443" s="270">
        <v>689.8</v>
      </c>
      <c r="M443" s="267">
        <v>-75.366509553658545</v>
      </c>
    </row>
    <row r="444" spans="1:13" x14ac:dyDescent="0.25">
      <c r="A444" s="267">
        <v>1056023</v>
      </c>
      <c r="B444" s="267" t="s">
        <v>3944</v>
      </c>
      <c r="C444" s="267" t="s">
        <v>2525</v>
      </c>
      <c r="D444" s="268"/>
      <c r="E444" s="267">
        <v>50</v>
      </c>
      <c r="F444" s="269">
        <v>1226</v>
      </c>
      <c r="G444" s="270">
        <v>2465.1999999999998</v>
      </c>
      <c r="M444" s="267">
        <v>-75.223421161565227</v>
      </c>
    </row>
    <row r="445" spans="1:13" x14ac:dyDescent="0.25">
      <c r="A445" s="267">
        <v>1056024</v>
      </c>
      <c r="B445" s="267" t="s">
        <v>3946</v>
      </c>
      <c r="C445" s="267" t="s">
        <v>2525</v>
      </c>
      <c r="D445" s="268"/>
      <c r="E445" s="267">
        <v>50</v>
      </c>
      <c r="F445" s="269">
        <v>1406</v>
      </c>
      <c r="G445" s="270">
        <v>2826.4</v>
      </c>
      <c r="M445" s="267">
        <v>-76.26149044824551</v>
      </c>
    </row>
    <row r="446" spans="1:13" x14ac:dyDescent="0.25">
      <c r="A446" s="267">
        <v>1056025</v>
      </c>
      <c r="B446" s="267" t="s">
        <v>3948</v>
      </c>
      <c r="C446" s="267" t="s">
        <v>2525</v>
      </c>
      <c r="D446" s="268"/>
      <c r="E446" s="267">
        <v>50</v>
      </c>
      <c r="F446" s="269">
        <v>637</v>
      </c>
      <c r="G446" s="270">
        <v>1279.4000000000001</v>
      </c>
      <c r="M446" s="267">
        <v>-60.820495502039819</v>
      </c>
    </row>
    <row r="447" spans="1:13" x14ac:dyDescent="0.25">
      <c r="A447" s="267">
        <v>1056026</v>
      </c>
      <c r="B447" s="267" t="s">
        <v>3950</v>
      </c>
      <c r="C447" s="267" t="s">
        <v>2525</v>
      </c>
      <c r="D447" s="268"/>
      <c r="E447" s="267">
        <v>50</v>
      </c>
      <c r="F447" s="269">
        <v>813</v>
      </c>
      <c r="G447" s="270">
        <v>1634.2</v>
      </c>
      <c r="M447" s="267">
        <v>-77.973403659165797</v>
      </c>
    </row>
    <row r="448" spans="1:13" x14ac:dyDescent="0.25">
      <c r="A448" s="267">
        <v>1056027</v>
      </c>
      <c r="B448" s="267" t="s">
        <v>3952</v>
      </c>
      <c r="C448" s="267" t="s">
        <v>2525</v>
      </c>
      <c r="D448" s="268"/>
      <c r="E448" s="267">
        <v>50</v>
      </c>
      <c r="F448" s="269">
        <v>655</v>
      </c>
      <c r="G448" s="270">
        <v>1315.6</v>
      </c>
      <c r="M448" s="267">
        <v>-77.155889253431283</v>
      </c>
    </row>
    <row r="449" spans="1:13" x14ac:dyDescent="0.25">
      <c r="A449" s="267">
        <v>1056028</v>
      </c>
      <c r="B449" s="267" t="s">
        <v>3647</v>
      </c>
      <c r="C449" s="267" t="s">
        <v>2525</v>
      </c>
      <c r="D449" s="268"/>
      <c r="E449" s="267">
        <v>50</v>
      </c>
      <c r="F449" s="269">
        <v>1539</v>
      </c>
      <c r="G449" s="270">
        <v>3094.2</v>
      </c>
      <c r="M449" s="267">
        <v>-68.385061329242617</v>
      </c>
    </row>
    <row r="450" spans="1:13" x14ac:dyDescent="0.25">
      <c r="A450" s="267">
        <v>1056029</v>
      </c>
      <c r="B450" s="267" t="s">
        <v>3955</v>
      </c>
      <c r="C450" s="267" t="s">
        <v>2525</v>
      </c>
      <c r="D450" s="268"/>
      <c r="E450" s="267">
        <v>50</v>
      </c>
      <c r="F450" s="269">
        <v>1526</v>
      </c>
      <c r="G450" s="270">
        <v>3066.8</v>
      </c>
      <c r="M450" s="267">
        <v>-77.35493512289851</v>
      </c>
    </row>
    <row r="451" spans="1:13" x14ac:dyDescent="0.25">
      <c r="A451" s="267">
        <v>1056030</v>
      </c>
      <c r="B451" s="267" t="s">
        <v>3957</v>
      </c>
      <c r="C451" s="267" t="s">
        <v>2525</v>
      </c>
      <c r="D451" s="268"/>
      <c r="E451" s="267">
        <v>50</v>
      </c>
      <c r="F451" s="269">
        <v>1440</v>
      </c>
      <c r="G451" s="270">
        <v>2893.8</v>
      </c>
      <c r="M451" s="267">
        <v>-72.590557746457378</v>
      </c>
    </row>
    <row r="452" spans="1:13" x14ac:dyDescent="0.25">
      <c r="A452" s="267">
        <v>1056031</v>
      </c>
      <c r="B452" s="267" t="s">
        <v>3959</v>
      </c>
      <c r="C452" s="267" t="s">
        <v>2525</v>
      </c>
      <c r="D452" s="268"/>
      <c r="E452" s="267">
        <v>50</v>
      </c>
      <c r="F452" s="269">
        <v>1439</v>
      </c>
      <c r="G452" s="270">
        <v>2891.8</v>
      </c>
      <c r="M452" s="267">
        <v>-76.151513881475722</v>
      </c>
    </row>
    <row r="453" spans="1:13" x14ac:dyDescent="0.25">
      <c r="A453" s="267">
        <v>1056032</v>
      </c>
      <c r="B453" s="267" t="s">
        <v>3961</v>
      </c>
      <c r="C453" s="267" t="s">
        <v>2525</v>
      </c>
      <c r="D453" s="268"/>
      <c r="E453" s="267">
        <v>50</v>
      </c>
      <c r="F453" s="269">
        <v>1043</v>
      </c>
      <c r="G453" s="270">
        <v>2096.8000000000002</v>
      </c>
      <c r="M453" s="267">
        <v>-69.693963447182725</v>
      </c>
    </row>
    <row r="454" spans="1:13" x14ac:dyDescent="0.25">
      <c r="A454" s="267">
        <v>1056033</v>
      </c>
      <c r="B454" s="267" t="s">
        <v>1</v>
      </c>
      <c r="C454" s="267" t="s">
        <v>2525</v>
      </c>
      <c r="D454" s="268"/>
      <c r="E454" s="267">
        <v>60</v>
      </c>
      <c r="F454" s="269">
        <v>463</v>
      </c>
      <c r="G454" s="270">
        <v>930.6</v>
      </c>
      <c r="M454" s="267">
        <v>-79.206394845243835</v>
      </c>
    </row>
    <row r="455" spans="1:13" x14ac:dyDescent="0.25">
      <c r="A455" s="267">
        <v>1056034</v>
      </c>
      <c r="B455" s="267" t="s">
        <v>3</v>
      </c>
      <c r="C455" s="267" t="s">
        <v>2525</v>
      </c>
      <c r="D455" s="268"/>
      <c r="E455" s="267">
        <v>50</v>
      </c>
      <c r="F455" s="269">
        <v>263</v>
      </c>
      <c r="G455" s="270">
        <v>529</v>
      </c>
      <c r="M455" s="267">
        <v>-76.432536549956524</v>
      </c>
    </row>
    <row r="456" spans="1:13" x14ac:dyDescent="0.25">
      <c r="A456" s="267">
        <v>1056035</v>
      </c>
      <c r="B456" s="267" t="s">
        <v>5</v>
      </c>
      <c r="C456" s="267" t="s">
        <v>2525</v>
      </c>
      <c r="D456" s="268"/>
      <c r="E456" s="267">
        <v>60</v>
      </c>
      <c r="F456" s="269">
        <v>400</v>
      </c>
      <c r="G456" s="270">
        <v>803</v>
      </c>
      <c r="M456" s="267">
        <v>-79.864816501407205</v>
      </c>
    </row>
    <row r="457" spans="1:13" x14ac:dyDescent="0.25">
      <c r="A457" s="267">
        <v>1056036</v>
      </c>
      <c r="B457" s="267" t="s">
        <v>7</v>
      </c>
      <c r="C457" s="267" t="s">
        <v>2525</v>
      </c>
      <c r="D457" s="268"/>
      <c r="E457" s="267">
        <v>50</v>
      </c>
      <c r="F457" s="269">
        <v>2019</v>
      </c>
      <c r="G457" s="270">
        <v>4057.2</v>
      </c>
      <c r="M457" s="267">
        <v>-72.61426474185447</v>
      </c>
    </row>
    <row r="458" spans="1:13" x14ac:dyDescent="0.25">
      <c r="A458" s="267">
        <v>1056037</v>
      </c>
      <c r="B458" s="267" t="s">
        <v>9</v>
      </c>
      <c r="C458" s="267" t="s">
        <v>2525</v>
      </c>
      <c r="D458" s="268"/>
      <c r="E458" s="267">
        <v>50</v>
      </c>
      <c r="F458" s="269">
        <v>262</v>
      </c>
      <c r="G458" s="270">
        <v>526.20000000000005</v>
      </c>
      <c r="M458" s="267">
        <v>-76.779346549900197</v>
      </c>
    </row>
    <row r="459" spans="1:13" x14ac:dyDescent="0.25">
      <c r="A459" s="267">
        <v>1056038</v>
      </c>
      <c r="B459" s="267" t="s">
        <v>11</v>
      </c>
      <c r="C459" s="267" t="s">
        <v>2525</v>
      </c>
      <c r="D459" s="268"/>
      <c r="E459" s="267">
        <v>50</v>
      </c>
      <c r="F459" s="269">
        <v>202</v>
      </c>
      <c r="G459" s="270">
        <v>405.4</v>
      </c>
      <c r="M459" s="267">
        <v>-78.810572693625431</v>
      </c>
    </row>
    <row r="460" spans="1:13" x14ac:dyDescent="0.25">
      <c r="A460" s="267">
        <v>1056039</v>
      </c>
      <c r="B460" s="267" t="s">
        <v>13</v>
      </c>
      <c r="C460" s="267" t="s">
        <v>22275</v>
      </c>
      <c r="D460" s="268"/>
      <c r="E460" s="267">
        <v>50</v>
      </c>
      <c r="F460" s="269">
        <v>20883</v>
      </c>
      <c r="G460" s="270">
        <v>41974.6</v>
      </c>
      <c r="M460" s="267">
        <v>-73.136774077112989</v>
      </c>
    </row>
    <row r="461" spans="1:13" x14ac:dyDescent="0.25">
      <c r="A461" s="267">
        <v>1056040</v>
      </c>
      <c r="B461" s="267" t="s">
        <v>15</v>
      </c>
      <c r="C461" s="267" t="s">
        <v>2525</v>
      </c>
      <c r="D461" s="268"/>
      <c r="E461" s="267">
        <v>50</v>
      </c>
      <c r="F461" s="269">
        <v>1094</v>
      </c>
      <c r="G461" s="270">
        <v>2199.6</v>
      </c>
      <c r="M461" s="267">
        <v>-68.588878219433354</v>
      </c>
    </row>
    <row r="462" spans="1:13" x14ac:dyDescent="0.25">
      <c r="A462" s="267">
        <v>1056041</v>
      </c>
      <c r="B462" s="267" t="s">
        <v>2738</v>
      </c>
      <c r="C462" s="267" t="s">
        <v>22275</v>
      </c>
      <c r="D462" s="268"/>
      <c r="E462" s="267">
        <v>50</v>
      </c>
      <c r="F462" s="269">
        <v>10048</v>
      </c>
      <c r="G462" s="270">
        <v>20196.599999999999</v>
      </c>
      <c r="M462" s="267">
        <v>-53.873221643913332</v>
      </c>
    </row>
    <row r="463" spans="1:13" x14ac:dyDescent="0.25">
      <c r="A463" s="267">
        <v>1056042</v>
      </c>
      <c r="B463" s="267" t="s">
        <v>18</v>
      </c>
      <c r="C463" s="267" t="s">
        <v>2525</v>
      </c>
      <c r="D463" s="268"/>
      <c r="E463" s="267">
        <v>50</v>
      </c>
      <c r="F463" s="269">
        <v>276</v>
      </c>
      <c r="G463" s="270">
        <v>554</v>
      </c>
      <c r="M463" s="267">
        <v>-72.375394320955721</v>
      </c>
    </row>
    <row r="464" spans="1:13" x14ac:dyDescent="0.25">
      <c r="A464" s="267">
        <v>1056043</v>
      </c>
      <c r="B464" s="267" t="s">
        <v>20</v>
      </c>
      <c r="C464" s="267" t="s">
        <v>2525</v>
      </c>
      <c r="D464" s="268"/>
      <c r="E464" s="267">
        <v>50</v>
      </c>
      <c r="F464" s="269">
        <v>6774</v>
      </c>
      <c r="G464" s="270">
        <v>13614.8</v>
      </c>
      <c r="M464" s="267">
        <v>-55.253050547968591</v>
      </c>
    </row>
    <row r="465" spans="1:13" x14ac:dyDescent="0.25">
      <c r="A465" s="267">
        <v>1056044</v>
      </c>
      <c r="B465" s="267" t="s">
        <v>22</v>
      </c>
      <c r="C465" s="267" t="s">
        <v>22275</v>
      </c>
      <c r="D465" s="268"/>
      <c r="E465" s="267">
        <v>50</v>
      </c>
      <c r="F465" s="269">
        <v>9191</v>
      </c>
      <c r="G465" s="270">
        <v>18473.2</v>
      </c>
      <c r="M465" s="267">
        <v>-67.895700475273401</v>
      </c>
    </row>
    <row r="466" spans="1:13" x14ac:dyDescent="0.25">
      <c r="A466" s="267">
        <v>1056045</v>
      </c>
      <c r="B466" s="267" t="s">
        <v>24</v>
      </c>
      <c r="C466" s="267" t="s">
        <v>2525</v>
      </c>
      <c r="D466" s="268"/>
      <c r="E466" s="267">
        <v>50</v>
      </c>
      <c r="F466" s="269">
        <v>465</v>
      </c>
      <c r="G466" s="270">
        <v>934.8</v>
      </c>
      <c r="M466" s="267">
        <v>-72.333053998600079</v>
      </c>
    </row>
    <row r="467" spans="1:13" x14ac:dyDescent="0.25">
      <c r="A467" s="267">
        <v>1056046</v>
      </c>
      <c r="B467" s="267" t="s">
        <v>26</v>
      </c>
      <c r="C467" s="267" t="s">
        <v>2525</v>
      </c>
      <c r="D467" s="268"/>
      <c r="E467" s="267">
        <v>50</v>
      </c>
      <c r="F467" s="269">
        <v>416</v>
      </c>
      <c r="G467" s="270">
        <v>836.2</v>
      </c>
      <c r="M467" s="267">
        <v>-77.15724984607607</v>
      </c>
    </row>
    <row r="468" spans="1:13" x14ac:dyDescent="0.25">
      <c r="A468" s="267">
        <v>1056047</v>
      </c>
      <c r="B468" s="267" t="s">
        <v>28</v>
      </c>
      <c r="C468" s="267" t="s">
        <v>2525</v>
      </c>
      <c r="D468" s="268"/>
      <c r="E468" s="267">
        <v>50</v>
      </c>
      <c r="F468" s="269">
        <v>1103</v>
      </c>
      <c r="G468" s="270">
        <v>2216.6</v>
      </c>
      <c r="M468" s="267">
        <v>-72.04007641178228</v>
      </c>
    </row>
    <row r="469" spans="1:13" x14ac:dyDescent="0.25">
      <c r="A469" s="267">
        <v>1056048</v>
      </c>
      <c r="B469" s="267" t="s">
        <v>30</v>
      </c>
      <c r="C469" s="267" t="s">
        <v>22275</v>
      </c>
      <c r="D469" s="268"/>
      <c r="E469" s="267">
        <v>50</v>
      </c>
      <c r="F469" s="269">
        <v>6334</v>
      </c>
      <c r="G469" s="270">
        <v>12730.6</v>
      </c>
      <c r="M469" s="267">
        <v>-64.333982706487717</v>
      </c>
    </row>
    <row r="470" spans="1:13" x14ac:dyDescent="0.25">
      <c r="A470" s="267">
        <v>1056049</v>
      </c>
      <c r="B470" s="267" t="s">
        <v>32</v>
      </c>
      <c r="C470" s="267" t="s">
        <v>22275</v>
      </c>
      <c r="D470" s="268"/>
      <c r="E470" s="267">
        <v>50</v>
      </c>
      <c r="F470" s="269">
        <v>8771</v>
      </c>
      <c r="G470" s="270">
        <v>17629.8</v>
      </c>
      <c r="M470" s="267">
        <v>-73.056904188430863</v>
      </c>
    </row>
    <row r="471" spans="1:13" x14ac:dyDescent="0.25">
      <c r="A471" s="267">
        <v>1056050</v>
      </c>
      <c r="B471" s="267" t="s">
        <v>34</v>
      </c>
      <c r="C471" s="267" t="s">
        <v>22275</v>
      </c>
      <c r="D471" s="268"/>
      <c r="E471" s="267">
        <v>50</v>
      </c>
      <c r="F471" s="269">
        <v>15905</v>
      </c>
      <c r="G471" s="270">
        <v>31968.2</v>
      </c>
      <c r="M471" s="267">
        <v>-57.002540513695578</v>
      </c>
    </row>
    <row r="472" spans="1:13" x14ac:dyDescent="0.25">
      <c r="A472" s="267">
        <v>1056051</v>
      </c>
      <c r="B472" s="267" t="s">
        <v>36</v>
      </c>
      <c r="C472" s="267" t="s">
        <v>2525</v>
      </c>
      <c r="D472" s="268"/>
      <c r="E472" s="267">
        <v>50</v>
      </c>
      <c r="F472" s="269">
        <v>645</v>
      </c>
      <c r="G472" s="270">
        <v>1296.5999999999999</v>
      </c>
      <c r="M472" s="267">
        <v>-76.358004962565431</v>
      </c>
    </row>
    <row r="473" spans="1:13" x14ac:dyDescent="0.25">
      <c r="A473" s="267">
        <v>1057001</v>
      </c>
      <c r="B473" s="267" t="s">
        <v>38</v>
      </c>
      <c r="C473" s="267" t="s">
        <v>2525</v>
      </c>
      <c r="D473" s="268"/>
      <c r="E473" s="267">
        <v>60</v>
      </c>
      <c r="F473" s="269">
        <v>1557</v>
      </c>
      <c r="G473" s="270">
        <v>3129</v>
      </c>
      <c r="M473" s="267">
        <v>-82.121450556771563</v>
      </c>
    </row>
    <row r="474" spans="1:13" x14ac:dyDescent="0.25">
      <c r="A474" s="267">
        <v>1057002</v>
      </c>
      <c r="B474" s="267" t="s">
        <v>40</v>
      </c>
      <c r="C474" s="267" t="s">
        <v>2525</v>
      </c>
      <c r="D474" s="268"/>
      <c r="E474" s="267">
        <v>50</v>
      </c>
      <c r="F474" s="269">
        <v>79</v>
      </c>
      <c r="G474" s="270">
        <v>159.6</v>
      </c>
      <c r="M474" s="267">
        <v>-77.476846684870949</v>
      </c>
    </row>
    <row r="475" spans="1:13" x14ac:dyDescent="0.25">
      <c r="A475" s="267">
        <v>1057003</v>
      </c>
      <c r="B475" s="267" t="s">
        <v>42</v>
      </c>
      <c r="C475" s="267" t="s">
        <v>2525</v>
      </c>
      <c r="D475" s="268"/>
      <c r="E475" s="267">
        <v>60</v>
      </c>
      <c r="F475" s="269">
        <v>284</v>
      </c>
      <c r="G475" s="270">
        <v>570.4</v>
      </c>
      <c r="M475" s="267">
        <v>-82.777462827780312</v>
      </c>
    </row>
    <row r="476" spans="1:13" x14ac:dyDescent="0.25">
      <c r="A476" s="267">
        <v>1057004</v>
      </c>
      <c r="B476" s="267" t="s">
        <v>44</v>
      </c>
      <c r="C476" s="267" t="s">
        <v>2525</v>
      </c>
      <c r="D476" s="268"/>
      <c r="E476" s="267">
        <v>60</v>
      </c>
      <c r="F476" s="269">
        <v>309</v>
      </c>
      <c r="G476" s="270">
        <v>621.4</v>
      </c>
      <c r="M476" s="267">
        <v>-82.411919069171532</v>
      </c>
    </row>
    <row r="477" spans="1:13" x14ac:dyDescent="0.25">
      <c r="A477" s="267">
        <v>1057005</v>
      </c>
      <c r="B477" s="267" t="s">
        <v>46</v>
      </c>
      <c r="C477" s="267" t="s">
        <v>2525</v>
      </c>
      <c r="D477" s="268"/>
      <c r="E477" s="267">
        <v>60</v>
      </c>
      <c r="F477" s="269">
        <v>178</v>
      </c>
      <c r="G477" s="270">
        <v>358.4</v>
      </c>
      <c r="M477" s="267">
        <v>-80.386532730209609</v>
      </c>
    </row>
    <row r="478" spans="1:13" x14ac:dyDescent="0.25">
      <c r="A478" s="267">
        <v>1057006</v>
      </c>
      <c r="B478" s="267" t="s">
        <v>48</v>
      </c>
      <c r="C478" s="267" t="s">
        <v>2525</v>
      </c>
      <c r="D478" s="268"/>
      <c r="E478" s="267">
        <v>60</v>
      </c>
      <c r="F478" s="269">
        <v>110</v>
      </c>
      <c r="G478" s="270">
        <v>221.2</v>
      </c>
      <c r="M478" s="267">
        <v>-83.219071134689841</v>
      </c>
    </row>
    <row r="479" spans="1:13" x14ac:dyDescent="0.25">
      <c r="A479" s="267">
        <v>1057007</v>
      </c>
      <c r="B479" s="267" t="s">
        <v>50</v>
      </c>
      <c r="C479" s="267" t="s">
        <v>2525</v>
      </c>
      <c r="D479" s="268"/>
      <c r="E479" s="267">
        <v>70</v>
      </c>
      <c r="F479" s="269">
        <v>871</v>
      </c>
      <c r="G479" s="270">
        <v>1749.8</v>
      </c>
      <c r="M479" s="267">
        <v>-85.274181741588407</v>
      </c>
    </row>
    <row r="480" spans="1:13" x14ac:dyDescent="0.25">
      <c r="A480" s="267">
        <v>1057008</v>
      </c>
      <c r="B480" s="267" t="s">
        <v>52</v>
      </c>
      <c r="C480" s="267" t="s">
        <v>2525</v>
      </c>
      <c r="D480" s="268"/>
      <c r="E480" s="267">
        <v>60</v>
      </c>
      <c r="F480" s="269">
        <v>1010</v>
      </c>
      <c r="G480" s="270">
        <v>2029.4</v>
      </c>
      <c r="M480" s="267">
        <v>-79.111792231487442</v>
      </c>
    </row>
    <row r="481" spans="1:13" x14ac:dyDescent="0.25">
      <c r="A481" s="267">
        <v>1057009</v>
      </c>
      <c r="B481" s="267" t="s">
        <v>54</v>
      </c>
      <c r="C481" s="267" t="s">
        <v>2525</v>
      </c>
      <c r="D481" s="268"/>
      <c r="E481" s="267">
        <v>60</v>
      </c>
      <c r="F481" s="269">
        <v>697</v>
      </c>
      <c r="G481" s="270">
        <v>1401.6</v>
      </c>
      <c r="M481" s="267">
        <v>-82.917513865489141</v>
      </c>
    </row>
    <row r="482" spans="1:13" x14ac:dyDescent="0.25">
      <c r="A482" s="267">
        <v>1057010</v>
      </c>
      <c r="B482" s="267" t="s">
        <v>56</v>
      </c>
      <c r="C482" s="267" t="s">
        <v>2525</v>
      </c>
      <c r="D482" s="268"/>
      <c r="E482" s="267">
        <v>60</v>
      </c>
      <c r="F482" s="269">
        <v>227</v>
      </c>
      <c r="G482" s="270">
        <v>456.4</v>
      </c>
      <c r="M482" s="267">
        <v>-79.77491780270536</v>
      </c>
    </row>
    <row r="483" spans="1:13" x14ac:dyDescent="0.25">
      <c r="A483" s="267">
        <v>1057011</v>
      </c>
      <c r="B483" s="267" t="s">
        <v>58</v>
      </c>
      <c r="C483" s="267" t="s">
        <v>2525</v>
      </c>
      <c r="D483" s="268"/>
      <c r="E483" s="267">
        <v>70</v>
      </c>
      <c r="F483" s="269">
        <v>138</v>
      </c>
      <c r="G483" s="270">
        <v>277.2</v>
      </c>
      <c r="M483" s="267">
        <v>-86.312463051686066</v>
      </c>
    </row>
    <row r="484" spans="1:13" x14ac:dyDescent="0.25">
      <c r="A484" s="267">
        <v>1057012</v>
      </c>
      <c r="B484" s="267" t="s">
        <v>60</v>
      </c>
      <c r="C484" s="267" t="s">
        <v>2525</v>
      </c>
      <c r="D484" s="268"/>
      <c r="E484" s="267">
        <v>50</v>
      </c>
      <c r="F484" s="269">
        <v>209</v>
      </c>
      <c r="G484" s="270">
        <v>420.6</v>
      </c>
      <c r="M484" s="267">
        <v>-78.627181758315501</v>
      </c>
    </row>
    <row r="485" spans="1:13" x14ac:dyDescent="0.25">
      <c r="A485" s="267">
        <v>1057013</v>
      </c>
      <c r="B485" s="267" t="s">
        <v>62</v>
      </c>
      <c r="C485" s="267" t="s">
        <v>2525</v>
      </c>
      <c r="D485" s="268"/>
      <c r="E485" s="267">
        <v>70</v>
      </c>
      <c r="F485" s="269">
        <v>324</v>
      </c>
      <c r="G485" s="270">
        <v>652</v>
      </c>
      <c r="M485" s="267">
        <v>-86.269325678062529</v>
      </c>
    </row>
    <row r="486" spans="1:13" x14ac:dyDescent="0.25">
      <c r="A486" s="267">
        <v>1057015</v>
      </c>
      <c r="B486" s="267" t="s">
        <v>64</v>
      </c>
      <c r="C486" s="267" t="s">
        <v>2525</v>
      </c>
      <c r="D486" s="268"/>
      <c r="E486" s="267">
        <v>60</v>
      </c>
      <c r="F486" s="269">
        <v>433</v>
      </c>
      <c r="G486" s="270">
        <v>869.6</v>
      </c>
      <c r="M486" s="267">
        <v>-82.588308211706789</v>
      </c>
    </row>
    <row r="487" spans="1:13" x14ac:dyDescent="0.25">
      <c r="A487" s="267">
        <v>1057016</v>
      </c>
      <c r="B487" s="267" t="s">
        <v>66</v>
      </c>
      <c r="C487" s="267" t="s">
        <v>2525</v>
      </c>
      <c r="D487" s="268"/>
      <c r="E487" s="267">
        <v>50</v>
      </c>
      <c r="F487" s="269">
        <v>554</v>
      </c>
      <c r="G487" s="270">
        <v>1114.2</v>
      </c>
      <c r="M487" s="267">
        <v>-78.119538854819737</v>
      </c>
    </row>
    <row r="488" spans="1:13" x14ac:dyDescent="0.25">
      <c r="A488" s="267">
        <v>1057017</v>
      </c>
      <c r="B488" s="267" t="s">
        <v>68</v>
      </c>
      <c r="C488" s="267" t="s">
        <v>2525</v>
      </c>
      <c r="D488" s="268"/>
      <c r="E488" s="267">
        <v>50</v>
      </c>
      <c r="F488" s="269">
        <v>132</v>
      </c>
      <c r="G488" s="270">
        <v>265.60000000000002</v>
      </c>
      <c r="M488" s="267">
        <v>-77.345110122330311</v>
      </c>
    </row>
    <row r="489" spans="1:13" x14ac:dyDescent="0.25">
      <c r="A489" s="267">
        <v>1057018</v>
      </c>
      <c r="B489" s="267" t="s">
        <v>70</v>
      </c>
      <c r="C489" s="267" t="s">
        <v>2525</v>
      </c>
      <c r="D489" s="268"/>
      <c r="E489" s="267">
        <v>60</v>
      </c>
      <c r="F489" s="269">
        <v>70</v>
      </c>
      <c r="G489" s="270">
        <v>139.80000000000001</v>
      </c>
      <c r="M489" s="267">
        <v>-82.526079277451871</v>
      </c>
    </row>
    <row r="490" spans="1:13" x14ac:dyDescent="0.25">
      <c r="A490" s="267">
        <v>1057020</v>
      </c>
      <c r="B490" s="267" t="s">
        <v>72</v>
      </c>
      <c r="C490" s="267" t="s">
        <v>2525</v>
      </c>
      <c r="D490" s="268"/>
      <c r="E490" s="267">
        <v>50</v>
      </c>
      <c r="F490" s="269">
        <v>285</v>
      </c>
      <c r="G490" s="270">
        <v>572.20000000000005</v>
      </c>
      <c r="M490" s="267">
        <v>-75.718677947223597</v>
      </c>
    </row>
    <row r="491" spans="1:13" x14ac:dyDescent="0.25">
      <c r="A491" s="267">
        <v>1057021</v>
      </c>
      <c r="B491" s="267" t="s">
        <v>74</v>
      </c>
      <c r="C491" s="267" t="s">
        <v>2525</v>
      </c>
      <c r="D491" s="268"/>
      <c r="E491" s="267">
        <v>60</v>
      </c>
      <c r="F491" s="269">
        <v>541</v>
      </c>
      <c r="G491" s="270">
        <v>1087.8</v>
      </c>
      <c r="M491" s="267">
        <v>-83.896871884811489</v>
      </c>
    </row>
    <row r="492" spans="1:13" x14ac:dyDescent="0.25">
      <c r="A492" s="267">
        <v>1057022</v>
      </c>
      <c r="B492" s="267" t="s">
        <v>76</v>
      </c>
      <c r="C492" s="267" t="s">
        <v>2525</v>
      </c>
      <c r="D492" s="268"/>
      <c r="E492" s="267">
        <v>60</v>
      </c>
      <c r="F492" s="269">
        <v>465</v>
      </c>
      <c r="G492" s="270">
        <v>935.2</v>
      </c>
      <c r="M492" s="267">
        <v>-79.905174046391409</v>
      </c>
    </row>
    <row r="493" spans="1:13" x14ac:dyDescent="0.25">
      <c r="A493" s="267">
        <v>1057023</v>
      </c>
      <c r="B493" s="267" t="s">
        <v>78</v>
      </c>
      <c r="C493" s="267" t="s">
        <v>2525</v>
      </c>
      <c r="D493" s="268"/>
      <c r="E493" s="267">
        <v>60</v>
      </c>
      <c r="F493" s="269">
        <v>96</v>
      </c>
      <c r="G493" s="270">
        <v>192</v>
      </c>
      <c r="M493" s="267">
        <v>-81.014964086398322</v>
      </c>
    </row>
    <row r="494" spans="1:13" x14ac:dyDescent="0.25">
      <c r="A494" s="267">
        <v>1057024</v>
      </c>
      <c r="B494" s="267" t="s">
        <v>80</v>
      </c>
      <c r="C494" s="267" t="s">
        <v>2525</v>
      </c>
      <c r="D494" s="268"/>
      <c r="E494" s="267">
        <v>50</v>
      </c>
      <c r="F494" s="269">
        <v>266</v>
      </c>
      <c r="G494" s="270">
        <v>535.6</v>
      </c>
      <c r="M494" s="267">
        <v>-78.603129627730183</v>
      </c>
    </row>
    <row r="495" spans="1:13" x14ac:dyDescent="0.25">
      <c r="A495" s="267">
        <v>1057025</v>
      </c>
      <c r="B495" s="267" t="s">
        <v>82</v>
      </c>
      <c r="C495" s="267" t="s">
        <v>2525</v>
      </c>
      <c r="D495" s="268"/>
      <c r="E495" s="267">
        <v>50</v>
      </c>
      <c r="F495" s="269">
        <v>4070</v>
      </c>
      <c r="G495" s="270">
        <v>8181.2</v>
      </c>
      <c r="M495" s="267">
        <v>-77.377164740770482</v>
      </c>
    </row>
    <row r="496" spans="1:13" x14ac:dyDescent="0.25">
      <c r="A496" s="267">
        <v>1057026</v>
      </c>
      <c r="B496" s="267" t="s">
        <v>84</v>
      </c>
      <c r="C496" s="267" t="s">
        <v>2525</v>
      </c>
      <c r="D496" s="268"/>
      <c r="E496" s="267">
        <v>60</v>
      </c>
      <c r="F496" s="269">
        <v>164</v>
      </c>
      <c r="G496" s="270">
        <v>330</v>
      </c>
      <c r="M496" s="267">
        <v>-84.475619700155818</v>
      </c>
    </row>
    <row r="497" spans="1:13" x14ac:dyDescent="0.25">
      <c r="A497" s="267">
        <v>1057027</v>
      </c>
      <c r="B497" s="267" t="s">
        <v>86</v>
      </c>
      <c r="C497" s="267" t="s">
        <v>2525</v>
      </c>
      <c r="D497" s="268"/>
      <c r="E497" s="267">
        <v>70</v>
      </c>
      <c r="F497" s="269">
        <v>209</v>
      </c>
      <c r="G497" s="270">
        <v>420.4</v>
      </c>
      <c r="M497" s="267">
        <v>-87.332196943838738</v>
      </c>
    </row>
    <row r="498" spans="1:13" x14ac:dyDescent="0.25">
      <c r="A498" s="267">
        <v>1057028</v>
      </c>
      <c r="B498" s="267" t="s">
        <v>88</v>
      </c>
      <c r="C498" s="267" t="s">
        <v>2525</v>
      </c>
      <c r="D498" s="268"/>
      <c r="E498" s="267">
        <v>60</v>
      </c>
      <c r="F498" s="269">
        <v>200</v>
      </c>
      <c r="G498" s="270">
        <v>403</v>
      </c>
      <c r="M498" s="267">
        <v>-81.22113027762839</v>
      </c>
    </row>
    <row r="499" spans="1:13" x14ac:dyDescent="0.25">
      <c r="A499" s="267">
        <v>1057029</v>
      </c>
      <c r="B499" s="267" t="s">
        <v>90</v>
      </c>
      <c r="C499" s="267" t="s">
        <v>2525</v>
      </c>
      <c r="D499" s="268"/>
      <c r="E499" s="267">
        <v>70</v>
      </c>
      <c r="F499" s="269">
        <v>527</v>
      </c>
      <c r="G499" s="270">
        <v>1059.5999999999999</v>
      </c>
      <c r="M499" s="267">
        <v>-85.596757575259858</v>
      </c>
    </row>
    <row r="500" spans="1:13" x14ac:dyDescent="0.25">
      <c r="A500" s="267">
        <v>1057030</v>
      </c>
      <c r="B500" s="267" t="s">
        <v>92</v>
      </c>
      <c r="C500" s="267" t="s">
        <v>2525</v>
      </c>
      <c r="D500" s="268"/>
      <c r="E500" s="267">
        <v>60</v>
      </c>
      <c r="F500" s="269">
        <v>438</v>
      </c>
      <c r="G500" s="270">
        <v>881.2</v>
      </c>
      <c r="M500" s="267">
        <v>-81.34576936144849</v>
      </c>
    </row>
    <row r="501" spans="1:13" x14ac:dyDescent="0.25">
      <c r="A501" s="267">
        <v>1057031</v>
      </c>
      <c r="B501" s="267" t="s">
        <v>94</v>
      </c>
      <c r="C501" s="267" t="s">
        <v>2525</v>
      </c>
      <c r="D501" s="268"/>
      <c r="E501" s="267">
        <v>50</v>
      </c>
      <c r="F501" s="269">
        <v>226</v>
      </c>
      <c r="G501" s="270">
        <v>453.4</v>
      </c>
      <c r="M501" s="267">
        <v>-78.298495843556722</v>
      </c>
    </row>
    <row r="502" spans="1:13" x14ac:dyDescent="0.25">
      <c r="A502" s="267">
        <v>1057032</v>
      </c>
      <c r="B502" s="267" t="s">
        <v>96</v>
      </c>
      <c r="C502" s="267" t="s">
        <v>2525</v>
      </c>
      <c r="D502" s="268"/>
      <c r="E502" s="267">
        <v>60</v>
      </c>
      <c r="F502" s="269">
        <v>283</v>
      </c>
      <c r="G502" s="270">
        <v>568.6</v>
      </c>
      <c r="M502" s="267">
        <v>-82.625399914934434</v>
      </c>
    </row>
    <row r="503" spans="1:13" x14ac:dyDescent="0.25">
      <c r="A503" s="267">
        <v>1057033</v>
      </c>
      <c r="B503" s="267" t="s">
        <v>98</v>
      </c>
      <c r="C503" s="267" t="s">
        <v>2525</v>
      </c>
      <c r="D503" s="268"/>
      <c r="E503" s="267">
        <v>50</v>
      </c>
      <c r="F503" s="269">
        <v>369</v>
      </c>
      <c r="G503" s="270">
        <v>741.8</v>
      </c>
      <c r="M503" s="267">
        <v>-78.972032560980054</v>
      </c>
    </row>
    <row r="504" spans="1:13" x14ac:dyDescent="0.25">
      <c r="A504" s="267">
        <v>1057034</v>
      </c>
      <c r="B504" s="267" t="s">
        <v>100</v>
      </c>
      <c r="C504" s="267" t="s">
        <v>2525</v>
      </c>
      <c r="D504" s="268"/>
      <c r="E504" s="267">
        <v>70</v>
      </c>
      <c r="F504" s="269">
        <v>89</v>
      </c>
      <c r="G504" s="270">
        <v>179.8</v>
      </c>
      <c r="M504" s="267">
        <v>-88.539760211473052</v>
      </c>
    </row>
    <row r="505" spans="1:13" x14ac:dyDescent="0.25">
      <c r="A505" s="267">
        <v>1057035</v>
      </c>
      <c r="B505" s="267" t="s">
        <v>102</v>
      </c>
      <c r="C505" s="267" t="s">
        <v>2525</v>
      </c>
      <c r="D505" s="268"/>
      <c r="E505" s="267">
        <v>70</v>
      </c>
      <c r="F505" s="269">
        <v>368</v>
      </c>
      <c r="G505" s="270">
        <v>739.2</v>
      </c>
      <c r="M505" s="267">
        <v>-86.58159557990983</v>
      </c>
    </row>
    <row r="506" spans="1:13" x14ac:dyDescent="0.25">
      <c r="A506" s="267">
        <v>1057037</v>
      </c>
      <c r="B506" s="267" t="s">
        <v>104</v>
      </c>
      <c r="C506" s="267" t="s">
        <v>2525</v>
      </c>
      <c r="D506" s="268"/>
      <c r="E506" s="267">
        <v>50</v>
      </c>
      <c r="F506" s="269">
        <v>127</v>
      </c>
      <c r="G506" s="270">
        <v>254.4</v>
      </c>
      <c r="M506" s="267">
        <v>-77.887513394046607</v>
      </c>
    </row>
    <row r="507" spans="1:13" x14ac:dyDescent="0.25">
      <c r="A507" s="267">
        <v>1057038</v>
      </c>
      <c r="B507" s="267" t="s">
        <v>106</v>
      </c>
      <c r="C507" s="267" t="s">
        <v>2525</v>
      </c>
      <c r="D507" s="268"/>
      <c r="E507" s="267">
        <v>50</v>
      </c>
      <c r="F507" s="269">
        <v>58</v>
      </c>
      <c r="G507" s="270">
        <v>115.6</v>
      </c>
      <c r="M507" s="267">
        <v>-66.233769699252974</v>
      </c>
    </row>
    <row r="508" spans="1:13" x14ac:dyDescent="0.25">
      <c r="A508" s="267">
        <v>1057039</v>
      </c>
      <c r="B508" s="267" t="s">
        <v>108</v>
      </c>
      <c r="C508" s="267" t="s">
        <v>2525</v>
      </c>
      <c r="D508" s="268"/>
      <c r="E508" s="267">
        <v>60</v>
      </c>
      <c r="F508" s="269">
        <v>413</v>
      </c>
      <c r="G508" s="270">
        <v>829.8</v>
      </c>
      <c r="M508" s="267">
        <v>-81.878208049196246</v>
      </c>
    </row>
    <row r="509" spans="1:13" x14ac:dyDescent="0.25">
      <c r="A509" s="267">
        <v>1057040</v>
      </c>
      <c r="B509" s="267" t="s">
        <v>110</v>
      </c>
      <c r="C509" s="267" t="s">
        <v>2525</v>
      </c>
      <c r="D509" s="268"/>
      <c r="E509" s="267">
        <v>60</v>
      </c>
      <c r="F509" s="269">
        <v>227</v>
      </c>
      <c r="G509" s="270">
        <v>455.6</v>
      </c>
      <c r="M509" s="267">
        <v>-83.238325621766037</v>
      </c>
    </row>
    <row r="510" spans="1:13" x14ac:dyDescent="0.25">
      <c r="A510" s="267">
        <v>1057041</v>
      </c>
      <c r="B510" s="267" t="s">
        <v>112</v>
      </c>
      <c r="C510" s="267" t="s">
        <v>2525</v>
      </c>
      <c r="D510" s="268"/>
      <c r="E510" s="267">
        <v>60</v>
      </c>
      <c r="F510" s="269">
        <v>200</v>
      </c>
      <c r="G510" s="270">
        <v>402.8</v>
      </c>
      <c r="M510" s="267">
        <v>-82.614856785500336</v>
      </c>
    </row>
    <row r="511" spans="1:13" x14ac:dyDescent="0.25">
      <c r="A511" s="267">
        <v>1057042</v>
      </c>
      <c r="B511" s="267" t="s">
        <v>114</v>
      </c>
      <c r="C511" s="267" t="s">
        <v>2525</v>
      </c>
      <c r="D511" s="268"/>
      <c r="E511" s="267">
        <v>50</v>
      </c>
      <c r="F511" s="269">
        <v>333</v>
      </c>
      <c r="G511" s="270">
        <v>669.6</v>
      </c>
      <c r="M511" s="267">
        <v>-78.937027758001534</v>
      </c>
    </row>
    <row r="512" spans="1:13" x14ac:dyDescent="0.25">
      <c r="A512" s="267">
        <v>1057043</v>
      </c>
      <c r="B512" s="267" t="s">
        <v>116</v>
      </c>
      <c r="C512" s="267" t="s">
        <v>2525</v>
      </c>
      <c r="D512" s="268"/>
      <c r="E512" s="267">
        <v>60</v>
      </c>
      <c r="F512" s="269">
        <v>2507</v>
      </c>
      <c r="G512" s="270">
        <v>5039.6000000000004</v>
      </c>
      <c r="M512" s="267">
        <v>-80.994533042906795</v>
      </c>
    </row>
    <row r="513" spans="1:13" x14ac:dyDescent="0.25">
      <c r="A513" s="267">
        <v>1057044</v>
      </c>
      <c r="B513" s="267" t="s">
        <v>118</v>
      </c>
      <c r="C513" s="267" t="s">
        <v>2525</v>
      </c>
      <c r="D513" s="268"/>
      <c r="E513" s="267">
        <v>60</v>
      </c>
      <c r="F513" s="269">
        <v>133</v>
      </c>
      <c r="G513" s="270">
        <v>268</v>
      </c>
      <c r="M513" s="267">
        <v>-84.616508546160063</v>
      </c>
    </row>
    <row r="514" spans="1:13" x14ac:dyDescent="0.25">
      <c r="A514" s="267">
        <v>1057045</v>
      </c>
      <c r="B514" s="267" t="s">
        <v>120</v>
      </c>
      <c r="C514" s="267" t="s">
        <v>2525</v>
      </c>
      <c r="D514" s="268"/>
      <c r="E514" s="267">
        <v>60</v>
      </c>
      <c r="F514" s="269">
        <v>296</v>
      </c>
      <c r="G514" s="270">
        <v>595.20000000000005</v>
      </c>
      <c r="M514" s="267">
        <v>-84.672550289876625</v>
      </c>
    </row>
    <row r="515" spans="1:13" x14ac:dyDescent="0.25">
      <c r="A515" s="267">
        <v>1057046</v>
      </c>
      <c r="B515" s="267" t="s">
        <v>122</v>
      </c>
      <c r="C515" s="267" t="s">
        <v>2525</v>
      </c>
      <c r="D515" s="268"/>
      <c r="E515" s="267">
        <v>60</v>
      </c>
      <c r="F515" s="269">
        <v>697</v>
      </c>
      <c r="G515" s="270">
        <v>1401.8</v>
      </c>
      <c r="M515" s="267">
        <v>-83.5217921071131</v>
      </c>
    </row>
    <row r="516" spans="1:13" x14ac:dyDescent="0.25">
      <c r="A516" s="267">
        <v>1057047</v>
      </c>
      <c r="B516" s="267" t="s">
        <v>124</v>
      </c>
      <c r="C516" s="267" t="s">
        <v>2525</v>
      </c>
      <c r="D516" s="268"/>
      <c r="E516" s="267">
        <v>50</v>
      </c>
      <c r="F516" s="269">
        <v>153</v>
      </c>
      <c r="G516" s="270">
        <v>308.2</v>
      </c>
      <c r="M516" s="267">
        <v>-75.920215556595096</v>
      </c>
    </row>
    <row r="517" spans="1:13" x14ac:dyDescent="0.25">
      <c r="A517" s="267">
        <v>1057048</v>
      </c>
      <c r="B517" s="267" t="s">
        <v>126</v>
      </c>
      <c r="C517" s="267" t="s">
        <v>22275</v>
      </c>
      <c r="D517" s="268"/>
      <c r="E517" s="267">
        <v>50</v>
      </c>
      <c r="F517" s="269">
        <v>2679</v>
      </c>
      <c r="G517" s="270">
        <v>5385</v>
      </c>
      <c r="M517" s="267">
        <v>-66.832676913707971</v>
      </c>
    </row>
    <row r="518" spans="1:13" x14ac:dyDescent="0.25">
      <c r="A518" s="267">
        <v>1057049</v>
      </c>
      <c r="B518" s="267" t="s">
        <v>128</v>
      </c>
      <c r="C518" s="267" t="s">
        <v>2525</v>
      </c>
      <c r="D518" s="268"/>
      <c r="E518" s="267">
        <v>50</v>
      </c>
      <c r="F518" s="269">
        <v>184</v>
      </c>
      <c r="G518" s="270">
        <v>369.8</v>
      </c>
      <c r="M518" s="267">
        <v>-77.932423199944083</v>
      </c>
    </row>
    <row r="519" spans="1:13" x14ac:dyDescent="0.25">
      <c r="A519" s="267">
        <v>1057050</v>
      </c>
      <c r="B519" s="267" t="s">
        <v>130</v>
      </c>
      <c r="C519" s="267" t="s">
        <v>2525</v>
      </c>
      <c r="D519" s="268"/>
      <c r="E519" s="267">
        <v>60</v>
      </c>
      <c r="F519" s="269">
        <v>486</v>
      </c>
      <c r="G519" s="270">
        <v>976.8</v>
      </c>
      <c r="M519" s="267">
        <v>-83.275687082214489</v>
      </c>
    </row>
    <row r="520" spans="1:13" x14ac:dyDescent="0.25">
      <c r="A520" s="267">
        <v>1057051</v>
      </c>
      <c r="B520" s="267" t="s">
        <v>132</v>
      </c>
      <c r="C520" s="267" t="s">
        <v>2525</v>
      </c>
      <c r="D520" s="268"/>
      <c r="E520" s="267">
        <v>50</v>
      </c>
      <c r="F520" s="269">
        <v>1912</v>
      </c>
      <c r="G520" s="270">
        <v>3842.6</v>
      </c>
      <c r="M520" s="267">
        <v>-78.586286597069744</v>
      </c>
    </row>
    <row r="521" spans="1:13" x14ac:dyDescent="0.25">
      <c r="A521" s="267">
        <v>1057052</v>
      </c>
      <c r="B521" s="267" t="s">
        <v>134</v>
      </c>
      <c r="C521" s="267" t="s">
        <v>2525</v>
      </c>
      <c r="D521" s="268"/>
      <c r="E521" s="267">
        <v>60</v>
      </c>
      <c r="F521" s="269">
        <v>289</v>
      </c>
      <c r="G521" s="270">
        <v>581.20000000000005</v>
      </c>
      <c r="M521" s="267">
        <v>-84.895394763487388</v>
      </c>
    </row>
    <row r="522" spans="1:13" x14ac:dyDescent="0.25">
      <c r="A522" s="267">
        <v>1057053</v>
      </c>
      <c r="B522" s="267" t="s">
        <v>136</v>
      </c>
      <c r="C522" s="267" t="s">
        <v>2525</v>
      </c>
      <c r="D522" s="268"/>
      <c r="E522" s="267">
        <v>50</v>
      </c>
      <c r="F522" s="269">
        <v>140</v>
      </c>
      <c r="G522" s="270">
        <v>281.39999999999998</v>
      </c>
      <c r="M522" s="267">
        <v>-67.447418406222511</v>
      </c>
    </row>
    <row r="523" spans="1:13" x14ac:dyDescent="0.25">
      <c r="A523" s="267">
        <v>1057054</v>
      </c>
      <c r="B523" s="267" t="s">
        <v>138</v>
      </c>
      <c r="C523" s="267" t="s">
        <v>2525</v>
      </c>
      <c r="D523" s="268"/>
      <c r="E523" s="267">
        <v>60</v>
      </c>
      <c r="F523" s="269">
        <v>209</v>
      </c>
      <c r="G523" s="270">
        <v>419.2</v>
      </c>
      <c r="M523" s="267">
        <v>-82.514227657845737</v>
      </c>
    </row>
    <row r="524" spans="1:13" x14ac:dyDescent="0.25">
      <c r="A524" s="267">
        <v>1057055</v>
      </c>
      <c r="B524" s="267" t="s">
        <v>140</v>
      </c>
      <c r="C524" s="267" t="s">
        <v>2525</v>
      </c>
      <c r="D524" s="268"/>
      <c r="E524" s="267">
        <v>70</v>
      </c>
      <c r="F524" s="269">
        <v>739</v>
      </c>
      <c r="G524" s="270">
        <v>1484.6</v>
      </c>
      <c r="M524" s="267">
        <v>-85.615612802789798</v>
      </c>
    </row>
    <row r="525" spans="1:13" x14ac:dyDescent="0.25">
      <c r="A525" s="267">
        <v>1057056</v>
      </c>
      <c r="B525" s="267" t="s">
        <v>142</v>
      </c>
      <c r="C525" s="267" t="s">
        <v>2525</v>
      </c>
      <c r="D525" s="268"/>
      <c r="E525" s="267">
        <v>60</v>
      </c>
      <c r="F525" s="269">
        <v>166</v>
      </c>
      <c r="G525" s="270">
        <v>334.2</v>
      </c>
      <c r="M525" s="267">
        <v>-82.952613575814439</v>
      </c>
    </row>
    <row r="526" spans="1:13" x14ac:dyDescent="0.25">
      <c r="A526" s="267">
        <v>1057057</v>
      </c>
      <c r="B526" s="267" t="s">
        <v>144</v>
      </c>
      <c r="C526" s="267" t="s">
        <v>22275</v>
      </c>
      <c r="D526" s="268"/>
      <c r="E526" s="267">
        <v>60</v>
      </c>
      <c r="F526" s="269">
        <v>5139</v>
      </c>
      <c r="G526" s="270">
        <v>10329</v>
      </c>
      <c r="M526" s="267">
        <v>-83.492578653314069</v>
      </c>
    </row>
    <row r="527" spans="1:13" x14ac:dyDescent="0.25">
      <c r="A527" s="267">
        <v>1057058</v>
      </c>
      <c r="B527" s="267" t="s">
        <v>146</v>
      </c>
      <c r="C527" s="267" t="s">
        <v>2525</v>
      </c>
      <c r="D527" s="268"/>
      <c r="E527" s="267">
        <v>50</v>
      </c>
      <c r="F527" s="269">
        <v>232</v>
      </c>
      <c r="G527" s="270">
        <v>465.4</v>
      </c>
      <c r="M527" s="267">
        <v>-77.477024015962357</v>
      </c>
    </row>
    <row r="528" spans="1:13" x14ac:dyDescent="0.25">
      <c r="A528" s="267">
        <v>1057059</v>
      </c>
      <c r="B528" s="267" t="s">
        <v>148</v>
      </c>
      <c r="C528" s="267" t="s">
        <v>2525</v>
      </c>
      <c r="D528" s="268"/>
      <c r="E528" s="267">
        <v>50</v>
      </c>
      <c r="F528" s="269">
        <v>229</v>
      </c>
      <c r="G528" s="270">
        <v>460.4</v>
      </c>
      <c r="M528" s="267">
        <v>-77.081378458767148</v>
      </c>
    </row>
    <row r="529" spans="1:13" x14ac:dyDescent="0.25">
      <c r="A529" s="267">
        <v>1057060</v>
      </c>
      <c r="B529" s="267" t="s">
        <v>150</v>
      </c>
      <c r="C529" s="267" t="s">
        <v>2525</v>
      </c>
      <c r="D529" s="268"/>
      <c r="E529" s="267">
        <v>60</v>
      </c>
      <c r="F529" s="269">
        <v>228</v>
      </c>
      <c r="G529" s="270">
        <v>458.8</v>
      </c>
      <c r="M529" s="267">
        <v>-83.285928232903728</v>
      </c>
    </row>
    <row r="530" spans="1:13" x14ac:dyDescent="0.25">
      <c r="A530" s="267">
        <v>1057062</v>
      </c>
      <c r="B530" s="267" t="s">
        <v>152</v>
      </c>
      <c r="C530" s="267" t="s">
        <v>22275</v>
      </c>
      <c r="D530" s="268"/>
      <c r="E530" s="267">
        <v>60</v>
      </c>
      <c r="F530" s="269">
        <v>7782</v>
      </c>
      <c r="G530" s="270">
        <v>15642.8</v>
      </c>
      <c r="M530" s="267">
        <v>-82.008909261922241</v>
      </c>
    </row>
    <row r="531" spans="1:13" x14ac:dyDescent="0.25">
      <c r="A531" s="267">
        <v>1057063</v>
      </c>
      <c r="B531" s="267" t="s">
        <v>154</v>
      </c>
      <c r="C531" s="267" t="s">
        <v>2525</v>
      </c>
      <c r="D531" s="268"/>
      <c r="E531" s="267">
        <v>60</v>
      </c>
      <c r="F531" s="269">
        <v>1023</v>
      </c>
      <c r="G531" s="270">
        <v>2055.4</v>
      </c>
      <c r="M531" s="267">
        <v>-82.687108307523374</v>
      </c>
    </row>
    <row r="532" spans="1:13" x14ac:dyDescent="0.25">
      <c r="A532" s="267">
        <v>1057065</v>
      </c>
      <c r="B532" s="267" t="s">
        <v>156</v>
      </c>
      <c r="C532" s="267" t="s">
        <v>2525</v>
      </c>
      <c r="D532" s="268"/>
      <c r="E532" s="267">
        <v>60</v>
      </c>
      <c r="F532" s="269">
        <v>166</v>
      </c>
      <c r="G532" s="270">
        <v>333</v>
      </c>
      <c r="M532" s="267">
        <v>-84.988907277828247</v>
      </c>
    </row>
    <row r="533" spans="1:13" x14ac:dyDescent="0.25">
      <c r="A533" s="267">
        <v>1057066</v>
      </c>
      <c r="B533" s="267" t="s">
        <v>158</v>
      </c>
      <c r="C533" s="267" t="s">
        <v>2525</v>
      </c>
      <c r="D533" s="268"/>
      <c r="E533" s="267">
        <v>60</v>
      </c>
      <c r="F533" s="269">
        <v>425</v>
      </c>
      <c r="G533" s="270">
        <v>854</v>
      </c>
      <c r="M533" s="267">
        <v>-79.872315794540583</v>
      </c>
    </row>
    <row r="534" spans="1:13" x14ac:dyDescent="0.25">
      <c r="A534" s="267">
        <v>1057067</v>
      </c>
      <c r="B534" s="267" t="s">
        <v>160</v>
      </c>
      <c r="C534" s="267" t="s">
        <v>2525</v>
      </c>
      <c r="D534" s="268"/>
      <c r="E534" s="267">
        <v>60</v>
      </c>
      <c r="F534" s="269">
        <v>253</v>
      </c>
      <c r="G534" s="270">
        <v>507.8</v>
      </c>
      <c r="M534" s="267">
        <v>-84.596120607580872</v>
      </c>
    </row>
    <row r="535" spans="1:13" x14ac:dyDescent="0.25">
      <c r="A535" s="267">
        <v>1057068</v>
      </c>
      <c r="B535" s="267" t="s">
        <v>162</v>
      </c>
      <c r="C535" s="267" t="s">
        <v>2525</v>
      </c>
      <c r="D535" s="268"/>
      <c r="E535" s="267">
        <v>60</v>
      </c>
      <c r="F535" s="269">
        <v>395</v>
      </c>
      <c r="G535" s="270">
        <v>794.4</v>
      </c>
      <c r="M535" s="267">
        <v>-83.352340793755047</v>
      </c>
    </row>
    <row r="536" spans="1:13" x14ac:dyDescent="0.25">
      <c r="A536" s="267">
        <v>1057069</v>
      </c>
      <c r="B536" s="267" t="s">
        <v>164</v>
      </c>
      <c r="C536" s="267" t="s">
        <v>2525</v>
      </c>
      <c r="D536" s="268"/>
      <c r="E536" s="267">
        <v>60</v>
      </c>
      <c r="F536" s="269">
        <v>493</v>
      </c>
      <c r="G536" s="270">
        <v>990.4</v>
      </c>
      <c r="M536" s="267">
        <v>-83.046821177634044</v>
      </c>
    </row>
    <row r="537" spans="1:13" x14ac:dyDescent="0.25">
      <c r="A537" s="267">
        <v>1057070</v>
      </c>
      <c r="B537" s="267" t="s">
        <v>166</v>
      </c>
      <c r="C537" s="267" t="s">
        <v>2525</v>
      </c>
      <c r="D537" s="268"/>
      <c r="E537" s="267">
        <v>60</v>
      </c>
      <c r="F537" s="269">
        <v>777</v>
      </c>
      <c r="G537" s="270">
        <v>1561.4</v>
      </c>
      <c r="M537" s="267">
        <v>-80.245689234428184</v>
      </c>
    </row>
    <row r="538" spans="1:13" x14ac:dyDescent="0.25">
      <c r="A538" s="267">
        <v>1057071</v>
      </c>
      <c r="B538" s="267" t="s">
        <v>168</v>
      </c>
      <c r="C538" s="267" t="s">
        <v>2525</v>
      </c>
      <c r="D538" s="268"/>
      <c r="E538" s="267">
        <v>60</v>
      </c>
      <c r="F538" s="269">
        <v>437</v>
      </c>
      <c r="G538" s="270">
        <v>877.4</v>
      </c>
      <c r="M538" s="267">
        <v>-80.770339748796815</v>
      </c>
    </row>
    <row r="539" spans="1:13" x14ac:dyDescent="0.25">
      <c r="A539" s="267">
        <v>1057072</v>
      </c>
      <c r="B539" s="267" t="s">
        <v>170</v>
      </c>
      <c r="C539" s="267" t="s">
        <v>2525</v>
      </c>
      <c r="D539" s="268"/>
      <c r="E539" s="267">
        <v>60</v>
      </c>
      <c r="F539" s="269">
        <v>257</v>
      </c>
      <c r="G539" s="270">
        <v>516</v>
      </c>
      <c r="M539" s="267">
        <v>-81.337242278566634</v>
      </c>
    </row>
    <row r="540" spans="1:13" x14ac:dyDescent="0.25">
      <c r="A540" s="267">
        <v>1057073</v>
      </c>
      <c r="B540" s="267" t="s">
        <v>172</v>
      </c>
      <c r="C540" s="267" t="s">
        <v>2525</v>
      </c>
      <c r="D540" s="268"/>
      <c r="E540" s="267">
        <v>60</v>
      </c>
      <c r="F540" s="269">
        <v>3145</v>
      </c>
      <c r="G540" s="270">
        <v>6322.4</v>
      </c>
      <c r="M540" s="267">
        <v>-81.506936936099279</v>
      </c>
    </row>
    <row r="541" spans="1:13" x14ac:dyDescent="0.25">
      <c r="A541" s="267">
        <v>1057074</v>
      </c>
      <c r="B541" s="267" t="s">
        <v>174</v>
      </c>
      <c r="C541" s="267" t="s">
        <v>2525</v>
      </c>
      <c r="D541" s="268"/>
      <c r="E541" s="267">
        <v>50</v>
      </c>
      <c r="F541" s="269">
        <v>3116</v>
      </c>
      <c r="G541" s="270">
        <v>6263.2</v>
      </c>
      <c r="M541" s="267">
        <v>-31.293322570506433</v>
      </c>
    </row>
    <row r="542" spans="1:13" x14ac:dyDescent="0.25">
      <c r="A542" s="267">
        <v>1057076</v>
      </c>
      <c r="B542" s="267" t="s">
        <v>176</v>
      </c>
      <c r="C542" s="267" t="s">
        <v>2525</v>
      </c>
      <c r="D542" s="268"/>
      <c r="E542" s="267">
        <v>70</v>
      </c>
      <c r="F542" s="269">
        <v>401</v>
      </c>
      <c r="G542" s="270">
        <v>805.4</v>
      </c>
      <c r="M542" s="267">
        <v>-85.020791332987287</v>
      </c>
    </row>
    <row r="543" spans="1:13" x14ac:dyDescent="0.25">
      <c r="A543" s="267">
        <v>1057077</v>
      </c>
      <c r="B543" s="267" t="s">
        <v>178</v>
      </c>
      <c r="C543" s="267" t="s">
        <v>2525</v>
      </c>
      <c r="D543" s="268"/>
      <c r="E543" s="267">
        <v>60</v>
      </c>
      <c r="F543" s="269">
        <v>660</v>
      </c>
      <c r="G543" s="270">
        <v>1325.8</v>
      </c>
      <c r="M543" s="267">
        <v>-81.863396864940484</v>
      </c>
    </row>
    <row r="544" spans="1:13" x14ac:dyDescent="0.25">
      <c r="A544" s="267">
        <v>1057078</v>
      </c>
      <c r="B544" s="267" t="s">
        <v>180</v>
      </c>
      <c r="C544" s="267" t="s">
        <v>2525</v>
      </c>
      <c r="D544" s="268"/>
      <c r="E544" s="267">
        <v>60</v>
      </c>
      <c r="F544" s="269">
        <v>230</v>
      </c>
      <c r="G544" s="270">
        <v>461.6</v>
      </c>
      <c r="M544" s="267">
        <v>-79.850528090137317</v>
      </c>
    </row>
    <row r="545" spans="1:13" x14ac:dyDescent="0.25">
      <c r="A545" s="267">
        <v>1057079</v>
      </c>
      <c r="B545" s="267" t="s">
        <v>182</v>
      </c>
      <c r="C545" s="267" t="s">
        <v>2525</v>
      </c>
      <c r="D545" s="268"/>
      <c r="E545" s="267">
        <v>50</v>
      </c>
      <c r="F545" s="269">
        <v>400</v>
      </c>
      <c r="G545" s="270">
        <v>804.2</v>
      </c>
      <c r="M545" s="267">
        <v>-76.188501420267528</v>
      </c>
    </row>
    <row r="546" spans="1:13" x14ac:dyDescent="0.25">
      <c r="A546" s="267">
        <v>1057080</v>
      </c>
      <c r="B546" s="267" t="s">
        <v>184</v>
      </c>
      <c r="C546" s="267" t="s">
        <v>2525</v>
      </c>
      <c r="D546" s="268"/>
      <c r="E546" s="267">
        <v>60</v>
      </c>
      <c r="F546" s="269">
        <v>642</v>
      </c>
      <c r="G546" s="270">
        <v>1290.5999999999999</v>
      </c>
      <c r="M546" s="267">
        <v>-82.579155495542381</v>
      </c>
    </row>
    <row r="547" spans="1:13" x14ac:dyDescent="0.25">
      <c r="A547" s="267">
        <v>1057081</v>
      </c>
      <c r="B547" s="267" t="s">
        <v>186</v>
      </c>
      <c r="C547" s="267" t="s">
        <v>2525</v>
      </c>
      <c r="D547" s="268"/>
      <c r="E547" s="267">
        <v>60</v>
      </c>
      <c r="F547" s="269">
        <v>153</v>
      </c>
      <c r="G547" s="270">
        <v>307</v>
      </c>
      <c r="M547" s="267">
        <v>-81.019618841322568</v>
      </c>
    </row>
    <row r="548" spans="1:13" x14ac:dyDescent="0.25">
      <c r="A548" s="267">
        <v>1057082</v>
      </c>
      <c r="B548" s="267" t="s">
        <v>188</v>
      </c>
      <c r="C548" s="267" t="s">
        <v>2525</v>
      </c>
      <c r="D548" s="268"/>
      <c r="E548" s="267">
        <v>60</v>
      </c>
      <c r="F548" s="269">
        <v>198</v>
      </c>
      <c r="G548" s="270">
        <v>398</v>
      </c>
      <c r="M548" s="267">
        <v>-80.137364303737428</v>
      </c>
    </row>
    <row r="549" spans="1:13" x14ac:dyDescent="0.25">
      <c r="A549" s="267">
        <v>1057083</v>
      </c>
      <c r="B549" s="267" t="s">
        <v>190</v>
      </c>
      <c r="C549" s="267" t="s">
        <v>2525</v>
      </c>
      <c r="D549" s="268"/>
      <c r="E549" s="267">
        <v>50</v>
      </c>
      <c r="F549" s="269">
        <v>177</v>
      </c>
      <c r="G549" s="270">
        <v>356.4</v>
      </c>
      <c r="M549" s="267">
        <v>-73.787918620223522</v>
      </c>
    </row>
    <row r="550" spans="1:13" x14ac:dyDescent="0.25">
      <c r="A550" s="267">
        <v>1057084</v>
      </c>
      <c r="B550" s="267" t="s">
        <v>192</v>
      </c>
      <c r="C550" s="267" t="s">
        <v>2525</v>
      </c>
      <c r="D550" s="268"/>
      <c r="E550" s="267">
        <v>60</v>
      </c>
      <c r="F550" s="269">
        <v>249</v>
      </c>
      <c r="G550" s="270">
        <v>499.6</v>
      </c>
      <c r="M550" s="267">
        <v>-80.976237543667779</v>
      </c>
    </row>
    <row r="551" spans="1:13" x14ac:dyDescent="0.25">
      <c r="A551" s="267">
        <v>1057085</v>
      </c>
      <c r="B551" s="267" t="s">
        <v>194</v>
      </c>
      <c r="C551" s="267" t="s">
        <v>2525</v>
      </c>
      <c r="D551" s="268"/>
      <c r="E551" s="267">
        <v>60</v>
      </c>
      <c r="F551" s="269">
        <v>1442</v>
      </c>
      <c r="G551" s="270">
        <v>2899.2</v>
      </c>
      <c r="M551" s="267">
        <v>-81.22027455924335</v>
      </c>
    </row>
    <row r="552" spans="1:13" x14ac:dyDescent="0.25">
      <c r="A552" s="267">
        <v>1057086</v>
      </c>
      <c r="B552" s="267" t="s">
        <v>196</v>
      </c>
      <c r="C552" s="267" t="s">
        <v>2525</v>
      </c>
      <c r="D552" s="268"/>
      <c r="E552" s="267">
        <v>60</v>
      </c>
      <c r="F552" s="269">
        <v>176</v>
      </c>
      <c r="G552" s="270">
        <v>353.8</v>
      </c>
      <c r="M552" s="267">
        <v>-79.936314723822079</v>
      </c>
    </row>
    <row r="553" spans="1:13" x14ac:dyDescent="0.25">
      <c r="A553" s="267">
        <v>1057087</v>
      </c>
      <c r="B553" s="267" t="s">
        <v>198</v>
      </c>
      <c r="C553" s="267" t="s">
        <v>2525</v>
      </c>
      <c r="D553" s="268"/>
      <c r="E553" s="267">
        <v>60</v>
      </c>
      <c r="F553" s="269">
        <v>524</v>
      </c>
      <c r="G553" s="270">
        <v>1053.5999999999999</v>
      </c>
      <c r="M553" s="267">
        <v>-79.526262038163196</v>
      </c>
    </row>
    <row r="554" spans="1:13" x14ac:dyDescent="0.25">
      <c r="A554" s="267">
        <v>1057088</v>
      </c>
      <c r="B554" s="267" t="s">
        <v>3810</v>
      </c>
      <c r="C554" s="267" t="s">
        <v>2525</v>
      </c>
      <c r="D554" s="268"/>
      <c r="E554" s="267">
        <v>60</v>
      </c>
      <c r="F554" s="269">
        <v>355</v>
      </c>
      <c r="G554" s="270">
        <v>713.8</v>
      </c>
      <c r="M554" s="267">
        <v>-82.932919710696652</v>
      </c>
    </row>
    <row r="555" spans="1:13" x14ac:dyDescent="0.25">
      <c r="A555" s="267">
        <v>1057089</v>
      </c>
      <c r="B555" s="267" t="s">
        <v>201</v>
      </c>
      <c r="C555" s="267" t="s">
        <v>2525</v>
      </c>
      <c r="D555" s="268"/>
      <c r="E555" s="267">
        <v>50</v>
      </c>
      <c r="F555" s="269">
        <v>84</v>
      </c>
      <c r="G555" s="270">
        <v>169.8</v>
      </c>
      <c r="M555" s="267">
        <v>-76.881728064639461</v>
      </c>
    </row>
    <row r="556" spans="1:13" x14ac:dyDescent="0.25">
      <c r="A556" s="267">
        <v>1057090</v>
      </c>
      <c r="B556" s="267" t="s">
        <v>203</v>
      </c>
      <c r="C556" s="267" t="s">
        <v>2525</v>
      </c>
      <c r="D556" s="268"/>
      <c r="E556" s="267">
        <v>60</v>
      </c>
      <c r="F556" s="269">
        <v>383</v>
      </c>
      <c r="G556" s="270">
        <v>770.2</v>
      </c>
      <c r="M556" s="267">
        <v>-81.330684595181879</v>
      </c>
    </row>
    <row r="557" spans="1:13" x14ac:dyDescent="0.25">
      <c r="A557" s="267">
        <v>1057091</v>
      </c>
      <c r="B557" s="267" t="s">
        <v>205</v>
      </c>
      <c r="C557" s="267" t="s">
        <v>22275</v>
      </c>
      <c r="D557" s="268"/>
      <c r="E557" s="267">
        <v>50</v>
      </c>
      <c r="F557" s="269">
        <v>6724</v>
      </c>
      <c r="G557" s="270">
        <v>13514.6</v>
      </c>
      <c r="M557" s="267">
        <v>-69.11534482316361</v>
      </c>
    </row>
    <row r="558" spans="1:13" x14ac:dyDescent="0.25">
      <c r="A558" s="267">
        <v>1058001</v>
      </c>
      <c r="B558" s="267" t="s">
        <v>207</v>
      </c>
      <c r="C558" s="267" t="s">
        <v>2525</v>
      </c>
      <c r="D558" s="268"/>
      <c r="E558" s="267">
        <v>50</v>
      </c>
      <c r="F558" s="269">
        <v>475</v>
      </c>
      <c r="G558" s="270">
        <v>955.6</v>
      </c>
      <c r="M558" s="267">
        <v>-75.962403448441535</v>
      </c>
    </row>
    <row r="559" spans="1:13" x14ac:dyDescent="0.25">
      <c r="A559" s="267">
        <v>1058003</v>
      </c>
      <c r="B559" s="267" t="s">
        <v>209</v>
      </c>
      <c r="C559" s="267" t="s">
        <v>2525</v>
      </c>
      <c r="D559" s="268"/>
      <c r="E559" s="267">
        <v>60</v>
      </c>
      <c r="F559" s="269">
        <v>936</v>
      </c>
      <c r="G559" s="270">
        <v>1880.4</v>
      </c>
      <c r="M559" s="267">
        <v>-81.998985763883582</v>
      </c>
    </row>
    <row r="560" spans="1:13" x14ac:dyDescent="0.25">
      <c r="A560" s="267">
        <v>1058004</v>
      </c>
      <c r="B560" s="267" t="s">
        <v>211</v>
      </c>
      <c r="C560" s="267" t="s">
        <v>2525</v>
      </c>
      <c r="D560" s="268"/>
      <c r="E560" s="267">
        <v>50</v>
      </c>
      <c r="F560" s="269">
        <v>151</v>
      </c>
      <c r="G560" s="270">
        <v>304.39999999999998</v>
      </c>
      <c r="M560" s="267">
        <v>-76.564059615557341</v>
      </c>
    </row>
    <row r="561" spans="1:13" x14ac:dyDescent="0.25">
      <c r="A561" s="267">
        <v>1058005</v>
      </c>
      <c r="B561" s="267" t="s">
        <v>213</v>
      </c>
      <c r="C561" s="267" t="s">
        <v>2525</v>
      </c>
      <c r="D561" s="268"/>
      <c r="E561" s="267">
        <v>50</v>
      </c>
      <c r="F561" s="269">
        <v>4937</v>
      </c>
      <c r="G561" s="270">
        <v>9923.2000000000007</v>
      </c>
      <c r="M561" s="267">
        <v>-74.548371038377155</v>
      </c>
    </row>
    <row r="562" spans="1:13" x14ac:dyDescent="0.25">
      <c r="A562" s="267">
        <v>1058007</v>
      </c>
      <c r="B562" s="267" t="s">
        <v>215</v>
      </c>
      <c r="C562" s="267" t="s">
        <v>2525</v>
      </c>
      <c r="D562" s="268"/>
      <c r="E562" s="267">
        <v>70</v>
      </c>
      <c r="F562" s="269">
        <v>132</v>
      </c>
      <c r="G562" s="270">
        <v>265.39999999999998</v>
      </c>
      <c r="M562" s="267">
        <v>-85.631326265475877</v>
      </c>
    </row>
    <row r="563" spans="1:13" x14ac:dyDescent="0.25">
      <c r="A563" s="267">
        <v>1058008</v>
      </c>
      <c r="B563" s="267" t="s">
        <v>217</v>
      </c>
      <c r="C563" s="267" t="s">
        <v>2525</v>
      </c>
      <c r="D563" s="268"/>
      <c r="E563" s="267">
        <v>60</v>
      </c>
      <c r="F563" s="269">
        <v>492</v>
      </c>
      <c r="G563" s="270">
        <v>988.8</v>
      </c>
      <c r="M563" s="267">
        <v>-82.859216691119613</v>
      </c>
    </row>
    <row r="564" spans="1:13" x14ac:dyDescent="0.25">
      <c r="A564" s="267">
        <v>1058009</v>
      </c>
      <c r="B564" s="267" t="s">
        <v>219</v>
      </c>
      <c r="C564" s="267" t="s">
        <v>2525</v>
      </c>
      <c r="D564" s="268"/>
      <c r="E564" s="267">
        <v>60</v>
      </c>
      <c r="F564" s="269">
        <v>1846</v>
      </c>
      <c r="G564" s="270">
        <v>3711</v>
      </c>
      <c r="M564" s="267">
        <v>-80.680505131745107</v>
      </c>
    </row>
    <row r="565" spans="1:13" x14ac:dyDescent="0.25">
      <c r="A565" s="267">
        <v>1058010</v>
      </c>
      <c r="B565" s="267" t="s">
        <v>221</v>
      </c>
      <c r="C565" s="267" t="s">
        <v>2525</v>
      </c>
      <c r="D565" s="268"/>
      <c r="E565" s="267">
        <v>60</v>
      </c>
      <c r="F565" s="269">
        <v>72</v>
      </c>
      <c r="G565" s="270">
        <v>144.4</v>
      </c>
      <c r="M565" s="267">
        <v>-83.113888723882297</v>
      </c>
    </row>
    <row r="566" spans="1:13" x14ac:dyDescent="0.25">
      <c r="A566" s="267">
        <v>1058011</v>
      </c>
      <c r="B566" s="267" t="s">
        <v>223</v>
      </c>
      <c r="C566" s="267" t="s">
        <v>2525</v>
      </c>
      <c r="D566" s="268"/>
      <c r="E566" s="267">
        <v>60</v>
      </c>
      <c r="F566" s="269">
        <v>362</v>
      </c>
      <c r="G566" s="270">
        <v>726.8</v>
      </c>
      <c r="M566" s="267">
        <v>-80.732660178798227</v>
      </c>
    </row>
    <row r="567" spans="1:13" x14ac:dyDescent="0.25">
      <c r="A567" s="267">
        <v>1058012</v>
      </c>
      <c r="B567" s="267" t="s">
        <v>225</v>
      </c>
      <c r="C567" s="267" t="s">
        <v>2525</v>
      </c>
      <c r="D567" s="268"/>
      <c r="E567" s="267">
        <v>60</v>
      </c>
      <c r="F567" s="269">
        <v>722</v>
      </c>
      <c r="G567" s="270">
        <v>1451.8</v>
      </c>
      <c r="M567" s="267">
        <v>-81.626274800889774</v>
      </c>
    </row>
    <row r="568" spans="1:13" x14ac:dyDescent="0.25">
      <c r="A568" s="267">
        <v>1058013</v>
      </c>
      <c r="B568" s="267" t="s">
        <v>227</v>
      </c>
      <c r="C568" s="267" t="s">
        <v>2525</v>
      </c>
      <c r="D568" s="268"/>
      <c r="E568" s="267">
        <v>60</v>
      </c>
      <c r="F568" s="269">
        <v>142</v>
      </c>
      <c r="G568" s="270">
        <v>285.8</v>
      </c>
      <c r="M568" s="267">
        <v>-80.78257462666673</v>
      </c>
    </row>
    <row r="569" spans="1:13" x14ac:dyDescent="0.25">
      <c r="A569" s="267">
        <v>1058014</v>
      </c>
      <c r="B569" s="267" t="s">
        <v>229</v>
      </c>
      <c r="C569" s="267" t="s">
        <v>2525</v>
      </c>
      <c r="D569" s="268"/>
      <c r="E569" s="267">
        <v>60</v>
      </c>
      <c r="F569" s="269">
        <v>226</v>
      </c>
      <c r="G569" s="270">
        <v>455.2</v>
      </c>
      <c r="M569" s="267">
        <v>-83.289454416109862</v>
      </c>
    </row>
    <row r="570" spans="1:13" x14ac:dyDescent="0.25">
      <c r="A570" s="267">
        <v>1058015</v>
      </c>
      <c r="B570" s="267" t="s">
        <v>231</v>
      </c>
      <c r="C570" s="267" t="s">
        <v>2525</v>
      </c>
      <c r="D570" s="268"/>
      <c r="E570" s="267">
        <v>60</v>
      </c>
      <c r="F570" s="269">
        <v>363</v>
      </c>
      <c r="G570" s="270">
        <v>730.2</v>
      </c>
      <c r="M570" s="267">
        <v>-84.377727338945533</v>
      </c>
    </row>
    <row r="571" spans="1:13" x14ac:dyDescent="0.25">
      <c r="A571" s="267">
        <v>1058016</v>
      </c>
      <c r="B571" s="267" t="s">
        <v>233</v>
      </c>
      <c r="C571" s="267" t="s">
        <v>2525</v>
      </c>
      <c r="D571" s="268"/>
      <c r="E571" s="267">
        <v>50</v>
      </c>
      <c r="F571" s="269">
        <v>85</v>
      </c>
      <c r="G571" s="270">
        <v>171.2</v>
      </c>
      <c r="M571" s="267">
        <v>-77.534132174975099</v>
      </c>
    </row>
    <row r="572" spans="1:13" x14ac:dyDescent="0.25">
      <c r="A572" s="267">
        <v>1058018</v>
      </c>
      <c r="B572" s="267" t="s">
        <v>235</v>
      </c>
      <c r="C572" s="267" t="s">
        <v>2525</v>
      </c>
      <c r="D572" s="268"/>
      <c r="E572" s="267">
        <v>50</v>
      </c>
      <c r="F572" s="269">
        <v>339</v>
      </c>
      <c r="G572" s="270">
        <v>681.8</v>
      </c>
      <c r="M572" s="267">
        <v>-77.951349631278617</v>
      </c>
    </row>
    <row r="573" spans="1:13" x14ac:dyDescent="0.25">
      <c r="A573" s="267">
        <v>1058019</v>
      </c>
      <c r="B573" s="267" t="s">
        <v>237</v>
      </c>
      <c r="C573" s="267" t="s">
        <v>2525</v>
      </c>
      <c r="D573" s="268"/>
      <c r="E573" s="267">
        <v>60</v>
      </c>
      <c r="F573" s="269">
        <v>160</v>
      </c>
      <c r="G573" s="270">
        <v>321</v>
      </c>
      <c r="M573" s="267">
        <v>-79.657085031686108</v>
      </c>
    </row>
    <row r="574" spans="1:13" x14ac:dyDescent="0.25">
      <c r="A574" s="267">
        <v>1058021</v>
      </c>
      <c r="B574" s="267" t="s">
        <v>3914</v>
      </c>
      <c r="C574" s="267" t="s">
        <v>2525</v>
      </c>
      <c r="D574" s="268"/>
      <c r="E574" s="267">
        <v>70</v>
      </c>
      <c r="F574" s="269">
        <v>326</v>
      </c>
      <c r="G574" s="270">
        <v>656</v>
      </c>
      <c r="M574" s="267">
        <v>-85.934453578195473</v>
      </c>
    </row>
    <row r="575" spans="1:13" x14ac:dyDescent="0.25">
      <c r="A575" s="267">
        <v>1058022</v>
      </c>
      <c r="B575" s="267" t="s">
        <v>240</v>
      </c>
      <c r="C575" s="267" t="s">
        <v>2525</v>
      </c>
      <c r="D575" s="268"/>
      <c r="E575" s="267">
        <v>50</v>
      </c>
      <c r="F575" s="269">
        <v>3700</v>
      </c>
      <c r="G575" s="270">
        <v>7436.6</v>
      </c>
      <c r="M575" s="267">
        <v>-75.118136908261249</v>
      </c>
    </row>
    <row r="576" spans="1:13" x14ac:dyDescent="0.25">
      <c r="A576" s="267">
        <v>1058023</v>
      </c>
      <c r="B576" s="267" t="s">
        <v>242</v>
      </c>
      <c r="C576" s="267" t="s">
        <v>2525</v>
      </c>
      <c r="D576" s="268"/>
      <c r="E576" s="267">
        <v>60</v>
      </c>
      <c r="F576" s="269">
        <v>203</v>
      </c>
      <c r="G576" s="270">
        <v>408</v>
      </c>
      <c r="M576" s="267">
        <v>-82.197123935302386</v>
      </c>
    </row>
    <row r="577" spans="1:13" x14ac:dyDescent="0.25">
      <c r="A577" s="267">
        <v>1058024</v>
      </c>
      <c r="B577" s="267" t="s">
        <v>244</v>
      </c>
      <c r="C577" s="267" t="s">
        <v>2525</v>
      </c>
      <c r="D577" s="268"/>
      <c r="E577" s="267">
        <v>50</v>
      </c>
      <c r="F577" s="269">
        <v>681</v>
      </c>
      <c r="G577" s="270">
        <v>1368.8</v>
      </c>
      <c r="M577" s="267">
        <v>-68.096501070055496</v>
      </c>
    </row>
    <row r="578" spans="1:13" x14ac:dyDescent="0.25">
      <c r="A578" s="267">
        <v>1058025</v>
      </c>
      <c r="B578" s="267" t="s">
        <v>246</v>
      </c>
      <c r="C578" s="267" t="s">
        <v>2525</v>
      </c>
      <c r="D578" s="268"/>
      <c r="E578" s="267">
        <v>70</v>
      </c>
      <c r="F578" s="269">
        <v>88</v>
      </c>
      <c r="G578" s="270">
        <v>176.6</v>
      </c>
      <c r="M578" s="267">
        <v>-90.406379307882915</v>
      </c>
    </row>
    <row r="579" spans="1:13" x14ac:dyDescent="0.25">
      <c r="A579" s="267">
        <v>1058026</v>
      </c>
      <c r="B579" s="267" t="s">
        <v>248</v>
      </c>
      <c r="C579" s="267" t="s">
        <v>2525</v>
      </c>
      <c r="D579" s="268"/>
      <c r="E579" s="267">
        <v>50</v>
      </c>
      <c r="F579" s="269">
        <v>537</v>
      </c>
      <c r="G579" s="270">
        <v>1079</v>
      </c>
      <c r="M579" s="267">
        <v>-69.754988615300235</v>
      </c>
    </row>
    <row r="580" spans="1:13" x14ac:dyDescent="0.25">
      <c r="A580" s="267">
        <v>1058027</v>
      </c>
      <c r="B580" s="267" t="s">
        <v>250</v>
      </c>
      <c r="C580" s="267" t="s">
        <v>2525</v>
      </c>
      <c r="D580" s="268"/>
      <c r="E580" s="267">
        <v>50</v>
      </c>
      <c r="F580" s="269">
        <v>197</v>
      </c>
      <c r="G580" s="270">
        <v>395</v>
      </c>
      <c r="M580" s="267">
        <v>-77.855105157614616</v>
      </c>
    </row>
    <row r="581" spans="1:13" x14ac:dyDescent="0.25">
      <c r="A581" s="267">
        <v>1058028</v>
      </c>
      <c r="B581" s="267" t="s">
        <v>252</v>
      </c>
      <c r="C581" s="267" t="s">
        <v>2525</v>
      </c>
      <c r="D581" s="268"/>
      <c r="E581" s="267">
        <v>50</v>
      </c>
      <c r="F581" s="269">
        <v>696</v>
      </c>
      <c r="G581" s="270">
        <v>1399.6</v>
      </c>
      <c r="M581" s="267">
        <v>-77.89549800102634</v>
      </c>
    </row>
    <row r="582" spans="1:13" x14ac:dyDescent="0.25">
      <c r="A582" s="267">
        <v>1058029</v>
      </c>
      <c r="B582" s="267" t="s">
        <v>254</v>
      </c>
      <c r="C582" s="267" t="s">
        <v>2525</v>
      </c>
      <c r="D582" s="268"/>
      <c r="E582" s="267">
        <v>60</v>
      </c>
      <c r="F582" s="269">
        <v>694</v>
      </c>
      <c r="G582" s="270">
        <v>1394</v>
      </c>
      <c r="M582" s="267">
        <v>-82.863340314633959</v>
      </c>
    </row>
    <row r="583" spans="1:13" x14ac:dyDescent="0.25">
      <c r="A583" s="267">
        <v>1058030</v>
      </c>
      <c r="B583" s="267" t="s">
        <v>256</v>
      </c>
      <c r="C583" s="267" t="s">
        <v>2525</v>
      </c>
      <c r="D583" s="268"/>
      <c r="E583" s="267">
        <v>60</v>
      </c>
      <c r="F583" s="269">
        <v>501</v>
      </c>
      <c r="G583" s="270">
        <v>1006.4</v>
      </c>
      <c r="M583" s="267">
        <v>-84.119512392156238</v>
      </c>
    </row>
    <row r="584" spans="1:13" x14ac:dyDescent="0.25">
      <c r="A584" s="267">
        <v>1058031</v>
      </c>
      <c r="B584" s="267" t="s">
        <v>258</v>
      </c>
      <c r="C584" s="267" t="s">
        <v>2525</v>
      </c>
      <c r="D584" s="268"/>
      <c r="E584" s="267">
        <v>60</v>
      </c>
      <c r="F584" s="269">
        <v>62</v>
      </c>
      <c r="G584" s="270">
        <v>125</v>
      </c>
      <c r="M584" s="267">
        <v>-84.982200252105457</v>
      </c>
    </row>
    <row r="585" spans="1:13" x14ac:dyDescent="0.25">
      <c r="A585" s="267">
        <v>1058032</v>
      </c>
      <c r="B585" s="267" t="s">
        <v>260</v>
      </c>
      <c r="C585" s="267" t="s">
        <v>2525</v>
      </c>
      <c r="D585" s="268"/>
      <c r="E585" s="267">
        <v>70</v>
      </c>
      <c r="F585" s="269">
        <v>358</v>
      </c>
      <c r="G585" s="270">
        <v>719.6</v>
      </c>
      <c r="M585" s="267">
        <v>-85.313462871216075</v>
      </c>
    </row>
    <row r="586" spans="1:13" x14ac:dyDescent="0.25">
      <c r="A586" s="267">
        <v>1058033</v>
      </c>
      <c r="B586" s="267" t="s">
        <v>262</v>
      </c>
      <c r="C586" s="267" t="s">
        <v>2525</v>
      </c>
      <c r="D586" s="268"/>
      <c r="E586" s="267">
        <v>60</v>
      </c>
      <c r="F586" s="269">
        <v>508</v>
      </c>
      <c r="G586" s="270">
        <v>1021.6</v>
      </c>
      <c r="M586" s="267">
        <v>-80.768561172635245</v>
      </c>
    </row>
    <row r="587" spans="1:13" x14ac:dyDescent="0.25">
      <c r="A587" s="267">
        <v>1058034</v>
      </c>
      <c r="B587" s="267" t="s">
        <v>264</v>
      </c>
      <c r="C587" s="267" t="s">
        <v>22275</v>
      </c>
      <c r="D587" s="268"/>
      <c r="E587" s="267">
        <v>50</v>
      </c>
      <c r="F587" s="269">
        <v>4995</v>
      </c>
      <c r="G587" s="270">
        <v>10040.200000000001</v>
      </c>
      <c r="M587" s="267">
        <v>-67.650768811184506</v>
      </c>
    </row>
    <row r="588" spans="1:13" x14ac:dyDescent="0.25">
      <c r="A588" s="267">
        <v>1058035</v>
      </c>
      <c r="B588" s="267" t="s">
        <v>266</v>
      </c>
      <c r="C588" s="267" t="s">
        <v>2525</v>
      </c>
      <c r="D588" s="268"/>
      <c r="E588" s="267">
        <v>50</v>
      </c>
      <c r="F588" s="269">
        <v>308</v>
      </c>
      <c r="G588" s="270">
        <v>619.4</v>
      </c>
      <c r="M588" s="267">
        <v>-78.393724459882179</v>
      </c>
    </row>
    <row r="589" spans="1:13" x14ac:dyDescent="0.25">
      <c r="A589" s="267">
        <v>1058036</v>
      </c>
      <c r="B589" s="267" t="s">
        <v>268</v>
      </c>
      <c r="C589" s="267" t="s">
        <v>2525</v>
      </c>
      <c r="D589" s="268"/>
      <c r="E589" s="267">
        <v>70</v>
      </c>
      <c r="F589" s="269">
        <v>115</v>
      </c>
      <c r="G589" s="270">
        <v>231.6</v>
      </c>
      <c r="M589" s="267">
        <v>-85.233800894422501</v>
      </c>
    </row>
    <row r="590" spans="1:13" x14ac:dyDescent="0.25">
      <c r="A590" s="267">
        <v>1058037</v>
      </c>
      <c r="B590" s="267" t="s">
        <v>270</v>
      </c>
      <c r="C590" s="267" t="s">
        <v>2525</v>
      </c>
      <c r="D590" s="268"/>
      <c r="E590" s="267">
        <v>50</v>
      </c>
      <c r="F590" s="269">
        <v>1902</v>
      </c>
      <c r="G590" s="270">
        <v>3822.4</v>
      </c>
      <c r="M590" s="267">
        <v>-77.025474924610805</v>
      </c>
    </row>
    <row r="591" spans="1:13" x14ac:dyDescent="0.25">
      <c r="A591" s="267">
        <v>1058038</v>
      </c>
      <c r="B591" s="267" t="s">
        <v>272</v>
      </c>
      <c r="C591" s="267" t="s">
        <v>2525</v>
      </c>
      <c r="D591" s="268"/>
      <c r="E591" s="267">
        <v>50</v>
      </c>
      <c r="F591" s="269">
        <v>272</v>
      </c>
      <c r="G591" s="270">
        <v>546.4</v>
      </c>
      <c r="M591" s="267">
        <v>-78.602799576825547</v>
      </c>
    </row>
    <row r="592" spans="1:13" x14ac:dyDescent="0.25">
      <c r="A592" s="267">
        <v>1058039</v>
      </c>
      <c r="B592" s="267" t="s">
        <v>274</v>
      </c>
      <c r="C592" s="267" t="s">
        <v>2525</v>
      </c>
      <c r="D592" s="268"/>
      <c r="E592" s="267">
        <v>60</v>
      </c>
      <c r="F592" s="269">
        <v>214</v>
      </c>
      <c r="G592" s="270">
        <v>430.2</v>
      </c>
      <c r="M592" s="267">
        <v>-81.192384043115041</v>
      </c>
    </row>
    <row r="593" spans="1:13" x14ac:dyDescent="0.25">
      <c r="A593" s="267">
        <v>1058040</v>
      </c>
      <c r="B593" s="267" t="s">
        <v>276</v>
      </c>
      <c r="C593" s="267" t="s">
        <v>2525</v>
      </c>
      <c r="D593" s="268"/>
      <c r="E593" s="267">
        <v>50</v>
      </c>
      <c r="F593" s="269">
        <v>736</v>
      </c>
      <c r="G593" s="270">
        <v>1480.2</v>
      </c>
      <c r="M593" s="267">
        <v>-61.849611786603354</v>
      </c>
    </row>
    <row r="594" spans="1:13" x14ac:dyDescent="0.25">
      <c r="A594" s="267">
        <v>1058042</v>
      </c>
      <c r="B594" s="267" t="s">
        <v>278</v>
      </c>
      <c r="C594" s="267" t="s">
        <v>2525</v>
      </c>
      <c r="D594" s="268"/>
      <c r="E594" s="267">
        <v>70</v>
      </c>
      <c r="F594" s="269">
        <v>355</v>
      </c>
      <c r="G594" s="270">
        <v>712.6</v>
      </c>
      <c r="M594" s="267">
        <v>-85.973350347023</v>
      </c>
    </row>
    <row r="595" spans="1:13" x14ac:dyDescent="0.25">
      <c r="A595" s="267">
        <v>1058043</v>
      </c>
      <c r="B595" s="267" t="s">
        <v>280</v>
      </c>
      <c r="C595" s="267" t="s">
        <v>22275</v>
      </c>
      <c r="D595" s="268"/>
      <c r="E595" s="267">
        <v>60</v>
      </c>
      <c r="F595" s="269">
        <v>11024</v>
      </c>
      <c r="G595" s="270">
        <v>22157.599999999999</v>
      </c>
      <c r="M595" s="267">
        <v>-79.645166435185146</v>
      </c>
    </row>
    <row r="596" spans="1:13" x14ac:dyDescent="0.25">
      <c r="A596" s="267">
        <v>1058044</v>
      </c>
      <c r="B596" s="267" t="s">
        <v>282</v>
      </c>
      <c r="C596" s="267" t="s">
        <v>2525</v>
      </c>
      <c r="D596" s="268"/>
      <c r="E596" s="267">
        <v>60</v>
      </c>
      <c r="F596" s="269">
        <v>321</v>
      </c>
      <c r="G596" s="270">
        <v>645.20000000000005</v>
      </c>
      <c r="M596" s="267">
        <v>-79.506066092967359</v>
      </c>
    </row>
    <row r="597" spans="1:13" x14ac:dyDescent="0.25">
      <c r="A597" s="267">
        <v>1058045</v>
      </c>
      <c r="B597" s="267" t="s">
        <v>284</v>
      </c>
      <c r="C597" s="267" t="s">
        <v>2525</v>
      </c>
      <c r="D597" s="268"/>
      <c r="E597" s="267">
        <v>50</v>
      </c>
      <c r="F597" s="269">
        <v>149</v>
      </c>
      <c r="G597" s="270">
        <v>300.2</v>
      </c>
      <c r="M597" s="267">
        <v>-70.46433836877479</v>
      </c>
    </row>
    <row r="598" spans="1:13" x14ac:dyDescent="0.25">
      <c r="A598" s="267">
        <v>1058046</v>
      </c>
      <c r="B598" s="267" t="s">
        <v>286</v>
      </c>
      <c r="C598" s="267" t="s">
        <v>2525</v>
      </c>
      <c r="D598" s="268"/>
      <c r="E598" s="267">
        <v>60</v>
      </c>
      <c r="F598" s="269">
        <v>253</v>
      </c>
      <c r="G598" s="270">
        <v>509.2</v>
      </c>
      <c r="M598" s="267">
        <v>-82.727276383062048</v>
      </c>
    </row>
    <row r="599" spans="1:13" x14ac:dyDescent="0.25">
      <c r="A599" s="267">
        <v>1058047</v>
      </c>
      <c r="B599" s="267" t="s">
        <v>288</v>
      </c>
      <c r="C599" s="267" t="s">
        <v>2525</v>
      </c>
      <c r="D599" s="268"/>
      <c r="E599" s="267">
        <v>70</v>
      </c>
      <c r="F599" s="269">
        <v>825</v>
      </c>
      <c r="G599" s="270">
        <v>1659.2</v>
      </c>
      <c r="M599" s="267">
        <v>-85.447207910772804</v>
      </c>
    </row>
    <row r="600" spans="1:13" x14ac:dyDescent="0.25">
      <c r="A600" s="267">
        <v>1058048</v>
      </c>
      <c r="B600" s="267" t="s">
        <v>290</v>
      </c>
      <c r="C600" s="267" t="s">
        <v>2525</v>
      </c>
      <c r="D600" s="268"/>
      <c r="E600" s="267">
        <v>70</v>
      </c>
      <c r="F600" s="269">
        <v>115</v>
      </c>
      <c r="G600" s="270">
        <v>231.4</v>
      </c>
      <c r="M600" s="267">
        <v>-87.911703576834995</v>
      </c>
    </row>
    <row r="601" spans="1:13" x14ac:dyDescent="0.25">
      <c r="A601" s="267">
        <v>1058049</v>
      </c>
      <c r="B601" s="267" t="s">
        <v>292</v>
      </c>
      <c r="C601" s="267" t="s">
        <v>2525</v>
      </c>
      <c r="D601" s="268"/>
      <c r="E601" s="267">
        <v>60</v>
      </c>
      <c r="F601" s="269">
        <v>702</v>
      </c>
      <c r="G601" s="270">
        <v>1410.4</v>
      </c>
      <c r="M601" s="267">
        <v>-82.700715355556184</v>
      </c>
    </row>
    <row r="602" spans="1:13" x14ac:dyDescent="0.25">
      <c r="A602" s="267">
        <v>1058050</v>
      </c>
      <c r="B602" s="267" t="s">
        <v>294</v>
      </c>
      <c r="C602" s="267" t="s">
        <v>2525</v>
      </c>
      <c r="D602" s="268"/>
      <c r="E602" s="267">
        <v>50</v>
      </c>
      <c r="F602" s="269">
        <v>1030</v>
      </c>
      <c r="G602" s="270">
        <v>2070.6</v>
      </c>
      <c r="M602" s="267">
        <v>-76.203368660519942</v>
      </c>
    </row>
    <row r="603" spans="1:13" x14ac:dyDescent="0.25">
      <c r="A603" s="267">
        <v>1058051</v>
      </c>
      <c r="B603" s="267" t="s">
        <v>296</v>
      </c>
      <c r="C603" s="267" t="s">
        <v>2525</v>
      </c>
      <c r="D603" s="268"/>
      <c r="E603" s="267">
        <v>50</v>
      </c>
      <c r="F603" s="269">
        <v>551</v>
      </c>
      <c r="G603" s="270">
        <v>1107.5999999999999</v>
      </c>
      <c r="M603" s="267">
        <v>-78.793290922310717</v>
      </c>
    </row>
    <row r="604" spans="1:13" x14ac:dyDescent="0.25">
      <c r="A604" s="267">
        <v>1058052</v>
      </c>
      <c r="B604" s="267" t="s">
        <v>298</v>
      </c>
      <c r="C604" s="267" t="s">
        <v>2525</v>
      </c>
      <c r="D604" s="268"/>
      <c r="E604" s="267">
        <v>50</v>
      </c>
      <c r="F604" s="269">
        <v>998</v>
      </c>
      <c r="G604" s="270">
        <v>2006</v>
      </c>
      <c r="M604" s="267">
        <v>-78.944837952283748</v>
      </c>
    </row>
    <row r="605" spans="1:13" x14ac:dyDescent="0.25">
      <c r="A605" s="267">
        <v>1058053</v>
      </c>
      <c r="B605" s="267" t="s">
        <v>300</v>
      </c>
      <c r="C605" s="267" t="s">
        <v>2525</v>
      </c>
      <c r="D605" s="268"/>
      <c r="E605" s="267">
        <v>50</v>
      </c>
      <c r="F605" s="269">
        <v>3649</v>
      </c>
      <c r="G605" s="270">
        <v>7334.2</v>
      </c>
      <c r="M605" s="267">
        <v>-78.001686845029241</v>
      </c>
    </row>
    <row r="606" spans="1:13" x14ac:dyDescent="0.25">
      <c r="A606" s="267">
        <v>1058054</v>
      </c>
      <c r="B606" s="267" t="s">
        <v>302</v>
      </c>
      <c r="C606" s="267" t="s">
        <v>2525</v>
      </c>
      <c r="D606" s="268"/>
      <c r="E606" s="267">
        <v>50</v>
      </c>
      <c r="F606" s="269">
        <v>3111</v>
      </c>
      <c r="G606" s="270">
        <v>6254</v>
      </c>
      <c r="M606" s="267">
        <v>-71.672908247092607</v>
      </c>
    </row>
    <row r="607" spans="1:13" x14ac:dyDescent="0.25">
      <c r="A607" s="267">
        <v>1058055</v>
      </c>
      <c r="B607" s="267" t="s">
        <v>304</v>
      </c>
      <c r="C607" s="267" t="s">
        <v>2525</v>
      </c>
      <c r="D607" s="268"/>
      <c r="E607" s="267">
        <v>70</v>
      </c>
      <c r="F607" s="269">
        <v>29</v>
      </c>
      <c r="G607" s="270">
        <v>58.4</v>
      </c>
      <c r="M607" s="267">
        <v>-91.713691503297824</v>
      </c>
    </row>
    <row r="608" spans="1:13" x14ac:dyDescent="0.25">
      <c r="A608" s="267">
        <v>1058056</v>
      </c>
      <c r="B608" s="267" t="s">
        <v>306</v>
      </c>
      <c r="C608" s="267" t="s">
        <v>2525</v>
      </c>
      <c r="D608" s="268"/>
      <c r="E608" s="267">
        <v>70</v>
      </c>
      <c r="F608" s="269">
        <v>204</v>
      </c>
      <c r="G608" s="270">
        <v>409.6</v>
      </c>
      <c r="M608" s="267">
        <v>-86.303801918875067</v>
      </c>
    </row>
    <row r="609" spans="1:13" x14ac:dyDescent="0.25">
      <c r="A609" s="267">
        <v>1058057</v>
      </c>
      <c r="B609" s="267" t="s">
        <v>308</v>
      </c>
      <c r="C609" s="267" t="s">
        <v>2525</v>
      </c>
      <c r="D609" s="268"/>
      <c r="E609" s="267">
        <v>60</v>
      </c>
      <c r="F609" s="269">
        <v>268</v>
      </c>
      <c r="G609" s="270">
        <v>538.4</v>
      </c>
      <c r="M609" s="267">
        <v>-83.072469773614102</v>
      </c>
    </row>
    <row r="610" spans="1:13" x14ac:dyDescent="0.25">
      <c r="A610" s="267">
        <v>1058058</v>
      </c>
      <c r="B610" s="267" t="s">
        <v>310</v>
      </c>
      <c r="C610" s="267" t="s">
        <v>2525</v>
      </c>
      <c r="D610" s="268"/>
      <c r="E610" s="267">
        <v>50</v>
      </c>
      <c r="F610" s="269">
        <v>3447</v>
      </c>
      <c r="G610" s="270">
        <v>6928.6</v>
      </c>
      <c r="M610" s="267">
        <v>-75.347332958508346</v>
      </c>
    </row>
    <row r="611" spans="1:13" x14ac:dyDescent="0.25">
      <c r="A611" s="267">
        <v>1058059</v>
      </c>
      <c r="B611" s="267" t="s">
        <v>312</v>
      </c>
      <c r="C611" s="267" t="s">
        <v>2525</v>
      </c>
      <c r="D611" s="268"/>
      <c r="E611" s="267">
        <v>60</v>
      </c>
      <c r="F611" s="269">
        <v>592</v>
      </c>
      <c r="G611" s="270">
        <v>1189.5999999999999</v>
      </c>
      <c r="M611" s="267">
        <v>-82.021008551500131</v>
      </c>
    </row>
    <row r="612" spans="1:13" x14ac:dyDescent="0.25">
      <c r="A612" s="267">
        <v>1058061</v>
      </c>
      <c r="B612" s="267" t="s">
        <v>314</v>
      </c>
      <c r="C612" s="267" t="s">
        <v>2525</v>
      </c>
      <c r="D612" s="268"/>
      <c r="E612" s="267">
        <v>70</v>
      </c>
      <c r="F612" s="269">
        <v>296</v>
      </c>
      <c r="G612" s="270">
        <v>595.6</v>
      </c>
      <c r="M612" s="267">
        <v>-87.476508011179874</v>
      </c>
    </row>
    <row r="613" spans="1:13" x14ac:dyDescent="0.25">
      <c r="A613" s="267">
        <v>1058062</v>
      </c>
      <c r="B613" s="267" t="s">
        <v>316</v>
      </c>
      <c r="C613" s="267" t="s">
        <v>2525</v>
      </c>
      <c r="D613" s="268"/>
      <c r="E613" s="267">
        <v>50</v>
      </c>
      <c r="F613" s="269">
        <v>126</v>
      </c>
      <c r="G613" s="270">
        <v>253.8</v>
      </c>
      <c r="M613" s="267">
        <v>-77.38487072786414</v>
      </c>
    </row>
    <row r="614" spans="1:13" x14ac:dyDescent="0.25">
      <c r="A614" s="267">
        <v>1058063</v>
      </c>
      <c r="B614" s="267" t="s">
        <v>318</v>
      </c>
      <c r="C614" s="267" t="s">
        <v>2525</v>
      </c>
      <c r="D614" s="268"/>
      <c r="E614" s="267">
        <v>50</v>
      </c>
      <c r="F614" s="269">
        <v>114</v>
      </c>
      <c r="G614" s="270">
        <v>228.8</v>
      </c>
      <c r="M614" s="267">
        <v>-77.208554953844143</v>
      </c>
    </row>
    <row r="615" spans="1:13" x14ac:dyDescent="0.25">
      <c r="A615" s="267">
        <v>1058064</v>
      </c>
      <c r="B615" s="267" t="s">
        <v>320</v>
      </c>
      <c r="C615" s="267" t="s">
        <v>2525</v>
      </c>
      <c r="D615" s="268"/>
      <c r="E615" s="267">
        <v>60</v>
      </c>
      <c r="F615" s="269">
        <v>177</v>
      </c>
      <c r="G615" s="270">
        <v>355.8</v>
      </c>
      <c r="M615" s="267">
        <v>-79.296691028182153</v>
      </c>
    </row>
    <row r="616" spans="1:13" x14ac:dyDescent="0.25">
      <c r="A616" s="267">
        <v>1058065</v>
      </c>
      <c r="B616" s="267" t="s">
        <v>322</v>
      </c>
      <c r="C616" s="267" t="s">
        <v>2525</v>
      </c>
      <c r="D616" s="268"/>
      <c r="E616" s="267">
        <v>60</v>
      </c>
      <c r="F616" s="269">
        <v>476</v>
      </c>
      <c r="G616" s="270">
        <v>956</v>
      </c>
      <c r="M616" s="267">
        <v>-83.084089352731723</v>
      </c>
    </row>
    <row r="617" spans="1:13" x14ac:dyDescent="0.25">
      <c r="A617" s="267">
        <v>1058066</v>
      </c>
      <c r="B617" s="267" t="s">
        <v>324</v>
      </c>
      <c r="C617" s="267" t="s">
        <v>2525</v>
      </c>
      <c r="D617" s="268"/>
      <c r="E617" s="267">
        <v>50</v>
      </c>
      <c r="F617" s="269">
        <v>575</v>
      </c>
      <c r="G617" s="270">
        <v>1155.5999999999999</v>
      </c>
      <c r="M617" s="267">
        <v>-78.768995193316329</v>
      </c>
    </row>
    <row r="618" spans="1:13" x14ac:dyDescent="0.25">
      <c r="A618" s="267">
        <v>1058067</v>
      </c>
      <c r="B618" s="267" t="s">
        <v>326</v>
      </c>
      <c r="C618" s="267" t="s">
        <v>2525</v>
      </c>
      <c r="D618" s="268"/>
      <c r="E618" s="267">
        <v>70</v>
      </c>
      <c r="F618" s="269">
        <v>383</v>
      </c>
      <c r="G618" s="270">
        <v>769</v>
      </c>
      <c r="M618" s="267">
        <v>-85.521888506678877</v>
      </c>
    </row>
    <row r="619" spans="1:13" x14ac:dyDescent="0.25">
      <c r="A619" s="267">
        <v>1058068</v>
      </c>
      <c r="B619" s="267" t="s">
        <v>328</v>
      </c>
      <c r="C619" s="267" t="s">
        <v>2525</v>
      </c>
      <c r="D619" s="268"/>
      <c r="E619" s="267">
        <v>70</v>
      </c>
      <c r="F619" s="269">
        <v>256</v>
      </c>
      <c r="G619" s="270">
        <v>513.79999999999995</v>
      </c>
      <c r="M619" s="267">
        <v>-86.352169459258761</v>
      </c>
    </row>
    <row r="620" spans="1:13" x14ac:dyDescent="0.25">
      <c r="A620" s="267">
        <v>1058069</v>
      </c>
      <c r="B620" s="267" t="s">
        <v>330</v>
      </c>
      <c r="C620" s="267" t="s">
        <v>2525</v>
      </c>
      <c r="D620" s="268"/>
      <c r="E620" s="267">
        <v>60</v>
      </c>
      <c r="F620" s="269">
        <v>270</v>
      </c>
      <c r="G620" s="270">
        <v>542</v>
      </c>
      <c r="M620" s="267">
        <v>-82.044566357238949</v>
      </c>
    </row>
    <row r="621" spans="1:13" x14ac:dyDescent="0.25">
      <c r="A621" s="267">
        <v>1058070</v>
      </c>
      <c r="B621" s="267" t="s">
        <v>332</v>
      </c>
      <c r="C621" s="267" t="s">
        <v>2525</v>
      </c>
      <c r="D621" s="268"/>
      <c r="E621" s="267">
        <v>60</v>
      </c>
      <c r="F621" s="269">
        <v>632</v>
      </c>
      <c r="G621" s="270">
        <v>1271</v>
      </c>
      <c r="M621" s="267">
        <v>-82.747575826780491</v>
      </c>
    </row>
    <row r="622" spans="1:13" x14ac:dyDescent="0.25">
      <c r="A622" s="267">
        <v>1058071</v>
      </c>
      <c r="B622" s="267" t="s">
        <v>334</v>
      </c>
      <c r="C622" s="267" t="s">
        <v>2525</v>
      </c>
      <c r="D622" s="268"/>
      <c r="E622" s="267">
        <v>70</v>
      </c>
      <c r="F622" s="269">
        <v>238</v>
      </c>
      <c r="G622" s="270">
        <v>477.6</v>
      </c>
      <c r="M622" s="267">
        <v>-85.196994795480308</v>
      </c>
    </row>
    <row r="623" spans="1:13" x14ac:dyDescent="0.25">
      <c r="A623" s="267">
        <v>1058072</v>
      </c>
      <c r="B623" s="267" t="s">
        <v>336</v>
      </c>
      <c r="C623" s="267" t="s">
        <v>2525</v>
      </c>
      <c r="D623" s="268"/>
      <c r="E623" s="267">
        <v>60</v>
      </c>
      <c r="F623" s="269">
        <v>1499</v>
      </c>
      <c r="G623" s="270">
        <v>3012.6</v>
      </c>
      <c r="M623" s="267">
        <v>-83.152367996753156</v>
      </c>
    </row>
    <row r="624" spans="1:13" x14ac:dyDescent="0.25">
      <c r="A624" s="267">
        <v>1058073</v>
      </c>
      <c r="B624" s="267" t="s">
        <v>338</v>
      </c>
      <c r="C624" s="267" t="s">
        <v>2525</v>
      </c>
      <c r="D624" s="268"/>
      <c r="E624" s="267">
        <v>60</v>
      </c>
      <c r="F624" s="269">
        <v>137</v>
      </c>
      <c r="G624" s="270">
        <v>275.2</v>
      </c>
      <c r="M624" s="267">
        <v>-83.289793941230357</v>
      </c>
    </row>
    <row r="625" spans="1:13" x14ac:dyDescent="0.25">
      <c r="A625" s="267">
        <v>1058074</v>
      </c>
      <c r="B625" s="267" t="s">
        <v>340</v>
      </c>
      <c r="C625" s="267" t="s">
        <v>2525</v>
      </c>
      <c r="D625" s="268"/>
      <c r="E625" s="267">
        <v>60</v>
      </c>
      <c r="F625" s="269">
        <v>70</v>
      </c>
      <c r="G625" s="270">
        <v>140.19999999999999</v>
      </c>
      <c r="M625" s="267">
        <v>-81.691638876799402</v>
      </c>
    </row>
    <row r="626" spans="1:13" x14ac:dyDescent="0.25">
      <c r="A626" s="267">
        <v>1058075</v>
      </c>
      <c r="B626" s="267" t="s">
        <v>342</v>
      </c>
      <c r="C626" s="267" t="s">
        <v>2525</v>
      </c>
      <c r="D626" s="268"/>
      <c r="E626" s="267">
        <v>50</v>
      </c>
      <c r="F626" s="269">
        <v>28</v>
      </c>
      <c r="G626" s="270">
        <v>55.8</v>
      </c>
      <c r="M626" s="267">
        <v>-25.081869329191733</v>
      </c>
    </row>
    <row r="627" spans="1:13" x14ac:dyDescent="0.25">
      <c r="A627" s="267">
        <v>1058076</v>
      </c>
      <c r="B627" s="267" t="s">
        <v>344</v>
      </c>
      <c r="C627" s="267" t="s">
        <v>2525</v>
      </c>
      <c r="D627" s="268"/>
      <c r="E627" s="267">
        <v>60</v>
      </c>
      <c r="F627" s="269">
        <v>78</v>
      </c>
      <c r="G627" s="270">
        <v>157.19999999999999</v>
      </c>
      <c r="M627" s="267">
        <v>-81.71289631895975</v>
      </c>
    </row>
    <row r="628" spans="1:13" x14ac:dyDescent="0.25">
      <c r="A628" s="267">
        <v>1058077</v>
      </c>
      <c r="B628" s="267" t="s">
        <v>346</v>
      </c>
      <c r="C628" s="267" t="s">
        <v>2525</v>
      </c>
      <c r="D628" s="268"/>
      <c r="E628" s="267">
        <v>50</v>
      </c>
      <c r="F628" s="269">
        <v>2497</v>
      </c>
      <c r="G628" s="270">
        <v>5019.2</v>
      </c>
      <c r="M628" s="267">
        <v>-66.596940836243974</v>
      </c>
    </row>
    <row r="629" spans="1:13" x14ac:dyDescent="0.25">
      <c r="A629" s="267">
        <v>1058078</v>
      </c>
      <c r="B629" s="267" t="s">
        <v>348</v>
      </c>
      <c r="C629" s="267" t="s">
        <v>2525</v>
      </c>
      <c r="D629" s="268"/>
      <c r="E629" s="267">
        <v>60</v>
      </c>
      <c r="F629" s="269">
        <v>1184</v>
      </c>
      <c r="G629" s="270">
        <v>2379.8000000000002</v>
      </c>
      <c r="M629" s="267">
        <v>-82.847504397648379</v>
      </c>
    </row>
    <row r="630" spans="1:13" x14ac:dyDescent="0.25">
      <c r="A630" s="267">
        <v>1058080</v>
      </c>
      <c r="B630" s="267" t="s">
        <v>350</v>
      </c>
      <c r="C630" s="267" t="s">
        <v>2525</v>
      </c>
      <c r="D630" s="268"/>
      <c r="E630" s="267">
        <v>50</v>
      </c>
      <c r="F630" s="269">
        <v>642</v>
      </c>
      <c r="G630" s="270">
        <v>1290.4000000000001</v>
      </c>
      <c r="M630" s="267">
        <v>-78.083600771096798</v>
      </c>
    </row>
    <row r="631" spans="1:13" x14ac:dyDescent="0.25">
      <c r="A631" s="267">
        <v>1058081</v>
      </c>
      <c r="B631" s="267" t="s">
        <v>352</v>
      </c>
      <c r="C631" s="267" t="s">
        <v>2525</v>
      </c>
      <c r="D631" s="268"/>
      <c r="E631" s="267">
        <v>50</v>
      </c>
      <c r="F631" s="269">
        <v>166</v>
      </c>
      <c r="G631" s="270">
        <v>334.6</v>
      </c>
      <c r="M631" s="267">
        <v>-76.602376283979837</v>
      </c>
    </row>
    <row r="632" spans="1:13" x14ac:dyDescent="0.25">
      <c r="A632" s="267">
        <v>1058082</v>
      </c>
      <c r="B632" s="267" t="s">
        <v>354</v>
      </c>
      <c r="C632" s="267" t="s">
        <v>2525</v>
      </c>
      <c r="D632" s="268"/>
      <c r="E632" s="267">
        <v>70</v>
      </c>
      <c r="F632" s="269">
        <v>436</v>
      </c>
      <c r="G632" s="270">
        <v>876.4</v>
      </c>
      <c r="M632" s="267">
        <v>-85.516286527308779</v>
      </c>
    </row>
    <row r="633" spans="1:13" x14ac:dyDescent="0.25">
      <c r="A633" s="267">
        <v>1058083</v>
      </c>
      <c r="B633" s="267" t="s">
        <v>356</v>
      </c>
      <c r="C633" s="267" t="s">
        <v>2525</v>
      </c>
      <c r="D633" s="268"/>
      <c r="E633" s="267">
        <v>60</v>
      </c>
      <c r="F633" s="269">
        <v>100</v>
      </c>
      <c r="G633" s="270">
        <v>201.6</v>
      </c>
      <c r="M633" s="267">
        <v>-79.951141751074914</v>
      </c>
    </row>
    <row r="634" spans="1:13" x14ac:dyDescent="0.25">
      <c r="A634" s="267">
        <v>1058084</v>
      </c>
      <c r="B634" s="267" t="s">
        <v>358</v>
      </c>
      <c r="C634" s="267" t="s">
        <v>2525</v>
      </c>
      <c r="D634" s="268"/>
      <c r="E634" s="267">
        <v>60</v>
      </c>
      <c r="F634" s="269">
        <v>143</v>
      </c>
      <c r="G634" s="270">
        <v>287.39999999999998</v>
      </c>
      <c r="M634" s="267">
        <v>-81.930175187608782</v>
      </c>
    </row>
    <row r="635" spans="1:13" x14ac:dyDescent="0.25">
      <c r="A635" s="267">
        <v>1058085</v>
      </c>
      <c r="B635" s="267" t="s">
        <v>360</v>
      </c>
      <c r="C635" s="267" t="s">
        <v>2525</v>
      </c>
      <c r="D635" s="268"/>
      <c r="E635" s="267">
        <v>60</v>
      </c>
      <c r="F635" s="269">
        <v>129</v>
      </c>
      <c r="G635" s="270">
        <v>259.2</v>
      </c>
      <c r="M635" s="267">
        <v>-84.563076776490107</v>
      </c>
    </row>
    <row r="636" spans="1:13" x14ac:dyDescent="0.25">
      <c r="A636" s="267">
        <v>1058086</v>
      </c>
      <c r="B636" s="267" t="s">
        <v>362</v>
      </c>
      <c r="C636" s="267" t="s">
        <v>2525</v>
      </c>
      <c r="D636" s="268"/>
      <c r="E636" s="267">
        <v>60</v>
      </c>
      <c r="F636" s="269">
        <v>1624</v>
      </c>
      <c r="G636" s="270">
        <v>3264.8</v>
      </c>
      <c r="M636" s="267">
        <v>-82.039526908620189</v>
      </c>
    </row>
    <row r="637" spans="1:13" x14ac:dyDescent="0.25">
      <c r="A637" s="267">
        <v>1058087</v>
      </c>
      <c r="B637" s="267" t="s">
        <v>364</v>
      </c>
      <c r="C637" s="267" t="s">
        <v>2525</v>
      </c>
      <c r="D637" s="268"/>
      <c r="E637" s="267">
        <v>60</v>
      </c>
      <c r="F637" s="269">
        <v>285</v>
      </c>
      <c r="G637" s="270">
        <v>572.20000000000005</v>
      </c>
      <c r="M637" s="267">
        <v>-84.21613131644051</v>
      </c>
    </row>
    <row r="638" spans="1:13" x14ac:dyDescent="0.25">
      <c r="A638" s="267">
        <v>1058088</v>
      </c>
      <c r="B638" s="267" t="s">
        <v>366</v>
      </c>
      <c r="C638" s="267" t="s">
        <v>2525</v>
      </c>
      <c r="D638" s="268"/>
      <c r="E638" s="267">
        <v>60</v>
      </c>
      <c r="F638" s="269">
        <v>99</v>
      </c>
      <c r="G638" s="270">
        <v>198.4</v>
      </c>
      <c r="M638" s="267">
        <v>-80.94755338047456</v>
      </c>
    </row>
    <row r="639" spans="1:13" x14ac:dyDescent="0.25">
      <c r="A639" s="267">
        <v>1058089</v>
      </c>
      <c r="B639" s="267" t="s">
        <v>368</v>
      </c>
      <c r="C639" s="267" t="s">
        <v>2525</v>
      </c>
      <c r="D639" s="268"/>
      <c r="E639" s="267">
        <v>70</v>
      </c>
      <c r="F639" s="269">
        <v>81</v>
      </c>
      <c r="G639" s="270">
        <v>162.80000000000001</v>
      </c>
      <c r="M639" s="267">
        <v>-85.83633620876239</v>
      </c>
    </row>
    <row r="640" spans="1:13" x14ac:dyDescent="0.25">
      <c r="A640" s="267">
        <v>1058090</v>
      </c>
      <c r="B640" s="267" t="s">
        <v>370</v>
      </c>
      <c r="C640" s="267" t="s">
        <v>2525</v>
      </c>
      <c r="D640" s="268"/>
      <c r="E640" s="267">
        <v>60</v>
      </c>
      <c r="F640" s="269">
        <v>684</v>
      </c>
      <c r="G640" s="270">
        <v>1374.2</v>
      </c>
      <c r="M640" s="267">
        <v>-79.830045117919411</v>
      </c>
    </row>
    <row r="641" spans="1:13" x14ac:dyDescent="0.25">
      <c r="A641" s="267">
        <v>1058091</v>
      </c>
      <c r="B641" s="267" t="s">
        <v>372</v>
      </c>
      <c r="C641" s="267" t="s">
        <v>2525</v>
      </c>
      <c r="D641" s="268"/>
      <c r="E641" s="267">
        <v>60</v>
      </c>
      <c r="F641" s="269">
        <v>220</v>
      </c>
      <c r="G641" s="270">
        <v>443.2</v>
      </c>
      <c r="M641" s="267">
        <v>-81.590029118145722</v>
      </c>
    </row>
    <row r="642" spans="1:13" x14ac:dyDescent="0.25">
      <c r="A642" s="267">
        <v>1058092</v>
      </c>
      <c r="B642" s="267" t="s">
        <v>374</v>
      </c>
      <c r="C642" s="267" t="s">
        <v>2525</v>
      </c>
      <c r="D642" s="268"/>
      <c r="E642" s="267">
        <v>50</v>
      </c>
      <c r="F642" s="269">
        <v>5910</v>
      </c>
      <c r="G642" s="270">
        <v>11878.4</v>
      </c>
      <c r="M642" s="267">
        <v>-74.237682352734041</v>
      </c>
    </row>
    <row r="643" spans="1:13" x14ac:dyDescent="0.25">
      <c r="A643" s="267">
        <v>1058093</v>
      </c>
      <c r="B643" s="267" t="s">
        <v>376</v>
      </c>
      <c r="C643" s="267" t="s">
        <v>2525</v>
      </c>
      <c r="D643" s="268"/>
      <c r="E643" s="267">
        <v>60</v>
      </c>
      <c r="F643" s="269">
        <v>342</v>
      </c>
      <c r="G643" s="270">
        <v>688</v>
      </c>
      <c r="M643" s="267">
        <v>-81.325552534472308</v>
      </c>
    </row>
    <row r="644" spans="1:13" x14ac:dyDescent="0.25">
      <c r="A644" s="267">
        <v>1058094</v>
      </c>
      <c r="B644" s="267" t="s">
        <v>378</v>
      </c>
      <c r="C644" s="267" t="s">
        <v>2525</v>
      </c>
      <c r="D644" s="268"/>
      <c r="E644" s="267">
        <v>50</v>
      </c>
      <c r="F644" s="269">
        <v>729</v>
      </c>
      <c r="G644" s="270">
        <v>1465</v>
      </c>
      <c r="M644" s="267">
        <v>-77.630529454086002</v>
      </c>
    </row>
    <row r="645" spans="1:13" x14ac:dyDescent="0.25">
      <c r="A645" s="267">
        <v>1058096</v>
      </c>
      <c r="B645" s="267" t="s">
        <v>380</v>
      </c>
      <c r="C645" s="267" t="s">
        <v>2525</v>
      </c>
      <c r="D645" s="268"/>
      <c r="E645" s="267">
        <v>60</v>
      </c>
      <c r="F645" s="269">
        <v>629</v>
      </c>
      <c r="G645" s="270">
        <v>1264</v>
      </c>
      <c r="M645" s="267">
        <v>-82.400118231711559</v>
      </c>
    </row>
    <row r="646" spans="1:13" x14ac:dyDescent="0.25">
      <c r="A646" s="267">
        <v>1058097</v>
      </c>
      <c r="B646" s="267" t="s">
        <v>382</v>
      </c>
      <c r="C646" s="267" t="s">
        <v>2525</v>
      </c>
      <c r="D646" s="268"/>
      <c r="E646" s="267">
        <v>60</v>
      </c>
      <c r="F646" s="269">
        <v>271</v>
      </c>
      <c r="G646" s="270">
        <v>544.20000000000005</v>
      </c>
      <c r="M646" s="267">
        <v>-84.024077914482518</v>
      </c>
    </row>
    <row r="647" spans="1:13" x14ac:dyDescent="0.25">
      <c r="A647" s="267">
        <v>1058098</v>
      </c>
      <c r="B647" s="267" t="s">
        <v>384</v>
      </c>
      <c r="C647" s="267" t="s">
        <v>2525</v>
      </c>
      <c r="D647" s="268"/>
      <c r="E647" s="267">
        <v>60</v>
      </c>
      <c r="F647" s="269">
        <v>89</v>
      </c>
      <c r="G647" s="270">
        <v>178</v>
      </c>
      <c r="M647" s="267">
        <v>-83.493678915327493</v>
      </c>
    </row>
    <row r="648" spans="1:13" x14ac:dyDescent="0.25">
      <c r="A648" s="267">
        <v>1058099</v>
      </c>
      <c r="B648" s="267" t="s">
        <v>386</v>
      </c>
      <c r="C648" s="267" t="s">
        <v>2525</v>
      </c>
      <c r="D648" s="268"/>
      <c r="E648" s="267">
        <v>60</v>
      </c>
      <c r="F648" s="269">
        <v>383</v>
      </c>
      <c r="G648" s="270">
        <v>770.6</v>
      </c>
      <c r="M648" s="267">
        <v>-83.763705075972041</v>
      </c>
    </row>
    <row r="649" spans="1:13" x14ac:dyDescent="0.25">
      <c r="A649" s="267">
        <v>1058100</v>
      </c>
      <c r="B649" s="267" t="s">
        <v>388</v>
      </c>
      <c r="C649" s="267" t="s">
        <v>2525</v>
      </c>
      <c r="D649" s="268"/>
      <c r="E649" s="267">
        <v>70</v>
      </c>
      <c r="F649" s="269">
        <v>288</v>
      </c>
      <c r="G649" s="270">
        <v>578.79999999999995</v>
      </c>
      <c r="M649" s="267">
        <v>-88.792998888670752</v>
      </c>
    </row>
    <row r="650" spans="1:13" x14ac:dyDescent="0.25">
      <c r="A650" s="267">
        <v>1058101</v>
      </c>
      <c r="B650" s="267" t="s">
        <v>390</v>
      </c>
      <c r="C650" s="267" t="s">
        <v>2525</v>
      </c>
      <c r="D650" s="268"/>
      <c r="E650" s="267">
        <v>60</v>
      </c>
      <c r="F650" s="269">
        <v>208</v>
      </c>
      <c r="G650" s="270">
        <v>418.6</v>
      </c>
      <c r="M650" s="267">
        <v>-84.945893725822614</v>
      </c>
    </row>
    <row r="651" spans="1:13" x14ac:dyDescent="0.25">
      <c r="A651" s="267">
        <v>1058102</v>
      </c>
      <c r="B651" s="267" t="s">
        <v>392</v>
      </c>
      <c r="C651" s="267" t="s">
        <v>2525</v>
      </c>
      <c r="D651" s="268"/>
      <c r="E651" s="267">
        <v>60</v>
      </c>
      <c r="F651" s="269">
        <v>378</v>
      </c>
      <c r="G651" s="270">
        <v>759</v>
      </c>
      <c r="M651" s="267">
        <v>-83.038116796356405</v>
      </c>
    </row>
    <row r="652" spans="1:13" x14ac:dyDescent="0.25">
      <c r="A652" s="267">
        <v>1058103</v>
      </c>
      <c r="B652" s="267" t="s">
        <v>394</v>
      </c>
      <c r="C652" s="267" t="s">
        <v>2525</v>
      </c>
      <c r="D652" s="268"/>
      <c r="E652" s="267">
        <v>60</v>
      </c>
      <c r="F652" s="269">
        <v>182</v>
      </c>
      <c r="G652" s="270">
        <v>366.8</v>
      </c>
      <c r="M652" s="267">
        <v>-81.628352530033226</v>
      </c>
    </row>
    <row r="653" spans="1:13" x14ac:dyDescent="0.25">
      <c r="A653" s="267">
        <v>1058104</v>
      </c>
      <c r="B653" s="267" t="s">
        <v>396</v>
      </c>
      <c r="C653" s="267" t="s">
        <v>2525</v>
      </c>
      <c r="D653" s="268"/>
      <c r="E653" s="267">
        <v>50</v>
      </c>
      <c r="F653" s="269">
        <v>856</v>
      </c>
      <c r="G653" s="270">
        <v>1719.8</v>
      </c>
      <c r="M653" s="267">
        <v>-67.202082093609818</v>
      </c>
    </row>
    <row r="654" spans="1:13" x14ac:dyDescent="0.25">
      <c r="A654" s="267">
        <v>1058105</v>
      </c>
      <c r="B654" s="267" t="s">
        <v>398</v>
      </c>
      <c r="C654" s="267" t="s">
        <v>2525</v>
      </c>
      <c r="D654" s="268"/>
      <c r="E654" s="267">
        <v>50</v>
      </c>
      <c r="F654" s="269">
        <v>675</v>
      </c>
      <c r="G654" s="270">
        <v>1357.4</v>
      </c>
      <c r="M654" s="267">
        <v>-72.544270272624757</v>
      </c>
    </row>
    <row r="655" spans="1:13" x14ac:dyDescent="0.25">
      <c r="A655" s="267">
        <v>1058106</v>
      </c>
      <c r="B655" s="267" t="s">
        <v>400</v>
      </c>
      <c r="C655" s="267" t="s">
        <v>2525</v>
      </c>
      <c r="D655" s="268"/>
      <c r="E655" s="267">
        <v>60</v>
      </c>
      <c r="F655" s="269">
        <v>123</v>
      </c>
      <c r="G655" s="270">
        <v>247.6</v>
      </c>
      <c r="M655" s="267">
        <v>-84.698102784451009</v>
      </c>
    </row>
    <row r="656" spans="1:13" x14ac:dyDescent="0.25">
      <c r="A656" s="267">
        <v>1058107</v>
      </c>
      <c r="B656" s="267" t="s">
        <v>402</v>
      </c>
      <c r="C656" s="267" t="s">
        <v>2525</v>
      </c>
      <c r="D656" s="268"/>
      <c r="E656" s="267">
        <v>50</v>
      </c>
      <c r="F656" s="269">
        <v>2375</v>
      </c>
      <c r="G656" s="270">
        <v>4774.2</v>
      </c>
      <c r="M656" s="267">
        <v>-65.635880069608618</v>
      </c>
    </row>
    <row r="657" spans="1:13" x14ac:dyDescent="0.25">
      <c r="A657" s="267">
        <v>1058108</v>
      </c>
      <c r="B657" s="267" t="s">
        <v>404</v>
      </c>
      <c r="C657" s="267" t="s">
        <v>2525</v>
      </c>
      <c r="D657" s="268"/>
      <c r="E657" s="267">
        <v>50</v>
      </c>
      <c r="F657" s="269">
        <v>266</v>
      </c>
      <c r="G657" s="270">
        <v>535.4</v>
      </c>
      <c r="M657" s="267">
        <v>-75.227991573802257</v>
      </c>
    </row>
    <row r="658" spans="1:13" x14ac:dyDescent="0.25">
      <c r="A658" s="267">
        <v>1058109</v>
      </c>
      <c r="B658" s="267" t="s">
        <v>406</v>
      </c>
      <c r="C658" s="267" t="s">
        <v>2525</v>
      </c>
      <c r="D658" s="268"/>
      <c r="E658" s="267">
        <v>50</v>
      </c>
      <c r="F658" s="269">
        <v>174</v>
      </c>
      <c r="G658" s="270">
        <v>349.4</v>
      </c>
      <c r="M658" s="267">
        <v>-76.107172598904171</v>
      </c>
    </row>
    <row r="659" spans="1:13" x14ac:dyDescent="0.25">
      <c r="A659" s="267">
        <v>1058110</v>
      </c>
      <c r="B659" s="267" t="s">
        <v>408</v>
      </c>
      <c r="C659" s="267" t="s">
        <v>2525</v>
      </c>
      <c r="D659" s="268"/>
      <c r="E659" s="267">
        <v>60</v>
      </c>
      <c r="F659" s="269">
        <v>529</v>
      </c>
      <c r="G659" s="270">
        <v>1062.8</v>
      </c>
      <c r="M659" s="267">
        <v>-80.753602655917945</v>
      </c>
    </row>
    <row r="660" spans="1:13" x14ac:dyDescent="0.25">
      <c r="A660" s="267">
        <v>1058111</v>
      </c>
      <c r="B660" s="267" t="s">
        <v>410</v>
      </c>
      <c r="C660" s="267" t="s">
        <v>2525</v>
      </c>
      <c r="D660" s="268"/>
      <c r="E660" s="267">
        <v>50</v>
      </c>
      <c r="F660" s="269">
        <v>61</v>
      </c>
      <c r="G660" s="270">
        <v>122.6</v>
      </c>
      <c r="M660" s="267">
        <v>-78.199478043226875</v>
      </c>
    </row>
    <row r="661" spans="1:13" x14ac:dyDescent="0.25">
      <c r="A661" s="267">
        <v>1058112</v>
      </c>
      <c r="B661" s="267" t="s">
        <v>412</v>
      </c>
      <c r="C661" s="267" t="s">
        <v>2525</v>
      </c>
      <c r="D661" s="268"/>
      <c r="E661" s="267">
        <v>50</v>
      </c>
      <c r="F661" s="269">
        <v>603</v>
      </c>
      <c r="G661" s="270">
        <v>1211.4000000000001</v>
      </c>
      <c r="M661" s="267">
        <v>-78.009383992940016</v>
      </c>
    </row>
    <row r="662" spans="1:13" x14ac:dyDescent="0.25">
      <c r="A662" s="267">
        <v>1058113</v>
      </c>
      <c r="B662" s="267" t="s">
        <v>414</v>
      </c>
      <c r="C662" s="267" t="s">
        <v>2525</v>
      </c>
      <c r="D662" s="268"/>
      <c r="E662" s="267">
        <v>60</v>
      </c>
      <c r="F662" s="269">
        <v>297</v>
      </c>
      <c r="G662" s="270">
        <v>596</v>
      </c>
      <c r="M662" s="267">
        <v>-84.80115924864964</v>
      </c>
    </row>
    <row r="663" spans="1:13" x14ac:dyDescent="0.25">
      <c r="A663" s="267">
        <v>1058115</v>
      </c>
      <c r="B663" s="267" t="s">
        <v>2716</v>
      </c>
      <c r="C663" s="267" t="s">
        <v>2525</v>
      </c>
      <c r="D663" s="268"/>
      <c r="E663" s="267">
        <v>60</v>
      </c>
      <c r="F663" s="269">
        <v>320</v>
      </c>
      <c r="G663" s="270">
        <v>642.6</v>
      </c>
      <c r="M663" s="267">
        <v>-81.130082552898131</v>
      </c>
    </row>
    <row r="664" spans="1:13" x14ac:dyDescent="0.25">
      <c r="A664" s="267">
        <v>1058116</v>
      </c>
      <c r="B664" s="267" t="s">
        <v>417</v>
      </c>
      <c r="C664" s="267" t="s">
        <v>2525</v>
      </c>
      <c r="D664" s="268"/>
      <c r="E664" s="267">
        <v>60</v>
      </c>
      <c r="F664" s="269">
        <v>417</v>
      </c>
      <c r="G664" s="270">
        <v>838.2</v>
      </c>
      <c r="M664" s="267">
        <v>-79.718308369328341</v>
      </c>
    </row>
    <row r="665" spans="1:13" x14ac:dyDescent="0.25">
      <c r="A665" s="267">
        <v>1058117</v>
      </c>
      <c r="B665" s="267" t="s">
        <v>419</v>
      </c>
      <c r="C665" s="267" t="s">
        <v>22275</v>
      </c>
      <c r="D665" s="268"/>
      <c r="E665" s="267">
        <v>50</v>
      </c>
      <c r="F665" s="269">
        <v>3219</v>
      </c>
      <c r="G665" s="270">
        <v>6469.4</v>
      </c>
      <c r="M665" s="267">
        <v>-75.203502942643368</v>
      </c>
    </row>
    <row r="666" spans="1:13" x14ac:dyDescent="0.25">
      <c r="A666" s="267">
        <v>1058118</v>
      </c>
      <c r="B666" s="267" t="s">
        <v>421</v>
      </c>
      <c r="C666" s="267" t="s">
        <v>2525</v>
      </c>
      <c r="D666" s="268"/>
      <c r="E666" s="267">
        <v>60</v>
      </c>
      <c r="F666" s="269">
        <v>779</v>
      </c>
      <c r="G666" s="270">
        <v>1566.6</v>
      </c>
      <c r="M666" s="267">
        <v>-82.01338518838196</v>
      </c>
    </row>
    <row r="667" spans="1:13" x14ac:dyDescent="0.25">
      <c r="A667" s="267">
        <v>1058119</v>
      </c>
      <c r="B667" s="267" t="s">
        <v>423</v>
      </c>
      <c r="C667" s="267" t="s">
        <v>2525</v>
      </c>
      <c r="D667" s="268"/>
      <c r="E667" s="267">
        <v>70</v>
      </c>
      <c r="F667" s="269">
        <v>141</v>
      </c>
      <c r="G667" s="270">
        <v>283.39999999999998</v>
      </c>
      <c r="M667" s="267">
        <v>-86.334259456963082</v>
      </c>
    </row>
    <row r="668" spans="1:13" x14ac:dyDescent="0.25">
      <c r="A668" s="267">
        <v>1058120</v>
      </c>
      <c r="B668" s="267" t="s">
        <v>425</v>
      </c>
      <c r="C668" s="267" t="s">
        <v>2525</v>
      </c>
      <c r="D668" s="268"/>
      <c r="E668" s="267">
        <v>50</v>
      </c>
      <c r="F668" s="269">
        <v>78</v>
      </c>
      <c r="G668" s="270">
        <v>156.80000000000001</v>
      </c>
      <c r="M668" s="267">
        <v>-77.745914255564799</v>
      </c>
    </row>
    <row r="669" spans="1:13" x14ac:dyDescent="0.25">
      <c r="A669" s="267">
        <v>1058121</v>
      </c>
      <c r="B669" s="267" t="s">
        <v>427</v>
      </c>
      <c r="C669" s="267" t="s">
        <v>2525</v>
      </c>
      <c r="D669" s="268"/>
      <c r="E669" s="267">
        <v>60</v>
      </c>
      <c r="F669" s="269">
        <v>1183</v>
      </c>
      <c r="G669" s="270">
        <v>2378.8000000000002</v>
      </c>
      <c r="M669" s="267">
        <v>-80.30250769755591</v>
      </c>
    </row>
    <row r="670" spans="1:13" x14ac:dyDescent="0.25">
      <c r="A670" s="267">
        <v>1058122</v>
      </c>
      <c r="B670" s="267" t="s">
        <v>429</v>
      </c>
      <c r="C670" s="267" t="s">
        <v>2525</v>
      </c>
      <c r="D670" s="268"/>
      <c r="E670" s="267">
        <v>60</v>
      </c>
      <c r="F670" s="269">
        <v>269</v>
      </c>
      <c r="G670" s="270">
        <v>540</v>
      </c>
      <c r="M670" s="267">
        <v>-81.025683243578115</v>
      </c>
    </row>
    <row r="671" spans="1:13" x14ac:dyDescent="0.25">
      <c r="A671" s="267">
        <v>1058123</v>
      </c>
      <c r="B671" s="267" t="s">
        <v>431</v>
      </c>
      <c r="C671" s="267" t="s">
        <v>2525</v>
      </c>
      <c r="D671" s="268"/>
      <c r="E671" s="267">
        <v>60</v>
      </c>
      <c r="F671" s="269">
        <v>464</v>
      </c>
      <c r="G671" s="270">
        <v>933.4</v>
      </c>
      <c r="M671" s="267">
        <v>-83.010562910197848</v>
      </c>
    </row>
    <row r="672" spans="1:13" x14ac:dyDescent="0.25">
      <c r="A672" s="267">
        <v>1058124</v>
      </c>
      <c r="B672" s="267" t="s">
        <v>433</v>
      </c>
      <c r="C672" s="267" t="s">
        <v>2525</v>
      </c>
      <c r="D672" s="268"/>
      <c r="E672" s="267">
        <v>50</v>
      </c>
      <c r="F672" s="269">
        <v>2558</v>
      </c>
      <c r="G672" s="270">
        <v>5141.8</v>
      </c>
      <c r="M672" s="267">
        <v>-69.390393875240562</v>
      </c>
    </row>
    <row r="673" spans="1:13" x14ac:dyDescent="0.25">
      <c r="A673" s="267">
        <v>1058125</v>
      </c>
      <c r="B673" s="267" t="s">
        <v>435</v>
      </c>
      <c r="C673" s="267" t="s">
        <v>2525</v>
      </c>
      <c r="D673" s="268"/>
      <c r="E673" s="267">
        <v>70</v>
      </c>
      <c r="F673" s="269">
        <v>321</v>
      </c>
      <c r="G673" s="270">
        <v>644.79999999999995</v>
      </c>
      <c r="M673" s="267">
        <v>-85.595148697518582</v>
      </c>
    </row>
    <row r="674" spans="1:13" x14ac:dyDescent="0.25">
      <c r="A674" s="267">
        <v>1058126</v>
      </c>
      <c r="B674" s="267" t="s">
        <v>437</v>
      </c>
      <c r="C674" s="267" t="s">
        <v>2525</v>
      </c>
      <c r="D674" s="268"/>
      <c r="E674" s="267">
        <v>50</v>
      </c>
      <c r="F674" s="269">
        <v>427</v>
      </c>
      <c r="G674" s="270">
        <v>859</v>
      </c>
      <c r="M674" s="267">
        <v>-76.811009760253071</v>
      </c>
    </row>
    <row r="675" spans="1:13" x14ac:dyDescent="0.25">
      <c r="A675" s="267">
        <v>1058127</v>
      </c>
      <c r="B675" s="267" t="s">
        <v>439</v>
      </c>
      <c r="C675" s="267" t="s">
        <v>2525</v>
      </c>
      <c r="D675" s="268"/>
      <c r="E675" s="267">
        <v>60</v>
      </c>
      <c r="F675" s="269">
        <v>1808</v>
      </c>
      <c r="G675" s="270">
        <v>3635</v>
      </c>
      <c r="M675" s="267">
        <v>-80.765369135730708</v>
      </c>
    </row>
    <row r="676" spans="1:13" x14ac:dyDescent="0.25">
      <c r="A676" s="267">
        <v>1058128</v>
      </c>
      <c r="B676" s="267" t="s">
        <v>441</v>
      </c>
      <c r="C676" s="267" t="s">
        <v>2525</v>
      </c>
      <c r="D676" s="268"/>
      <c r="E676" s="267">
        <v>60</v>
      </c>
      <c r="F676" s="269">
        <v>769</v>
      </c>
      <c r="G676" s="270">
        <v>1546.6</v>
      </c>
      <c r="M676" s="267">
        <v>-81.151156903742006</v>
      </c>
    </row>
    <row r="677" spans="1:13" x14ac:dyDescent="0.25">
      <c r="A677" s="267">
        <v>1058129</v>
      </c>
      <c r="B677" s="267" t="s">
        <v>443</v>
      </c>
      <c r="C677" s="267" t="s">
        <v>2525</v>
      </c>
      <c r="D677" s="268"/>
      <c r="E677" s="267">
        <v>70</v>
      </c>
      <c r="F677" s="269">
        <v>94</v>
      </c>
      <c r="G677" s="270">
        <v>189.4</v>
      </c>
      <c r="M677" s="267">
        <v>-86.395144009721093</v>
      </c>
    </row>
    <row r="678" spans="1:13" x14ac:dyDescent="0.25">
      <c r="A678" s="267">
        <v>1058130</v>
      </c>
      <c r="B678" s="267" t="s">
        <v>445</v>
      </c>
      <c r="C678" s="267" t="s">
        <v>2525</v>
      </c>
      <c r="D678" s="268"/>
      <c r="E678" s="267">
        <v>50</v>
      </c>
      <c r="F678" s="269">
        <v>886</v>
      </c>
      <c r="G678" s="270">
        <v>1780.4</v>
      </c>
      <c r="M678" s="267">
        <v>-78.963599945619492</v>
      </c>
    </row>
    <row r="679" spans="1:13" x14ac:dyDescent="0.25">
      <c r="A679" s="267">
        <v>1058131</v>
      </c>
      <c r="B679" s="267" t="s">
        <v>447</v>
      </c>
      <c r="C679" s="267" t="s">
        <v>2525</v>
      </c>
      <c r="D679" s="268"/>
      <c r="E679" s="267">
        <v>50</v>
      </c>
      <c r="F679" s="269">
        <v>43</v>
      </c>
      <c r="G679" s="270">
        <v>86.8</v>
      </c>
      <c r="M679" s="267">
        <v>-29.848900858827449</v>
      </c>
    </row>
    <row r="680" spans="1:13" x14ac:dyDescent="0.25">
      <c r="A680" s="267">
        <v>1058132</v>
      </c>
      <c r="B680" s="267" t="s">
        <v>449</v>
      </c>
      <c r="C680" s="267" t="s">
        <v>2525</v>
      </c>
      <c r="D680" s="268"/>
      <c r="E680" s="267">
        <v>60</v>
      </c>
      <c r="F680" s="269">
        <v>109</v>
      </c>
      <c r="G680" s="270">
        <v>219.2</v>
      </c>
      <c r="M680" s="267">
        <v>-80.648360162649738</v>
      </c>
    </row>
    <row r="681" spans="1:13" x14ac:dyDescent="0.25">
      <c r="A681" s="267">
        <v>1058133</v>
      </c>
      <c r="B681" s="267" t="s">
        <v>451</v>
      </c>
      <c r="C681" s="267" t="s">
        <v>2525</v>
      </c>
      <c r="D681" s="268"/>
      <c r="E681" s="267">
        <v>50</v>
      </c>
      <c r="F681" s="269">
        <v>74</v>
      </c>
      <c r="G681" s="270">
        <v>148.80000000000001</v>
      </c>
      <c r="M681" s="267">
        <v>-72.207019520395448</v>
      </c>
    </row>
    <row r="682" spans="1:13" x14ac:dyDescent="0.25">
      <c r="A682" s="267">
        <v>1058134</v>
      </c>
      <c r="B682" s="267" t="s">
        <v>453</v>
      </c>
      <c r="C682" s="267" t="s">
        <v>2525</v>
      </c>
      <c r="D682" s="268"/>
      <c r="E682" s="267">
        <v>60</v>
      </c>
      <c r="F682" s="269">
        <v>213</v>
      </c>
      <c r="G682" s="270">
        <v>428.8</v>
      </c>
      <c r="M682" s="267">
        <v>-84.646843079138861</v>
      </c>
    </row>
    <row r="683" spans="1:13" x14ac:dyDescent="0.25">
      <c r="A683" s="267">
        <v>1058135</v>
      </c>
      <c r="B683" s="267" t="s">
        <v>455</v>
      </c>
      <c r="C683" s="267" t="s">
        <v>22275</v>
      </c>
      <c r="D683" s="268"/>
      <c r="E683" s="267">
        <v>50</v>
      </c>
      <c r="F683" s="269">
        <v>13801</v>
      </c>
      <c r="G683" s="270">
        <v>27739.8</v>
      </c>
      <c r="M683" s="267">
        <v>-73.922299677317881</v>
      </c>
    </row>
    <row r="684" spans="1:13" x14ac:dyDescent="0.25">
      <c r="A684" s="267">
        <v>1058136</v>
      </c>
      <c r="B684" s="267" t="s">
        <v>457</v>
      </c>
      <c r="C684" s="267" t="s">
        <v>2525</v>
      </c>
      <c r="D684" s="268"/>
      <c r="E684" s="267">
        <v>60</v>
      </c>
      <c r="F684" s="269">
        <v>540</v>
      </c>
      <c r="G684" s="270">
        <v>1086</v>
      </c>
      <c r="M684" s="267">
        <v>-81.586610638855859</v>
      </c>
    </row>
    <row r="685" spans="1:13" x14ac:dyDescent="0.25">
      <c r="A685" s="267">
        <v>1058137</v>
      </c>
      <c r="B685" s="267" t="s">
        <v>459</v>
      </c>
      <c r="C685" s="267" t="s">
        <v>2525</v>
      </c>
      <c r="D685" s="268"/>
      <c r="E685" s="267">
        <v>70</v>
      </c>
      <c r="F685" s="269">
        <v>1278</v>
      </c>
      <c r="G685" s="270">
        <v>2568</v>
      </c>
      <c r="M685" s="267">
        <v>-85.220340513013852</v>
      </c>
    </row>
    <row r="686" spans="1:13" x14ac:dyDescent="0.25">
      <c r="A686" s="267">
        <v>1058138</v>
      </c>
      <c r="B686" s="267" t="s">
        <v>461</v>
      </c>
      <c r="C686" s="267" t="s">
        <v>2525</v>
      </c>
      <c r="D686" s="268"/>
      <c r="E686" s="267">
        <v>60</v>
      </c>
      <c r="F686" s="269">
        <v>243</v>
      </c>
      <c r="G686" s="270">
        <v>488.6</v>
      </c>
      <c r="M686" s="267">
        <v>-79.088432545426059</v>
      </c>
    </row>
    <row r="687" spans="1:13" x14ac:dyDescent="0.25">
      <c r="A687" s="267">
        <v>1058139</v>
      </c>
      <c r="B687" s="267" t="s">
        <v>463</v>
      </c>
      <c r="C687" s="267" t="s">
        <v>2525</v>
      </c>
      <c r="D687" s="268"/>
      <c r="E687" s="267">
        <v>60</v>
      </c>
      <c r="F687" s="269">
        <v>390</v>
      </c>
      <c r="G687" s="270">
        <v>783.4</v>
      </c>
      <c r="M687" s="267">
        <v>-79.754262962282027</v>
      </c>
    </row>
    <row r="688" spans="1:13" x14ac:dyDescent="0.25">
      <c r="A688" s="267">
        <v>1058140</v>
      </c>
      <c r="B688" s="267" t="s">
        <v>465</v>
      </c>
      <c r="C688" s="267" t="s">
        <v>2525</v>
      </c>
      <c r="D688" s="268"/>
      <c r="E688" s="267">
        <v>50</v>
      </c>
      <c r="F688" s="269">
        <v>2237</v>
      </c>
      <c r="G688" s="270">
        <v>4496.8</v>
      </c>
      <c r="M688" s="267">
        <v>-72.172368004848636</v>
      </c>
    </row>
    <row r="689" spans="1:13" x14ac:dyDescent="0.25">
      <c r="A689" s="267">
        <v>1058141</v>
      </c>
      <c r="B689" s="267" t="s">
        <v>467</v>
      </c>
      <c r="C689" s="267" t="s">
        <v>2525</v>
      </c>
      <c r="D689" s="268"/>
      <c r="E689" s="267">
        <v>50</v>
      </c>
      <c r="F689" s="269">
        <v>193</v>
      </c>
      <c r="G689" s="270">
        <v>388.2</v>
      </c>
      <c r="M689" s="267">
        <v>-74.066472454828613</v>
      </c>
    </row>
    <row r="690" spans="1:13" x14ac:dyDescent="0.25">
      <c r="A690" s="267">
        <v>1058142</v>
      </c>
      <c r="B690" s="267" t="s">
        <v>469</v>
      </c>
      <c r="C690" s="267" t="s">
        <v>2525</v>
      </c>
      <c r="D690" s="268"/>
      <c r="E690" s="267">
        <v>60</v>
      </c>
      <c r="F690" s="269">
        <v>506</v>
      </c>
      <c r="G690" s="270">
        <v>1016.4</v>
      </c>
      <c r="M690" s="267">
        <v>-81.586479439321792</v>
      </c>
    </row>
    <row r="691" spans="1:13" x14ac:dyDescent="0.25">
      <c r="A691" s="267">
        <v>1058143</v>
      </c>
      <c r="B691" s="267" t="s">
        <v>471</v>
      </c>
      <c r="C691" s="267" t="s">
        <v>2525</v>
      </c>
      <c r="D691" s="268"/>
      <c r="E691" s="267">
        <v>60</v>
      </c>
      <c r="F691" s="269">
        <v>132</v>
      </c>
      <c r="G691" s="270">
        <v>265.39999999999998</v>
      </c>
      <c r="M691" s="267">
        <v>-80.829902027492011</v>
      </c>
    </row>
    <row r="692" spans="1:13" x14ac:dyDescent="0.25">
      <c r="A692" s="267">
        <v>1058144</v>
      </c>
      <c r="B692" s="267" t="s">
        <v>473</v>
      </c>
      <c r="C692" s="267" t="s">
        <v>2525</v>
      </c>
      <c r="D692" s="268"/>
      <c r="E692" s="267">
        <v>60</v>
      </c>
      <c r="F692" s="269">
        <v>91</v>
      </c>
      <c r="G692" s="270">
        <v>183.2</v>
      </c>
      <c r="M692" s="267">
        <v>-80.353606231316959</v>
      </c>
    </row>
    <row r="693" spans="1:13" x14ac:dyDescent="0.25">
      <c r="A693" s="267">
        <v>1058145</v>
      </c>
      <c r="B693" s="267" t="s">
        <v>475</v>
      </c>
      <c r="C693" s="267" t="s">
        <v>2525</v>
      </c>
      <c r="D693" s="268"/>
      <c r="E693" s="267">
        <v>60</v>
      </c>
      <c r="F693" s="269">
        <v>158</v>
      </c>
      <c r="G693" s="270">
        <v>318.39999999999998</v>
      </c>
      <c r="M693" s="267">
        <v>-83.101528716979303</v>
      </c>
    </row>
    <row r="694" spans="1:13" x14ac:dyDescent="0.25">
      <c r="A694" s="267">
        <v>1058146</v>
      </c>
      <c r="B694" s="267" t="s">
        <v>477</v>
      </c>
      <c r="C694" s="267" t="s">
        <v>2525</v>
      </c>
      <c r="D694" s="268"/>
      <c r="E694" s="267">
        <v>70</v>
      </c>
      <c r="F694" s="269">
        <v>331</v>
      </c>
      <c r="G694" s="270">
        <v>664.8</v>
      </c>
      <c r="M694" s="267">
        <v>-85.677009725644595</v>
      </c>
    </row>
    <row r="695" spans="1:13" x14ac:dyDescent="0.25">
      <c r="A695" s="267">
        <v>1058147</v>
      </c>
      <c r="B695" s="267" t="s">
        <v>479</v>
      </c>
      <c r="C695" s="267" t="s">
        <v>2525</v>
      </c>
      <c r="D695" s="268"/>
      <c r="E695" s="267">
        <v>60</v>
      </c>
      <c r="F695" s="269">
        <v>401</v>
      </c>
      <c r="G695" s="270">
        <v>805.6</v>
      </c>
      <c r="M695" s="267">
        <v>-84.102586160350256</v>
      </c>
    </row>
    <row r="696" spans="1:13" x14ac:dyDescent="0.25">
      <c r="A696" s="267">
        <v>1058148</v>
      </c>
      <c r="B696" s="267" t="s">
        <v>481</v>
      </c>
      <c r="C696" s="267" t="s">
        <v>2525</v>
      </c>
      <c r="D696" s="268"/>
      <c r="E696" s="267">
        <v>50</v>
      </c>
      <c r="F696" s="269">
        <v>553</v>
      </c>
      <c r="G696" s="270">
        <v>1112</v>
      </c>
      <c r="M696" s="267">
        <v>-77.457155130385033</v>
      </c>
    </row>
    <row r="697" spans="1:13" x14ac:dyDescent="0.25">
      <c r="A697" s="267">
        <v>1058150</v>
      </c>
      <c r="B697" s="267" t="s">
        <v>483</v>
      </c>
      <c r="C697" s="267" t="s">
        <v>2525</v>
      </c>
      <c r="D697" s="268"/>
      <c r="E697" s="267">
        <v>60</v>
      </c>
      <c r="F697" s="269">
        <v>1437</v>
      </c>
      <c r="G697" s="270">
        <v>2888.2</v>
      </c>
      <c r="M697" s="267">
        <v>-79.10376030047378</v>
      </c>
    </row>
    <row r="698" spans="1:13" x14ac:dyDescent="0.25">
      <c r="A698" s="267">
        <v>1058151</v>
      </c>
      <c r="B698" s="267" t="s">
        <v>485</v>
      </c>
      <c r="C698" s="267" t="s">
        <v>2525</v>
      </c>
      <c r="D698" s="268"/>
      <c r="E698" s="267">
        <v>70</v>
      </c>
      <c r="F698" s="269">
        <v>183</v>
      </c>
      <c r="G698" s="270">
        <v>367.6</v>
      </c>
      <c r="M698" s="267">
        <v>-86.565425423935736</v>
      </c>
    </row>
    <row r="699" spans="1:13" x14ac:dyDescent="0.25">
      <c r="A699" s="267">
        <v>1058152</v>
      </c>
      <c r="B699" s="267" t="s">
        <v>487</v>
      </c>
      <c r="C699" s="267" t="s">
        <v>2525</v>
      </c>
      <c r="D699" s="268"/>
      <c r="E699" s="267">
        <v>50</v>
      </c>
      <c r="F699" s="269">
        <v>419</v>
      </c>
      <c r="G699" s="270">
        <v>841.4</v>
      </c>
      <c r="M699" s="267">
        <v>-55.371494329051117</v>
      </c>
    </row>
    <row r="700" spans="1:13" x14ac:dyDescent="0.25">
      <c r="A700" s="267">
        <v>1058153</v>
      </c>
      <c r="B700" s="267" t="s">
        <v>489</v>
      </c>
      <c r="C700" s="267" t="s">
        <v>2525</v>
      </c>
      <c r="D700" s="268"/>
      <c r="E700" s="267">
        <v>60</v>
      </c>
      <c r="F700" s="269">
        <v>95</v>
      </c>
      <c r="G700" s="270">
        <v>191</v>
      </c>
      <c r="M700" s="267">
        <v>-79.721993337896677</v>
      </c>
    </row>
    <row r="701" spans="1:13" x14ac:dyDescent="0.25">
      <c r="A701" s="267">
        <v>1058154</v>
      </c>
      <c r="B701" s="267" t="s">
        <v>491</v>
      </c>
      <c r="C701" s="267" t="s">
        <v>2525</v>
      </c>
      <c r="D701" s="268"/>
      <c r="E701" s="267">
        <v>70</v>
      </c>
      <c r="F701" s="269">
        <v>172</v>
      </c>
      <c r="G701" s="270">
        <v>345.6</v>
      </c>
      <c r="M701" s="267">
        <v>-88.086677204460443</v>
      </c>
    </row>
    <row r="702" spans="1:13" x14ac:dyDescent="0.25">
      <c r="A702" s="267">
        <v>1058155</v>
      </c>
      <c r="B702" s="267" t="s">
        <v>493</v>
      </c>
      <c r="C702" s="267" t="s">
        <v>2525</v>
      </c>
      <c r="D702" s="268"/>
      <c r="E702" s="267">
        <v>60</v>
      </c>
      <c r="F702" s="269">
        <v>170</v>
      </c>
      <c r="G702" s="270">
        <v>341.8</v>
      </c>
      <c r="M702" s="267">
        <v>-81.780421200014985</v>
      </c>
    </row>
    <row r="703" spans="1:13" x14ac:dyDescent="0.25">
      <c r="A703" s="267">
        <v>1058156</v>
      </c>
      <c r="B703" s="267" t="s">
        <v>495</v>
      </c>
      <c r="C703" s="267" t="s">
        <v>2525</v>
      </c>
      <c r="D703" s="268"/>
      <c r="E703" s="267">
        <v>70</v>
      </c>
      <c r="F703" s="269">
        <v>191</v>
      </c>
      <c r="G703" s="270">
        <v>383.8</v>
      </c>
      <c r="M703" s="267">
        <v>-89.170068755638525</v>
      </c>
    </row>
    <row r="704" spans="1:13" x14ac:dyDescent="0.25">
      <c r="A704" s="267">
        <v>1058157</v>
      </c>
      <c r="B704" s="267" t="s">
        <v>497</v>
      </c>
      <c r="C704" s="267" t="s">
        <v>2525</v>
      </c>
      <c r="D704" s="268"/>
      <c r="E704" s="267">
        <v>50</v>
      </c>
      <c r="F704" s="269">
        <v>745</v>
      </c>
      <c r="G704" s="270">
        <v>1497.2</v>
      </c>
      <c r="M704" s="267">
        <v>-71.772951142260084</v>
      </c>
    </row>
    <row r="705" spans="1:13" x14ac:dyDescent="0.25">
      <c r="A705" s="267">
        <v>1058158</v>
      </c>
      <c r="B705" s="267" t="s">
        <v>499</v>
      </c>
      <c r="C705" s="267" t="s">
        <v>2525</v>
      </c>
      <c r="D705" s="268"/>
      <c r="E705" s="267">
        <v>70</v>
      </c>
      <c r="F705" s="269">
        <v>40</v>
      </c>
      <c r="G705" s="270">
        <v>80.400000000000006</v>
      </c>
      <c r="M705" s="267">
        <v>-87.876719689572425</v>
      </c>
    </row>
    <row r="706" spans="1:13" x14ac:dyDescent="0.25">
      <c r="A706" s="267">
        <v>1058159</v>
      </c>
      <c r="B706" s="267" t="s">
        <v>501</v>
      </c>
      <c r="C706" s="267" t="s">
        <v>2525</v>
      </c>
      <c r="D706" s="268"/>
      <c r="E706" s="267">
        <v>70</v>
      </c>
      <c r="F706" s="269">
        <v>170</v>
      </c>
      <c r="G706" s="270">
        <v>341.8</v>
      </c>
      <c r="M706" s="267">
        <v>-85.267331654466545</v>
      </c>
    </row>
    <row r="707" spans="1:13" x14ac:dyDescent="0.25">
      <c r="A707" s="267">
        <v>1058160</v>
      </c>
      <c r="B707" s="267" t="s">
        <v>503</v>
      </c>
      <c r="C707" s="267" t="s">
        <v>2525</v>
      </c>
      <c r="D707" s="268"/>
      <c r="E707" s="267">
        <v>60</v>
      </c>
      <c r="F707" s="269">
        <v>75</v>
      </c>
      <c r="G707" s="270">
        <v>151.4</v>
      </c>
      <c r="M707" s="267">
        <v>-81.098377145902759</v>
      </c>
    </row>
    <row r="708" spans="1:13" x14ac:dyDescent="0.25">
      <c r="A708" s="267">
        <v>1058161</v>
      </c>
      <c r="B708" s="267" t="s">
        <v>505</v>
      </c>
      <c r="C708" s="267" t="s">
        <v>2525</v>
      </c>
      <c r="D708" s="268"/>
      <c r="E708" s="267">
        <v>60</v>
      </c>
      <c r="F708" s="269">
        <v>133</v>
      </c>
      <c r="G708" s="270">
        <v>267.2</v>
      </c>
      <c r="M708" s="267">
        <v>-82.956102642676868</v>
      </c>
    </row>
    <row r="709" spans="1:13" x14ac:dyDescent="0.25">
      <c r="A709" s="267">
        <v>1058162</v>
      </c>
      <c r="B709" s="267" t="s">
        <v>507</v>
      </c>
      <c r="C709" s="267" t="s">
        <v>2525</v>
      </c>
      <c r="D709" s="268"/>
      <c r="E709" s="267">
        <v>60</v>
      </c>
      <c r="F709" s="269">
        <v>235</v>
      </c>
      <c r="G709" s="270">
        <v>471.8</v>
      </c>
      <c r="M709" s="267">
        <v>-80.844554128685331</v>
      </c>
    </row>
    <row r="710" spans="1:13" x14ac:dyDescent="0.25">
      <c r="A710" s="267">
        <v>1058163</v>
      </c>
      <c r="B710" s="267" t="s">
        <v>509</v>
      </c>
      <c r="C710" s="267" t="s">
        <v>2525</v>
      </c>
      <c r="D710" s="268"/>
      <c r="E710" s="267">
        <v>60</v>
      </c>
      <c r="F710" s="269">
        <v>547</v>
      </c>
      <c r="G710" s="270">
        <v>1098.8</v>
      </c>
      <c r="M710" s="267">
        <v>-80.508930727856153</v>
      </c>
    </row>
    <row r="711" spans="1:13" x14ac:dyDescent="0.25">
      <c r="A711" s="267">
        <v>1058164</v>
      </c>
      <c r="B711" s="267" t="s">
        <v>511</v>
      </c>
      <c r="C711" s="267" t="s">
        <v>2525</v>
      </c>
      <c r="D711" s="268"/>
      <c r="E711" s="267">
        <v>70</v>
      </c>
      <c r="F711" s="269">
        <v>522</v>
      </c>
      <c r="G711" s="270">
        <v>1049</v>
      </c>
      <c r="M711" s="267">
        <v>-85.0233104743035</v>
      </c>
    </row>
    <row r="712" spans="1:13" x14ac:dyDescent="0.25">
      <c r="A712" s="267">
        <v>1058165</v>
      </c>
      <c r="B712" s="267" t="s">
        <v>513</v>
      </c>
      <c r="C712" s="267" t="s">
        <v>2525</v>
      </c>
      <c r="D712" s="268"/>
      <c r="E712" s="267">
        <v>50</v>
      </c>
      <c r="F712" s="269">
        <v>551</v>
      </c>
      <c r="G712" s="270">
        <v>1108.4000000000001</v>
      </c>
      <c r="M712" s="267">
        <v>-78.46616243380484</v>
      </c>
    </row>
    <row r="713" spans="1:13" x14ac:dyDescent="0.25">
      <c r="A713" s="267">
        <v>1058166</v>
      </c>
      <c r="B713" s="267" t="s">
        <v>515</v>
      </c>
      <c r="C713" s="267" t="s">
        <v>2525</v>
      </c>
      <c r="D713" s="268"/>
      <c r="E713" s="267">
        <v>60</v>
      </c>
      <c r="F713" s="269">
        <v>706</v>
      </c>
      <c r="G713" s="270">
        <v>1420</v>
      </c>
      <c r="M713" s="267">
        <v>-80.410512322793338</v>
      </c>
    </row>
    <row r="714" spans="1:13" x14ac:dyDescent="0.25">
      <c r="A714" s="267">
        <v>1058167</v>
      </c>
      <c r="B714" s="267" t="s">
        <v>517</v>
      </c>
      <c r="C714" s="267" t="s">
        <v>2525</v>
      </c>
      <c r="D714" s="268"/>
      <c r="E714" s="267">
        <v>70</v>
      </c>
      <c r="F714" s="269">
        <v>160</v>
      </c>
      <c r="G714" s="270">
        <v>322.2</v>
      </c>
      <c r="M714" s="267">
        <v>-88.345032296543238</v>
      </c>
    </row>
    <row r="715" spans="1:13" x14ac:dyDescent="0.25">
      <c r="A715" s="267">
        <v>1058168</v>
      </c>
      <c r="B715" s="267" t="s">
        <v>519</v>
      </c>
      <c r="C715" s="267" t="s">
        <v>2525</v>
      </c>
      <c r="D715" s="268"/>
      <c r="E715" s="267">
        <v>50</v>
      </c>
      <c r="F715" s="269">
        <v>308</v>
      </c>
      <c r="G715" s="270">
        <v>619</v>
      </c>
      <c r="M715" s="267">
        <v>-78.770561316592065</v>
      </c>
    </row>
    <row r="716" spans="1:13" x14ac:dyDescent="0.25">
      <c r="A716" s="267">
        <v>1058169</v>
      </c>
      <c r="B716" s="267" t="s">
        <v>521</v>
      </c>
      <c r="C716" s="267" t="s">
        <v>2525</v>
      </c>
      <c r="D716" s="268"/>
      <c r="E716" s="267">
        <v>50</v>
      </c>
      <c r="F716" s="269">
        <v>1104</v>
      </c>
      <c r="G716" s="270">
        <v>2218.4</v>
      </c>
      <c r="M716" s="267">
        <v>-72.41420079104428</v>
      </c>
    </row>
    <row r="717" spans="1:13" x14ac:dyDescent="0.25">
      <c r="A717" s="267">
        <v>1058170</v>
      </c>
      <c r="B717" s="267" t="s">
        <v>523</v>
      </c>
      <c r="C717" s="267" t="s">
        <v>2525</v>
      </c>
      <c r="D717" s="268"/>
      <c r="E717" s="267">
        <v>50</v>
      </c>
      <c r="F717" s="269">
        <v>1446</v>
      </c>
      <c r="G717" s="270">
        <v>2906.4</v>
      </c>
      <c r="M717" s="267">
        <v>-78.645924665447495</v>
      </c>
    </row>
    <row r="718" spans="1:13" x14ac:dyDescent="0.25">
      <c r="A718" s="267">
        <v>1058171</v>
      </c>
      <c r="B718" s="267" t="s">
        <v>525</v>
      </c>
      <c r="C718" s="267" t="s">
        <v>2525</v>
      </c>
      <c r="D718" s="268"/>
      <c r="E718" s="267">
        <v>50</v>
      </c>
      <c r="F718" s="269">
        <v>770</v>
      </c>
      <c r="G718" s="270">
        <v>1547.2</v>
      </c>
      <c r="M718" s="267">
        <v>-78.06372669799002</v>
      </c>
    </row>
    <row r="719" spans="1:13" x14ac:dyDescent="0.25">
      <c r="A719" s="267">
        <v>1058172</v>
      </c>
      <c r="B719" s="267" t="s">
        <v>527</v>
      </c>
      <c r="C719" s="267" t="s">
        <v>2525</v>
      </c>
      <c r="D719" s="268"/>
      <c r="E719" s="267">
        <v>50</v>
      </c>
      <c r="F719" s="269">
        <v>2464</v>
      </c>
      <c r="G719" s="270">
        <v>4952.6000000000004</v>
      </c>
      <c r="M719" s="267">
        <v>-78.825837988959023</v>
      </c>
    </row>
    <row r="720" spans="1:13" x14ac:dyDescent="0.25">
      <c r="A720" s="267">
        <v>1058173</v>
      </c>
      <c r="B720" s="267" t="s">
        <v>529</v>
      </c>
      <c r="C720" s="267" t="s">
        <v>2525</v>
      </c>
      <c r="D720" s="268"/>
      <c r="E720" s="267">
        <v>60</v>
      </c>
      <c r="F720" s="269">
        <v>527</v>
      </c>
      <c r="G720" s="270">
        <v>1059.2</v>
      </c>
      <c r="M720" s="267">
        <v>-82.868614250022318</v>
      </c>
    </row>
    <row r="721" spans="1:13" x14ac:dyDescent="0.25">
      <c r="A721" s="267">
        <v>1058174</v>
      </c>
      <c r="B721" s="267" t="s">
        <v>531</v>
      </c>
      <c r="C721" s="267" t="s">
        <v>2525</v>
      </c>
      <c r="D721" s="268"/>
      <c r="E721" s="267">
        <v>60</v>
      </c>
      <c r="F721" s="269">
        <v>259</v>
      </c>
      <c r="G721" s="270">
        <v>519.79999999999995</v>
      </c>
      <c r="M721" s="267">
        <v>-82.499159320547705</v>
      </c>
    </row>
    <row r="722" spans="1:13" x14ac:dyDescent="0.25">
      <c r="A722" s="267">
        <v>1058175</v>
      </c>
      <c r="B722" s="267" t="s">
        <v>533</v>
      </c>
      <c r="C722" s="267" t="s">
        <v>2525</v>
      </c>
      <c r="D722" s="268"/>
      <c r="E722" s="267">
        <v>60</v>
      </c>
      <c r="F722" s="269">
        <v>244</v>
      </c>
      <c r="G722" s="270">
        <v>491.4</v>
      </c>
      <c r="M722" s="267">
        <v>-83.018754750475949</v>
      </c>
    </row>
    <row r="723" spans="1:13" x14ac:dyDescent="0.25">
      <c r="A723" s="267">
        <v>1059001</v>
      </c>
      <c r="B723" s="267" t="s">
        <v>535</v>
      </c>
      <c r="C723" s="267" t="s">
        <v>2525</v>
      </c>
      <c r="D723" s="268"/>
      <c r="E723" s="267">
        <v>70</v>
      </c>
      <c r="F723" s="269">
        <v>176</v>
      </c>
      <c r="G723" s="270">
        <v>353.2</v>
      </c>
      <c r="M723" s="267">
        <v>-86.949220640038916</v>
      </c>
    </row>
    <row r="724" spans="1:13" x14ac:dyDescent="0.25">
      <c r="A724" s="267">
        <v>1059002</v>
      </c>
      <c r="B724" s="267" t="s">
        <v>537</v>
      </c>
      <c r="C724" s="267" t="s">
        <v>22275</v>
      </c>
      <c r="D724" s="268"/>
      <c r="E724" s="267">
        <v>50</v>
      </c>
      <c r="F724" s="269">
        <v>146</v>
      </c>
      <c r="G724" s="270">
        <v>293.8</v>
      </c>
      <c r="M724" s="267">
        <v>-78.463529928526796</v>
      </c>
    </row>
    <row r="725" spans="1:13" x14ac:dyDescent="0.25">
      <c r="A725" s="267">
        <v>1059005</v>
      </c>
      <c r="B725" s="267" t="s">
        <v>539</v>
      </c>
      <c r="C725" s="267" t="s">
        <v>2525</v>
      </c>
      <c r="D725" s="268"/>
      <c r="E725" s="267">
        <v>70</v>
      </c>
      <c r="F725" s="269">
        <v>347</v>
      </c>
      <c r="G725" s="270">
        <v>697.6</v>
      </c>
      <c r="M725" s="267">
        <v>-85.690328631532736</v>
      </c>
    </row>
    <row r="726" spans="1:13" x14ac:dyDescent="0.25">
      <c r="A726" s="267">
        <v>1059006</v>
      </c>
      <c r="B726" s="267" t="s">
        <v>541</v>
      </c>
      <c r="C726" s="267" t="s">
        <v>2525</v>
      </c>
      <c r="D726" s="268"/>
      <c r="E726" s="267">
        <v>70</v>
      </c>
      <c r="F726" s="269">
        <v>370</v>
      </c>
      <c r="G726" s="270">
        <v>744.6</v>
      </c>
      <c r="M726" s="267">
        <v>-86.631806106079679</v>
      </c>
    </row>
    <row r="727" spans="1:13" x14ac:dyDescent="0.25">
      <c r="A727" s="267">
        <v>1059008</v>
      </c>
      <c r="B727" s="267" t="s">
        <v>543</v>
      </c>
      <c r="C727" s="267" t="s">
        <v>2525</v>
      </c>
      <c r="D727" s="268"/>
      <c r="E727" s="267">
        <v>50</v>
      </c>
      <c r="F727" s="269">
        <v>723</v>
      </c>
      <c r="G727" s="270">
        <v>1452.6</v>
      </c>
      <c r="M727" s="267">
        <v>-61.089017086373538</v>
      </c>
    </row>
    <row r="728" spans="1:13" x14ac:dyDescent="0.25">
      <c r="A728" s="267">
        <v>1059009</v>
      </c>
      <c r="B728" s="267" t="s">
        <v>545</v>
      </c>
      <c r="C728" s="267" t="s">
        <v>2525</v>
      </c>
      <c r="D728" s="268"/>
      <c r="E728" s="267">
        <v>50</v>
      </c>
      <c r="F728" s="269">
        <v>373</v>
      </c>
      <c r="G728" s="270">
        <v>749</v>
      </c>
      <c r="M728" s="267">
        <v>-73.333197818870033</v>
      </c>
    </row>
    <row r="729" spans="1:13" x14ac:dyDescent="0.25">
      <c r="A729" s="267">
        <v>1059010</v>
      </c>
      <c r="B729" s="267" t="s">
        <v>547</v>
      </c>
      <c r="C729" s="267" t="s">
        <v>2525</v>
      </c>
      <c r="D729" s="268"/>
      <c r="E729" s="267">
        <v>60</v>
      </c>
      <c r="F729" s="269">
        <v>740</v>
      </c>
      <c r="G729" s="270">
        <v>1486.4</v>
      </c>
      <c r="M729" s="267">
        <v>-80.566287348312557</v>
      </c>
    </row>
    <row r="730" spans="1:13" x14ac:dyDescent="0.25">
      <c r="A730" s="267">
        <v>1059012</v>
      </c>
      <c r="B730" s="267" t="s">
        <v>549</v>
      </c>
      <c r="C730" s="267" t="s">
        <v>2525</v>
      </c>
      <c r="D730" s="268"/>
      <c r="E730" s="267">
        <v>50</v>
      </c>
      <c r="F730" s="269">
        <v>356</v>
      </c>
      <c r="G730" s="270">
        <v>714.6</v>
      </c>
      <c r="M730" s="267">
        <v>-78.900937720387091</v>
      </c>
    </row>
    <row r="731" spans="1:13" x14ac:dyDescent="0.25">
      <c r="A731" s="267">
        <v>1059014</v>
      </c>
      <c r="B731" s="267" t="s">
        <v>551</v>
      </c>
      <c r="C731" s="267" t="s">
        <v>2525</v>
      </c>
      <c r="D731" s="268"/>
      <c r="E731" s="267">
        <v>70</v>
      </c>
      <c r="F731" s="269">
        <v>196</v>
      </c>
      <c r="G731" s="270">
        <v>393.4</v>
      </c>
      <c r="M731" s="267">
        <v>-86.832344286861797</v>
      </c>
    </row>
    <row r="732" spans="1:13" x14ac:dyDescent="0.25">
      <c r="A732" s="267">
        <v>1059016</v>
      </c>
      <c r="B732" s="267" t="s">
        <v>260</v>
      </c>
      <c r="C732" s="267" t="s">
        <v>2525</v>
      </c>
      <c r="D732" s="268"/>
      <c r="E732" s="267">
        <v>60</v>
      </c>
      <c r="F732" s="269">
        <v>254</v>
      </c>
      <c r="G732" s="270">
        <v>510.4</v>
      </c>
      <c r="M732" s="267">
        <v>-82.045329941284095</v>
      </c>
    </row>
    <row r="733" spans="1:13" x14ac:dyDescent="0.25">
      <c r="A733" s="267">
        <v>1059018</v>
      </c>
      <c r="B733" s="267" t="s">
        <v>554</v>
      </c>
      <c r="C733" s="267" t="s">
        <v>2525</v>
      </c>
      <c r="D733" s="268"/>
      <c r="E733" s="267">
        <v>50</v>
      </c>
      <c r="F733" s="269">
        <v>1014</v>
      </c>
      <c r="G733" s="270">
        <v>2037.4</v>
      </c>
      <c r="M733" s="267">
        <v>-77.75204068764117</v>
      </c>
    </row>
    <row r="734" spans="1:13" x14ac:dyDescent="0.25">
      <c r="A734" s="267">
        <v>1059019</v>
      </c>
      <c r="B734" s="267" t="s">
        <v>556</v>
      </c>
      <c r="C734" s="267" t="s">
        <v>2525</v>
      </c>
      <c r="D734" s="268"/>
      <c r="E734" s="267">
        <v>60</v>
      </c>
      <c r="F734" s="269">
        <v>555</v>
      </c>
      <c r="G734" s="270">
        <v>1116</v>
      </c>
      <c r="M734" s="267">
        <v>-82.523139602624511</v>
      </c>
    </row>
    <row r="735" spans="1:13" x14ac:dyDescent="0.25">
      <c r="A735" s="267">
        <v>1059020</v>
      </c>
      <c r="B735" s="267" t="s">
        <v>558</v>
      </c>
      <c r="C735" s="267" t="s">
        <v>2525</v>
      </c>
      <c r="D735" s="268"/>
      <c r="E735" s="267">
        <v>50</v>
      </c>
      <c r="F735" s="269">
        <v>273</v>
      </c>
      <c r="G735" s="270">
        <v>548.6</v>
      </c>
      <c r="M735" s="267">
        <v>-69.663930996684059</v>
      </c>
    </row>
    <row r="736" spans="1:13" x14ac:dyDescent="0.25">
      <c r="A736" s="267">
        <v>1059021</v>
      </c>
      <c r="B736" s="267" t="s">
        <v>560</v>
      </c>
      <c r="C736" s="267" t="s">
        <v>2525</v>
      </c>
      <c r="D736" s="268"/>
      <c r="E736" s="267">
        <v>60</v>
      </c>
      <c r="F736" s="269">
        <v>131</v>
      </c>
      <c r="G736" s="270">
        <v>263.8</v>
      </c>
      <c r="M736" s="267">
        <v>-84.117243181012569</v>
      </c>
    </row>
    <row r="737" spans="1:13" x14ac:dyDescent="0.25">
      <c r="A737" s="267">
        <v>1059023</v>
      </c>
      <c r="B737" s="267" t="s">
        <v>562</v>
      </c>
      <c r="C737" s="267" t="s">
        <v>2525</v>
      </c>
      <c r="D737" s="268"/>
      <c r="E737" s="267">
        <v>60</v>
      </c>
      <c r="F737" s="269">
        <v>405</v>
      </c>
      <c r="G737" s="270">
        <v>814.8</v>
      </c>
      <c r="M737" s="267">
        <v>-79.102510920264692</v>
      </c>
    </row>
    <row r="738" spans="1:13" x14ac:dyDescent="0.25">
      <c r="A738" s="267">
        <v>1059024</v>
      </c>
      <c r="B738" s="267" t="s">
        <v>564</v>
      </c>
      <c r="C738" s="267" t="s">
        <v>2525</v>
      </c>
      <c r="D738" s="268"/>
      <c r="E738" s="267">
        <v>60</v>
      </c>
      <c r="F738" s="269">
        <v>973</v>
      </c>
      <c r="G738" s="270">
        <v>1956.4</v>
      </c>
      <c r="M738" s="267">
        <v>-83.566031158205845</v>
      </c>
    </row>
    <row r="739" spans="1:13" x14ac:dyDescent="0.25">
      <c r="A739" s="267">
        <v>1059026</v>
      </c>
      <c r="B739" s="267" t="s">
        <v>566</v>
      </c>
      <c r="C739" s="267" t="s">
        <v>2525</v>
      </c>
      <c r="D739" s="268"/>
      <c r="E739" s="267">
        <v>50</v>
      </c>
      <c r="F739" s="269">
        <v>1235</v>
      </c>
      <c r="G739" s="270">
        <v>2482.6</v>
      </c>
      <c r="M739" s="267">
        <v>-77.977062694855817</v>
      </c>
    </row>
    <row r="740" spans="1:13" x14ac:dyDescent="0.25">
      <c r="A740" s="267">
        <v>1059032</v>
      </c>
      <c r="B740" s="267" t="s">
        <v>568</v>
      </c>
      <c r="C740" s="267" t="s">
        <v>2525</v>
      </c>
      <c r="D740" s="268"/>
      <c r="E740" s="267">
        <v>60</v>
      </c>
      <c r="F740" s="269">
        <v>191</v>
      </c>
      <c r="G740" s="270">
        <v>384.8</v>
      </c>
      <c r="M740" s="267">
        <v>-82.555683415588263</v>
      </c>
    </row>
    <row r="741" spans="1:13" x14ac:dyDescent="0.25">
      <c r="A741" s="267">
        <v>1059033</v>
      </c>
      <c r="B741" s="267" t="s">
        <v>570</v>
      </c>
      <c r="C741" s="267" t="s">
        <v>2525</v>
      </c>
      <c r="D741" s="268"/>
      <c r="E741" s="267">
        <v>70</v>
      </c>
      <c r="F741" s="269">
        <v>113</v>
      </c>
      <c r="G741" s="270">
        <v>227.2</v>
      </c>
      <c r="M741" s="267">
        <v>-85.464355803034522</v>
      </c>
    </row>
    <row r="742" spans="1:13" x14ac:dyDescent="0.25">
      <c r="A742" s="267">
        <v>1059034</v>
      </c>
      <c r="B742" s="267" t="s">
        <v>572</v>
      </c>
      <c r="C742" s="267" t="s">
        <v>2525</v>
      </c>
      <c r="D742" s="268"/>
      <c r="E742" s="267">
        <v>50</v>
      </c>
      <c r="F742" s="269">
        <v>115</v>
      </c>
      <c r="G742" s="270">
        <v>231.8</v>
      </c>
      <c r="M742" s="267">
        <v>-78.143435323021066</v>
      </c>
    </row>
    <row r="743" spans="1:13" x14ac:dyDescent="0.25">
      <c r="A743" s="267">
        <v>1059035</v>
      </c>
      <c r="B743" s="267" t="s">
        <v>574</v>
      </c>
      <c r="C743" s="267" t="s">
        <v>2525</v>
      </c>
      <c r="D743" s="268"/>
      <c r="E743" s="267">
        <v>70</v>
      </c>
      <c r="F743" s="269">
        <v>452</v>
      </c>
      <c r="G743" s="270">
        <v>909.2</v>
      </c>
      <c r="M743" s="267">
        <v>-86.463972984327668</v>
      </c>
    </row>
    <row r="744" spans="1:13" x14ac:dyDescent="0.25">
      <c r="A744" s="267">
        <v>1059037</v>
      </c>
      <c r="B744" s="267" t="s">
        <v>576</v>
      </c>
      <c r="C744" s="267" t="s">
        <v>2525</v>
      </c>
      <c r="D744" s="268"/>
      <c r="E744" s="267">
        <v>70</v>
      </c>
      <c r="F744" s="269">
        <v>443</v>
      </c>
      <c r="G744" s="270">
        <v>891</v>
      </c>
      <c r="M744" s="267">
        <v>-86.54736067312561</v>
      </c>
    </row>
    <row r="745" spans="1:13" x14ac:dyDescent="0.25">
      <c r="A745" s="267">
        <v>1059039</v>
      </c>
      <c r="B745" s="267" t="s">
        <v>2676</v>
      </c>
      <c r="C745" s="267" t="s">
        <v>2525</v>
      </c>
      <c r="D745" s="268"/>
      <c r="E745" s="267">
        <v>70</v>
      </c>
      <c r="F745" s="269">
        <v>500</v>
      </c>
      <c r="G745" s="270">
        <v>1005</v>
      </c>
      <c r="M745" s="267">
        <v>-86.464443770743713</v>
      </c>
    </row>
    <row r="746" spans="1:13" x14ac:dyDescent="0.25">
      <c r="A746" s="267">
        <v>1059041</v>
      </c>
      <c r="B746" s="267" t="s">
        <v>579</v>
      </c>
      <c r="C746" s="267" t="s">
        <v>2525</v>
      </c>
      <c r="D746" s="268"/>
      <c r="E746" s="267">
        <v>60</v>
      </c>
      <c r="F746" s="269">
        <v>386</v>
      </c>
      <c r="G746" s="270">
        <v>776.6</v>
      </c>
      <c r="M746" s="267">
        <v>-82.15645169140231</v>
      </c>
    </row>
    <row r="747" spans="1:13" x14ac:dyDescent="0.25">
      <c r="A747" s="267">
        <v>1059042</v>
      </c>
      <c r="B747" s="267" t="s">
        <v>581</v>
      </c>
      <c r="C747" s="267" t="s">
        <v>2525</v>
      </c>
      <c r="D747" s="268"/>
      <c r="E747" s="267">
        <v>60</v>
      </c>
      <c r="F747" s="269">
        <v>424</v>
      </c>
      <c r="G747" s="270">
        <v>853.2</v>
      </c>
      <c r="M747" s="267">
        <v>-81.56720843266578</v>
      </c>
    </row>
    <row r="748" spans="1:13" x14ac:dyDescent="0.25">
      <c r="A748" s="267">
        <v>1059043</v>
      </c>
      <c r="B748" s="267" t="s">
        <v>583</v>
      </c>
      <c r="C748" s="267" t="s">
        <v>2525</v>
      </c>
      <c r="D748" s="268"/>
      <c r="E748" s="267">
        <v>60</v>
      </c>
      <c r="F748" s="269">
        <v>480</v>
      </c>
      <c r="G748" s="270">
        <v>964.4</v>
      </c>
      <c r="M748" s="267">
        <v>-82.65179293987353</v>
      </c>
    </row>
    <row r="749" spans="1:13" x14ac:dyDescent="0.25">
      <c r="A749" s="267">
        <v>1059044</v>
      </c>
      <c r="B749" s="267" t="s">
        <v>585</v>
      </c>
      <c r="C749" s="267" t="s">
        <v>2525</v>
      </c>
      <c r="D749" s="268"/>
      <c r="E749" s="267">
        <v>60</v>
      </c>
      <c r="F749" s="269">
        <v>1304</v>
      </c>
      <c r="G749" s="270">
        <v>2620.6</v>
      </c>
      <c r="M749" s="267">
        <v>-83.036024777531253</v>
      </c>
    </row>
    <row r="750" spans="1:13" x14ac:dyDescent="0.25">
      <c r="A750" s="267">
        <v>1059045</v>
      </c>
      <c r="B750" s="267" t="s">
        <v>587</v>
      </c>
      <c r="C750" s="267" t="s">
        <v>22275</v>
      </c>
      <c r="D750" s="268"/>
      <c r="E750" s="267">
        <v>60</v>
      </c>
      <c r="F750" s="269">
        <v>4554</v>
      </c>
      <c r="G750" s="270">
        <v>9153</v>
      </c>
      <c r="M750" s="267">
        <v>-81.449533834339121</v>
      </c>
    </row>
    <row r="751" spans="1:13" x14ac:dyDescent="0.25">
      <c r="A751" s="267">
        <v>1059049</v>
      </c>
      <c r="B751" s="267" t="s">
        <v>589</v>
      </c>
      <c r="C751" s="267" t="s">
        <v>2525</v>
      </c>
      <c r="D751" s="268"/>
      <c r="E751" s="267">
        <v>70</v>
      </c>
      <c r="F751" s="269">
        <v>256</v>
      </c>
      <c r="G751" s="270">
        <v>514.4</v>
      </c>
      <c r="M751" s="267">
        <v>-86.690731287795714</v>
      </c>
    </row>
    <row r="752" spans="1:13" x14ac:dyDescent="0.25">
      <c r="A752" s="267">
        <v>1059050</v>
      </c>
      <c r="B752" s="267" t="s">
        <v>591</v>
      </c>
      <c r="C752" s="267" t="s">
        <v>2525</v>
      </c>
      <c r="D752" s="268"/>
      <c r="E752" s="267">
        <v>70</v>
      </c>
      <c r="F752" s="269">
        <v>268</v>
      </c>
      <c r="G752" s="270">
        <v>538.79999999999995</v>
      </c>
      <c r="M752" s="267">
        <v>-86.099379344787323</v>
      </c>
    </row>
    <row r="753" spans="1:13" x14ac:dyDescent="0.25">
      <c r="A753" s="267">
        <v>1059051</v>
      </c>
      <c r="B753" s="267" t="s">
        <v>593</v>
      </c>
      <c r="C753" s="267" t="s">
        <v>2525</v>
      </c>
      <c r="D753" s="268"/>
      <c r="E753" s="267">
        <v>70</v>
      </c>
      <c r="F753" s="269">
        <v>163</v>
      </c>
      <c r="G753" s="270">
        <v>327.60000000000002</v>
      </c>
      <c r="M753" s="267">
        <v>-85.495743229695691</v>
      </c>
    </row>
    <row r="754" spans="1:13" x14ac:dyDescent="0.25">
      <c r="A754" s="267">
        <v>1059053</v>
      </c>
      <c r="B754" s="267" t="s">
        <v>595</v>
      </c>
      <c r="C754" s="267" t="s">
        <v>2525</v>
      </c>
      <c r="D754" s="268"/>
      <c r="E754" s="267">
        <v>60</v>
      </c>
      <c r="F754" s="269">
        <v>3115</v>
      </c>
      <c r="G754" s="270">
        <v>6261</v>
      </c>
      <c r="M754" s="267">
        <v>-82.180800116124772</v>
      </c>
    </row>
    <row r="755" spans="1:13" x14ac:dyDescent="0.25">
      <c r="A755" s="267">
        <v>1059055</v>
      </c>
      <c r="B755" s="267" t="s">
        <v>597</v>
      </c>
      <c r="C755" s="267" t="s">
        <v>2525</v>
      </c>
      <c r="D755" s="268"/>
      <c r="E755" s="267">
        <v>60</v>
      </c>
      <c r="F755" s="269">
        <v>129</v>
      </c>
      <c r="G755" s="270">
        <v>259</v>
      </c>
      <c r="M755" s="267">
        <v>-84.247273483020123</v>
      </c>
    </row>
    <row r="756" spans="1:13" x14ac:dyDescent="0.25">
      <c r="A756" s="267">
        <v>1059056</v>
      </c>
      <c r="B756" s="267" t="s">
        <v>599</v>
      </c>
      <c r="C756" s="267" t="s">
        <v>2525</v>
      </c>
      <c r="D756" s="268"/>
      <c r="E756" s="267">
        <v>70</v>
      </c>
      <c r="F756" s="269">
        <v>111</v>
      </c>
      <c r="G756" s="270">
        <v>224</v>
      </c>
      <c r="M756" s="267">
        <v>-85.549551005901122</v>
      </c>
    </row>
    <row r="757" spans="1:13" x14ac:dyDescent="0.25">
      <c r="A757" s="267">
        <v>1059057</v>
      </c>
      <c r="B757" s="267" t="s">
        <v>601</v>
      </c>
      <c r="C757" s="267" t="s">
        <v>2525</v>
      </c>
      <c r="D757" s="268"/>
      <c r="E757" s="267">
        <v>50</v>
      </c>
      <c r="F757" s="269">
        <v>560</v>
      </c>
      <c r="G757" s="270">
        <v>1126.2</v>
      </c>
      <c r="M757" s="267">
        <v>-77.799087712459908</v>
      </c>
    </row>
    <row r="758" spans="1:13" x14ac:dyDescent="0.25">
      <c r="A758" s="267">
        <v>1059058</v>
      </c>
      <c r="B758" s="267" t="s">
        <v>603</v>
      </c>
      <c r="C758" s="267" t="s">
        <v>2525</v>
      </c>
      <c r="D758" s="268"/>
      <c r="E758" s="267">
        <v>70</v>
      </c>
      <c r="F758" s="269">
        <v>343</v>
      </c>
      <c r="G758" s="270">
        <v>688.6</v>
      </c>
      <c r="M758" s="267">
        <v>-85.656717782255072</v>
      </c>
    </row>
    <row r="759" spans="1:13" x14ac:dyDescent="0.25">
      <c r="A759" s="267">
        <v>1059060</v>
      </c>
      <c r="B759" s="267" t="s">
        <v>605</v>
      </c>
      <c r="C759" s="267" t="s">
        <v>2525</v>
      </c>
      <c r="D759" s="268"/>
      <c r="E759" s="267">
        <v>60</v>
      </c>
      <c r="F759" s="269">
        <v>500</v>
      </c>
      <c r="G759" s="270">
        <v>1004.2</v>
      </c>
      <c r="M759" s="267">
        <v>-83.668725094655557</v>
      </c>
    </row>
    <row r="760" spans="1:13" x14ac:dyDescent="0.25">
      <c r="A760" s="267">
        <v>1059062</v>
      </c>
      <c r="B760" s="267" t="s">
        <v>607</v>
      </c>
      <c r="C760" s="267" t="s">
        <v>2525</v>
      </c>
      <c r="D760" s="268"/>
      <c r="E760" s="267">
        <v>60</v>
      </c>
      <c r="F760" s="269">
        <v>549</v>
      </c>
      <c r="G760" s="270">
        <v>1103.5999999999999</v>
      </c>
      <c r="M760" s="267">
        <v>-82.342862540506232</v>
      </c>
    </row>
    <row r="761" spans="1:13" x14ac:dyDescent="0.25">
      <c r="A761" s="267">
        <v>1059063</v>
      </c>
      <c r="B761" s="267" t="s">
        <v>609</v>
      </c>
      <c r="C761" s="267" t="s">
        <v>2525</v>
      </c>
      <c r="D761" s="268"/>
      <c r="E761" s="267">
        <v>70</v>
      </c>
      <c r="F761" s="269">
        <v>324</v>
      </c>
      <c r="G761" s="270">
        <v>650.4</v>
      </c>
      <c r="M761" s="267">
        <v>-88.465311834080495</v>
      </c>
    </row>
    <row r="762" spans="1:13" x14ac:dyDescent="0.25">
      <c r="A762" s="267">
        <v>1059064</v>
      </c>
      <c r="B762" s="267" t="s">
        <v>611</v>
      </c>
      <c r="C762" s="267" t="s">
        <v>2525</v>
      </c>
      <c r="D762" s="268"/>
      <c r="E762" s="267">
        <v>70</v>
      </c>
      <c r="F762" s="269">
        <v>403</v>
      </c>
      <c r="G762" s="270">
        <v>809.6</v>
      </c>
      <c r="M762" s="267">
        <v>-87.337718375844219</v>
      </c>
    </row>
    <row r="763" spans="1:13" x14ac:dyDescent="0.25">
      <c r="A763" s="267">
        <v>1059065</v>
      </c>
      <c r="B763" s="267" t="s">
        <v>613</v>
      </c>
      <c r="C763" s="267" t="s">
        <v>2525</v>
      </c>
      <c r="D763" s="268"/>
      <c r="E763" s="267">
        <v>60</v>
      </c>
      <c r="F763" s="269">
        <v>71</v>
      </c>
      <c r="G763" s="270">
        <v>142.19999999999999</v>
      </c>
      <c r="M763" s="267">
        <v>-84.59739527930698</v>
      </c>
    </row>
    <row r="764" spans="1:13" x14ac:dyDescent="0.25">
      <c r="A764" s="267">
        <v>1059067</v>
      </c>
      <c r="B764" s="267" t="s">
        <v>615</v>
      </c>
      <c r="C764" s="267" t="s">
        <v>2525</v>
      </c>
      <c r="D764" s="268"/>
      <c r="E764" s="267">
        <v>70</v>
      </c>
      <c r="F764" s="269">
        <v>161</v>
      </c>
      <c r="G764" s="270">
        <v>324.60000000000002</v>
      </c>
      <c r="M764" s="267">
        <v>-88.003259580066057</v>
      </c>
    </row>
    <row r="765" spans="1:13" x14ac:dyDescent="0.25">
      <c r="A765" s="267">
        <v>1059068</v>
      </c>
      <c r="B765" s="267" t="s">
        <v>617</v>
      </c>
      <c r="C765" s="267" t="s">
        <v>2525</v>
      </c>
      <c r="D765" s="268"/>
      <c r="E765" s="267">
        <v>60</v>
      </c>
      <c r="F765" s="269">
        <v>320</v>
      </c>
      <c r="G765" s="270">
        <v>642.4</v>
      </c>
      <c r="M765" s="267">
        <v>-84.355507259867053</v>
      </c>
    </row>
    <row r="766" spans="1:13" x14ac:dyDescent="0.25">
      <c r="A766" s="267">
        <v>1059070</v>
      </c>
      <c r="B766" s="267" t="s">
        <v>619</v>
      </c>
      <c r="C766" s="267" t="s">
        <v>2525</v>
      </c>
      <c r="D766" s="268"/>
      <c r="E766" s="267">
        <v>70</v>
      </c>
      <c r="F766" s="269">
        <v>120</v>
      </c>
      <c r="G766" s="270">
        <v>242.2</v>
      </c>
      <c r="M766" s="267">
        <v>-87.343150902143776</v>
      </c>
    </row>
    <row r="767" spans="1:13" x14ac:dyDescent="0.25">
      <c r="A767" s="267">
        <v>1059072</v>
      </c>
      <c r="B767" s="267" t="s">
        <v>621</v>
      </c>
      <c r="C767" s="267" t="s">
        <v>2525</v>
      </c>
      <c r="D767" s="268"/>
      <c r="E767" s="267">
        <v>70</v>
      </c>
      <c r="F767" s="269">
        <v>105</v>
      </c>
      <c r="G767" s="270">
        <v>211.2</v>
      </c>
      <c r="M767" s="267">
        <v>-85.67406144713928</v>
      </c>
    </row>
    <row r="768" spans="1:13" x14ac:dyDescent="0.25">
      <c r="A768" s="267">
        <v>1059073</v>
      </c>
      <c r="B768" s="267" t="s">
        <v>623</v>
      </c>
      <c r="C768" s="267" t="s">
        <v>2525</v>
      </c>
      <c r="D768" s="268"/>
      <c r="E768" s="267">
        <v>70</v>
      </c>
      <c r="F768" s="269">
        <v>813</v>
      </c>
      <c r="G768" s="270">
        <v>1633.8</v>
      </c>
      <c r="M768" s="267">
        <v>-85.401380831539427</v>
      </c>
    </row>
    <row r="769" spans="1:13" x14ac:dyDescent="0.25">
      <c r="A769" s="267">
        <v>1059074</v>
      </c>
      <c r="B769" s="267" t="s">
        <v>625</v>
      </c>
      <c r="C769" s="267" t="s">
        <v>2525</v>
      </c>
      <c r="D769" s="268"/>
      <c r="E769" s="267">
        <v>70</v>
      </c>
      <c r="F769" s="269">
        <v>185</v>
      </c>
      <c r="G769" s="270">
        <v>371.6</v>
      </c>
      <c r="M769" s="267">
        <v>-88.18454863595899</v>
      </c>
    </row>
    <row r="770" spans="1:13" x14ac:dyDescent="0.25">
      <c r="A770" s="267">
        <v>1059075</v>
      </c>
      <c r="B770" s="267" t="s">
        <v>627</v>
      </c>
      <c r="C770" s="267" t="s">
        <v>22275</v>
      </c>
      <c r="D770" s="268"/>
      <c r="E770" s="267">
        <v>60</v>
      </c>
      <c r="F770" s="269">
        <v>11864</v>
      </c>
      <c r="G770" s="270">
        <v>23846.2</v>
      </c>
      <c r="M770" s="267">
        <v>-79.944014693536189</v>
      </c>
    </row>
    <row r="771" spans="1:13" x14ac:dyDescent="0.25">
      <c r="A771" s="267">
        <v>1059076</v>
      </c>
      <c r="B771" s="267" t="s">
        <v>629</v>
      </c>
      <c r="C771" s="267" t="s">
        <v>2525</v>
      </c>
      <c r="D771" s="268"/>
      <c r="E771" s="267">
        <v>60</v>
      </c>
      <c r="F771" s="269">
        <v>288</v>
      </c>
      <c r="G771" s="270">
        <v>578.6</v>
      </c>
      <c r="M771" s="267">
        <v>-79.597403684964391</v>
      </c>
    </row>
    <row r="772" spans="1:13" x14ac:dyDescent="0.25">
      <c r="A772" s="267">
        <v>1059077</v>
      </c>
      <c r="B772" s="267" t="s">
        <v>631</v>
      </c>
      <c r="C772" s="267" t="s">
        <v>2525</v>
      </c>
      <c r="D772" s="268"/>
      <c r="E772" s="267">
        <v>50</v>
      </c>
      <c r="F772" s="269">
        <v>1266</v>
      </c>
      <c r="G772" s="270">
        <v>2545</v>
      </c>
      <c r="M772" s="267">
        <v>-76.789618137148963</v>
      </c>
    </row>
    <row r="773" spans="1:13" x14ac:dyDescent="0.25">
      <c r="A773" s="267">
        <v>1059078</v>
      </c>
      <c r="B773" s="267" t="s">
        <v>633</v>
      </c>
      <c r="C773" s="267" t="s">
        <v>2525</v>
      </c>
      <c r="D773" s="268"/>
      <c r="E773" s="267">
        <v>60</v>
      </c>
      <c r="F773" s="269">
        <v>428</v>
      </c>
      <c r="G773" s="270">
        <v>859.4</v>
      </c>
      <c r="M773" s="267">
        <v>-79.575290659936655</v>
      </c>
    </row>
    <row r="774" spans="1:13" x14ac:dyDescent="0.25">
      <c r="A774" s="267">
        <v>1059079</v>
      </c>
      <c r="B774" s="267" t="s">
        <v>635</v>
      </c>
      <c r="C774" s="267" t="s">
        <v>2525</v>
      </c>
      <c r="D774" s="268"/>
      <c r="E774" s="267">
        <v>50</v>
      </c>
      <c r="F774" s="269">
        <v>1088</v>
      </c>
      <c r="G774" s="270">
        <v>2187.1999999999998</v>
      </c>
      <c r="M774" s="267">
        <v>-78.076891736922605</v>
      </c>
    </row>
    <row r="775" spans="1:13" x14ac:dyDescent="0.25">
      <c r="A775" s="267">
        <v>1059080</v>
      </c>
      <c r="B775" s="267" t="s">
        <v>637</v>
      </c>
      <c r="C775" s="267" t="s">
        <v>2525</v>
      </c>
      <c r="D775" s="268"/>
      <c r="E775" s="267">
        <v>70</v>
      </c>
      <c r="F775" s="269">
        <v>377</v>
      </c>
      <c r="G775" s="270">
        <v>757</v>
      </c>
      <c r="M775" s="267">
        <v>-85.500103428887243</v>
      </c>
    </row>
    <row r="776" spans="1:13" x14ac:dyDescent="0.25">
      <c r="A776" s="267">
        <v>1059081</v>
      </c>
      <c r="B776" s="267" t="s">
        <v>639</v>
      </c>
      <c r="C776" s="267" t="s">
        <v>2525</v>
      </c>
      <c r="D776" s="268"/>
      <c r="E776" s="267">
        <v>70</v>
      </c>
      <c r="F776" s="269">
        <v>399</v>
      </c>
      <c r="G776" s="270">
        <v>801.8</v>
      </c>
      <c r="M776" s="267">
        <v>-85.790674133772015</v>
      </c>
    </row>
    <row r="777" spans="1:13" x14ac:dyDescent="0.25">
      <c r="A777" s="267">
        <v>1059082</v>
      </c>
      <c r="B777" s="267" t="s">
        <v>641</v>
      </c>
      <c r="C777" s="267" t="s">
        <v>2525</v>
      </c>
      <c r="D777" s="268"/>
      <c r="E777" s="267">
        <v>60</v>
      </c>
      <c r="F777" s="269">
        <v>324</v>
      </c>
      <c r="G777" s="270">
        <v>652.20000000000005</v>
      </c>
      <c r="M777" s="267">
        <v>-80.378549493141747</v>
      </c>
    </row>
    <row r="778" spans="1:13" x14ac:dyDescent="0.25">
      <c r="A778" s="267">
        <v>1059083</v>
      </c>
      <c r="B778" s="267" t="s">
        <v>643</v>
      </c>
      <c r="C778" s="267" t="s">
        <v>2525</v>
      </c>
      <c r="D778" s="268"/>
      <c r="E778" s="267">
        <v>50</v>
      </c>
      <c r="F778" s="269">
        <v>2007</v>
      </c>
      <c r="G778" s="270">
        <v>4034.2</v>
      </c>
      <c r="M778" s="267">
        <v>-78.65824943691976</v>
      </c>
    </row>
    <row r="779" spans="1:13" x14ac:dyDescent="0.25">
      <c r="A779" s="267">
        <v>1059084</v>
      </c>
      <c r="B779" s="267" t="s">
        <v>645</v>
      </c>
      <c r="C779" s="267" t="s">
        <v>2525</v>
      </c>
      <c r="D779" s="268"/>
      <c r="E779" s="267">
        <v>70</v>
      </c>
      <c r="F779" s="269">
        <v>248</v>
      </c>
      <c r="G779" s="270">
        <v>498.4</v>
      </c>
      <c r="M779" s="267">
        <v>-85.676881358816388</v>
      </c>
    </row>
    <row r="780" spans="1:13" x14ac:dyDescent="0.25">
      <c r="A780" s="267">
        <v>1059085</v>
      </c>
      <c r="B780" s="267" t="s">
        <v>647</v>
      </c>
      <c r="C780" s="267" t="s">
        <v>2525</v>
      </c>
      <c r="D780" s="268"/>
      <c r="E780" s="267">
        <v>60</v>
      </c>
      <c r="F780" s="269">
        <v>513</v>
      </c>
      <c r="G780" s="270">
        <v>1032</v>
      </c>
      <c r="M780" s="267">
        <v>-82.365287148319567</v>
      </c>
    </row>
    <row r="781" spans="1:13" x14ac:dyDescent="0.25">
      <c r="A781" s="267">
        <v>1059086</v>
      </c>
      <c r="B781" s="267" t="s">
        <v>649</v>
      </c>
      <c r="C781" s="267" t="s">
        <v>2525</v>
      </c>
      <c r="D781" s="268"/>
      <c r="E781" s="267">
        <v>60</v>
      </c>
      <c r="F781" s="269">
        <v>437</v>
      </c>
      <c r="G781" s="270">
        <v>877.6</v>
      </c>
      <c r="M781" s="267">
        <v>-82.49533755844655</v>
      </c>
    </row>
    <row r="782" spans="1:13" x14ac:dyDescent="0.25">
      <c r="A782" s="267">
        <v>1059087</v>
      </c>
      <c r="B782" s="267" t="s">
        <v>651</v>
      </c>
      <c r="C782" s="267" t="s">
        <v>2525</v>
      </c>
      <c r="D782" s="268"/>
      <c r="E782" s="267">
        <v>60</v>
      </c>
      <c r="F782" s="269">
        <v>471</v>
      </c>
      <c r="G782" s="270">
        <v>946.2</v>
      </c>
      <c r="M782" s="267">
        <v>-84.676262204753641</v>
      </c>
    </row>
    <row r="783" spans="1:13" x14ac:dyDescent="0.25">
      <c r="A783" s="267">
        <v>1059088</v>
      </c>
      <c r="B783" s="267" t="s">
        <v>653</v>
      </c>
      <c r="C783" s="267" t="s">
        <v>2525</v>
      </c>
      <c r="D783" s="268"/>
      <c r="E783" s="267">
        <v>70</v>
      </c>
      <c r="F783" s="269">
        <v>148</v>
      </c>
      <c r="G783" s="270">
        <v>297</v>
      </c>
      <c r="M783" s="267">
        <v>-87.531217097805779</v>
      </c>
    </row>
    <row r="784" spans="1:13" x14ac:dyDescent="0.25">
      <c r="A784" s="267">
        <v>1059090</v>
      </c>
      <c r="B784" s="267" t="s">
        <v>655</v>
      </c>
      <c r="C784" s="267" t="s">
        <v>2525</v>
      </c>
      <c r="D784" s="268"/>
      <c r="E784" s="267">
        <v>60</v>
      </c>
      <c r="F784" s="269">
        <v>518</v>
      </c>
      <c r="G784" s="270">
        <v>1040.4000000000001</v>
      </c>
      <c r="M784" s="267">
        <v>-83.616041551804202</v>
      </c>
    </row>
    <row r="785" spans="1:13" x14ac:dyDescent="0.25">
      <c r="A785" s="267">
        <v>1059092</v>
      </c>
      <c r="B785" s="267" t="s">
        <v>657</v>
      </c>
      <c r="C785" s="267" t="s">
        <v>2525</v>
      </c>
      <c r="D785" s="268"/>
      <c r="E785" s="267">
        <v>60</v>
      </c>
      <c r="F785" s="269">
        <v>739</v>
      </c>
      <c r="G785" s="270">
        <v>1485.4</v>
      </c>
      <c r="M785" s="267">
        <v>-81.128397754162208</v>
      </c>
    </row>
    <row r="786" spans="1:13" x14ac:dyDescent="0.25">
      <c r="A786" s="267">
        <v>1059093</v>
      </c>
      <c r="B786" s="267" t="s">
        <v>659</v>
      </c>
      <c r="C786" s="267" t="s">
        <v>2525</v>
      </c>
      <c r="D786" s="268"/>
      <c r="E786" s="267">
        <v>70</v>
      </c>
      <c r="F786" s="269">
        <v>219</v>
      </c>
      <c r="G786" s="270">
        <v>439.8</v>
      </c>
      <c r="M786" s="267">
        <v>-87.766017897754082</v>
      </c>
    </row>
    <row r="787" spans="1:13" x14ac:dyDescent="0.25">
      <c r="A787" s="267">
        <v>1059094</v>
      </c>
      <c r="B787" s="267" t="s">
        <v>661</v>
      </c>
      <c r="C787" s="267" t="s">
        <v>2525</v>
      </c>
      <c r="D787" s="268"/>
      <c r="E787" s="267">
        <v>60</v>
      </c>
      <c r="F787" s="269">
        <v>337</v>
      </c>
      <c r="G787" s="270">
        <v>676.8</v>
      </c>
      <c r="M787" s="267">
        <v>-81.082596551454827</v>
      </c>
    </row>
    <row r="788" spans="1:13" x14ac:dyDescent="0.25">
      <c r="A788" s="267">
        <v>1059095</v>
      </c>
      <c r="B788" s="267" t="s">
        <v>663</v>
      </c>
      <c r="C788" s="267" t="s">
        <v>2525</v>
      </c>
      <c r="D788" s="268"/>
      <c r="E788" s="267">
        <v>70</v>
      </c>
      <c r="F788" s="269">
        <v>122</v>
      </c>
      <c r="G788" s="270">
        <v>244.4</v>
      </c>
      <c r="M788" s="267">
        <v>-90.579397426151843</v>
      </c>
    </row>
    <row r="789" spans="1:13" x14ac:dyDescent="0.25">
      <c r="A789" s="267">
        <v>1059096</v>
      </c>
      <c r="B789" s="267" t="s">
        <v>665</v>
      </c>
      <c r="C789" s="267" t="s">
        <v>2525</v>
      </c>
      <c r="D789" s="268"/>
      <c r="E789" s="267">
        <v>70</v>
      </c>
      <c r="F789" s="269">
        <v>255</v>
      </c>
      <c r="G789" s="270">
        <v>513.20000000000005</v>
      </c>
      <c r="M789" s="267">
        <v>-87.132020895046438</v>
      </c>
    </row>
    <row r="790" spans="1:13" x14ac:dyDescent="0.25">
      <c r="A790" s="267">
        <v>1059097</v>
      </c>
      <c r="B790" s="267" t="s">
        <v>667</v>
      </c>
      <c r="C790" s="267" t="s">
        <v>2525</v>
      </c>
      <c r="D790" s="268"/>
      <c r="E790" s="267">
        <v>50</v>
      </c>
      <c r="F790" s="269">
        <v>251</v>
      </c>
      <c r="G790" s="270">
        <v>504.2</v>
      </c>
      <c r="M790" s="267">
        <v>-77.228728167098453</v>
      </c>
    </row>
    <row r="791" spans="1:13" x14ac:dyDescent="0.25">
      <c r="A791" s="267">
        <v>1059098</v>
      </c>
      <c r="B791" s="267" t="s">
        <v>669</v>
      </c>
      <c r="C791" s="267" t="s">
        <v>2525</v>
      </c>
      <c r="D791" s="268"/>
      <c r="E791" s="267">
        <v>60</v>
      </c>
      <c r="F791" s="269">
        <v>678</v>
      </c>
      <c r="G791" s="270">
        <v>1363</v>
      </c>
      <c r="M791" s="267">
        <v>-82.988791190649124</v>
      </c>
    </row>
    <row r="792" spans="1:13" x14ac:dyDescent="0.25">
      <c r="A792" s="267">
        <v>1059101</v>
      </c>
      <c r="B792" s="267" t="s">
        <v>671</v>
      </c>
      <c r="C792" s="267" t="s">
        <v>2525</v>
      </c>
      <c r="D792" s="268"/>
      <c r="E792" s="267">
        <v>60</v>
      </c>
      <c r="F792" s="269">
        <v>209</v>
      </c>
      <c r="G792" s="270">
        <v>420</v>
      </c>
      <c r="M792" s="267">
        <v>-81.92151954915731</v>
      </c>
    </row>
    <row r="793" spans="1:13" x14ac:dyDescent="0.25">
      <c r="A793" s="267">
        <v>1059102</v>
      </c>
      <c r="B793" s="267" t="s">
        <v>673</v>
      </c>
      <c r="C793" s="267" t="s">
        <v>2525</v>
      </c>
      <c r="D793" s="268"/>
      <c r="E793" s="267">
        <v>70</v>
      </c>
      <c r="F793" s="269">
        <v>108</v>
      </c>
      <c r="G793" s="270">
        <v>217.6</v>
      </c>
      <c r="M793" s="267">
        <v>-85.144226051072593</v>
      </c>
    </row>
    <row r="794" spans="1:13" x14ac:dyDescent="0.25">
      <c r="A794" s="267">
        <v>1059103</v>
      </c>
      <c r="B794" s="267" t="s">
        <v>675</v>
      </c>
      <c r="C794" s="267" t="s">
        <v>2525</v>
      </c>
      <c r="D794" s="268"/>
      <c r="E794" s="267">
        <v>60</v>
      </c>
      <c r="F794" s="269">
        <v>260</v>
      </c>
      <c r="G794" s="270">
        <v>523</v>
      </c>
      <c r="M794" s="267">
        <v>-82.407564373090409</v>
      </c>
    </row>
    <row r="795" spans="1:13" x14ac:dyDescent="0.25">
      <c r="A795" s="267">
        <v>1059105</v>
      </c>
      <c r="B795" s="267" t="s">
        <v>677</v>
      </c>
      <c r="C795" s="267" t="s">
        <v>2525</v>
      </c>
      <c r="D795" s="268"/>
      <c r="E795" s="267">
        <v>70</v>
      </c>
      <c r="F795" s="269">
        <v>52</v>
      </c>
      <c r="G795" s="270">
        <v>104.4</v>
      </c>
      <c r="M795" s="267">
        <v>-90.839139796034829</v>
      </c>
    </row>
    <row r="796" spans="1:13" x14ac:dyDescent="0.25">
      <c r="A796" s="267">
        <v>1059106</v>
      </c>
      <c r="B796" s="267" t="s">
        <v>679</v>
      </c>
      <c r="C796" s="267" t="s">
        <v>2525</v>
      </c>
      <c r="D796" s="268"/>
      <c r="E796" s="267">
        <v>60</v>
      </c>
      <c r="F796" s="269">
        <v>504</v>
      </c>
      <c r="G796" s="270">
        <v>1013.4</v>
      </c>
      <c r="M796" s="267">
        <v>-84.072309554509758</v>
      </c>
    </row>
    <row r="797" spans="1:13" x14ac:dyDescent="0.25">
      <c r="A797" s="267">
        <v>1059107</v>
      </c>
      <c r="B797" s="267" t="s">
        <v>681</v>
      </c>
      <c r="C797" s="267" t="s">
        <v>2525</v>
      </c>
      <c r="D797" s="268"/>
      <c r="E797" s="267">
        <v>60</v>
      </c>
      <c r="F797" s="269">
        <v>1172</v>
      </c>
      <c r="G797" s="270">
        <v>2356</v>
      </c>
      <c r="M797" s="267">
        <v>-81.67488092755616</v>
      </c>
    </row>
    <row r="798" spans="1:13" x14ac:dyDescent="0.25">
      <c r="A798" s="267">
        <v>1059109</v>
      </c>
      <c r="B798" s="267" t="s">
        <v>683</v>
      </c>
      <c r="C798" s="267" t="s">
        <v>2525</v>
      </c>
      <c r="D798" s="268"/>
      <c r="E798" s="267">
        <v>70</v>
      </c>
      <c r="F798" s="269">
        <v>391</v>
      </c>
      <c r="G798" s="270">
        <v>786.2</v>
      </c>
      <c r="M798" s="267">
        <v>-85.203719756694085</v>
      </c>
    </row>
    <row r="799" spans="1:13" x14ac:dyDescent="0.25">
      <c r="A799" s="267">
        <v>1059112</v>
      </c>
      <c r="B799" s="267" t="s">
        <v>685</v>
      </c>
      <c r="C799" s="267" t="s">
        <v>2525</v>
      </c>
      <c r="D799" s="268"/>
      <c r="E799" s="267">
        <v>60</v>
      </c>
      <c r="F799" s="269">
        <v>959</v>
      </c>
      <c r="G799" s="270">
        <v>1927.4</v>
      </c>
      <c r="M799" s="267">
        <v>-84.256245710201867</v>
      </c>
    </row>
    <row r="800" spans="1:13" x14ac:dyDescent="0.25">
      <c r="A800" s="267">
        <v>1059113</v>
      </c>
      <c r="B800" s="267" t="s">
        <v>687</v>
      </c>
      <c r="C800" s="267" t="s">
        <v>22275</v>
      </c>
      <c r="D800" s="268"/>
      <c r="E800" s="267">
        <v>50</v>
      </c>
      <c r="F800" s="269">
        <v>2912</v>
      </c>
      <c r="G800" s="270">
        <v>5853.2</v>
      </c>
      <c r="M800" s="267">
        <v>-78.861740789373584</v>
      </c>
    </row>
    <row r="801" spans="1:13" x14ac:dyDescent="0.25">
      <c r="A801" s="267">
        <v>1059115</v>
      </c>
      <c r="B801" s="267" t="s">
        <v>689</v>
      </c>
      <c r="C801" s="267" t="s">
        <v>2525</v>
      </c>
      <c r="D801" s="268"/>
      <c r="E801" s="267">
        <v>60</v>
      </c>
      <c r="F801" s="269">
        <v>1422</v>
      </c>
      <c r="G801" s="270">
        <v>2859.2</v>
      </c>
      <c r="M801" s="267">
        <v>-81.426689005833367</v>
      </c>
    </row>
    <row r="802" spans="1:13" x14ac:dyDescent="0.25">
      <c r="A802" s="267">
        <v>1059116</v>
      </c>
      <c r="B802" s="267" t="s">
        <v>691</v>
      </c>
      <c r="C802" s="267" t="s">
        <v>2525</v>
      </c>
      <c r="D802" s="268"/>
      <c r="E802" s="267">
        <v>60</v>
      </c>
      <c r="F802" s="269">
        <v>905</v>
      </c>
      <c r="G802" s="270">
        <v>1819.8</v>
      </c>
      <c r="M802" s="267">
        <v>-84.506302165705634</v>
      </c>
    </row>
    <row r="803" spans="1:13" x14ac:dyDescent="0.25">
      <c r="A803" s="267">
        <v>1059118</v>
      </c>
      <c r="B803" s="267" t="s">
        <v>693</v>
      </c>
      <c r="C803" s="267" t="s">
        <v>2525</v>
      </c>
      <c r="D803" s="268"/>
      <c r="E803" s="267">
        <v>50</v>
      </c>
      <c r="F803" s="269">
        <v>431</v>
      </c>
      <c r="G803" s="270">
        <v>866.2</v>
      </c>
      <c r="M803" s="267">
        <v>-74.413395583363695</v>
      </c>
    </row>
    <row r="804" spans="1:13" x14ac:dyDescent="0.25">
      <c r="A804" s="267">
        <v>1059120</v>
      </c>
      <c r="B804" s="267" t="s">
        <v>695</v>
      </c>
      <c r="C804" s="267" t="s">
        <v>2525</v>
      </c>
      <c r="D804" s="268"/>
      <c r="E804" s="267">
        <v>50</v>
      </c>
      <c r="F804" s="269">
        <v>5552</v>
      </c>
      <c r="G804" s="270">
        <v>11159.8</v>
      </c>
      <c r="M804" s="267">
        <v>-70.90321039877135</v>
      </c>
    </row>
    <row r="805" spans="1:13" x14ac:dyDescent="0.25">
      <c r="A805" s="267">
        <v>1059121</v>
      </c>
      <c r="B805" s="267" t="s">
        <v>697</v>
      </c>
      <c r="C805" s="267" t="s">
        <v>2525</v>
      </c>
      <c r="D805" s="268"/>
      <c r="E805" s="267">
        <v>70</v>
      </c>
      <c r="F805" s="269">
        <v>434</v>
      </c>
      <c r="G805" s="270">
        <v>873</v>
      </c>
      <c r="M805" s="267">
        <v>-87.734087154488407</v>
      </c>
    </row>
    <row r="806" spans="1:13" x14ac:dyDescent="0.25">
      <c r="A806" s="267">
        <v>1059123</v>
      </c>
      <c r="B806" s="267" t="s">
        <v>699</v>
      </c>
      <c r="C806" s="267" t="s">
        <v>2525</v>
      </c>
      <c r="D806" s="268"/>
      <c r="E806" s="267">
        <v>50</v>
      </c>
      <c r="F806" s="269">
        <v>316</v>
      </c>
      <c r="G806" s="270">
        <v>634.4</v>
      </c>
      <c r="M806" s="267">
        <v>-75.343973079995109</v>
      </c>
    </row>
    <row r="807" spans="1:13" x14ac:dyDescent="0.25">
      <c r="A807" s="267">
        <v>1059124</v>
      </c>
      <c r="B807" s="267" t="s">
        <v>701</v>
      </c>
      <c r="C807" s="267" t="s">
        <v>2525</v>
      </c>
      <c r="D807" s="268"/>
      <c r="E807" s="267">
        <v>70</v>
      </c>
      <c r="F807" s="269">
        <v>93</v>
      </c>
      <c r="G807" s="270">
        <v>186.8</v>
      </c>
      <c r="M807" s="267">
        <v>-88.060329741805774</v>
      </c>
    </row>
    <row r="808" spans="1:13" x14ac:dyDescent="0.25">
      <c r="A808" s="267">
        <v>1059126</v>
      </c>
      <c r="B808" s="267" t="s">
        <v>703</v>
      </c>
      <c r="C808" s="267" t="s">
        <v>2525</v>
      </c>
      <c r="D808" s="268"/>
      <c r="E808" s="267">
        <v>50</v>
      </c>
      <c r="F808" s="269">
        <v>595</v>
      </c>
      <c r="G808" s="270">
        <v>1196.2</v>
      </c>
      <c r="M808" s="267">
        <v>-74.757081183669214</v>
      </c>
    </row>
    <row r="809" spans="1:13" x14ac:dyDescent="0.25">
      <c r="A809" s="267">
        <v>1059127</v>
      </c>
      <c r="B809" s="267" t="s">
        <v>705</v>
      </c>
      <c r="C809" s="267" t="s">
        <v>2525</v>
      </c>
      <c r="D809" s="268"/>
      <c r="E809" s="267">
        <v>60</v>
      </c>
      <c r="F809" s="269">
        <v>1129</v>
      </c>
      <c r="G809" s="270">
        <v>2269.6</v>
      </c>
      <c r="M809" s="267">
        <v>-81.196314371299138</v>
      </c>
    </row>
    <row r="810" spans="1:13" x14ac:dyDescent="0.25">
      <c r="A810" s="267">
        <v>1059128</v>
      </c>
      <c r="B810" s="267" t="s">
        <v>707</v>
      </c>
      <c r="C810" s="267" t="s">
        <v>2525</v>
      </c>
      <c r="D810" s="268"/>
      <c r="E810" s="267">
        <v>70</v>
      </c>
      <c r="F810" s="269">
        <v>212</v>
      </c>
      <c r="G810" s="270">
        <v>425.6</v>
      </c>
      <c r="M810" s="267">
        <v>-87.380974040892056</v>
      </c>
    </row>
    <row r="811" spans="1:13" x14ac:dyDescent="0.25">
      <c r="A811" s="267">
        <v>1059129</v>
      </c>
      <c r="B811" s="267" t="s">
        <v>709</v>
      </c>
      <c r="C811" s="267" t="s">
        <v>2525</v>
      </c>
      <c r="D811" s="268"/>
      <c r="E811" s="267">
        <v>70</v>
      </c>
      <c r="F811" s="269">
        <v>159</v>
      </c>
      <c r="G811" s="270">
        <v>319.2</v>
      </c>
      <c r="M811" s="267">
        <v>-85.319159170458107</v>
      </c>
    </row>
    <row r="812" spans="1:13" x14ac:dyDescent="0.25">
      <c r="A812" s="267">
        <v>1059131</v>
      </c>
      <c r="B812" s="267" t="s">
        <v>711</v>
      </c>
      <c r="C812" s="267" t="s">
        <v>2525</v>
      </c>
      <c r="D812" s="268"/>
      <c r="E812" s="267">
        <v>70</v>
      </c>
      <c r="F812" s="269">
        <v>484</v>
      </c>
      <c r="G812" s="270">
        <v>972.8</v>
      </c>
      <c r="M812" s="267">
        <v>-86.848664244873646</v>
      </c>
    </row>
    <row r="813" spans="1:13" x14ac:dyDescent="0.25">
      <c r="A813" s="267">
        <v>1059132</v>
      </c>
      <c r="B813" s="267" t="s">
        <v>713</v>
      </c>
      <c r="C813" s="267" t="s">
        <v>2525</v>
      </c>
      <c r="D813" s="268"/>
      <c r="E813" s="267">
        <v>60</v>
      </c>
      <c r="F813" s="269">
        <v>381</v>
      </c>
      <c r="G813" s="270">
        <v>766.6</v>
      </c>
      <c r="M813" s="267">
        <v>-79.501233047433928</v>
      </c>
    </row>
    <row r="814" spans="1:13" x14ac:dyDescent="0.25">
      <c r="A814" s="267">
        <v>1059136</v>
      </c>
      <c r="B814" s="267" t="s">
        <v>715</v>
      </c>
      <c r="C814" s="267" t="s">
        <v>2525</v>
      </c>
      <c r="D814" s="268"/>
      <c r="E814" s="267">
        <v>60</v>
      </c>
      <c r="F814" s="269">
        <v>118</v>
      </c>
      <c r="G814" s="270">
        <v>237.6</v>
      </c>
      <c r="M814" s="267">
        <v>-84.056294601331857</v>
      </c>
    </row>
    <row r="815" spans="1:13" x14ac:dyDescent="0.25">
      <c r="A815" s="267">
        <v>1059137</v>
      </c>
      <c r="B815" s="267" t="s">
        <v>717</v>
      </c>
      <c r="C815" s="267" t="s">
        <v>2525</v>
      </c>
      <c r="D815" s="268"/>
      <c r="E815" s="267">
        <v>60</v>
      </c>
      <c r="F815" s="269">
        <v>765</v>
      </c>
      <c r="G815" s="270">
        <v>1537.2</v>
      </c>
      <c r="M815" s="267">
        <v>-81.916114115022964</v>
      </c>
    </row>
    <row r="816" spans="1:13" x14ac:dyDescent="0.25">
      <c r="A816" s="267">
        <v>1059138</v>
      </c>
      <c r="B816" s="267" t="s">
        <v>719</v>
      </c>
      <c r="C816" s="267" t="s">
        <v>2525</v>
      </c>
      <c r="D816" s="268"/>
      <c r="E816" s="267">
        <v>60</v>
      </c>
      <c r="F816" s="269">
        <v>511</v>
      </c>
      <c r="G816" s="270">
        <v>1026.2</v>
      </c>
      <c r="M816" s="267">
        <v>-83.207612896256805</v>
      </c>
    </row>
    <row r="817" spans="1:13" x14ac:dyDescent="0.25">
      <c r="A817" s="267">
        <v>1059141</v>
      </c>
      <c r="B817" s="267" t="s">
        <v>721</v>
      </c>
      <c r="C817" s="267" t="s">
        <v>2525</v>
      </c>
      <c r="D817" s="268"/>
      <c r="E817" s="267">
        <v>60</v>
      </c>
      <c r="F817" s="269">
        <v>356</v>
      </c>
      <c r="G817" s="270">
        <v>715.2</v>
      </c>
      <c r="M817" s="267">
        <v>-79.415681974845967</v>
      </c>
    </row>
    <row r="818" spans="1:13" x14ac:dyDescent="0.25">
      <c r="A818" s="267">
        <v>1059142</v>
      </c>
      <c r="B818" s="267" t="s">
        <v>723</v>
      </c>
      <c r="C818" s="267" t="s">
        <v>2525</v>
      </c>
      <c r="D818" s="268"/>
      <c r="E818" s="267">
        <v>60</v>
      </c>
      <c r="F818" s="269">
        <v>314</v>
      </c>
      <c r="G818" s="270">
        <v>632</v>
      </c>
      <c r="M818" s="267">
        <v>-83.843473629233586</v>
      </c>
    </row>
    <row r="819" spans="1:13" x14ac:dyDescent="0.25">
      <c r="A819" s="267">
        <v>1059143</v>
      </c>
      <c r="B819" s="267" t="s">
        <v>725</v>
      </c>
      <c r="C819" s="267" t="s">
        <v>2525</v>
      </c>
      <c r="D819" s="268"/>
      <c r="E819" s="267">
        <v>60</v>
      </c>
      <c r="F819" s="269">
        <v>446</v>
      </c>
      <c r="G819" s="270">
        <v>896.8</v>
      </c>
      <c r="M819" s="267">
        <v>-82.728997513929414</v>
      </c>
    </row>
    <row r="820" spans="1:13" x14ac:dyDescent="0.25">
      <c r="A820" s="267">
        <v>1059144</v>
      </c>
      <c r="B820" s="267" t="s">
        <v>727</v>
      </c>
      <c r="C820" s="267" t="s">
        <v>2525</v>
      </c>
      <c r="D820" s="268"/>
      <c r="E820" s="267">
        <v>60</v>
      </c>
      <c r="F820" s="269">
        <v>347</v>
      </c>
      <c r="G820" s="270">
        <v>698</v>
      </c>
      <c r="M820" s="267">
        <v>-82.415975987290992</v>
      </c>
    </row>
    <row r="821" spans="1:13" x14ac:dyDescent="0.25">
      <c r="A821" s="267">
        <v>1059145</v>
      </c>
      <c r="B821" s="267" t="s">
        <v>729</v>
      </c>
      <c r="C821" s="267" t="s">
        <v>2525</v>
      </c>
      <c r="D821" s="268"/>
      <c r="E821" s="267">
        <v>60</v>
      </c>
      <c r="F821" s="269">
        <v>546</v>
      </c>
      <c r="G821" s="270">
        <v>1097.4000000000001</v>
      </c>
      <c r="M821" s="267">
        <v>-80.958291310159737</v>
      </c>
    </row>
    <row r="822" spans="1:13" x14ac:dyDescent="0.25">
      <c r="A822" s="267">
        <v>1059147</v>
      </c>
      <c r="B822" s="267" t="s">
        <v>731</v>
      </c>
      <c r="C822" s="267" t="s">
        <v>2525</v>
      </c>
      <c r="D822" s="268"/>
      <c r="E822" s="267">
        <v>70</v>
      </c>
      <c r="F822" s="269">
        <v>88</v>
      </c>
      <c r="G822" s="270">
        <v>176.6</v>
      </c>
      <c r="M822" s="267">
        <v>-86.290236741922001</v>
      </c>
    </row>
    <row r="823" spans="1:13" x14ac:dyDescent="0.25">
      <c r="A823" s="267">
        <v>1059148</v>
      </c>
      <c r="B823" s="267" t="s">
        <v>733</v>
      </c>
      <c r="C823" s="267" t="s">
        <v>2525</v>
      </c>
      <c r="D823" s="268"/>
      <c r="E823" s="267">
        <v>60</v>
      </c>
      <c r="F823" s="269">
        <v>296</v>
      </c>
      <c r="G823" s="270">
        <v>595.4</v>
      </c>
      <c r="M823" s="267">
        <v>-81.433147685135779</v>
      </c>
    </row>
    <row r="824" spans="1:13" x14ac:dyDescent="0.25">
      <c r="A824" s="267">
        <v>1059149</v>
      </c>
      <c r="B824" s="267" t="s">
        <v>735</v>
      </c>
      <c r="C824" s="267" t="s">
        <v>2525</v>
      </c>
      <c r="D824" s="268"/>
      <c r="E824" s="267">
        <v>50</v>
      </c>
      <c r="F824" s="269">
        <v>236</v>
      </c>
      <c r="G824" s="270">
        <v>473.6</v>
      </c>
      <c r="M824" s="267">
        <v>-67.711087965365664</v>
      </c>
    </row>
    <row r="825" spans="1:13" x14ac:dyDescent="0.25">
      <c r="A825" s="267">
        <v>1059151</v>
      </c>
      <c r="B825" s="267" t="s">
        <v>431</v>
      </c>
      <c r="C825" s="267" t="s">
        <v>2525</v>
      </c>
      <c r="D825" s="268"/>
      <c r="E825" s="267">
        <v>60</v>
      </c>
      <c r="F825" s="269">
        <v>161</v>
      </c>
      <c r="G825" s="270">
        <v>323.39999999999998</v>
      </c>
      <c r="M825" s="267">
        <v>-81.008750680182374</v>
      </c>
    </row>
    <row r="826" spans="1:13" x14ac:dyDescent="0.25">
      <c r="A826" s="267">
        <v>1059152</v>
      </c>
      <c r="B826" s="267" t="s">
        <v>738</v>
      </c>
      <c r="C826" s="267" t="s">
        <v>2525</v>
      </c>
      <c r="D826" s="268"/>
      <c r="E826" s="267">
        <v>50</v>
      </c>
      <c r="F826" s="269">
        <v>80</v>
      </c>
      <c r="G826" s="270">
        <v>161.4</v>
      </c>
      <c r="M826" s="267">
        <v>-74.804729505153176</v>
      </c>
    </row>
    <row r="827" spans="1:13" x14ac:dyDescent="0.25">
      <c r="A827" s="267">
        <v>1059154</v>
      </c>
      <c r="B827" s="267" t="s">
        <v>740</v>
      </c>
      <c r="C827" s="267" t="s">
        <v>2525</v>
      </c>
      <c r="D827" s="268"/>
      <c r="E827" s="267">
        <v>70</v>
      </c>
      <c r="F827" s="269">
        <v>322</v>
      </c>
      <c r="G827" s="270">
        <v>647.79999999999995</v>
      </c>
      <c r="M827" s="267">
        <v>-85.164235953734064</v>
      </c>
    </row>
    <row r="828" spans="1:13" x14ac:dyDescent="0.25">
      <c r="A828" s="267">
        <v>1059155</v>
      </c>
      <c r="B828" s="267" t="s">
        <v>742</v>
      </c>
      <c r="C828" s="267" t="s">
        <v>2525</v>
      </c>
      <c r="D828" s="268"/>
      <c r="E828" s="267">
        <v>60</v>
      </c>
      <c r="F828" s="269">
        <v>141</v>
      </c>
      <c r="G828" s="270">
        <v>283.60000000000002</v>
      </c>
      <c r="M828" s="267">
        <v>-84.173729931207035</v>
      </c>
    </row>
    <row r="829" spans="1:13" x14ac:dyDescent="0.25">
      <c r="A829" s="267">
        <v>1059157</v>
      </c>
      <c r="B829" s="267" t="s">
        <v>744</v>
      </c>
      <c r="C829" s="267" t="s">
        <v>2525</v>
      </c>
      <c r="D829" s="268"/>
      <c r="E829" s="267">
        <v>60</v>
      </c>
      <c r="F829" s="269">
        <v>265</v>
      </c>
      <c r="G829" s="270">
        <v>532.4</v>
      </c>
      <c r="M829" s="267">
        <v>-82.53004985637773</v>
      </c>
    </row>
    <row r="830" spans="1:13" x14ac:dyDescent="0.25">
      <c r="A830" s="267">
        <v>1059158</v>
      </c>
      <c r="B830" s="267" t="s">
        <v>746</v>
      </c>
      <c r="C830" s="267" t="s">
        <v>2525</v>
      </c>
      <c r="D830" s="268"/>
      <c r="E830" s="267">
        <v>60</v>
      </c>
      <c r="F830" s="269">
        <v>1205</v>
      </c>
      <c r="G830" s="270">
        <v>2422.8000000000002</v>
      </c>
      <c r="M830" s="267">
        <v>-81.339057458519221</v>
      </c>
    </row>
    <row r="831" spans="1:13" x14ac:dyDescent="0.25">
      <c r="A831" s="267">
        <v>1059159</v>
      </c>
      <c r="B831" s="267" t="s">
        <v>748</v>
      </c>
      <c r="C831" s="267" t="s">
        <v>2525</v>
      </c>
      <c r="D831" s="268"/>
      <c r="E831" s="267">
        <v>60</v>
      </c>
      <c r="F831" s="269">
        <v>817</v>
      </c>
      <c r="G831" s="270">
        <v>1641.6</v>
      </c>
      <c r="M831" s="267">
        <v>-83.567436458276745</v>
      </c>
    </row>
    <row r="832" spans="1:13" x14ac:dyDescent="0.25">
      <c r="A832" s="267">
        <v>1059161</v>
      </c>
      <c r="B832" s="267" t="s">
        <v>750</v>
      </c>
      <c r="C832" s="267" t="s">
        <v>2525</v>
      </c>
      <c r="D832" s="268"/>
      <c r="E832" s="267">
        <v>50</v>
      </c>
      <c r="F832" s="269">
        <v>2120</v>
      </c>
      <c r="G832" s="270">
        <v>4262</v>
      </c>
      <c r="M832" s="267">
        <v>-76.660527722914566</v>
      </c>
    </row>
    <row r="833" spans="1:13" x14ac:dyDescent="0.25">
      <c r="A833" s="267">
        <v>1059162</v>
      </c>
      <c r="B833" s="267" t="s">
        <v>752</v>
      </c>
      <c r="C833" s="267" t="s">
        <v>2525</v>
      </c>
      <c r="D833" s="268"/>
      <c r="E833" s="267">
        <v>50</v>
      </c>
      <c r="F833" s="269">
        <v>247</v>
      </c>
      <c r="G833" s="270">
        <v>496.6</v>
      </c>
      <c r="M833" s="267">
        <v>-70.789325379480644</v>
      </c>
    </row>
    <row r="834" spans="1:13" x14ac:dyDescent="0.25">
      <c r="A834" s="267">
        <v>1059163</v>
      </c>
      <c r="B834" s="267" t="s">
        <v>754</v>
      </c>
      <c r="C834" s="267" t="s">
        <v>2525</v>
      </c>
      <c r="D834" s="268"/>
      <c r="E834" s="267">
        <v>60</v>
      </c>
      <c r="F834" s="269">
        <v>115</v>
      </c>
      <c r="G834" s="270">
        <v>231.2</v>
      </c>
      <c r="M834" s="267">
        <v>-83.609126947865548</v>
      </c>
    </row>
    <row r="835" spans="1:13" x14ac:dyDescent="0.25">
      <c r="A835" s="267">
        <v>1059164</v>
      </c>
      <c r="B835" s="267" t="s">
        <v>756</v>
      </c>
      <c r="C835" s="267" t="s">
        <v>2525</v>
      </c>
      <c r="D835" s="268"/>
      <c r="E835" s="267">
        <v>60</v>
      </c>
      <c r="F835" s="269">
        <v>436</v>
      </c>
      <c r="G835" s="270">
        <v>877</v>
      </c>
      <c r="M835" s="267">
        <v>-82.990643614893969</v>
      </c>
    </row>
    <row r="836" spans="1:13" x14ac:dyDescent="0.25">
      <c r="A836" s="267">
        <v>1059167</v>
      </c>
      <c r="B836" s="267" t="s">
        <v>758</v>
      </c>
      <c r="C836" s="267" t="s">
        <v>2525</v>
      </c>
      <c r="D836" s="268"/>
      <c r="E836" s="267">
        <v>70</v>
      </c>
      <c r="F836" s="269">
        <v>690</v>
      </c>
      <c r="G836" s="270">
        <v>1387.2</v>
      </c>
      <c r="M836" s="267">
        <v>-85.253234669718736</v>
      </c>
    </row>
    <row r="837" spans="1:13" x14ac:dyDescent="0.25">
      <c r="A837" s="267">
        <v>1059168</v>
      </c>
      <c r="B837" s="267" t="s">
        <v>760</v>
      </c>
      <c r="C837" s="267" t="s">
        <v>2525</v>
      </c>
      <c r="D837" s="268"/>
      <c r="E837" s="267">
        <v>60</v>
      </c>
      <c r="F837" s="269">
        <v>394</v>
      </c>
      <c r="G837" s="270">
        <v>791</v>
      </c>
      <c r="M837" s="267">
        <v>-81.143798602619199</v>
      </c>
    </row>
    <row r="838" spans="1:13" x14ac:dyDescent="0.25">
      <c r="A838" s="267">
        <v>1059169</v>
      </c>
      <c r="B838" s="267" t="s">
        <v>762</v>
      </c>
      <c r="C838" s="267" t="s">
        <v>2525</v>
      </c>
      <c r="D838" s="268"/>
      <c r="E838" s="267">
        <v>70</v>
      </c>
      <c r="F838" s="269">
        <v>171</v>
      </c>
      <c r="G838" s="270">
        <v>343.4</v>
      </c>
      <c r="M838" s="267">
        <v>-87.853629218416103</v>
      </c>
    </row>
    <row r="839" spans="1:13" x14ac:dyDescent="0.25">
      <c r="A839" s="267">
        <v>1059171</v>
      </c>
      <c r="B839" s="267" t="s">
        <v>764</v>
      </c>
      <c r="C839" s="267" t="s">
        <v>2525</v>
      </c>
      <c r="D839" s="268"/>
      <c r="E839" s="267">
        <v>50</v>
      </c>
      <c r="F839" s="269">
        <v>2640</v>
      </c>
      <c r="G839" s="270">
        <v>5306</v>
      </c>
      <c r="M839" s="267">
        <v>-62.722320386859565</v>
      </c>
    </row>
    <row r="840" spans="1:13" x14ac:dyDescent="0.25">
      <c r="A840" s="267">
        <v>1059173</v>
      </c>
      <c r="B840" s="267" t="s">
        <v>766</v>
      </c>
      <c r="C840" s="267" t="s">
        <v>2525</v>
      </c>
      <c r="D840" s="268"/>
      <c r="E840" s="267">
        <v>70</v>
      </c>
      <c r="F840" s="269">
        <v>446</v>
      </c>
      <c r="G840" s="270">
        <v>897.2</v>
      </c>
      <c r="M840" s="267">
        <v>-87.078645724735352</v>
      </c>
    </row>
    <row r="841" spans="1:13" x14ac:dyDescent="0.25">
      <c r="A841" s="267">
        <v>1059174</v>
      </c>
      <c r="B841" s="267" t="s">
        <v>768</v>
      </c>
      <c r="C841" s="267" t="s">
        <v>2525</v>
      </c>
      <c r="D841" s="268"/>
      <c r="E841" s="267">
        <v>60</v>
      </c>
      <c r="F841" s="269">
        <v>1090</v>
      </c>
      <c r="G841" s="270">
        <v>2191.8000000000002</v>
      </c>
      <c r="M841" s="267">
        <v>-80.157486448362931</v>
      </c>
    </row>
    <row r="842" spans="1:13" x14ac:dyDescent="0.25">
      <c r="A842" s="267">
        <v>1059176</v>
      </c>
      <c r="B842" s="267" t="s">
        <v>770</v>
      </c>
      <c r="C842" s="267" t="s">
        <v>2525</v>
      </c>
      <c r="D842" s="268"/>
      <c r="E842" s="267">
        <v>50</v>
      </c>
      <c r="F842" s="269">
        <v>1123</v>
      </c>
      <c r="G842" s="270">
        <v>2257.1999999999998</v>
      </c>
      <c r="M842" s="267">
        <v>-76.88591778385053</v>
      </c>
    </row>
    <row r="843" spans="1:13" x14ac:dyDescent="0.25">
      <c r="A843" s="267">
        <v>1059177</v>
      </c>
      <c r="B843" s="267" t="s">
        <v>772</v>
      </c>
      <c r="C843" s="267" t="s">
        <v>2525</v>
      </c>
      <c r="D843" s="268"/>
      <c r="E843" s="267">
        <v>60</v>
      </c>
      <c r="F843" s="269">
        <v>234</v>
      </c>
      <c r="G843" s="270">
        <v>470</v>
      </c>
      <c r="M843" s="267">
        <v>-80.919972297363898</v>
      </c>
    </row>
    <row r="844" spans="1:13" x14ac:dyDescent="0.25">
      <c r="A844" s="267">
        <v>1059178</v>
      </c>
      <c r="B844" s="267" t="s">
        <v>774</v>
      </c>
      <c r="C844" s="267" t="s">
        <v>2525</v>
      </c>
      <c r="D844" s="268"/>
      <c r="E844" s="267">
        <v>60</v>
      </c>
      <c r="F844" s="269">
        <v>377</v>
      </c>
      <c r="G844" s="270">
        <v>757</v>
      </c>
      <c r="M844" s="267">
        <v>-82.857299651355163</v>
      </c>
    </row>
    <row r="845" spans="1:13" x14ac:dyDescent="0.25">
      <c r="A845" s="267">
        <v>1059179</v>
      </c>
      <c r="B845" s="267" t="s">
        <v>776</v>
      </c>
      <c r="C845" s="267" t="s">
        <v>2525</v>
      </c>
      <c r="D845" s="268"/>
      <c r="E845" s="267">
        <v>60</v>
      </c>
      <c r="F845" s="269">
        <v>1009</v>
      </c>
      <c r="G845" s="270">
        <v>2029</v>
      </c>
      <c r="M845" s="267">
        <v>-81.926681587739552</v>
      </c>
    </row>
    <row r="846" spans="1:13" x14ac:dyDescent="0.25">
      <c r="A846" s="267">
        <v>1059182</v>
      </c>
      <c r="B846" s="267" t="s">
        <v>778</v>
      </c>
      <c r="C846" s="267" t="s">
        <v>2525</v>
      </c>
      <c r="D846" s="268"/>
      <c r="E846" s="267">
        <v>60</v>
      </c>
      <c r="F846" s="269">
        <v>768</v>
      </c>
      <c r="G846" s="270">
        <v>1543.2</v>
      </c>
      <c r="M846" s="267">
        <v>-83.484593034245989</v>
      </c>
    </row>
    <row r="847" spans="1:13" x14ac:dyDescent="0.25">
      <c r="A847" s="267">
        <v>1059183</v>
      </c>
      <c r="B847" s="267" t="s">
        <v>780</v>
      </c>
      <c r="C847" s="267" t="s">
        <v>2525</v>
      </c>
      <c r="D847" s="268"/>
      <c r="E847" s="267">
        <v>50</v>
      </c>
      <c r="F847" s="269">
        <v>5390</v>
      </c>
      <c r="G847" s="270">
        <v>10834.8</v>
      </c>
      <c r="M847" s="267">
        <v>-66.448664017520485</v>
      </c>
    </row>
    <row r="848" spans="1:13" x14ac:dyDescent="0.25">
      <c r="A848" s="267">
        <v>1059184</v>
      </c>
      <c r="B848" s="267" t="s">
        <v>782</v>
      </c>
      <c r="C848" s="267" t="s">
        <v>2525</v>
      </c>
      <c r="D848" s="268"/>
      <c r="E848" s="267">
        <v>60</v>
      </c>
      <c r="F848" s="269">
        <v>1669</v>
      </c>
      <c r="G848" s="270">
        <v>3354.4</v>
      </c>
      <c r="M848" s="267">
        <v>-80.191226128005127</v>
      </c>
    </row>
    <row r="849" spans="1:13" x14ac:dyDescent="0.25">
      <c r="A849" s="267">
        <v>1059185</v>
      </c>
      <c r="B849" s="267" t="s">
        <v>784</v>
      </c>
      <c r="C849" s="267" t="s">
        <v>2525</v>
      </c>
      <c r="D849" s="268"/>
      <c r="E849" s="267">
        <v>50</v>
      </c>
      <c r="F849" s="269">
        <v>2468</v>
      </c>
      <c r="G849" s="270">
        <v>4960</v>
      </c>
      <c r="M849" s="267">
        <v>-76.379324584283552</v>
      </c>
    </row>
    <row r="850" spans="1:13" x14ac:dyDescent="0.25">
      <c r="A850" s="267">
        <v>1059186</v>
      </c>
      <c r="B850" s="267" t="s">
        <v>786</v>
      </c>
      <c r="C850" s="267" t="s">
        <v>2525</v>
      </c>
      <c r="D850" s="268"/>
      <c r="E850" s="267">
        <v>70</v>
      </c>
      <c r="F850" s="269">
        <v>1358</v>
      </c>
      <c r="G850" s="270">
        <v>2730</v>
      </c>
      <c r="M850" s="267">
        <v>-90.148349106903353</v>
      </c>
    </row>
    <row r="851" spans="1:13" x14ac:dyDescent="0.25">
      <c r="A851" s="267">
        <v>1059187</v>
      </c>
      <c r="B851" s="267" t="s">
        <v>788</v>
      </c>
      <c r="C851" s="267" t="s">
        <v>2525</v>
      </c>
      <c r="D851" s="268"/>
      <c r="E851" s="267">
        <v>70</v>
      </c>
      <c r="F851" s="269">
        <v>579</v>
      </c>
      <c r="G851" s="270">
        <v>1163.4000000000001</v>
      </c>
      <c r="M851" s="267">
        <v>-86.340766808965839</v>
      </c>
    </row>
    <row r="852" spans="1:13" x14ac:dyDescent="0.25">
      <c r="A852" s="267">
        <v>1060002</v>
      </c>
      <c r="B852" s="267" t="s">
        <v>790</v>
      </c>
      <c r="C852" s="267" t="s">
        <v>2525</v>
      </c>
      <c r="D852" s="268"/>
      <c r="E852" s="267">
        <v>50</v>
      </c>
      <c r="F852" s="269">
        <v>1291</v>
      </c>
      <c r="G852" s="270">
        <v>2594.4</v>
      </c>
      <c r="M852" s="267">
        <v>-71.102093856387626</v>
      </c>
    </row>
    <row r="853" spans="1:13" x14ac:dyDescent="0.25">
      <c r="A853" s="267">
        <v>1060003</v>
      </c>
      <c r="B853" s="267" t="s">
        <v>792</v>
      </c>
      <c r="C853" s="267" t="s">
        <v>2525</v>
      </c>
      <c r="D853" s="268"/>
      <c r="E853" s="267">
        <v>60</v>
      </c>
      <c r="F853" s="269">
        <v>201</v>
      </c>
      <c r="G853" s="270">
        <v>403.4</v>
      </c>
      <c r="M853" s="267">
        <v>-79.369485623457507</v>
      </c>
    </row>
    <row r="854" spans="1:13" x14ac:dyDescent="0.25">
      <c r="A854" s="267">
        <v>1060004</v>
      </c>
      <c r="B854" s="267" t="s">
        <v>794</v>
      </c>
      <c r="C854" s="267" t="s">
        <v>22275</v>
      </c>
      <c r="D854" s="268"/>
      <c r="E854" s="267">
        <v>60</v>
      </c>
      <c r="F854" s="269">
        <v>6800</v>
      </c>
      <c r="G854" s="270">
        <v>13668.2</v>
      </c>
      <c r="M854" s="267">
        <v>-79.09119603614289</v>
      </c>
    </row>
    <row r="855" spans="1:13" x14ac:dyDescent="0.25">
      <c r="A855" s="267">
        <v>1060005</v>
      </c>
      <c r="B855" s="267" t="s">
        <v>796</v>
      </c>
      <c r="C855" s="267" t="s">
        <v>22275</v>
      </c>
      <c r="D855" s="268"/>
      <c r="E855" s="267">
        <v>50</v>
      </c>
      <c r="F855" s="269">
        <v>8108</v>
      </c>
      <c r="G855" s="270">
        <v>16297.6</v>
      </c>
      <c r="M855" s="267">
        <v>-73.788267449546979</v>
      </c>
    </row>
    <row r="856" spans="1:13" x14ac:dyDescent="0.25">
      <c r="A856" s="267">
        <v>1060006</v>
      </c>
      <c r="B856" s="267" t="s">
        <v>798</v>
      </c>
      <c r="C856" s="267" t="s">
        <v>2525</v>
      </c>
      <c r="D856" s="268"/>
      <c r="E856" s="267">
        <v>60</v>
      </c>
      <c r="F856" s="269">
        <v>103</v>
      </c>
      <c r="G856" s="270">
        <v>207.2</v>
      </c>
      <c r="M856" s="267">
        <v>-80.593241626508188</v>
      </c>
    </row>
    <row r="857" spans="1:13" x14ac:dyDescent="0.25">
      <c r="A857" s="267">
        <v>1060007</v>
      </c>
      <c r="B857" s="267" t="s">
        <v>800</v>
      </c>
      <c r="C857" s="267" t="s">
        <v>2525</v>
      </c>
      <c r="D857" s="268"/>
      <c r="E857" s="267">
        <v>60</v>
      </c>
      <c r="F857" s="269">
        <v>497</v>
      </c>
      <c r="G857" s="270">
        <v>998.4</v>
      </c>
      <c r="M857" s="267">
        <v>-83.393805562270998</v>
      </c>
    </row>
    <row r="858" spans="1:13" x14ac:dyDescent="0.25">
      <c r="A858" s="267">
        <v>1060008</v>
      </c>
      <c r="B858" s="267" t="s">
        <v>802</v>
      </c>
      <c r="C858" s="267" t="s">
        <v>2525</v>
      </c>
      <c r="D858" s="268"/>
      <c r="E858" s="267">
        <v>60</v>
      </c>
      <c r="F858" s="269">
        <v>311</v>
      </c>
      <c r="G858" s="270">
        <v>624.20000000000005</v>
      </c>
      <c r="M858" s="267">
        <v>-79.932808752042106</v>
      </c>
    </row>
    <row r="859" spans="1:13" x14ac:dyDescent="0.25">
      <c r="A859" s="267">
        <v>1060009</v>
      </c>
      <c r="B859" s="267" t="s">
        <v>804</v>
      </c>
      <c r="C859" s="267" t="s">
        <v>2525</v>
      </c>
      <c r="D859" s="268"/>
      <c r="E859" s="267">
        <v>60</v>
      </c>
      <c r="F859" s="269">
        <v>472</v>
      </c>
      <c r="G859" s="270">
        <v>948.4</v>
      </c>
      <c r="M859" s="267">
        <v>-81.731149703400007</v>
      </c>
    </row>
    <row r="860" spans="1:13" x14ac:dyDescent="0.25">
      <c r="A860" s="267">
        <v>1060010</v>
      </c>
      <c r="B860" s="267" t="s">
        <v>806</v>
      </c>
      <c r="C860" s="267" t="s">
        <v>2525</v>
      </c>
      <c r="D860" s="268"/>
      <c r="E860" s="267">
        <v>60</v>
      </c>
      <c r="F860" s="269">
        <v>301</v>
      </c>
      <c r="G860" s="270">
        <v>604.20000000000005</v>
      </c>
      <c r="M860" s="267">
        <v>-82.776903706892213</v>
      </c>
    </row>
    <row r="861" spans="1:13" x14ac:dyDescent="0.25">
      <c r="A861" s="267">
        <v>1060011</v>
      </c>
      <c r="B861" s="267" t="s">
        <v>808</v>
      </c>
      <c r="C861" s="267" t="s">
        <v>2525</v>
      </c>
      <c r="D861" s="268"/>
      <c r="E861" s="267">
        <v>60</v>
      </c>
      <c r="F861" s="269">
        <v>2286</v>
      </c>
      <c r="G861" s="270">
        <v>4594.8</v>
      </c>
      <c r="M861" s="267">
        <v>-79.487530177883599</v>
      </c>
    </row>
    <row r="862" spans="1:13" x14ac:dyDescent="0.25">
      <c r="A862" s="267">
        <v>1060012</v>
      </c>
      <c r="B862" s="267" t="s">
        <v>810</v>
      </c>
      <c r="C862" s="267" t="s">
        <v>2525</v>
      </c>
      <c r="D862" s="268"/>
      <c r="E862" s="267">
        <v>50</v>
      </c>
      <c r="F862" s="269">
        <v>1682</v>
      </c>
      <c r="G862" s="270">
        <v>3380</v>
      </c>
      <c r="M862" s="267">
        <v>-78.656914852497508</v>
      </c>
    </row>
    <row r="863" spans="1:13" x14ac:dyDescent="0.25">
      <c r="A863" s="267">
        <v>1060013</v>
      </c>
      <c r="B863" s="267" t="s">
        <v>812</v>
      </c>
      <c r="C863" s="267" t="s">
        <v>2525</v>
      </c>
      <c r="D863" s="268"/>
      <c r="E863" s="267">
        <v>50</v>
      </c>
      <c r="F863" s="269">
        <v>61</v>
      </c>
      <c r="G863" s="270">
        <v>121.8</v>
      </c>
      <c r="M863" s="267">
        <v>-77.965393416147364</v>
      </c>
    </row>
    <row r="864" spans="1:13" x14ac:dyDescent="0.25">
      <c r="A864" s="267">
        <v>1060014</v>
      </c>
      <c r="B864" s="267" t="s">
        <v>814</v>
      </c>
      <c r="C864" s="267" t="s">
        <v>22278</v>
      </c>
      <c r="D864" s="268"/>
      <c r="E864" s="267">
        <v>50</v>
      </c>
      <c r="F864" s="269">
        <v>0</v>
      </c>
      <c r="G864" s="270">
        <v>0</v>
      </c>
      <c r="M864" s="267">
        <v>0</v>
      </c>
    </row>
    <row r="865" spans="1:13" x14ac:dyDescent="0.25">
      <c r="A865" s="267">
        <v>1060015</v>
      </c>
      <c r="B865" s="267" t="s">
        <v>816</v>
      </c>
      <c r="C865" s="267" t="s">
        <v>2525</v>
      </c>
      <c r="D865" s="268"/>
      <c r="E865" s="267">
        <v>60</v>
      </c>
      <c r="F865" s="269">
        <v>171</v>
      </c>
      <c r="G865" s="270">
        <v>344.4</v>
      </c>
      <c r="M865" s="267">
        <v>-80.205622261246674</v>
      </c>
    </row>
    <row r="866" spans="1:13" x14ac:dyDescent="0.25">
      <c r="A866" s="267">
        <v>1060016</v>
      </c>
      <c r="B866" s="267" t="s">
        <v>818</v>
      </c>
      <c r="C866" s="267" t="s">
        <v>2525</v>
      </c>
      <c r="D866" s="268"/>
      <c r="E866" s="267">
        <v>60</v>
      </c>
      <c r="F866" s="269">
        <v>326</v>
      </c>
      <c r="G866" s="270">
        <v>655.6</v>
      </c>
      <c r="M866" s="267">
        <v>-81.413563414340274</v>
      </c>
    </row>
    <row r="867" spans="1:13" x14ac:dyDescent="0.25">
      <c r="A867" s="267">
        <v>1060017</v>
      </c>
      <c r="B867" s="267" t="s">
        <v>820</v>
      </c>
      <c r="C867" s="267" t="s">
        <v>2525</v>
      </c>
      <c r="D867" s="268"/>
      <c r="E867" s="267">
        <v>50</v>
      </c>
      <c r="F867" s="269">
        <v>117</v>
      </c>
      <c r="G867" s="270">
        <v>235.8</v>
      </c>
      <c r="M867" s="267">
        <v>-78.600874946986778</v>
      </c>
    </row>
    <row r="868" spans="1:13" x14ac:dyDescent="0.25">
      <c r="A868" s="267">
        <v>1060018</v>
      </c>
      <c r="B868" s="267" t="s">
        <v>822</v>
      </c>
      <c r="C868" s="267" t="s">
        <v>2525</v>
      </c>
      <c r="D868" s="268"/>
      <c r="E868" s="267">
        <v>60</v>
      </c>
      <c r="F868" s="269">
        <v>29</v>
      </c>
      <c r="G868" s="270">
        <v>57.4</v>
      </c>
      <c r="M868" s="267">
        <v>-82.409340917045554</v>
      </c>
    </row>
    <row r="869" spans="1:13" x14ac:dyDescent="0.25">
      <c r="A869" s="267">
        <v>1060019</v>
      </c>
      <c r="B869" s="267" t="s">
        <v>824</v>
      </c>
      <c r="C869" s="267" t="s">
        <v>2525</v>
      </c>
      <c r="D869" s="268"/>
      <c r="E869" s="267">
        <v>50</v>
      </c>
      <c r="F869" s="269">
        <v>2901</v>
      </c>
      <c r="G869" s="270">
        <v>5831.4</v>
      </c>
      <c r="M869" s="267">
        <v>-70.166176113368962</v>
      </c>
    </row>
    <row r="870" spans="1:13" x14ac:dyDescent="0.25">
      <c r="A870" s="267">
        <v>1060020</v>
      </c>
      <c r="B870" s="267" t="s">
        <v>826</v>
      </c>
      <c r="C870" s="267" t="s">
        <v>2525</v>
      </c>
      <c r="D870" s="268"/>
      <c r="E870" s="267">
        <v>60</v>
      </c>
      <c r="F870" s="269">
        <v>782</v>
      </c>
      <c r="G870" s="270">
        <v>1572.4</v>
      </c>
      <c r="M870" s="267">
        <v>-80.093276035812465</v>
      </c>
    </row>
    <row r="871" spans="1:13" x14ac:dyDescent="0.25">
      <c r="A871" s="267">
        <v>1060021</v>
      </c>
      <c r="B871" s="267" t="s">
        <v>828</v>
      </c>
      <c r="C871" s="267" t="s">
        <v>2525</v>
      </c>
      <c r="D871" s="268"/>
      <c r="E871" s="267">
        <v>60</v>
      </c>
      <c r="F871" s="269">
        <v>147</v>
      </c>
      <c r="G871" s="270">
        <v>294.60000000000002</v>
      </c>
      <c r="M871" s="267">
        <v>-83.828936686481285</v>
      </c>
    </row>
    <row r="872" spans="1:13" x14ac:dyDescent="0.25">
      <c r="A872" s="267">
        <v>1060022</v>
      </c>
      <c r="B872" s="267" t="s">
        <v>830</v>
      </c>
      <c r="C872" s="267" t="s">
        <v>2525</v>
      </c>
      <c r="D872" s="268"/>
      <c r="E872" s="267">
        <v>70</v>
      </c>
      <c r="F872" s="269">
        <v>188</v>
      </c>
      <c r="G872" s="270">
        <v>378.2</v>
      </c>
      <c r="M872" s="267">
        <v>-87.281452020106187</v>
      </c>
    </row>
    <row r="873" spans="1:13" x14ac:dyDescent="0.25">
      <c r="A873" s="267">
        <v>1060023</v>
      </c>
      <c r="B873" s="267" t="s">
        <v>832</v>
      </c>
      <c r="C873" s="267" t="s">
        <v>2525</v>
      </c>
      <c r="D873" s="268"/>
      <c r="E873" s="267">
        <v>60</v>
      </c>
      <c r="F873" s="269">
        <v>205</v>
      </c>
      <c r="G873" s="270">
        <v>411.2</v>
      </c>
      <c r="M873" s="267">
        <v>-82.09170412349394</v>
      </c>
    </row>
    <row r="874" spans="1:13" x14ac:dyDescent="0.25">
      <c r="A874" s="267">
        <v>1060024</v>
      </c>
      <c r="B874" s="267" t="s">
        <v>834</v>
      </c>
      <c r="C874" s="267" t="s">
        <v>2525</v>
      </c>
      <c r="D874" s="268"/>
      <c r="E874" s="267">
        <v>50</v>
      </c>
      <c r="F874" s="269">
        <v>268</v>
      </c>
      <c r="G874" s="270">
        <v>538.4</v>
      </c>
      <c r="M874" s="267">
        <v>-77.603209046655053</v>
      </c>
    </row>
    <row r="875" spans="1:13" x14ac:dyDescent="0.25">
      <c r="A875" s="267">
        <v>1060025</v>
      </c>
      <c r="B875" s="267" t="s">
        <v>836</v>
      </c>
      <c r="C875" s="267" t="s">
        <v>2525</v>
      </c>
      <c r="D875" s="268"/>
      <c r="E875" s="267">
        <v>60</v>
      </c>
      <c r="F875" s="269">
        <v>457</v>
      </c>
      <c r="G875" s="270">
        <v>918.8</v>
      </c>
      <c r="M875" s="267">
        <v>-83.442147695725481</v>
      </c>
    </row>
    <row r="876" spans="1:13" x14ac:dyDescent="0.25">
      <c r="A876" s="267">
        <v>1060026</v>
      </c>
      <c r="B876" s="267" t="s">
        <v>838</v>
      </c>
      <c r="C876" s="267" t="s">
        <v>2525</v>
      </c>
      <c r="D876" s="268"/>
      <c r="E876" s="267">
        <v>50</v>
      </c>
      <c r="F876" s="269">
        <v>239</v>
      </c>
      <c r="G876" s="270">
        <v>480</v>
      </c>
      <c r="M876" s="267">
        <v>-74.635547798785396</v>
      </c>
    </row>
    <row r="877" spans="1:13" x14ac:dyDescent="0.25">
      <c r="A877" s="267">
        <v>1060027</v>
      </c>
      <c r="B877" s="267" t="s">
        <v>840</v>
      </c>
      <c r="C877" s="267" t="s">
        <v>2525</v>
      </c>
      <c r="D877" s="268"/>
      <c r="E877" s="267">
        <v>60</v>
      </c>
      <c r="F877" s="269">
        <v>1390</v>
      </c>
      <c r="G877" s="270">
        <v>2794.8</v>
      </c>
      <c r="M877" s="267">
        <v>-81.609688737201822</v>
      </c>
    </row>
    <row r="878" spans="1:13" x14ac:dyDescent="0.25">
      <c r="A878" s="267">
        <v>1060028</v>
      </c>
      <c r="B878" s="267" t="s">
        <v>842</v>
      </c>
      <c r="C878" s="267" t="s">
        <v>2525</v>
      </c>
      <c r="D878" s="268"/>
      <c r="E878" s="267">
        <v>60</v>
      </c>
      <c r="F878" s="269">
        <v>973</v>
      </c>
      <c r="G878" s="270">
        <v>1956.6</v>
      </c>
      <c r="M878" s="267">
        <v>-82.938479605410549</v>
      </c>
    </row>
    <row r="879" spans="1:13" x14ac:dyDescent="0.25">
      <c r="A879" s="267">
        <v>1060029</v>
      </c>
      <c r="B879" s="267" t="s">
        <v>844</v>
      </c>
      <c r="C879" s="267" t="s">
        <v>2525</v>
      </c>
      <c r="D879" s="268"/>
      <c r="E879" s="267">
        <v>60</v>
      </c>
      <c r="F879" s="269">
        <v>327</v>
      </c>
      <c r="G879" s="270">
        <v>658</v>
      </c>
      <c r="M879" s="267">
        <v>-83.132388886255029</v>
      </c>
    </row>
    <row r="880" spans="1:13" x14ac:dyDescent="0.25">
      <c r="A880" s="267">
        <v>1060030</v>
      </c>
      <c r="B880" s="267" t="s">
        <v>846</v>
      </c>
      <c r="C880" s="267" t="s">
        <v>2525</v>
      </c>
      <c r="D880" s="268"/>
      <c r="E880" s="267">
        <v>50</v>
      </c>
      <c r="F880" s="269">
        <v>294</v>
      </c>
      <c r="G880" s="270">
        <v>590.4</v>
      </c>
      <c r="M880" s="267">
        <v>-76.289811196829547</v>
      </c>
    </row>
    <row r="881" spans="1:13" x14ac:dyDescent="0.25">
      <c r="A881" s="267">
        <v>1060031</v>
      </c>
      <c r="B881" s="267" t="s">
        <v>848</v>
      </c>
      <c r="C881" s="267" t="s">
        <v>2525</v>
      </c>
      <c r="D881" s="268"/>
      <c r="E881" s="267">
        <v>50</v>
      </c>
      <c r="F881" s="269">
        <v>212</v>
      </c>
      <c r="G881" s="270">
        <v>425.4</v>
      </c>
      <c r="M881" s="267">
        <v>-74.088020564014386</v>
      </c>
    </row>
    <row r="882" spans="1:13" x14ac:dyDescent="0.25">
      <c r="A882" s="267">
        <v>1060033</v>
      </c>
      <c r="B882" s="267" t="s">
        <v>850</v>
      </c>
      <c r="C882" s="267" t="s">
        <v>2525</v>
      </c>
      <c r="D882" s="268"/>
      <c r="E882" s="267">
        <v>60</v>
      </c>
      <c r="F882" s="269">
        <v>232</v>
      </c>
      <c r="G882" s="270">
        <v>465.8</v>
      </c>
      <c r="M882" s="267">
        <v>-80.761528272731837</v>
      </c>
    </row>
    <row r="883" spans="1:13" x14ac:dyDescent="0.25">
      <c r="A883" s="267">
        <v>1060034</v>
      </c>
      <c r="B883" s="267" t="s">
        <v>852</v>
      </c>
      <c r="C883" s="267" t="s">
        <v>2525</v>
      </c>
      <c r="D883" s="268"/>
      <c r="E883" s="267">
        <v>50</v>
      </c>
      <c r="F883" s="269">
        <v>883</v>
      </c>
      <c r="G883" s="270">
        <v>1775.4</v>
      </c>
      <c r="M883" s="267">
        <v>-78.684281049128174</v>
      </c>
    </row>
    <row r="884" spans="1:13" x14ac:dyDescent="0.25">
      <c r="A884" s="267">
        <v>1060035</v>
      </c>
      <c r="B884" s="267" t="s">
        <v>854</v>
      </c>
      <c r="C884" s="267" t="s">
        <v>2525</v>
      </c>
      <c r="D884" s="268"/>
      <c r="E884" s="267">
        <v>60</v>
      </c>
      <c r="F884" s="269">
        <v>175</v>
      </c>
      <c r="G884" s="270">
        <v>350.8</v>
      </c>
      <c r="M884" s="267">
        <v>-80.035627761840573</v>
      </c>
    </row>
    <row r="885" spans="1:13" x14ac:dyDescent="0.25">
      <c r="A885" s="267">
        <v>1060036</v>
      </c>
      <c r="B885" s="267" t="s">
        <v>856</v>
      </c>
      <c r="C885" s="267" t="s">
        <v>2525</v>
      </c>
      <c r="D885" s="268"/>
      <c r="E885" s="267">
        <v>60</v>
      </c>
      <c r="F885" s="269">
        <v>349</v>
      </c>
      <c r="G885" s="270">
        <v>701.4</v>
      </c>
      <c r="M885" s="267">
        <v>-81.365826601058899</v>
      </c>
    </row>
    <row r="886" spans="1:13" x14ac:dyDescent="0.25">
      <c r="A886" s="267">
        <v>1060037</v>
      </c>
      <c r="B886" s="267" t="s">
        <v>858</v>
      </c>
      <c r="C886" s="267" t="s">
        <v>2525</v>
      </c>
      <c r="D886" s="268"/>
      <c r="E886" s="267">
        <v>60</v>
      </c>
      <c r="F886" s="269">
        <v>160</v>
      </c>
      <c r="G886" s="270">
        <v>322.39999999999998</v>
      </c>
      <c r="M886" s="267">
        <v>-80.444876080027043</v>
      </c>
    </row>
    <row r="887" spans="1:13" x14ac:dyDescent="0.25">
      <c r="A887" s="267">
        <v>1060038</v>
      </c>
      <c r="B887" s="267" t="s">
        <v>860</v>
      </c>
      <c r="C887" s="267" t="s">
        <v>2525</v>
      </c>
      <c r="D887" s="268"/>
      <c r="E887" s="267">
        <v>60</v>
      </c>
      <c r="F887" s="269">
        <v>354</v>
      </c>
      <c r="G887" s="270">
        <v>710.6</v>
      </c>
      <c r="M887" s="267">
        <v>-79.18195340960051</v>
      </c>
    </row>
    <row r="888" spans="1:13" x14ac:dyDescent="0.25">
      <c r="A888" s="267">
        <v>1060039</v>
      </c>
      <c r="B888" s="267" t="s">
        <v>862</v>
      </c>
      <c r="C888" s="267" t="s">
        <v>2525</v>
      </c>
      <c r="D888" s="268"/>
      <c r="E888" s="267">
        <v>50</v>
      </c>
      <c r="F888" s="269">
        <v>13482</v>
      </c>
      <c r="G888" s="270">
        <v>27098.799999999999</v>
      </c>
      <c r="M888" s="267">
        <v>-68.510245325036834</v>
      </c>
    </row>
    <row r="889" spans="1:13" x14ac:dyDescent="0.25">
      <c r="A889" s="267">
        <v>1060040</v>
      </c>
      <c r="B889" s="267" t="s">
        <v>864</v>
      </c>
      <c r="C889" s="267" t="s">
        <v>2525</v>
      </c>
      <c r="D889" s="268"/>
      <c r="E889" s="267">
        <v>50</v>
      </c>
      <c r="F889" s="269">
        <v>639</v>
      </c>
      <c r="G889" s="270">
        <v>1284.5999999999999</v>
      </c>
      <c r="M889" s="267">
        <v>-76.333078464176495</v>
      </c>
    </row>
    <row r="890" spans="1:13" x14ac:dyDescent="0.25">
      <c r="A890" s="267">
        <v>1060041</v>
      </c>
      <c r="B890" s="267" t="s">
        <v>866</v>
      </c>
      <c r="C890" s="267" t="s">
        <v>2525</v>
      </c>
      <c r="D890" s="268"/>
      <c r="E890" s="267">
        <v>60</v>
      </c>
      <c r="F890" s="269">
        <v>204</v>
      </c>
      <c r="G890" s="270">
        <v>409.6</v>
      </c>
      <c r="M890" s="267">
        <v>-81.299402256765745</v>
      </c>
    </row>
    <row r="891" spans="1:13" x14ac:dyDescent="0.25">
      <c r="A891" s="267">
        <v>1060042</v>
      </c>
      <c r="B891" s="267" t="s">
        <v>868</v>
      </c>
      <c r="C891" s="267" t="s">
        <v>2525</v>
      </c>
      <c r="D891" s="268"/>
      <c r="E891" s="267">
        <v>50</v>
      </c>
      <c r="F891" s="269">
        <v>182</v>
      </c>
      <c r="G891" s="270">
        <v>365</v>
      </c>
      <c r="M891" s="267">
        <v>-75.099585318177589</v>
      </c>
    </row>
    <row r="892" spans="1:13" x14ac:dyDescent="0.25">
      <c r="A892" s="267">
        <v>1060043</v>
      </c>
      <c r="B892" s="267" t="s">
        <v>870</v>
      </c>
      <c r="C892" s="267" t="s">
        <v>2525</v>
      </c>
      <c r="D892" s="268"/>
      <c r="E892" s="267">
        <v>50</v>
      </c>
      <c r="F892" s="269">
        <v>1154</v>
      </c>
      <c r="G892" s="270">
        <v>2319.6</v>
      </c>
      <c r="M892" s="267">
        <v>-78.589685163458157</v>
      </c>
    </row>
    <row r="893" spans="1:13" x14ac:dyDescent="0.25">
      <c r="A893" s="267">
        <v>1060044</v>
      </c>
      <c r="B893" s="267" t="s">
        <v>872</v>
      </c>
      <c r="C893" s="267" t="s">
        <v>22275</v>
      </c>
      <c r="D893" s="268"/>
      <c r="E893" s="267">
        <v>50</v>
      </c>
      <c r="F893" s="269">
        <v>9910</v>
      </c>
      <c r="G893" s="270">
        <v>19919.2</v>
      </c>
      <c r="M893" s="267">
        <v>-68.108281858889654</v>
      </c>
    </row>
    <row r="894" spans="1:13" x14ac:dyDescent="0.25">
      <c r="A894" s="267">
        <v>1060045</v>
      </c>
      <c r="B894" s="267" t="s">
        <v>874</v>
      </c>
      <c r="C894" s="267" t="s">
        <v>2525</v>
      </c>
      <c r="D894" s="268"/>
      <c r="E894" s="267">
        <v>60</v>
      </c>
      <c r="F894" s="269">
        <v>423</v>
      </c>
      <c r="G894" s="270">
        <v>850.6</v>
      </c>
      <c r="M894" s="267">
        <v>-80.770430174459321</v>
      </c>
    </row>
    <row r="895" spans="1:13" x14ac:dyDescent="0.25">
      <c r="A895" s="267">
        <v>1060046</v>
      </c>
      <c r="B895" s="267" t="s">
        <v>876</v>
      </c>
      <c r="C895" s="267" t="s">
        <v>2525</v>
      </c>
      <c r="D895" s="268"/>
      <c r="E895" s="267">
        <v>50</v>
      </c>
      <c r="F895" s="269">
        <v>569</v>
      </c>
      <c r="G895" s="270">
        <v>1144.5999999999999</v>
      </c>
      <c r="M895" s="267">
        <v>-76.378341622824749</v>
      </c>
    </row>
    <row r="896" spans="1:13" x14ac:dyDescent="0.25">
      <c r="A896" s="267">
        <v>1060047</v>
      </c>
      <c r="B896" s="267" t="s">
        <v>878</v>
      </c>
      <c r="C896" s="267" t="s">
        <v>2525</v>
      </c>
      <c r="D896" s="268"/>
      <c r="E896" s="267">
        <v>50</v>
      </c>
      <c r="F896" s="269">
        <v>1853</v>
      </c>
      <c r="G896" s="270">
        <v>3725</v>
      </c>
      <c r="M896" s="267">
        <v>-76.372563832024511</v>
      </c>
    </row>
    <row r="897" spans="1:13" x14ac:dyDescent="0.25">
      <c r="A897" s="267">
        <v>1060048</v>
      </c>
      <c r="B897" s="267" t="s">
        <v>880</v>
      </c>
      <c r="C897" s="267" t="s">
        <v>2525</v>
      </c>
      <c r="D897" s="268"/>
      <c r="E897" s="267">
        <v>60</v>
      </c>
      <c r="F897" s="269">
        <v>287</v>
      </c>
      <c r="G897" s="270">
        <v>576.4</v>
      </c>
      <c r="M897" s="267">
        <v>-81.44110313760801</v>
      </c>
    </row>
    <row r="898" spans="1:13" x14ac:dyDescent="0.25">
      <c r="A898" s="267">
        <v>1060049</v>
      </c>
      <c r="B898" s="267" t="s">
        <v>882</v>
      </c>
      <c r="C898" s="267" t="s">
        <v>2525</v>
      </c>
      <c r="D898" s="268"/>
      <c r="E898" s="267">
        <v>50</v>
      </c>
      <c r="F898" s="269">
        <v>746</v>
      </c>
      <c r="G898" s="270">
        <v>1499.4</v>
      </c>
      <c r="M898" s="267">
        <v>-74.155189542671891</v>
      </c>
    </row>
    <row r="899" spans="1:13" x14ac:dyDescent="0.25">
      <c r="A899" s="267">
        <v>1060050</v>
      </c>
      <c r="B899" s="267" t="s">
        <v>884</v>
      </c>
      <c r="C899" s="267" t="s">
        <v>2525</v>
      </c>
      <c r="D899" s="268"/>
      <c r="E899" s="267">
        <v>60</v>
      </c>
      <c r="F899" s="269">
        <v>213</v>
      </c>
      <c r="G899" s="270">
        <v>428.2</v>
      </c>
      <c r="M899" s="267">
        <v>-79.950345171154368</v>
      </c>
    </row>
    <row r="900" spans="1:13" x14ac:dyDescent="0.25">
      <c r="A900" s="267">
        <v>1060051</v>
      </c>
      <c r="B900" s="267" t="s">
        <v>886</v>
      </c>
      <c r="C900" s="267" t="s">
        <v>2525</v>
      </c>
      <c r="D900" s="268"/>
      <c r="E900" s="267">
        <v>50</v>
      </c>
      <c r="F900" s="269">
        <v>219</v>
      </c>
      <c r="G900" s="270">
        <v>439.8</v>
      </c>
      <c r="M900" s="267">
        <v>-75.614093873708214</v>
      </c>
    </row>
    <row r="901" spans="1:13" x14ac:dyDescent="0.25">
      <c r="A901" s="267">
        <v>1060052</v>
      </c>
      <c r="B901" s="267" t="s">
        <v>888</v>
      </c>
      <c r="C901" s="267" t="s">
        <v>2525</v>
      </c>
      <c r="D901" s="268"/>
      <c r="E901" s="267">
        <v>60</v>
      </c>
      <c r="F901" s="269">
        <v>291</v>
      </c>
      <c r="G901" s="270">
        <v>584</v>
      </c>
      <c r="M901" s="267">
        <v>-83.251250189398348</v>
      </c>
    </row>
    <row r="902" spans="1:13" x14ac:dyDescent="0.25">
      <c r="A902" s="267">
        <v>1060053</v>
      </c>
      <c r="B902" s="267" t="s">
        <v>890</v>
      </c>
      <c r="C902" s="267" t="s">
        <v>2525</v>
      </c>
      <c r="D902" s="268"/>
      <c r="E902" s="267">
        <v>50</v>
      </c>
      <c r="F902" s="269">
        <v>856</v>
      </c>
      <c r="G902" s="270">
        <v>1720.4</v>
      </c>
      <c r="M902" s="267">
        <v>-77.096694870182745</v>
      </c>
    </row>
    <row r="903" spans="1:13" x14ac:dyDescent="0.25">
      <c r="A903" s="267">
        <v>1060054</v>
      </c>
      <c r="B903" s="267" t="s">
        <v>892</v>
      </c>
      <c r="C903" s="267" t="s">
        <v>2525</v>
      </c>
      <c r="D903" s="268"/>
      <c r="E903" s="267">
        <v>60</v>
      </c>
      <c r="F903" s="269">
        <v>1183</v>
      </c>
      <c r="G903" s="270">
        <v>2377.1999999999998</v>
      </c>
      <c r="M903" s="267">
        <v>-80.478194973040914</v>
      </c>
    </row>
    <row r="904" spans="1:13" x14ac:dyDescent="0.25">
      <c r="A904" s="267">
        <v>1060056</v>
      </c>
      <c r="B904" s="267" t="s">
        <v>894</v>
      </c>
      <c r="C904" s="267" t="s">
        <v>2525</v>
      </c>
      <c r="D904" s="268"/>
      <c r="E904" s="267">
        <v>50</v>
      </c>
      <c r="F904" s="269">
        <v>123</v>
      </c>
      <c r="G904" s="270">
        <v>246.4</v>
      </c>
      <c r="M904" s="267">
        <v>-74.886337439513426</v>
      </c>
    </row>
    <row r="905" spans="1:13" x14ac:dyDescent="0.25">
      <c r="A905" s="267">
        <v>1060057</v>
      </c>
      <c r="B905" s="267" t="s">
        <v>896</v>
      </c>
      <c r="C905" s="267" t="s">
        <v>2525</v>
      </c>
      <c r="D905" s="268"/>
      <c r="E905" s="267">
        <v>60</v>
      </c>
      <c r="F905" s="269">
        <v>220</v>
      </c>
      <c r="G905" s="270">
        <v>443.2</v>
      </c>
      <c r="M905" s="267">
        <v>-82.790576574729272</v>
      </c>
    </row>
    <row r="906" spans="1:13" x14ac:dyDescent="0.25">
      <c r="A906" s="267">
        <v>1060058</v>
      </c>
      <c r="B906" s="267" t="s">
        <v>898</v>
      </c>
      <c r="C906" s="267" t="s">
        <v>2525</v>
      </c>
      <c r="D906" s="268"/>
      <c r="E906" s="267">
        <v>50</v>
      </c>
      <c r="F906" s="269">
        <v>1188</v>
      </c>
      <c r="G906" s="270">
        <v>2387</v>
      </c>
      <c r="M906" s="267">
        <v>-75.595932229953604</v>
      </c>
    </row>
    <row r="907" spans="1:13" x14ac:dyDescent="0.25">
      <c r="A907" s="267">
        <v>1060059</v>
      </c>
      <c r="B907" s="267" t="s">
        <v>900</v>
      </c>
      <c r="C907" s="267" t="s">
        <v>2525</v>
      </c>
      <c r="D907" s="268"/>
      <c r="E907" s="267">
        <v>70</v>
      </c>
      <c r="F907" s="269">
        <v>515</v>
      </c>
      <c r="G907" s="270">
        <v>1034.5999999999999</v>
      </c>
      <c r="M907" s="267">
        <v>-85.559285344323357</v>
      </c>
    </row>
    <row r="908" spans="1:13" x14ac:dyDescent="0.25">
      <c r="A908" s="267">
        <v>1060060</v>
      </c>
      <c r="B908" s="267" t="s">
        <v>902</v>
      </c>
      <c r="C908" s="267" t="s">
        <v>2525</v>
      </c>
      <c r="D908" s="268"/>
      <c r="E908" s="267">
        <v>60</v>
      </c>
      <c r="F908" s="269">
        <v>280</v>
      </c>
      <c r="G908" s="270">
        <v>561.79999999999995</v>
      </c>
      <c r="M908" s="267">
        <v>-82.278730857131251</v>
      </c>
    </row>
    <row r="909" spans="1:13" x14ac:dyDescent="0.25">
      <c r="A909" s="267">
        <v>1060061</v>
      </c>
      <c r="B909" s="267" t="s">
        <v>904</v>
      </c>
      <c r="C909" s="267" t="s">
        <v>2525</v>
      </c>
      <c r="D909" s="268"/>
      <c r="E909" s="267">
        <v>60</v>
      </c>
      <c r="F909" s="269">
        <v>386</v>
      </c>
      <c r="G909" s="270">
        <v>775.6</v>
      </c>
      <c r="M909" s="267">
        <v>-80.874559561341897</v>
      </c>
    </row>
    <row r="910" spans="1:13" x14ac:dyDescent="0.25">
      <c r="A910" s="267">
        <v>1060062</v>
      </c>
      <c r="B910" s="267" t="s">
        <v>906</v>
      </c>
      <c r="C910" s="267" t="s">
        <v>2525</v>
      </c>
      <c r="D910" s="268"/>
      <c r="E910" s="267">
        <v>50</v>
      </c>
      <c r="F910" s="269">
        <v>359</v>
      </c>
      <c r="G910" s="270">
        <v>720.6</v>
      </c>
      <c r="M910" s="267">
        <v>-77.072387512908549</v>
      </c>
    </row>
    <row r="911" spans="1:13" x14ac:dyDescent="0.25">
      <c r="A911" s="267">
        <v>1060063</v>
      </c>
      <c r="B911" s="267" t="s">
        <v>908</v>
      </c>
      <c r="C911" s="267" t="s">
        <v>22275</v>
      </c>
      <c r="D911" s="268"/>
      <c r="E911" s="267">
        <v>50</v>
      </c>
      <c r="F911" s="269">
        <v>36619</v>
      </c>
      <c r="G911" s="270">
        <v>73604.800000000003</v>
      </c>
      <c r="M911" s="267">
        <v>-60.848998154686782</v>
      </c>
    </row>
    <row r="912" spans="1:13" x14ac:dyDescent="0.25">
      <c r="A912" s="267">
        <v>1060064</v>
      </c>
      <c r="B912" s="267" t="s">
        <v>910</v>
      </c>
      <c r="C912" s="267" t="s">
        <v>2525</v>
      </c>
      <c r="D912" s="268"/>
      <c r="E912" s="267">
        <v>50</v>
      </c>
      <c r="F912" s="269">
        <v>582</v>
      </c>
      <c r="G912" s="270">
        <v>1169</v>
      </c>
      <c r="M912" s="267">
        <v>-75.564645892957586</v>
      </c>
    </row>
    <row r="913" spans="1:13" x14ac:dyDescent="0.25">
      <c r="A913" s="267">
        <v>1060065</v>
      </c>
      <c r="B913" s="267" t="s">
        <v>912</v>
      </c>
      <c r="C913" s="267" t="s">
        <v>2525</v>
      </c>
      <c r="D913" s="268"/>
      <c r="E913" s="267">
        <v>60</v>
      </c>
      <c r="F913" s="269">
        <v>645</v>
      </c>
      <c r="G913" s="270">
        <v>1297.4000000000001</v>
      </c>
      <c r="M913" s="267">
        <v>-81.166075979875984</v>
      </c>
    </row>
    <row r="914" spans="1:13" x14ac:dyDescent="0.25">
      <c r="A914" s="267">
        <v>1060066</v>
      </c>
      <c r="B914" s="267" t="s">
        <v>914</v>
      </c>
      <c r="C914" s="267" t="s">
        <v>2525</v>
      </c>
      <c r="D914" s="268"/>
      <c r="E914" s="267">
        <v>50</v>
      </c>
      <c r="F914" s="269">
        <v>425</v>
      </c>
      <c r="G914" s="270">
        <v>853.6</v>
      </c>
      <c r="M914" s="267">
        <v>-75.841598451351786</v>
      </c>
    </row>
    <row r="915" spans="1:13" x14ac:dyDescent="0.25">
      <c r="A915" s="267">
        <v>1060067</v>
      </c>
      <c r="B915" s="267" t="s">
        <v>916</v>
      </c>
      <c r="C915" s="267" t="s">
        <v>2525</v>
      </c>
      <c r="D915" s="268"/>
      <c r="E915" s="267">
        <v>60</v>
      </c>
      <c r="F915" s="269">
        <v>826</v>
      </c>
      <c r="G915" s="270">
        <v>1660.4</v>
      </c>
      <c r="M915" s="267">
        <v>-83.149173701764056</v>
      </c>
    </row>
    <row r="916" spans="1:13" x14ac:dyDescent="0.25">
      <c r="A916" s="267">
        <v>1060068</v>
      </c>
      <c r="B916" s="267" t="s">
        <v>918</v>
      </c>
      <c r="C916" s="267" t="s">
        <v>2525</v>
      </c>
      <c r="D916" s="268"/>
      <c r="E916" s="267">
        <v>60</v>
      </c>
      <c r="F916" s="269">
        <v>1600</v>
      </c>
      <c r="G916" s="270">
        <v>3216</v>
      </c>
      <c r="M916" s="267">
        <v>-84.20343351469873</v>
      </c>
    </row>
    <row r="917" spans="1:13" x14ac:dyDescent="0.25">
      <c r="A917" s="267">
        <v>1060069</v>
      </c>
      <c r="B917" s="267" t="s">
        <v>920</v>
      </c>
      <c r="C917" s="267" t="s">
        <v>2525</v>
      </c>
      <c r="D917" s="268"/>
      <c r="E917" s="267">
        <v>60</v>
      </c>
      <c r="F917" s="269">
        <v>595</v>
      </c>
      <c r="G917" s="270">
        <v>1196.2</v>
      </c>
      <c r="M917" s="267">
        <v>-80.991001818623189</v>
      </c>
    </row>
    <row r="918" spans="1:13" x14ac:dyDescent="0.25">
      <c r="A918" s="267">
        <v>1060070</v>
      </c>
      <c r="B918" s="267" t="s">
        <v>922</v>
      </c>
      <c r="C918" s="267" t="s">
        <v>2525</v>
      </c>
      <c r="D918" s="268"/>
      <c r="E918" s="267">
        <v>50</v>
      </c>
      <c r="F918" s="269">
        <v>406</v>
      </c>
      <c r="G918" s="270">
        <v>816</v>
      </c>
      <c r="M918" s="267">
        <v>-77.617197313024406</v>
      </c>
    </row>
    <row r="919" spans="1:13" x14ac:dyDescent="0.25">
      <c r="A919" s="267">
        <v>1060071</v>
      </c>
      <c r="B919" s="267" t="s">
        <v>924</v>
      </c>
      <c r="C919" s="267" t="s">
        <v>2525</v>
      </c>
      <c r="D919" s="268"/>
      <c r="E919" s="267">
        <v>50</v>
      </c>
      <c r="F919" s="269">
        <v>140</v>
      </c>
      <c r="G919" s="270">
        <v>282.2</v>
      </c>
      <c r="M919" s="267">
        <v>-73.884644363552582</v>
      </c>
    </row>
    <row r="920" spans="1:13" x14ac:dyDescent="0.25">
      <c r="A920" s="267">
        <v>1060072</v>
      </c>
      <c r="B920" s="267" t="s">
        <v>926</v>
      </c>
      <c r="C920" s="267" t="s">
        <v>2525</v>
      </c>
      <c r="D920" s="268"/>
      <c r="E920" s="267">
        <v>50</v>
      </c>
      <c r="F920" s="269">
        <v>226</v>
      </c>
      <c r="G920" s="270">
        <v>454.6</v>
      </c>
      <c r="M920" s="267">
        <v>-77.006729677091059</v>
      </c>
    </row>
    <row r="921" spans="1:13" x14ac:dyDescent="0.25">
      <c r="A921" s="267">
        <v>1060073</v>
      </c>
      <c r="B921" s="267" t="s">
        <v>928</v>
      </c>
      <c r="C921" s="267" t="s">
        <v>2525</v>
      </c>
      <c r="D921" s="268"/>
      <c r="E921" s="267">
        <v>60</v>
      </c>
      <c r="F921" s="269">
        <v>943</v>
      </c>
      <c r="G921" s="270">
        <v>1895.6</v>
      </c>
      <c r="M921" s="267">
        <v>-80.524929593418818</v>
      </c>
    </row>
    <row r="922" spans="1:13" x14ac:dyDescent="0.25">
      <c r="A922" s="267">
        <v>1060074</v>
      </c>
      <c r="B922" s="267" t="s">
        <v>930</v>
      </c>
      <c r="C922" s="267" t="s">
        <v>2525</v>
      </c>
      <c r="D922" s="268"/>
      <c r="E922" s="267">
        <v>60</v>
      </c>
      <c r="F922" s="269">
        <v>126</v>
      </c>
      <c r="G922" s="270">
        <v>252.8</v>
      </c>
      <c r="M922" s="267">
        <v>-81.534139499491459</v>
      </c>
    </row>
    <row r="923" spans="1:13" x14ac:dyDescent="0.25">
      <c r="A923" s="267">
        <v>1060075</v>
      </c>
      <c r="B923" s="267" t="s">
        <v>3530</v>
      </c>
      <c r="C923" s="267" t="s">
        <v>2525</v>
      </c>
      <c r="D923" s="268"/>
      <c r="E923" s="267">
        <v>60</v>
      </c>
      <c r="F923" s="269">
        <v>1079</v>
      </c>
      <c r="G923" s="270">
        <v>2168.1999999999998</v>
      </c>
      <c r="M923" s="267">
        <v>-84.059783344531695</v>
      </c>
    </row>
    <row r="924" spans="1:13" x14ac:dyDescent="0.25">
      <c r="A924" s="267">
        <v>1060076</v>
      </c>
      <c r="B924" s="267" t="s">
        <v>933</v>
      </c>
      <c r="C924" s="267" t="s">
        <v>2525</v>
      </c>
      <c r="D924" s="268"/>
      <c r="E924" s="267">
        <v>60</v>
      </c>
      <c r="F924" s="269">
        <v>959</v>
      </c>
      <c r="G924" s="270">
        <v>1928</v>
      </c>
      <c r="M924" s="267">
        <v>-80.832157530323883</v>
      </c>
    </row>
    <row r="925" spans="1:13" x14ac:dyDescent="0.25">
      <c r="A925" s="267">
        <v>1060077</v>
      </c>
      <c r="B925" s="267" t="s">
        <v>935</v>
      </c>
      <c r="C925" s="267" t="s">
        <v>2525</v>
      </c>
      <c r="D925" s="268"/>
      <c r="E925" s="267">
        <v>50</v>
      </c>
      <c r="F925" s="269">
        <v>582</v>
      </c>
      <c r="G925" s="270">
        <v>1169.2</v>
      </c>
      <c r="M925" s="267">
        <v>-76.955848632532877</v>
      </c>
    </row>
    <row r="926" spans="1:13" x14ac:dyDescent="0.25">
      <c r="A926" s="267">
        <v>1060079</v>
      </c>
      <c r="B926" s="267" t="s">
        <v>937</v>
      </c>
      <c r="C926" s="267" t="s">
        <v>2525</v>
      </c>
      <c r="D926" s="268"/>
      <c r="E926" s="267">
        <v>60</v>
      </c>
      <c r="F926" s="269">
        <v>107</v>
      </c>
      <c r="G926" s="270">
        <v>215</v>
      </c>
      <c r="M926" s="267">
        <v>-79.216388465513305</v>
      </c>
    </row>
    <row r="927" spans="1:13" x14ac:dyDescent="0.25">
      <c r="A927" s="267">
        <v>1060080</v>
      </c>
      <c r="B927" s="267" t="s">
        <v>939</v>
      </c>
      <c r="C927" s="267" t="s">
        <v>2525</v>
      </c>
      <c r="D927" s="268"/>
      <c r="E927" s="267">
        <v>50</v>
      </c>
      <c r="F927" s="269">
        <v>202</v>
      </c>
      <c r="G927" s="270">
        <v>405.8</v>
      </c>
      <c r="M927" s="267">
        <v>-75.276008431699537</v>
      </c>
    </row>
    <row r="928" spans="1:13" x14ac:dyDescent="0.25">
      <c r="A928" s="267">
        <v>1060081</v>
      </c>
      <c r="B928" s="267" t="s">
        <v>941</v>
      </c>
      <c r="C928" s="267" t="s">
        <v>2525</v>
      </c>
      <c r="D928" s="268"/>
      <c r="E928" s="267">
        <v>60</v>
      </c>
      <c r="F928" s="269">
        <v>128</v>
      </c>
      <c r="G928" s="270">
        <v>258.2</v>
      </c>
      <c r="M928" s="267">
        <v>-80.153601865318009</v>
      </c>
    </row>
    <row r="929" spans="1:13" x14ac:dyDescent="0.25">
      <c r="A929" s="267">
        <v>1060082</v>
      </c>
      <c r="B929" s="267" t="s">
        <v>943</v>
      </c>
      <c r="C929" s="267" t="s">
        <v>2525</v>
      </c>
      <c r="D929" s="268"/>
      <c r="E929" s="267">
        <v>50</v>
      </c>
      <c r="F929" s="269">
        <v>518</v>
      </c>
      <c r="G929" s="270">
        <v>1041.8</v>
      </c>
      <c r="M929" s="267">
        <v>-76.389069960140077</v>
      </c>
    </row>
    <row r="930" spans="1:13" x14ac:dyDescent="0.25">
      <c r="A930" s="267">
        <v>1060084</v>
      </c>
      <c r="B930" s="267" t="s">
        <v>945</v>
      </c>
      <c r="C930" s="267" t="s">
        <v>2525</v>
      </c>
      <c r="D930" s="268"/>
      <c r="E930" s="267">
        <v>60</v>
      </c>
      <c r="F930" s="269">
        <v>439</v>
      </c>
      <c r="G930" s="270">
        <v>883.2</v>
      </c>
      <c r="M930" s="267">
        <v>-80.852683189439034</v>
      </c>
    </row>
    <row r="931" spans="1:13" x14ac:dyDescent="0.25">
      <c r="A931" s="267">
        <v>1060085</v>
      </c>
      <c r="B931" s="267" t="s">
        <v>947</v>
      </c>
      <c r="C931" s="267" t="s">
        <v>2525</v>
      </c>
      <c r="D931" s="268"/>
      <c r="E931" s="267">
        <v>60</v>
      </c>
      <c r="F931" s="269">
        <v>1626</v>
      </c>
      <c r="G931" s="270">
        <v>3269</v>
      </c>
      <c r="M931" s="267">
        <v>-79.685576545913676</v>
      </c>
    </row>
    <row r="932" spans="1:13" x14ac:dyDescent="0.25">
      <c r="A932" s="267">
        <v>1060086</v>
      </c>
      <c r="B932" s="267" t="s">
        <v>949</v>
      </c>
      <c r="C932" s="267" t="s">
        <v>2525</v>
      </c>
      <c r="D932" s="268"/>
      <c r="E932" s="267">
        <v>60</v>
      </c>
      <c r="F932" s="269">
        <v>80</v>
      </c>
      <c r="G932" s="270">
        <v>160.19999999999999</v>
      </c>
      <c r="M932" s="267">
        <v>-82.124017482593771</v>
      </c>
    </row>
    <row r="933" spans="1:13" x14ac:dyDescent="0.25">
      <c r="A933" s="267">
        <v>1060087</v>
      </c>
      <c r="B933" s="267" t="s">
        <v>951</v>
      </c>
      <c r="C933" s="267" t="s">
        <v>2525</v>
      </c>
      <c r="D933" s="268"/>
      <c r="E933" s="267">
        <v>60</v>
      </c>
      <c r="F933" s="269">
        <v>354</v>
      </c>
      <c r="G933" s="270">
        <v>711.8</v>
      </c>
      <c r="M933" s="267">
        <v>-81.37009862340679</v>
      </c>
    </row>
    <row r="934" spans="1:13" x14ac:dyDescent="0.25">
      <c r="A934" s="267">
        <v>1060088</v>
      </c>
      <c r="B934" s="267" t="s">
        <v>953</v>
      </c>
      <c r="C934" s="267" t="s">
        <v>2525</v>
      </c>
      <c r="D934" s="268"/>
      <c r="E934" s="267">
        <v>70</v>
      </c>
      <c r="F934" s="269">
        <v>510</v>
      </c>
      <c r="G934" s="270">
        <v>1025.4000000000001</v>
      </c>
      <c r="M934" s="267">
        <v>-85.24774609486515</v>
      </c>
    </row>
    <row r="935" spans="1:13" x14ac:dyDescent="0.25">
      <c r="A935" s="267">
        <v>1060089</v>
      </c>
      <c r="B935" s="267" t="s">
        <v>955</v>
      </c>
      <c r="C935" s="267" t="s">
        <v>2525</v>
      </c>
      <c r="D935" s="268"/>
      <c r="E935" s="267">
        <v>60</v>
      </c>
      <c r="F935" s="269">
        <v>2487</v>
      </c>
      <c r="G935" s="270">
        <v>4999</v>
      </c>
      <c r="M935" s="267">
        <v>-84.224020857683797</v>
      </c>
    </row>
    <row r="936" spans="1:13" x14ac:dyDescent="0.25">
      <c r="A936" s="267">
        <v>1060090</v>
      </c>
      <c r="B936" s="267" t="s">
        <v>957</v>
      </c>
      <c r="C936" s="267" t="s">
        <v>2525</v>
      </c>
      <c r="D936" s="268"/>
      <c r="E936" s="267">
        <v>70</v>
      </c>
      <c r="F936" s="269">
        <v>106</v>
      </c>
      <c r="G936" s="270">
        <v>213.4</v>
      </c>
      <c r="M936" s="267">
        <v>-85.078769705911782</v>
      </c>
    </row>
    <row r="937" spans="1:13" x14ac:dyDescent="0.25">
      <c r="A937" s="267">
        <v>1060091</v>
      </c>
      <c r="B937" s="267" t="s">
        <v>959</v>
      </c>
      <c r="C937" s="267" t="s">
        <v>2525</v>
      </c>
      <c r="D937" s="268"/>
      <c r="E937" s="267">
        <v>60</v>
      </c>
      <c r="F937" s="269">
        <v>251</v>
      </c>
      <c r="G937" s="270">
        <v>505</v>
      </c>
      <c r="M937" s="267">
        <v>-82.199231220821915</v>
      </c>
    </row>
    <row r="938" spans="1:13" x14ac:dyDescent="0.25">
      <c r="A938" s="267">
        <v>1060092</v>
      </c>
      <c r="B938" s="267" t="s">
        <v>961</v>
      </c>
      <c r="C938" s="267" t="s">
        <v>22275</v>
      </c>
      <c r="D938" s="268"/>
      <c r="E938" s="267">
        <v>50</v>
      </c>
      <c r="F938" s="269">
        <v>4609</v>
      </c>
      <c r="G938" s="270">
        <v>9264</v>
      </c>
      <c r="M938" s="267">
        <v>-74.720916260430215</v>
      </c>
    </row>
    <row r="939" spans="1:13" x14ac:dyDescent="0.25">
      <c r="A939" s="267">
        <v>1060093</v>
      </c>
      <c r="B939" s="267" t="s">
        <v>963</v>
      </c>
      <c r="C939" s="267" t="s">
        <v>2525</v>
      </c>
      <c r="D939" s="268"/>
      <c r="E939" s="267">
        <v>60</v>
      </c>
      <c r="F939" s="269">
        <v>212</v>
      </c>
      <c r="G939" s="270">
        <v>427</v>
      </c>
      <c r="M939" s="267">
        <v>-82.367387800737077</v>
      </c>
    </row>
    <row r="940" spans="1:13" x14ac:dyDescent="0.25">
      <c r="A940" s="267">
        <v>1060094</v>
      </c>
      <c r="B940" s="267" t="s">
        <v>965</v>
      </c>
      <c r="C940" s="267" t="s">
        <v>2525</v>
      </c>
      <c r="D940" s="268"/>
      <c r="E940" s="267">
        <v>50</v>
      </c>
      <c r="F940" s="269">
        <v>688</v>
      </c>
      <c r="G940" s="270">
        <v>1383.2</v>
      </c>
      <c r="M940" s="267">
        <v>-74.474543845149753</v>
      </c>
    </row>
    <row r="941" spans="1:13" x14ac:dyDescent="0.25">
      <c r="A941" s="267">
        <v>1060095</v>
      </c>
      <c r="B941" s="267" t="s">
        <v>967</v>
      </c>
      <c r="C941" s="267" t="s">
        <v>2525</v>
      </c>
      <c r="D941" s="268"/>
      <c r="E941" s="267">
        <v>60</v>
      </c>
      <c r="F941" s="269">
        <v>506</v>
      </c>
      <c r="G941" s="270">
        <v>1016.4</v>
      </c>
      <c r="M941" s="267">
        <v>-80.171761009911123</v>
      </c>
    </row>
    <row r="942" spans="1:13" x14ac:dyDescent="0.25">
      <c r="A942" s="267">
        <v>1060096</v>
      </c>
      <c r="B942" s="267" t="s">
        <v>969</v>
      </c>
      <c r="C942" s="267" t="s">
        <v>2525</v>
      </c>
      <c r="D942" s="268"/>
      <c r="E942" s="267">
        <v>60</v>
      </c>
      <c r="F942" s="269">
        <v>514</v>
      </c>
      <c r="G942" s="270">
        <v>1032.5999999999999</v>
      </c>
      <c r="M942" s="267">
        <v>-82.109961070195155</v>
      </c>
    </row>
    <row r="943" spans="1:13" x14ac:dyDescent="0.25">
      <c r="A943" s="267">
        <v>1060097</v>
      </c>
      <c r="B943" s="267" t="s">
        <v>971</v>
      </c>
      <c r="C943" s="267" t="s">
        <v>2525</v>
      </c>
      <c r="D943" s="268"/>
      <c r="E943" s="267">
        <v>60</v>
      </c>
      <c r="F943" s="269">
        <v>419</v>
      </c>
      <c r="G943" s="270">
        <v>842.6</v>
      </c>
      <c r="M943" s="267">
        <v>-80.265504447241511</v>
      </c>
    </row>
    <row r="944" spans="1:13" x14ac:dyDescent="0.25">
      <c r="A944" s="267">
        <v>1060098</v>
      </c>
      <c r="B944" s="267" t="s">
        <v>973</v>
      </c>
      <c r="C944" s="267" t="s">
        <v>2525</v>
      </c>
      <c r="D944" s="268"/>
      <c r="E944" s="267">
        <v>60</v>
      </c>
      <c r="F944" s="269">
        <v>236</v>
      </c>
      <c r="G944" s="270">
        <v>475.2</v>
      </c>
      <c r="M944" s="267">
        <v>-83.458802409394522</v>
      </c>
    </row>
    <row r="945" spans="1:13" x14ac:dyDescent="0.25">
      <c r="A945" s="267">
        <v>1060099</v>
      </c>
      <c r="B945" s="267" t="s">
        <v>975</v>
      </c>
      <c r="C945" s="267" t="s">
        <v>2525</v>
      </c>
      <c r="D945" s="268"/>
      <c r="E945" s="267">
        <v>50</v>
      </c>
      <c r="F945" s="269">
        <v>779</v>
      </c>
      <c r="G945" s="270">
        <v>1566.4</v>
      </c>
      <c r="M945" s="267">
        <v>-76.277376838931858</v>
      </c>
    </row>
    <row r="946" spans="1:13" x14ac:dyDescent="0.25">
      <c r="A946" s="267">
        <v>1060100</v>
      </c>
      <c r="B946" s="267" t="s">
        <v>977</v>
      </c>
      <c r="C946" s="267" t="s">
        <v>2525</v>
      </c>
      <c r="D946" s="268"/>
      <c r="E946" s="267">
        <v>50</v>
      </c>
      <c r="F946" s="269">
        <v>201</v>
      </c>
      <c r="G946" s="270">
        <v>403.4</v>
      </c>
      <c r="M946" s="267">
        <v>-77.140049210293412</v>
      </c>
    </row>
    <row r="947" spans="1:13" x14ac:dyDescent="0.25">
      <c r="A947" s="267">
        <v>1060101</v>
      </c>
      <c r="B947" s="267" t="s">
        <v>979</v>
      </c>
      <c r="C947" s="267" t="s">
        <v>2525</v>
      </c>
      <c r="D947" s="268"/>
      <c r="E947" s="267">
        <v>50</v>
      </c>
      <c r="F947" s="269">
        <v>423</v>
      </c>
      <c r="G947" s="270">
        <v>849.6</v>
      </c>
      <c r="M947" s="267">
        <v>-77.70770805563302</v>
      </c>
    </row>
    <row r="948" spans="1:13" x14ac:dyDescent="0.25">
      <c r="A948" s="267">
        <v>1061001</v>
      </c>
      <c r="B948" s="267" t="s">
        <v>981</v>
      </c>
      <c r="C948" s="267" t="s">
        <v>2525</v>
      </c>
      <c r="D948" s="268"/>
      <c r="E948" s="267">
        <v>70</v>
      </c>
      <c r="F948" s="269">
        <v>58</v>
      </c>
      <c r="G948" s="270">
        <v>116.4</v>
      </c>
      <c r="M948" s="267">
        <v>-85.566930908920071</v>
      </c>
    </row>
    <row r="949" spans="1:13" x14ac:dyDescent="0.25">
      <c r="A949" s="267">
        <v>1061002</v>
      </c>
      <c r="B949" s="267" t="s">
        <v>983</v>
      </c>
      <c r="C949" s="267" t="s">
        <v>2525</v>
      </c>
      <c r="D949" s="268"/>
      <c r="E949" s="267">
        <v>60</v>
      </c>
      <c r="F949" s="269">
        <v>31</v>
      </c>
      <c r="G949" s="270">
        <v>61.6</v>
      </c>
      <c r="M949" s="267">
        <v>-79.709442724159601</v>
      </c>
    </row>
    <row r="950" spans="1:13" x14ac:dyDescent="0.25">
      <c r="A950" s="267">
        <v>1061003</v>
      </c>
      <c r="B950" s="267" t="s">
        <v>985</v>
      </c>
      <c r="C950" s="267" t="s">
        <v>2525</v>
      </c>
      <c r="D950" s="268"/>
      <c r="E950" s="267">
        <v>70</v>
      </c>
      <c r="F950" s="269">
        <v>104</v>
      </c>
      <c r="G950" s="270">
        <v>208.4</v>
      </c>
      <c r="M950" s="267">
        <v>-86.270196490975238</v>
      </c>
    </row>
    <row r="951" spans="1:13" x14ac:dyDescent="0.25">
      <c r="A951" s="267">
        <v>1061004</v>
      </c>
      <c r="B951" s="267" t="s">
        <v>987</v>
      </c>
      <c r="C951" s="267" t="s">
        <v>2525</v>
      </c>
      <c r="D951" s="268"/>
      <c r="E951" s="267">
        <v>50</v>
      </c>
      <c r="F951" s="269">
        <v>123</v>
      </c>
      <c r="G951" s="270">
        <v>247.8</v>
      </c>
      <c r="M951" s="267">
        <v>-76.949089908881064</v>
      </c>
    </row>
    <row r="952" spans="1:13" x14ac:dyDescent="0.25">
      <c r="A952" s="267">
        <v>1061005</v>
      </c>
      <c r="B952" s="267" t="s">
        <v>989</v>
      </c>
      <c r="C952" s="267" t="s">
        <v>2525</v>
      </c>
      <c r="D952" s="268"/>
      <c r="E952" s="267">
        <v>70</v>
      </c>
      <c r="F952" s="269">
        <v>72</v>
      </c>
      <c r="G952" s="270">
        <v>144</v>
      </c>
      <c r="M952" s="267">
        <v>-87.138023364639878</v>
      </c>
    </row>
    <row r="953" spans="1:13" x14ac:dyDescent="0.25">
      <c r="A953" s="267">
        <v>1061006</v>
      </c>
      <c r="B953" s="267" t="s">
        <v>991</v>
      </c>
      <c r="C953" s="267" t="s">
        <v>2525</v>
      </c>
      <c r="D953" s="268"/>
      <c r="E953" s="267">
        <v>60</v>
      </c>
      <c r="F953" s="269">
        <v>296</v>
      </c>
      <c r="G953" s="270">
        <v>594.20000000000005</v>
      </c>
      <c r="M953" s="267">
        <v>-83.271612890395716</v>
      </c>
    </row>
    <row r="954" spans="1:13" x14ac:dyDescent="0.25">
      <c r="A954" s="267">
        <v>1061007</v>
      </c>
      <c r="B954" s="267" t="s">
        <v>993</v>
      </c>
      <c r="C954" s="267" t="s">
        <v>2525</v>
      </c>
      <c r="D954" s="268"/>
      <c r="E954" s="267">
        <v>50</v>
      </c>
      <c r="F954" s="269">
        <v>428</v>
      </c>
      <c r="G954" s="270">
        <v>859.4</v>
      </c>
      <c r="M954" s="267">
        <v>-77.949911813577984</v>
      </c>
    </row>
    <row r="955" spans="1:13" x14ac:dyDescent="0.25">
      <c r="A955" s="267">
        <v>1061008</v>
      </c>
      <c r="B955" s="267" t="s">
        <v>995</v>
      </c>
      <c r="C955" s="267" t="s">
        <v>2525</v>
      </c>
      <c r="D955" s="268"/>
      <c r="E955" s="267">
        <v>60</v>
      </c>
      <c r="F955" s="269">
        <v>50</v>
      </c>
      <c r="G955" s="270">
        <v>100.6</v>
      </c>
      <c r="M955" s="267">
        <v>-84.45208641211326</v>
      </c>
    </row>
    <row r="956" spans="1:13" x14ac:dyDescent="0.25">
      <c r="A956" s="267">
        <v>1061010</v>
      </c>
      <c r="B956" s="267" t="s">
        <v>997</v>
      </c>
      <c r="C956" s="267" t="s">
        <v>2525</v>
      </c>
      <c r="D956" s="268"/>
      <c r="E956" s="267">
        <v>50</v>
      </c>
      <c r="F956" s="269">
        <v>81</v>
      </c>
      <c r="G956" s="270">
        <v>162.4</v>
      </c>
      <c r="M956" s="267">
        <v>-75.190160139302108</v>
      </c>
    </row>
    <row r="957" spans="1:13" x14ac:dyDescent="0.25">
      <c r="A957" s="267">
        <v>1061011</v>
      </c>
      <c r="B957" s="267" t="s">
        <v>999</v>
      </c>
      <c r="C957" s="267" t="s">
        <v>2525</v>
      </c>
      <c r="D957" s="268"/>
      <c r="E957" s="267">
        <v>70</v>
      </c>
      <c r="F957" s="269">
        <v>123</v>
      </c>
      <c r="G957" s="270">
        <v>246.4</v>
      </c>
      <c r="M957" s="267">
        <v>-85.141215077363483</v>
      </c>
    </row>
    <row r="958" spans="1:13" x14ac:dyDescent="0.25">
      <c r="A958" s="267">
        <v>1061012</v>
      </c>
      <c r="B958" s="267" t="s">
        <v>1001</v>
      </c>
      <c r="C958" s="267" t="s">
        <v>2525</v>
      </c>
      <c r="D958" s="268"/>
      <c r="E958" s="267">
        <v>50</v>
      </c>
      <c r="F958" s="269">
        <v>339</v>
      </c>
      <c r="G958" s="270">
        <v>681.6</v>
      </c>
      <c r="M958" s="267">
        <v>-77.530182158074837</v>
      </c>
    </row>
    <row r="959" spans="1:13" x14ac:dyDescent="0.25">
      <c r="A959" s="267">
        <v>1061013</v>
      </c>
      <c r="B959" s="267" t="s">
        <v>1003</v>
      </c>
      <c r="C959" s="267" t="s">
        <v>2525</v>
      </c>
      <c r="D959" s="268"/>
      <c r="E959" s="267">
        <v>60</v>
      </c>
      <c r="F959" s="269">
        <v>72</v>
      </c>
      <c r="G959" s="270">
        <v>144.4</v>
      </c>
      <c r="M959" s="267">
        <v>-80.272109943228529</v>
      </c>
    </row>
    <row r="960" spans="1:13" x14ac:dyDescent="0.25">
      <c r="A960" s="267">
        <v>1061014</v>
      </c>
      <c r="B960" s="267" t="s">
        <v>1005</v>
      </c>
      <c r="C960" s="267" t="s">
        <v>2525</v>
      </c>
      <c r="D960" s="268"/>
      <c r="E960" s="267">
        <v>60</v>
      </c>
      <c r="F960" s="269">
        <v>73</v>
      </c>
      <c r="G960" s="270">
        <v>146.19999999999999</v>
      </c>
      <c r="M960" s="267">
        <v>-84.23128758090327</v>
      </c>
    </row>
    <row r="961" spans="1:13" x14ac:dyDescent="0.25">
      <c r="A961" s="267">
        <v>1061015</v>
      </c>
      <c r="B961" s="267" t="s">
        <v>1007</v>
      </c>
      <c r="C961" s="267" t="s">
        <v>2525</v>
      </c>
      <c r="D961" s="268"/>
      <c r="E961" s="267">
        <v>60</v>
      </c>
      <c r="F961" s="269">
        <v>387</v>
      </c>
      <c r="G961" s="270">
        <v>777.8</v>
      </c>
      <c r="M961" s="267">
        <v>-81.148133445456864</v>
      </c>
    </row>
    <row r="962" spans="1:13" x14ac:dyDescent="0.25">
      <c r="A962" s="267">
        <v>1061016</v>
      </c>
      <c r="B962" s="267" t="s">
        <v>1009</v>
      </c>
      <c r="C962" s="267" t="s">
        <v>2525</v>
      </c>
      <c r="D962" s="268"/>
      <c r="E962" s="267">
        <v>60</v>
      </c>
      <c r="F962" s="269">
        <v>174</v>
      </c>
      <c r="G962" s="270">
        <v>350.6</v>
      </c>
      <c r="M962" s="267">
        <v>-81.420090972463214</v>
      </c>
    </row>
    <row r="963" spans="1:13" x14ac:dyDescent="0.25">
      <c r="A963" s="267">
        <v>1061017</v>
      </c>
      <c r="B963" s="267" t="s">
        <v>1011</v>
      </c>
      <c r="C963" s="267" t="s">
        <v>2525</v>
      </c>
      <c r="D963" s="268"/>
      <c r="E963" s="267">
        <v>60</v>
      </c>
      <c r="F963" s="269">
        <v>484</v>
      </c>
      <c r="G963" s="270">
        <v>972.8</v>
      </c>
      <c r="M963" s="267">
        <v>-79.585133845796136</v>
      </c>
    </row>
    <row r="964" spans="1:13" x14ac:dyDescent="0.25">
      <c r="A964" s="267">
        <v>1061018</v>
      </c>
      <c r="B964" s="267" t="s">
        <v>1013</v>
      </c>
      <c r="C964" s="267" t="s">
        <v>2525</v>
      </c>
      <c r="D964" s="268"/>
      <c r="E964" s="267">
        <v>50</v>
      </c>
      <c r="F964" s="269">
        <v>501</v>
      </c>
      <c r="G964" s="270">
        <v>1006.8</v>
      </c>
      <c r="M964" s="267">
        <v>-24.290580343292476</v>
      </c>
    </row>
    <row r="965" spans="1:13" x14ac:dyDescent="0.25">
      <c r="A965" s="267">
        <v>1061019</v>
      </c>
      <c r="B965" s="267" t="s">
        <v>1015</v>
      </c>
      <c r="C965" s="267" t="s">
        <v>2525</v>
      </c>
      <c r="D965" s="268"/>
      <c r="E965" s="267">
        <v>60</v>
      </c>
      <c r="F965" s="269">
        <v>1046</v>
      </c>
      <c r="G965" s="270">
        <v>2101.6</v>
      </c>
      <c r="M965" s="267">
        <v>-80.277068505632855</v>
      </c>
    </row>
    <row r="966" spans="1:13" x14ac:dyDescent="0.25">
      <c r="A966" s="267">
        <v>1061020</v>
      </c>
      <c r="B966" s="267" t="s">
        <v>1017</v>
      </c>
      <c r="C966" s="267" t="s">
        <v>2525</v>
      </c>
      <c r="D966" s="268"/>
      <c r="E966" s="267">
        <v>50</v>
      </c>
      <c r="F966" s="269">
        <v>19</v>
      </c>
      <c r="G966" s="270">
        <v>38.799999999999997</v>
      </c>
      <c r="M966" s="267">
        <v>3043.4680580068803</v>
      </c>
    </row>
    <row r="967" spans="1:13" x14ac:dyDescent="0.25">
      <c r="A967" s="267">
        <v>1061021</v>
      </c>
      <c r="B967" s="267" t="s">
        <v>1019</v>
      </c>
      <c r="C967" s="267" t="s">
        <v>2525</v>
      </c>
      <c r="D967" s="268"/>
      <c r="E967" s="267">
        <v>50</v>
      </c>
      <c r="F967" s="269">
        <v>28</v>
      </c>
      <c r="G967" s="270">
        <v>56.6</v>
      </c>
      <c r="M967" s="267">
        <v>-31.441551840442713</v>
      </c>
    </row>
    <row r="968" spans="1:13" x14ac:dyDescent="0.25">
      <c r="A968" s="267">
        <v>1061022</v>
      </c>
      <c r="B968" s="267" t="s">
        <v>1021</v>
      </c>
      <c r="C968" s="267" t="s">
        <v>2525</v>
      </c>
      <c r="D968" s="268"/>
      <c r="E968" s="267">
        <v>50</v>
      </c>
      <c r="F968" s="269">
        <v>508</v>
      </c>
      <c r="G968" s="270">
        <v>1021</v>
      </c>
      <c r="M968" s="267">
        <v>-26.985446714887786</v>
      </c>
    </row>
    <row r="969" spans="1:13" x14ac:dyDescent="0.25">
      <c r="A969" s="267">
        <v>1061023</v>
      </c>
      <c r="B969" s="267" t="s">
        <v>1023</v>
      </c>
      <c r="C969" s="267" t="s">
        <v>2525</v>
      </c>
      <c r="D969" s="268"/>
      <c r="E969" s="267">
        <v>50</v>
      </c>
      <c r="F969" s="269">
        <v>149</v>
      </c>
      <c r="G969" s="270">
        <v>298.8</v>
      </c>
      <c r="M969" s="267">
        <v>-19.490010388619154</v>
      </c>
    </row>
    <row r="970" spans="1:13" x14ac:dyDescent="0.25">
      <c r="A970" s="267">
        <v>1061024</v>
      </c>
      <c r="B970" s="267" t="s">
        <v>3610</v>
      </c>
      <c r="C970" s="267" t="s">
        <v>2525</v>
      </c>
      <c r="D970" s="268"/>
      <c r="E970" s="267">
        <v>60</v>
      </c>
      <c r="F970" s="269">
        <v>126</v>
      </c>
      <c r="G970" s="270">
        <v>252.4</v>
      </c>
      <c r="M970" s="267">
        <v>-84.399317807479889</v>
      </c>
    </row>
    <row r="971" spans="1:13" x14ac:dyDescent="0.25">
      <c r="A971" s="267">
        <v>1061025</v>
      </c>
      <c r="B971" s="267" t="s">
        <v>1026</v>
      </c>
      <c r="C971" s="267" t="s">
        <v>2525</v>
      </c>
      <c r="D971" s="268"/>
      <c r="E971" s="267">
        <v>60</v>
      </c>
      <c r="F971" s="269">
        <v>157</v>
      </c>
      <c r="G971" s="270">
        <v>315.39999999999998</v>
      </c>
      <c r="M971" s="267">
        <v>-82.306228217846567</v>
      </c>
    </row>
    <row r="972" spans="1:13" x14ac:dyDescent="0.25">
      <c r="A972" s="267">
        <v>1061026</v>
      </c>
      <c r="B972" s="267" t="s">
        <v>1028</v>
      </c>
      <c r="C972" s="267" t="s">
        <v>2525</v>
      </c>
      <c r="D972" s="268"/>
      <c r="E972" s="267">
        <v>60</v>
      </c>
      <c r="F972" s="269">
        <v>77</v>
      </c>
      <c r="G972" s="270">
        <v>155.4</v>
      </c>
      <c r="M972" s="267">
        <v>-82.054586976938594</v>
      </c>
    </row>
    <row r="973" spans="1:13" x14ac:dyDescent="0.25">
      <c r="A973" s="267">
        <v>1061027</v>
      </c>
      <c r="B973" s="267" t="s">
        <v>1030</v>
      </c>
      <c r="C973" s="267" t="s">
        <v>2525</v>
      </c>
      <c r="D973" s="268"/>
      <c r="E973" s="267">
        <v>60</v>
      </c>
      <c r="F973" s="269">
        <v>453</v>
      </c>
      <c r="G973" s="270">
        <v>910</v>
      </c>
      <c r="M973" s="267">
        <v>-81.387142598844349</v>
      </c>
    </row>
    <row r="974" spans="1:13" x14ac:dyDescent="0.25">
      <c r="A974" s="267">
        <v>1061028</v>
      </c>
      <c r="B974" s="267" t="s">
        <v>1032</v>
      </c>
      <c r="C974" s="267" t="s">
        <v>2525</v>
      </c>
      <c r="D974" s="268"/>
      <c r="E974" s="267">
        <v>60</v>
      </c>
      <c r="F974" s="269">
        <v>184</v>
      </c>
      <c r="G974" s="270">
        <v>369.8</v>
      </c>
      <c r="M974" s="267">
        <v>-80.706964494789119</v>
      </c>
    </row>
    <row r="975" spans="1:13" x14ac:dyDescent="0.25">
      <c r="A975" s="267">
        <v>1061029</v>
      </c>
      <c r="B975" s="267" t="s">
        <v>1034</v>
      </c>
      <c r="C975" s="267" t="s">
        <v>22275</v>
      </c>
      <c r="D975" s="268"/>
      <c r="E975" s="267">
        <v>50</v>
      </c>
      <c r="F975" s="269">
        <v>5609</v>
      </c>
      <c r="G975" s="270">
        <v>11274.8</v>
      </c>
      <c r="M975" s="267">
        <v>-77.912484854090948</v>
      </c>
    </row>
    <row r="976" spans="1:13" x14ac:dyDescent="0.25">
      <c r="A976" s="267">
        <v>1061030</v>
      </c>
      <c r="B976" s="267" t="s">
        <v>1036</v>
      </c>
      <c r="C976" s="267" t="s">
        <v>2525</v>
      </c>
      <c r="D976" s="268"/>
      <c r="E976" s="267">
        <v>50</v>
      </c>
      <c r="F976" s="269">
        <v>163</v>
      </c>
      <c r="G976" s="270">
        <v>327.39999999999998</v>
      </c>
      <c r="M976" s="267">
        <v>-68.988688945052857</v>
      </c>
    </row>
    <row r="977" spans="1:13" x14ac:dyDescent="0.25">
      <c r="A977" s="267">
        <v>1061031</v>
      </c>
      <c r="B977" s="267" t="s">
        <v>1038</v>
      </c>
      <c r="C977" s="267" t="s">
        <v>2525</v>
      </c>
      <c r="D977" s="268"/>
      <c r="E977" s="267">
        <v>60</v>
      </c>
      <c r="F977" s="269">
        <v>227</v>
      </c>
      <c r="G977" s="270">
        <v>456.8</v>
      </c>
      <c r="M977" s="267">
        <v>-83.562362970298437</v>
      </c>
    </row>
    <row r="978" spans="1:13" x14ac:dyDescent="0.25">
      <c r="A978" s="267">
        <v>1061033</v>
      </c>
      <c r="B978" s="267" t="s">
        <v>1040</v>
      </c>
      <c r="C978" s="267" t="s">
        <v>2525</v>
      </c>
      <c r="D978" s="268"/>
      <c r="E978" s="267">
        <v>50</v>
      </c>
      <c r="F978" s="269">
        <v>65</v>
      </c>
      <c r="G978" s="270">
        <v>130.80000000000001</v>
      </c>
      <c r="M978" s="267">
        <v>-73.43338670142731</v>
      </c>
    </row>
    <row r="979" spans="1:13" x14ac:dyDescent="0.25">
      <c r="A979" s="267">
        <v>1061034</v>
      </c>
      <c r="B979" s="267" t="s">
        <v>1042</v>
      </c>
      <c r="C979" s="267" t="s">
        <v>2525</v>
      </c>
      <c r="D979" s="268"/>
      <c r="E979" s="267">
        <v>50</v>
      </c>
      <c r="F979" s="269">
        <v>794</v>
      </c>
      <c r="G979" s="270">
        <v>1595.4</v>
      </c>
      <c r="M979" s="267">
        <v>-75.796453844787294</v>
      </c>
    </row>
    <row r="980" spans="1:13" x14ac:dyDescent="0.25">
      <c r="A980" s="267">
        <v>1061035</v>
      </c>
      <c r="B980" s="267" t="s">
        <v>1044</v>
      </c>
      <c r="C980" s="267" t="s">
        <v>2525</v>
      </c>
      <c r="D980" s="268"/>
      <c r="E980" s="267">
        <v>60</v>
      </c>
      <c r="F980" s="269">
        <v>360</v>
      </c>
      <c r="G980" s="270">
        <v>724.4</v>
      </c>
      <c r="M980" s="267">
        <v>-83.636780773817208</v>
      </c>
    </row>
    <row r="981" spans="1:13" x14ac:dyDescent="0.25">
      <c r="A981" s="267">
        <v>1061036</v>
      </c>
      <c r="B981" s="267" t="s">
        <v>2668</v>
      </c>
      <c r="C981" s="267" t="s">
        <v>2525</v>
      </c>
      <c r="D981" s="268"/>
      <c r="E981" s="267">
        <v>60</v>
      </c>
      <c r="F981" s="269">
        <v>296</v>
      </c>
      <c r="G981" s="270">
        <v>595.79999999999995</v>
      </c>
      <c r="M981" s="267">
        <v>-81.902384927150166</v>
      </c>
    </row>
    <row r="982" spans="1:13" x14ac:dyDescent="0.25">
      <c r="A982" s="267">
        <v>1061037</v>
      </c>
      <c r="B982" s="267" t="s">
        <v>1047</v>
      </c>
      <c r="C982" s="267" t="s">
        <v>2525</v>
      </c>
      <c r="D982" s="268"/>
      <c r="E982" s="267">
        <v>60</v>
      </c>
      <c r="F982" s="269">
        <v>529</v>
      </c>
      <c r="G982" s="270">
        <v>1064.2</v>
      </c>
      <c r="M982" s="267">
        <v>-82.254466070829153</v>
      </c>
    </row>
    <row r="983" spans="1:13" x14ac:dyDescent="0.25">
      <c r="A983" s="267">
        <v>1061038</v>
      </c>
      <c r="B983" s="267" t="s">
        <v>1049</v>
      </c>
      <c r="C983" s="267" t="s">
        <v>2525</v>
      </c>
      <c r="D983" s="268"/>
      <c r="E983" s="267">
        <v>50</v>
      </c>
      <c r="F983" s="269">
        <v>35</v>
      </c>
      <c r="G983" s="270">
        <v>70</v>
      </c>
      <c r="M983" s="267">
        <v>-59.178882082987798</v>
      </c>
    </row>
    <row r="984" spans="1:13" x14ac:dyDescent="0.25">
      <c r="A984" s="267">
        <v>1061039</v>
      </c>
      <c r="B984" s="267" t="s">
        <v>1051</v>
      </c>
      <c r="C984" s="267" t="s">
        <v>2525</v>
      </c>
      <c r="D984" s="268"/>
      <c r="E984" s="267">
        <v>60</v>
      </c>
      <c r="F984" s="269">
        <v>109</v>
      </c>
      <c r="G984" s="270">
        <v>219.4</v>
      </c>
      <c r="M984" s="267">
        <v>-82.917345810033851</v>
      </c>
    </row>
    <row r="985" spans="1:13" x14ac:dyDescent="0.25">
      <c r="A985" s="267">
        <v>1061040</v>
      </c>
      <c r="B985" s="267" t="s">
        <v>1053</v>
      </c>
      <c r="C985" s="267" t="s">
        <v>2525</v>
      </c>
      <c r="D985" s="268"/>
      <c r="E985" s="267">
        <v>50</v>
      </c>
      <c r="F985" s="269">
        <v>1012</v>
      </c>
      <c r="G985" s="270">
        <v>2035</v>
      </c>
      <c r="M985" s="267">
        <v>-74.305698626782345</v>
      </c>
    </row>
    <row r="986" spans="1:13" x14ac:dyDescent="0.25">
      <c r="A986" s="267">
        <v>1061041</v>
      </c>
      <c r="B986" s="267" t="s">
        <v>90</v>
      </c>
      <c r="C986" s="267" t="s">
        <v>2525</v>
      </c>
      <c r="D986" s="268"/>
      <c r="E986" s="267">
        <v>60</v>
      </c>
      <c r="F986" s="269">
        <v>453</v>
      </c>
      <c r="G986" s="270">
        <v>909.8</v>
      </c>
      <c r="M986" s="267">
        <v>-81.142682210539249</v>
      </c>
    </row>
    <row r="987" spans="1:13" x14ac:dyDescent="0.25">
      <c r="A987" s="267">
        <v>1061042</v>
      </c>
      <c r="B987" s="267" t="s">
        <v>1056</v>
      </c>
      <c r="C987" s="267" t="s">
        <v>2525</v>
      </c>
      <c r="D987" s="268"/>
      <c r="E987" s="267">
        <v>50</v>
      </c>
      <c r="F987" s="269">
        <v>3017</v>
      </c>
      <c r="G987" s="270">
        <v>6063.2</v>
      </c>
      <c r="M987" s="267">
        <v>-75.082726353370788</v>
      </c>
    </row>
    <row r="988" spans="1:13" x14ac:dyDescent="0.25">
      <c r="A988" s="267">
        <v>1061043</v>
      </c>
      <c r="B988" s="267" t="s">
        <v>1058</v>
      </c>
      <c r="C988" s="267" t="s">
        <v>2525</v>
      </c>
      <c r="D988" s="268"/>
      <c r="E988" s="267">
        <v>60</v>
      </c>
      <c r="F988" s="269">
        <v>207</v>
      </c>
      <c r="G988" s="270">
        <v>415.8</v>
      </c>
      <c r="M988" s="267">
        <v>-82.647115901443726</v>
      </c>
    </row>
    <row r="989" spans="1:13" x14ac:dyDescent="0.25">
      <c r="A989" s="267">
        <v>1061044</v>
      </c>
      <c r="B989" s="267" t="s">
        <v>1060</v>
      </c>
      <c r="C989" s="267" t="s">
        <v>2525</v>
      </c>
      <c r="D989" s="268"/>
      <c r="E989" s="267">
        <v>50</v>
      </c>
      <c r="F989" s="269">
        <v>2653</v>
      </c>
      <c r="G989" s="270">
        <v>5331.6</v>
      </c>
      <c r="M989" s="267">
        <v>-72.540284367644105</v>
      </c>
    </row>
    <row r="990" spans="1:13" x14ac:dyDescent="0.25">
      <c r="A990" s="267">
        <v>1061045</v>
      </c>
      <c r="B990" s="267" t="s">
        <v>1062</v>
      </c>
      <c r="C990" s="267" t="s">
        <v>2525</v>
      </c>
      <c r="D990" s="268"/>
      <c r="E990" s="267">
        <v>60</v>
      </c>
      <c r="F990" s="269">
        <v>131</v>
      </c>
      <c r="G990" s="270">
        <v>263</v>
      </c>
      <c r="M990" s="267">
        <v>-83.734162096072239</v>
      </c>
    </row>
    <row r="991" spans="1:13" x14ac:dyDescent="0.25">
      <c r="A991" s="267">
        <v>1061046</v>
      </c>
      <c r="B991" s="267" t="s">
        <v>1064</v>
      </c>
      <c r="C991" s="267" t="s">
        <v>22275</v>
      </c>
      <c r="D991" s="268"/>
      <c r="E991" s="267">
        <v>50</v>
      </c>
      <c r="F991" s="269">
        <v>15712</v>
      </c>
      <c r="G991" s="270">
        <v>31581.200000000001</v>
      </c>
      <c r="M991" s="267">
        <v>-69.945433150257657</v>
      </c>
    </row>
    <row r="992" spans="1:13" x14ac:dyDescent="0.25">
      <c r="A992" s="267">
        <v>1061047</v>
      </c>
      <c r="B992" s="267" t="s">
        <v>1066</v>
      </c>
      <c r="C992" s="267" t="s">
        <v>2525</v>
      </c>
      <c r="D992" s="268"/>
      <c r="E992" s="267">
        <v>50</v>
      </c>
      <c r="F992" s="269">
        <v>208</v>
      </c>
      <c r="G992" s="270">
        <v>417.8</v>
      </c>
      <c r="M992" s="267">
        <v>-77.08076598108039</v>
      </c>
    </row>
    <row r="993" spans="1:13" x14ac:dyDescent="0.25">
      <c r="A993" s="267">
        <v>1061048</v>
      </c>
      <c r="B993" s="267" t="s">
        <v>1068</v>
      </c>
      <c r="C993" s="267" t="s">
        <v>2525</v>
      </c>
      <c r="D993" s="268"/>
      <c r="E993" s="267">
        <v>60</v>
      </c>
      <c r="F993" s="269">
        <v>39</v>
      </c>
      <c r="G993" s="270">
        <v>77.8</v>
      </c>
      <c r="M993" s="267">
        <v>-81.864933358166056</v>
      </c>
    </row>
    <row r="994" spans="1:13" x14ac:dyDescent="0.25">
      <c r="A994" s="267">
        <v>1061049</v>
      </c>
      <c r="B994" s="267" t="s">
        <v>1070</v>
      </c>
      <c r="C994" s="267" t="s">
        <v>22275</v>
      </c>
      <c r="D994" s="268"/>
      <c r="E994" s="267">
        <v>60</v>
      </c>
      <c r="F994" s="269">
        <v>3891</v>
      </c>
      <c r="G994" s="270">
        <v>7820.8</v>
      </c>
      <c r="M994" s="267">
        <v>-81.353566281526341</v>
      </c>
    </row>
    <row r="995" spans="1:13" x14ac:dyDescent="0.25">
      <c r="A995" s="267">
        <v>1061050</v>
      </c>
      <c r="B995" s="267" t="s">
        <v>1072</v>
      </c>
      <c r="C995" s="267" t="s">
        <v>2525</v>
      </c>
      <c r="D995" s="268"/>
      <c r="E995" s="267">
        <v>50</v>
      </c>
      <c r="F995" s="269">
        <v>1091</v>
      </c>
      <c r="G995" s="270">
        <v>2192.6</v>
      </c>
      <c r="M995" s="267">
        <v>-74.699463492694292</v>
      </c>
    </row>
    <row r="996" spans="1:13" x14ac:dyDescent="0.25">
      <c r="A996" s="267">
        <v>1061052</v>
      </c>
      <c r="B996" s="267" t="s">
        <v>2684</v>
      </c>
      <c r="C996" s="267" t="s">
        <v>2525</v>
      </c>
      <c r="D996" s="268"/>
      <c r="E996" s="267">
        <v>70</v>
      </c>
      <c r="F996" s="269">
        <v>285</v>
      </c>
      <c r="G996" s="270">
        <v>572.4</v>
      </c>
      <c r="M996" s="267">
        <v>-85.10105093277474</v>
      </c>
    </row>
    <row r="997" spans="1:13" x14ac:dyDescent="0.25">
      <c r="A997" s="267">
        <v>1061053</v>
      </c>
      <c r="B997" s="267" t="s">
        <v>1075</v>
      </c>
      <c r="C997" s="267" t="s">
        <v>2525</v>
      </c>
      <c r="D997" s="268"/>
      <c r="E997" s="267">
        <v>50</v>
      </c>
      <c r="F997" s="269">
        <v>17</v>
      </c>
      <c r="G997" s="270">
        <v>34.4</v>
      </c>
      <c r="M997" s="267">
        <v>-75.430133707158063</v>
      </c>
    </row>
    <row r="998" spans="1:13" x14ac:dyDescent="0.25">
      <c r="A998" s="267">
        <v>1061054</v>
      </c>
      <c r="B998" s="267" t="s">
        <v>1077</v>
      </c>
      <c r="C998" s="267" t="s">
        <v>2525</v>
      </c>
      <c r="D998" s="268"/>
      <c r="E998" s="267">
        <v>50</v>
      </c>
      <c r="F998" s="269">
        <v>124</v>
      </c>
      <c r="G998" s="270">
        <v>250</v>
      </c>
      <c r="M998" s="267">
        <v>-77.671619098402203</v>
      </c>
    </row>
    <row r="999" spans="1:13" x14ac:dyDescent="0.25">
      <c r="A999" s="267">
        <v>1061055</v>
      </c>
      <c r="B999" s="267" t="s">
        <v>1079</v>
      </c>
      <c r="C999" s="267" t="s">
        <v>22275</v>
      </c>
      <c r="D999" s="268"/>
      <c r="E999" s="267">
        <v>60</v>
      </c>
      <c r="F999" s="269">
        <v>1171</v>
      </c>
      <c r="G999" s="270">
        <v>2354</v>
      </c>
      <c r="M999" s="267">
        <v>-82.903145266112944</v>
      </c>
    </row>
    <row r="1000" spans="1:13" x14ac:dyDescent="0.25">
      <c r="A1000" s="267">
        <v>1061056</v>
      </c>
      <c r="B1000" s="267" t="s">
        <v>1081</v>
      </c>
      <c r="C1000" s="267" t="s">
        <v>2525</v>
      </c>
      <c r="D1000" s="268"/>
      <c r="E1000" s="267">
        <v>60</v>
      </c>
      <c r="F1000" s="269">
        <v>1221</v>
      </c>
      <c r="G1000" s="270">
        <v>2455.1999999999998</v>
      </c>
      <c r="M1000" s="267">
        <v>-80.412304617350912</v>
      </c>
    </row>
    <row r="1001" spans="1:13" x14ac:dyDescent="0.25">
      <c r="A1001" s="267">
        <v>1061057</v>
      </c>
      <c r="B1001" s="267" t="s">
        <v>1083</v>
      </c>
      <c r="C1001" s="267" t="s">
        <v>2525</v>
      </c>
      <c r="D1001" s="268"/>
      <c r="E1001" s="267">
        <v>60</v>
      </c>
      <c r="F1001" s="269">
        <v>265</v>
      </c>
      <c r="G1001" s="270">
        <v>533.6</v>
      </c>
      <c r="M1001" s="267">
        <v>-83.798318239075641</v>
      </c>
    </row>
    <row r="1002" spans="1:13" x14ac:dyDescent="0.25">
      <c r="A1002" s="267">
        <v>1061058</v>
      </c>
      <c r="B1002" s="267" t="s">
        <v>1085</v>
      </c>
      <c r="C1002" s="267" t="s">
        <v>2525</v>
      </c>
      <c r="D1002" s="268"/>
      <c r="E1002" s="267">
        <v>60</v>
      </c>
      <c r="F1002" s="269">
        <v>93</v>
      </c>
      <c r="G1002" s="270">
        <v>186.6</v>
      </c>
      <c r="M1002" s="267">
        <v>-84.447268922892775</v>
      </c>
    </row>
    <row r="1003" spans="1:13" x14ac:dyDescent="0.25">
      <c r="A1003" s="267">
        <v>1061059</v>
      </c>
      <c r="B1003" s="267" t="s">
        <v>1087</v>
      </c>
      <c r="C1003" s="267" t="s">
        <v>2525</v>
      </c>
      <c r="D1003" s="268"/>
      <c r="E1003" s="267">
        <v>50</v>
      </c>
      <c r="F1003" s="269">
        <v>40</v>
      </c>
      <c r="G1003" s="270">
        <v>79.8</v>
      </c>
      <c r="M1003" s="267">
        <v>-78.465707380327615</v>
      </c>
    </row>
    <row r="1004" spans="1:13" x14ac:dyDescent="0.25">
      <c r="A1004" s="267">
        <v>1061060</v>
      </c>
      <c r="B1004" s="267" t="s">
        <v>1089</v>
      </c>
      <c r="C1004" s="267" t="s">
        <v>2525</v>
      </c>
      <c r="D1004" s="268"/>
      <c r="E1004" s="267">
        <v>70</v>
      </c>
      <c r="F1004" s="269">
        <v>69</v>
      </c>
      <c r="G1004" s="270">
        <v>138.80000000000001</v>
      </c>
      <c r="M1004" s="267">
        <v>-86.863150984825666</v>
      </c>
    </row>
    <row r="1005" spans="1:13" x14ac:dyDescent="0.25">
      <c r="A1005" s="267">
        <v>1061061</v>
      </c>
      <c r="B1005" s="267" t="s">
        <v>1091</v>
      </c>
      <c r="C1005" s="267" t="s">
        <v>2525</v>
      </c>
      <c r="D1005" s="268"/>
      <c r="E1005" s="267">
        <v>60</v>
      </c>
      <c r="F1005" s="269">
        <v>1281</v>
      </c>
      <c r="G1005" s="270">
        <v>2574.8000000000002</v>
      </c>
      <c r="M1005" s="267">
        <v>-83.859421153913146</v>
      </c>
    </row>
    <row r="1006" spans="1:13" x14ac:dyDescent="0.25">
      <c r="A1006" s="267">
        <v>1061062</v>
      </c>
      <c r="B1006" s="267" t="s">
        <v>1093</v>
      </c>
      <c r="C1006" s="267" t="s">
        <v>2525</v>
      </c>
      <c r="D1006" s="268"/>
      <c r="E1006" s="267">
        <v>60</v>
      </c>
      <c r="F1006" s="269">
        <v>67</v>
      </c>
      <c r="G1006" s="270">
        <v>133.80000000000001</v>
      </c>
      <c r="M1006" s="267">
        <v>-81.281631456377013</v>
      </c>
    </row>
    <row r="1007" spans="1:13" x14ac:dyDescent="0.25">
      <c r="A1007" s="267">
        <v>1061063</v>
      </c>
      <c r="B1007" s="267" t="s">
        <v>1095</v>
      </c>
      <c r="C1007" s="267" t="s">
        <v>2525</v>
      </c>
      <c r="D1007" s="268"/>
      <c r="E1007" s="267">
        <v>50</v>
      </c>
      <c r="F1007" s="269">
        <v>121</v>
      </c>
      <c r="G1007" s="270">
        <v>243.6</v>
      </c>
      <c r="M1007" s="267">
        <v>-54.111225469146497</v>
      </c>
    </row>
    <row r="1008" spans="1:13" x14ac:dyDescent="0.25">
      <c r="A1008" s="267">
        <v>1061064</v>
      </c>
      <c r="B1008" s="267" t="s">
        <v>1097</v>
      </c>
      <c r="C1008" s="267" t="s">
        <v>2525</v>
      </c>
      <c r="D1008" s="268"/>
      <c r="E1008" s="267">
        <v>50</v>
      </c>
      <c r="F1008" s="269">
        <v>84</v>
      </c>
      <c r="G1008" s="270">
        <v>169.2</v>
      </c>
      <c r="M1008" s="267">
        <v>1307.7657293108705</v>
      </c>
    </row>
    <row r="1009" spans="1:13" x14ac:dyDescent="0.25">
      <c r="A1009" s="267">
        <v>1061065</v>
      </c>
      <c r="B1009" s="267" t="s">
        <v>1099</v>
      </c>
      <c r="C1009" s="267" t="s">
        <v>2525</v>
      </c>
      <c r="D1009" s="268"/>
      <c r="E1009" s="267">
        <v>60</v>
      </c>
      <c r="F1009" s="269">
        <v>355</v>
      </c>
      <c r="G1009" s="270">
        <v>714.2</v>
      </c>
      <c r="M1009" s="267">
        <v>-79.141564516981745</v>
      </c>
    </row>
    <row r="1010" spans="1:13" x14ac:dyDescent="0.25">
      <c r="A1010" s="267">
        <v>1061066</v>
      </c>
      <c r="B1010" s="267" t="s">
        <v>1101</v>
      </c>
      <c r="C1010" s="267" t="s">
        <v>2525</v>
      </c>
      <c r="D1010" s="268"/>
      <c r="E1010" s="267">
        <v>60</v>
      </c>
      <c r="F1010" s="269">
        <v>186</v>
      </c>
      <c r="G1010" s="270">
        <v>374.4</v>
      </c>
      <c r="M1010" s="267">
        <v>-80.477801779368278</v>
      </c>
    </row>
    <row r="1011" spans="1:13" x14ac:dyDescent="0.25">
      <c r="A1011" s="267">
        <v>1061067</v>
      </c>
      <c r="B1011" s="267" t="s">
        <v>1103</v>
      </c>
      <c r="C1011" s="267" t="s">
        <v>2525</v>
      </c>
      <c r="D1011" s="268"/>
      <c r="E1011" s="267">
        <v>60</v>
      </c>
      <c r="F1011" s="269">
        <v>225</v>
      </c>
      <c r="G1011" s="270">
        <v>452.2</v>
      </c>
      <c r="M1011" s="267">
        <v>-83.72448657912625</v>
      </c>
    </row>
    <row r="1012" spans="1:13" x14ac:dyDescent="0.25">
      <c r="A1012" s="267">
        <v>1061068</v>
      </c>
      <c r="B1012" s="267" t="s">
        <v>1105</v>
      </c>
      <c r="C1012" s="267" t="s">
        <v>2525</v>
      </c>
      <c r="D1012" s="268"/>
      <c r="E1012" s="267">
        <v>70</v>
      </c>
      <c r="F1012" s="269">
        <v>58</v>
      </c>
      <c r="G1012" s="270">
        <v>115.8</v>
      </c>
      <c r="M1012" s="267">
        <v>-87.615340369503954</v>
      </c>
    </row>
    <row r="1013" spans="1:13" x14ac:dyDescent="0.25">
      <c r="A1013" s="267">
        <v>1061070</v>
      </c>
      <c r="B1013" s="267" t="s">
        <v>1107</v>
      </c>
      <c r="C1013" s="267" t="s">
        <v>2525</v>
      </c>
      <c r="D1013" s="268"/>
      <c r="E1013" s="267">
        <v>60</v>
      </c>
      <c r="F1013" s="269">
        <v>42</v>
      </c>
      <c r="G1013" s="270">
        <v>83.6</v>
      </c>
      <c r="M1013" s="267">
        <v>-80.987389460058225</v>
      </c>
    </row>
    <row r="1014" spans="1:13" x14ac:dyDescent="0.25">
      <c r="A1014" s="267">
        <v>1061071</v>
      </c>
      <c r="B1014" s="267" t="s">
        <v>1109</v>
      </c>
      <c r="C1014" s="267" t="s">
        <v>2525</v>
      </c>
      <c r="D1014" s="268"/>
      <c r="E1014" s="267">
        <v>60</v>
      </c>
      <c r="F1014" s="269">
        <v>158</v>
      </c>
      <c r="G1014" s="270">
        <v>318.2</v>
      </c>
      <c r="M1014" s="267">
        <v>-83.56819954028829</v>
      </c>
    </row>
    <row r="1015" spans="1:13" x14ac:dyDescent="0.25">
      <c r="A1015" s="267">
        <v>1061072</v>
      </c>
      <c r="B1015" s="267" t="s">
        <v>1111</v>
      </c>
      <c r="C1015" s="267" t="s">
        <v>2525</v>
      </c>
      <c r="D1015" s="268"/>
      <c r="E1015" s="267">
        <v>50</v>
      </c>
      <c r="F1015" s="269">
        <v>962</v>
      </c>
      <c r="G1015" s="270">
        <v>1933</v>
      </c>
      <c r="M1015" s="267">
        <v>-78.264377060020223</v>
      </c>
    </row>
    <row r="1016" spans="1:13" x14ac:dyDescent="0.25">
      <c r="A1016" s="267">
        <v>1061073</v>
      </c>
      <c r="B1016" s="267" t="s">
        <v>1113</v>
      </c>
      <c r="C1016" s="267" t="s">
        <v>2525</v>
      </c>
      <c r="D1016" s="268"/>
      <c r="E1016" s="267">
        <v>50</v>
      </c>
      <c r="F1016" s="269">
        <v>327</v>
      </c>
      <c r="G1016" s="270">
        <v>657</v>
      </c>
      <c r="M1016" s="267">
        <v>-69.668129971379997</v>
      </c>
    </row>
    <row r="1017" spans="1:13" x14ac:dyDescent="0.25">
      <c r="A1017" s="267">
        <v>1061074</v>
      </c>
      <c r="B1017" s="267" t="s">
        <v>1115</v>
      </c>
      <c r="C1017" s="267" t="s">
        <v>2525</v>
      </c>
      <c r="D1017" s="268"/>
      <c r="E1017" s="267">
        <v>50</v>
      </c>
      <c r="F1017" s="269">
        <v>439</v>
      </c>
      <c r="G1017" s="270">
        <v>882.2</v>
      </c>
      <c r="M1017" s="267">
        <v>-78.956483168637448</v>
      </c>
    </row>
    <row r="1018" spans="1:13" x14ac:dyDescent="0.25">
      <c r="A1018" s="267">
        <v>1061076</v>
      </c>
      <c r="B1018" s="267" t="s">
        <v>1117</v>
      </c>
      <c r="C1018" s="267" t="s">
        <v>2525</v>
      </c>
      <c r="D1018" s="268"/>
      <c r="E1018" s="267">
        <v>60</v>
      </c>
      <c r="F1018" s="269">
        <v>68</v>
      </c>
      <c r="G1018" s="270">
        <v>136</v>
      </c>
      <c r="M1018" s="267">
        <v>-80.375311520340759</v>
      </c>
    </row>
    <row r="1019" spans="1:13" x14ac:dyDescent="0.25">
      <c r="A1019" s="267">
        <v>1061077</v>
      </c>
      <c r="B1019" s="267" t="s">
        <v>419</v>
      </c>
      <c r="C1019" s="267" t="s">
        <v>2525</v>
      </c>
      <c r="D1019" s="268"/>
      <c r="E1019" s="267">
        <v>60</v>
      </c>
      <c r="F1019" s="269">
        <v>434</v>
      </c>
      <c r="G1019" s="270">
        <v>871.4</v>
      </c>
      <c r="M1019" s="267">
        <v>-79.99854551124551</v>
      </c>
    </row>
    <row r="1020" spans="1:13" x14ac:dyDescent="0.25">
      <c r="A1020" s="267">
        <v>1061078</v>
      </c>
      <c r="B1020" s="267" t="s">
        <v>1120</v>
      </c>
      <c r="C1020" s="267" t="s">
        <v>2525</v>
      </c>
      <c r="D1020" s="268"/>
      <c r="E1020" s="267">
        <v>60</v>
      </c>
      <c r="F1020" s="269">
        <v>133</v>
      </c>
      <c r="G1020" s="270">
        <v>266.60000000000002</v>
      </c>
      <c r="M1020" s="267">
        <v>-81.282957449070068</v>
      </c>
    </row>
    <row r="1021" spans="1:13" x14ac:dyDescent="0.25">
      <c r="A1021" s="267">
        <v>1061079</v>
      </c>
      <c r="B1021" s="267" t="s">
        <v>1122</v>
      </c>
      <c r="C1021" s="267" t="s">
        <v>2525</v>
      </c>
      <c r="D1021" s="268"/>
      <c r="E1021" s="267">
        <v>60</v>
      </c>
      <c r="F1021" s="269">
        <v>774</v>
      </c>
      <c r="G1021" s="270">
        <v>1556.4</v>
      </c>
      <c r="M1021" s="267">
        <v>-81.109786621046283</v>
      </c>
    </row>
    <row r="1022" spans="1:13" x14ac:dyDescent="0.25">
      <c r="A1022" s="267">
        <v>1061080</v>
      </c>
      <c r="B1022" s="267" t="s">
        <v>1124</v>
      </c>
      <c r="C1022" s="267" t="s">
        <v>2525</v>
      </c>
      <c r="D1022" s="268"/>
      <c r="E1022" s="267">
        <v>60</v>
      </c>
      <c r="F1022" s="269">
        <v>89</v>
      </c>
      <c r="G1022" s="270">
        <v>178.8</v>
      </c>
      <c r="M1022" s="267">
        <v>-81.154340660315512</v>
      </c>
    </row>
    <row r="1023" spans="1:13" x14ac:dyDescent="0.25">
      <c r="A1023" s="267">
        <v>1061081</v>
      </c>
      <c r="B1023" s="267" t="s">
        <v>1126</v>
      </c>
      <c r="C1023" s="267" t="s">
        <v>2525</v>
      </c>
      <c r="D1023" s="268"/>
      <c r="E1023" s="267">
        <v>60</v>
      </c>
      <c r="F1023" s="269">
        <v>61</v>
      </c>
      <c r="G1023" s="270">
        <v>122</v>
      </c>
      <c r="M1023" s="267">
        <v>-80.625644708509981</v>
      </c>
    </row>
    <row r="1024" spans="1:13" x14ac:dyDescent="0.25">
      <c r="A1024" s="267">
        <v>1061082</v>
      </c>
      <c r="B1024" s="267" t="s">
        <v>1128</v>
      </c>
      <c r="C1024" s="267" t="s">
        <v>2525</v>
      </c>
      <c r="D1024" s="268"/>
      <c r="E1024" s="267">
        <v>50</v>
      </c>
      <c r="F1024" s="269">
        <v>563</v>
      </c>
      <c r="G1024" s="270">
        <v>1132.5999999999999</v>
      </c>
      <c r="M1024" s="267">
        <v>-78.419588871118165</v>
      </c>
    </row>
    <row r="1025" spans="1:13" x14ac:dyDescent="0.25">
      <c r="A1025" s="267">
        <v>1061083</v>
      </c>
      <c r="B1025" s="267" t="s">
        <v>1130</v>
      </c>
      <c r="C1025" s="267" t="s">
        <v>2525</v>
      </c>
      <c r="D1025" s="268"/>
      <c r="E1025" s="267">
        <v>50</v>
      </c>
      <c r="F1025" s="269">
        <v>367</v>
      </c>
      <c r="G1025" s="270">
        <v>738.2</v>
      </c>
      <c r="M1025" s="267">
        <v>-77.587198666897478</v>
      </c>
    </row>
    <row r="1026" spans="1:13" x14ac:dyDescent="0.25">
      <c r="A1026" s="267">
        <v>1061084</v>
      </c>
      <c r="B1026" s="267" t="s">
        <v>1132</v>
      </c>
      <c r="C1026" s="267" t="s">
        <v>2525</v>
      </c>
      <c r="D1026" s="268"/>
      <c r="E1026" s="267">
        <v>70</v>
      </c>
      <c r="F1026" s="269">
        <v>145</v>
      </c>
      <c r="G1026" s="270">
        <v>292</v>
      </c>
      <c r="M1026" s="267">
        <v>-86.507807838131257</v>
      </c>
    </row>
    <row r="1027" spans="1:13" x14ac:dyDescent="0.25">
      <c r="A1027" s="267">
        <v>1061085</v>
      </c>
      <c r="B1027" s="267" t="s">
        <v>1134</v>
      </c>
      <c r="C1027" s="267" t="s">
        <v>2525</v>
      </c>
      <c r="D1027" s="268"/>
      <c r="E1027" s="267">
        <v>70</v>
      </c>
      <c r="F1027" s="269">
        <v>131</v>
      </c>
      <c r="G1027" s="270">
        <v>262.39999999999998</v>
      </c>
      <c r="M1027" s="267">
        <v>-86.136708801183389</v>
      </c>
    </row>
    <row r="1028" spans="1:13" x14ac:dyDescent="0.25">
      <c r="A1028" s="267">
        <v>1061086</v>
      </c>
      <c r="B1028" s="267" t="s">
        <v>1136</v>
      </c>
      <c r="C1028" s="267" t="s">
        <v>2525</v>
      </c>
      <c r="D1028" s="268"/>
      <c r="E1028" s="267">
        <v>70</v>
      </c>
      <c r="F1028" s="269">
        <v>199</v>
      </c>
      <c r="G1028" s="270">
        <v>399.2</v>
      </c>
      <c r="M1028" s="267">
        <v>-85.938379209725596</v>
      </c>
    </row>
    <row r="1029" spans="1:13" x14ac:dyDescent="0.25">
      <c r="A1029" s="267">
        <v>1061087</v>
      </c>
      <c r="B1029" s="267" t="s">
        <v>1138</v>
      </c>
      <c r="C1029" s="267" t="s">
        <v>2525</v>
      </c>
      <c r="D1029" s="268"/>
      <c r="E1029" s="267">
        <v>70</v>
      </c>
      <c r="F1029" s="269">
        <v>299</v>
      </c>
      <c r="G1029" s="270">
        <v>600.4</v>
      </c>
      <c r="M1029" s="267">
        <v>-87.942612707099855</v>
      </c>
    </row>
    <row r="1030" spans="1:13" x14ac:dyDescent="0.25">
      <c r="A1030" s="267">
        <v>1061088</v>
      </c>
      <c r="B1030" s="267" t="s">
        <v>1140</v>
      </c>
      <c r="C1030" s="267" t="s">
        <v>2525</v>
      </c>
      <c r="D1030" s="268"/>
      <c r="E1030" s="267">
        <v>50</v>
      </c>
      <c r="F1030" s="269">
        <v>217</v>
      </c>
      <c r="G1030" s="270">
        <v>436.6</v>
      </c>
      <c r="M1030" s="267">
        <v>-72.529186904302122</v>
      </c>
    </row>
    <row r="1031" spans="1:13" x14ac:dyDescent="0.25">
      <c r="A1031" s="267">
        <v>1061089</v>
      </c>
      <c r="B1031" s="267" t="s">
        <v>1142</v>
      </c>
      <c r="C1031" s="267" t="s">
        <v>2525</v>
      </c>
      <c r="D1031" s="268"/>
      <c r="E1031" s="267">
        <v>70</v>
      </c>
      <c r="F1031" s="269">
        <v>48</v>
      </c>
      <c r="G1031" s="270">
        <v>97</v>
      </c>
      <c r="M1031" s="267">
        <v>-86.22525728296678</v>
      </c>
    </row>
    <row r="1032" spans="1:13" x14ac:dyDescent="0.25">
      <c r="A1032" s="267">
        <v>1061091</v>
      </c>
      <c r="B1032" s="267" t="s">
        <v>1144</v>
      </c>
      <c r="C1032" s="267" t="s">
        <v>2525</v>
      </c>
      <c r="D1032" s="268"/>
      <c r="E1032" s="267">
        <v>70</v>
      </c>
      <c r="F1032" s="269">
        <v>378</v>
      </c>
      <c r="G1032" s="270">
        <v>758.8</v>
      </c>
      <c r="M1032" s="267">
        <v>-85.402380205038142</v>
      </c>
    </row>
    <row r="1033" spans="1:13" x14ac:dyDescent="0.25">
      <c r="A1033" s="267">
        <v>1061092</v>
      </c>
      <c r="B1033" s="267" t="s">
        <v>1146</v>
      </c>
      <c r="C1033" s="267" t="s">
        <v>2525</v>
      </c>
      <c r="D1033" s="268"/>
      <c r="E1033" s="267">
        <v>50</v>
      </c>
      <c r="F1033" s="269">
        <v>293</v>
      </c>
      <c r="G1033" s="270">
        <v>588.6</v>
      </c>
      <c r="M1033" s="267">
        <v>-64.657407514886231</v>
      </c>
    </row>
    <row r="1034" spans="1:13" x14ac:dyDescent="0.25">
      <c r="A1034" s="267">
        <v>1061093</v>
      </c>
      <c r="B1034" s="267" t="s">
        <v>1148</v>
      </c>
      <c r="C1034" s="267" t="s">
        <v>2525</v>
      </c>
      <c r="D1034" s="268"/>
      <c r="E1034" s="267">
        <v>50</v>
      </c>
      <c r="F1034" s="269">
        <v>184</v>
      </c>
      <c r="G1034" s="270">
        <v>370.8</v>
      </c>
      <c r="M1034" s="267">
        <v>-78.369492351886962</v>
      </c>
    </row>
    <row r="1035" spans="1:13" x14ac:dyDescent="0.25">
      <c r="A1035" s="267">
        <v>1061095</v>
      </c>
      <c r="B1035" s="267" t="s">
        <v>1150</v>
      </c>
      <c r="C1035" s="267" t="s">
        <v>2525</v>
      </c>
      <c r="D1035" s="268"/>
      <c r="E1035" s="267">
        <v>60</v>
      </c>
      <c r="F1035" s="269">
        <v>446</v>
      </c>
      <c r="G1035" s="270">
        <v>895.8</v>
      </c>
      <c r="M1035" s="267">
        <v>-82.357232087719311</v>
      </c>
    </row>
    <row r="1036" spans="1:13" x14ac:dyDescent="0.25">
      <c r="A1036" s="267">
        <v>1061096</v>
      </c>
      <c r="B1036" s="267" t="s">
        <v>1152</v>
      </c>
      <c r="C1036" s="267" t="s">
        <v>2525</v>
      </c>
      <c r="D1036" s="268"/>
      <c r="E1036" s="267">
        <v>60</v>
      </c>
      <c r="F1036" s="269">
        <v>240</v>
      </c>
      <c r="G1036" s="270">
        <v>481.8</v>
      </c>
      <c r="M1036" s="267">
        <v>-83.754092015665378</v>
      </c>
    </row>
    <row r="1037" spans="1:13" x14ac:dyDescent="0.25">
      <c r="A1037" s="267">
        <v>1061097</v>
      </c>
      <c r="B1037" s="267" t="s">
        <v>22</v>
      </c>
      <c r="C1037" s="267" t="s">
        <v>2525</v>
      </c>
      <c r="D1037" s="268"/>
      <c r="E1037" s="267">
        <v>50</v>
      </c>
      <c r="F1037" s="269">
        <v>1226</v>
      </c>
      <c r="G1037" s="270">
        <v>2465</v>
      </c>
      <c r="M1037" s="267">
        <v>-77.179754934948861</v>
      </c>
    </row>
    <row r="1038" spans="1:13" x14ac:dyDescent="0.25">
      <c r="A1038" s="267">
        <v>1061098</v>
      </c>
      <c r="B1038" s="267" t="s">
        <v>1155</v>
      </c>
      <c r="C1038" s="267" t="s">
        <v>2525</v>
      </c>
      <c r="D1038" s="268"/>
      <c r="E1038" s="267">
        <v>60</v>
      </c>
      <c r="F1038" s="269">
        <v>114</v>
      </c>
      <c r="G1038" s="270">
        <v>228.4</v>
      </c>
      <c r="M1038" s="267">
        <v>-80.508612080888739</v>
      </c>
    </row>
    <row r="1039" spans="1:13" x14ac:dyDescent="0.25">
      <c r="A1039" s="267">
        <v>1061100</v>
      </c>
      <c r="B1039" s="267" t="s">
        <v>1157</v>
      </c>
      <c r="C1039" s="267" t="s">
        <v>2525</v>
      </c>
      <c r="D1039" s="268"/>
      <c r="E1039" s="267">
        <v>70</v>
      </c>
      <c r="F1039" s="269">
        <v>81</v>
      </c>
      <c r="G1039" s="270">
        <v>163.19999999999999</v>
      </c>
      <c r="M1039" s="267">
        <v>-85.116344888867204</v>
      </c>
    </row>
    <row r="1040" spans="1:13" x14ac:dyDescent="0.25">
      <c r="A1040" s="267">
        <v>1061101</v>
      </c>
      <c r="B1040" s="267" t="s">
        <v>1159</v>
      </c>
      <c r="C1040" s="267" t="s">
        <v>2525</v>
      </c>
      <c r="D1040" s="268"/>
      <c r="E1040" s="267">
        <v>50</v>
      </c>
      <c r="F1040" s="269">
        <v>403</v>
      </c>
      <c r="G1040" s="270">
        <v>811</v>
      </c>
      <c r="M1040" s="267">
        <v>-78.473701685546288</v>
      </c>
    </row>
    <row r="1041" spans="1:13" x14ac:dyDescent="0.25">
      <c r="A1041" s="267">
        <v>1061102</v>
      </c>
      <c r="B1041" s="267" t="s">
        <v>1161</v>
      </c>
      <c r="C1041" s="267" t="s">
        <v>2525</v>
      </c>
      <c r="D1041" s="268"/>
      <c r="E1041" s="267">
        <v>60</v>
      </c>
      <c r="F1041" s="269">
        <v>63</v>
      </c>
      <c r="G1041" s="270">
        <v>126.8</v>
      </c>
      <c r="M1041" s="267">
        <v>-82.270870698280135</v>
      </c>
    </row>
    <row r="1042" spans="1:13" x14ac:dyDescent="0.25">
      <c r="A1042" s="267">
        <v>1061103</v>
      </c>
      <c r="B1042" s="267" t="s">
        <v>1163</v>
      </c>
      <c r="C1042" s="267" t="s">
        <v>2525</v>
      </c>
      <c r="D1042" s="268"/>
      <c r="E1042" s="267">
        <v>60</v>
      </c>
      <c r="F1042" s="269">
        <v>50</v>
      </c>
      <c r="G1042" s="270">
        <v>99.6</v>
      </c>
      <c r="M1042" s="267">
        <v>-81.651872849701974</v>
      </c>
    </row>
    <row r="1043" spans="1:13" x14ac:dyDescent="0.25">
      <c r="A1043" s="267">
        <v>1061104</v>
      </c>
      <c r="B1043" s="267" t="s">
        <v>1165</v>
      </c>
      <c r="C1043" s="267" t="s">
        <v>2525</v>
      </c>
      <c r="D1043" s="268"/>
      <c r="E1043" s="267">
        <v>60</v>
      </c>
      <c r="F1043" s="269">
        <v>373</v>
      </c>
      <c r="G1043" s="270">
        <v>750.2</v>
      </c>
      <c r="M1043" s="267">
        <v>-79.968187334675392</v>
      </c>
    </row>
    <row r="1044" spans="1:13" x14ac:dyDescent="0.25">
      <c r="A1044" s="267">
        <v>1061105</v>
      </c>
      <c r="B1044" s="267" t="s">
        <v>1167</v>
      </c>
      <c r="C1044" s="267" t="s">
        <v>2525</v>
      </c>
      <c r="D1044" s="268"/>
      <c r="E1044" s="267">
        <v>60</v>
      </c>
      <c r="F1044" s="269">
        <v>612</v>
      </c>
      <c r="G1044" s="270">
        <v>1230.4000000000001</v>
      </c>
      <c r="M1044" s="267">
        <v>-83.736064450427193</v>
      </c>
    </row>
    <row r="1045" spans="1:13" x14ac:dyDescent="0.25">
      <c r="A1045" s="267">
        <v>1061106</v>
      </c>
      <c r="B1045" s="267" t="s">
        <v>1169</v>
      </c>
      <c r="C1045" s="267" t="s">
        <v>2525</v>
      </c>
      <c r="D1045" s="268"/>
      <c r="E1045" s="267">
        <v>50</v>
      </c>
      <c r="F1045" s="269">
        <v>74</v>
      </c>
      <c r="G1045" s="270">
        <v>149.19999999999999</v>
      </c>
      <c r="M1045" s="267">
        <v>-71.552810141294856</v>
      </c>
    </row>
    <row r="1046" spans="1:13" x14ac:dyDescent="0.25">
      <c r="A1046" s="267">
        <v>1061107</v>
      </c>
      <c r="B1046" s="267" t="s">
        <v>1171</v>
      </c>
      <c r="C1046" s="267" t="s">
        <v>2525</v>
      </c>
      <c r="D1046" s="268"/>
      <c r="E1046" s="267">
        <v>50</v>
      </c>
      <c r="F1046" s="269">
        <v>909</v>
      </c>
      <c r="G1046" s="270">
        <v>1826.8</v>
      </c>
      <c r="M1046" s="267">
        <v>-78.16525378005494</v>
      </c>
    </row>
    <row r="1047" spans="1:13" x14ac:dyDescent="0.25">
      <c r="A1047" s="267">
        <v>1061108</v>
      </c>
      <c r="B1047" s="267" t="s">
        <v>1173</v>
      </c>
      <c r="C1047" s="267" t="s">
        <v>2525</v>
      </c>
      <c r="D1047" s="268"/>
      <c r="E1047" s="267">
        <v>60</v>
      </c>
      <c r="F1047" s="269">
        <v>145</v>
      </c>
      <c r="G1047" s="270">
        <v>290.60000000000002</v>
      </c>
      <c r="M1047" s="267">
        <v>-83.558759129789124</v>
      </c>
    </row>
    <row r="1048" spans="1:13" x14ac:dyDescent="0.25">
      <c r="A1048" s="267">
        <v>1061109</v>
      </c>
      <c r="B1048" s="267" t="s">
        <v>1175</v>
      </c>
      <c r="C1048" s="267" t="s">
        <v>2525</v>
      </c>
      <c r="D1048" s="268"/>
      <c r="E1048" s="267">
        <v>60</v>
      </c>
      <c r="F1048" s="269">
        <v>197</v>
      </c>
      <c r="G1048" s="270">
        <v>395</v>
      </c>
      <c r="M1048" s="267">
        <v>-84.313282506065732</v>
      </c>
    </row>
    <row r="1049" spans="1:13" x14ac:dyDescent="0.25">
      <c r="A1049" s="267">
        <v>1061110</v>
      </c>
      <c r="B1049" s="267" t="s">
        <v>1177</v>
      </c>
      <c r="C1049" s="267" t="s">
        <v>2525</v>
      </c>
      <c r="D1049" s="268"/>
      <c r="E1049" s="267">
        <v>50</v>
      </c>
      <c r="F1049" s="269">
        <v>724</v>
      </c>
      <c r="G1049" s="270">
        <v>1456.2</v>
      </c>
      <c r="M1049" s="267">
        <v>-78.651940826594398</v>
      </c>
    </row>
    <row r="1050" spans="1:13" x14ac:dyDescent="0.25">
      <c r="A1050" s="267">
        <v>1061111</v>
      </c>
      <c r="B1050" s="267" t="s">
        <v>1179</v>
      </c>
      <c r="C1050" s="267" t="s">
        <v>2525</v>
      </c>
      <c r="D1050" s="268"/>
      <c r="E1050" s="267">
        <v>50</v>
      </c>
      <c r="F1050" s="269">
        <v>5</v>
      </c>
      <c r="G1050" s="270">
        <v>10.6</v>
      </c>
      <c r="M1050" s="267">
        <v>-53.771136399160149</v>
      </c>
    </row>
    <row r="1051" spans="1:13" x14ac:dyDescent="0.25">
      <c r="A1051" s="267">
        <v>1061112</v>
      </c>
      <c r="B1051" s="267" t="s">
        <v>1181</v>
      </c>
      <c r="C1051" s="267" t="s">
        <v>2525</v>
      </c>
      <c r="D1051" s="268"/>
      <c r="E1051" s="267">
        <v>60</v>
      </c>
      <c r="F1051" s="269">
        <v>78</v>
      </c>
      <c r="G1051" s="270">
        <v>156.80000000000001</v>
      </c>
      <c r="M1051" s="267">
        <v>-82.890373544068723</v>
      </c>
    </row>
    <row r="1052" spans="1:13" x14ac:dyDescent="0.25">
      <c r="A1052" s="267">
        <v>1061113</v>
      </c>
      <c r="B1052" s="267" t="s">
        <v>1183</v>
      </c>
      <c r="C1052" s="267" t="s">
        <v>22275</v>
      </c>
      <c r="D1052" s="268"/>
      <c r="E1052" s="267">
        <v>60</v>
      </c>
      <c r="F1052" s="269">
        <v>2196</v>
      </c>
      <c r="G1052" s="270">
        <v>4413.3999999999996</v>
      </c>
      <c r="M1052" s="267">
        <v>-81.785157328252453</v>
      </c>
    </row>
    <row r="1053" spans="1:13" x14ac:dyDescent="0.25">
      <c r="A1053" s="267">
        <v>1061114</v>
      </c>
      <c r="B1053" s="267" t="s">
        <v>1185</v>
      </c>
      <c r="C1053" s="267" t="s">
        <v>2525</v>
      </c>
      <c r="D1053" s="268"/>
      <c r="E1053" s="267">
        <v>60</v>
      </c>
      <c r="F1053" s="269">
        <v>156</v>
      </c>
      <c r="G1053" s="270">
        <v>313.8</v>
      </c>
      <c r="M1053" s="267">
        <v>-83.214696627256131</v>
      </c>
    </row>
    <row r="1054" spans="1:13" x14ac:dyDescent="0.25">
      <c r="A1054" s="267">
        <v>1061115</v>
      </c>
      <c r="B1054" s="267" t="s">
        <v>1187</v>
      </c>
      <c r="C1054" s="267" t="s">
        <v>2525</v>
      </c>
      <c r="D1054" s="268"/>
      <c r="E1054" s="267">
        <v>60</v>
      </c>
      <c r="F1054" s="269">
        <v>85</v>
      </c>
      <c r="G1054" s="270">
        <v>170.8</v>
      </c>
      <c r="M1054" s="267">
        <v>-81.693485388382996</v>
      </c>
    </row>
    <row r="1055" spans="1:13" x14ac:dyDescent="0.25">
      <c r="A1055" s="267">
        <v>1061116</v>
      </c>
      <c r="B1055" s="267" t="s">
        <v>1189</v>
      </c>
      <c r="C1055" s="267" t="s">
        <v>2525</v>
      </c>
      <c r="D1055" s="268"/>
      <c r="E1055" s="267">
        <v>60</v>
      </c>
      <c r="F1055" s="269">
        <v>1202</v>
      </c>
      <c r="G1055" s="270">
        <v>2416.4</v>
      </c>
      <c r="M1055" s="267">
        <v>-83.68999931125424</v>
      </c>
    </row>
    <row r="1056" spans="1:13" x14ac:dyDescent="0.25">
      <c r="A1056" s="267">
        <v>1061117</v>
      </c>
      <c r="B1056" s="267" t="s">
        <v>1191</v>
      </c>
      <c r="C1056" s="267" t="s">
        <v>2525</v>
      </c>
      <c r="D1056" s="268"/>
      <c r="E1056" s="267">
        <v>60</v>
      </c>
      <c r="F1056" s="269">
        <v>191</v>
      </c>
      <c r="G1056" s="270">
        <v>384</v>
      </c>
      <c r="M1056" s="267">
        <v>-84.186293246807722</v>
      </c>
    </row>
    <row r="1057" spans="1:13" x14ac:dyDescent="0.25">
      <c r="A1057" s="267">
        <v>1061118</v>
      </c>
      <c r="B1057" s="267" t="s">
        <v>1193</v>
      </c>
      <c r="C1057" s="267" t="s">
        <v>2525</v>
      </c>
      <c r="D1057" s="268"/>
      <c r="E1057" s="267">
        <v>50</v>
      </c>
      <c r="F1057" s="269">
        <v>847</v>
      </c>
      <c r="G1057" s="270">
        <v>1701.8</v>
      </c>
      <c r="M1057" s="267">
        <v>-64.025265815585612</v>
      </c>
    </row>
    <row r="1058" spans="1:13" x14ac:dyDescent="0.25">
      <c r="A1058" s="267">
        <v>1061119</v>
      </c>
      <c r="B1058" s="267" t="s">
        <v>1195</v>
      </c>
      <c r="C1058" s="267" t="s">
        <v>2525</v>
      </c>
      <c r="D1058" s="268"/>
      <c r="E1058" s="267">
        <v>60</v>
      </c>
      <c r="F1058" s="269">
        <v>240</v>
      </c>
      <c r="G1058" s="270">
        <v>481.4</v>
      </c>
      <c r="M1058" s="267">
        <v>-84.164063151365056</v>
      </c>
    </row>
    <row r="1059" spans="1:13" x14ac:dyDescent="0.25">
      <c r="A1059" s="267">
        <v>1062001</v>
      </c>
      <c r="B1059" s="267" t="s">
        <v>1197</v>
      </c>
      <c r="C1059" s="267" t="s">
        <v>22275</v>
      </c>
      <c r="D1059" s="268"/>
      <c r="E1059" s="267">
        <v>50</v>
      </c>
      <c r="F1059" s="269">
        <v>15534</v>
      </c>
      <c r="G1059" s="270">
        <v>31222.799999999999</v>
      </c>
      <c r="M1059" s="267">
        <v>-59.908470976843077</v>
      </c>
    </row>
    <row r="1060" spans="1:13" x14ac:dyDescent="0.25">
      <c r="A1060" s="267">
        <v>1062003</v>
      </c>
      <c r="B1060" s="267" t="s">
        <v>1199</v>
      </c>
      <c r="C1060" s="267" t="s">
        <v>2525</v>
      </c>
      <c r="D1060" s="268"/>
      <c r="E1060" s="267">
        <v>50</v>
      </c>
      <c r="F1060" s="269">
        <v>387</v>
      </c>
      <c r="G1060" s="270">
        <v>777.2</v>
      </c>
      <c r="M1060" s="267">
        <v>-77.152343438204838</v>
      </c>
    </row>
    <row r="1061" spans="1:13" x14ac:dyDescent="0.25">
      <c r="A1061" s="267">
        <v>1062004</v>
      </c>
      <c r="B1061" s="267" t="s">
        <v>1201</v>
      </c>
      <c r="C1061" s="267" t="s">
        <v>22275</v>
      </c>
      <c r="D1061" s="268"/>
      <c r="E1061" s="267">
        <v>50</v>
      </c>
      <c r="F1061" s="269">
        <v>12118</v>
      </c>
      <c r="G1061" s="270">
        <v>24357.599999999999</v>
      </c>
      <c r="M1061" s="267">
        <v>-64.765536352119454</v>
      </c>
    </row>
    <row r="1062" spans="1:13" x14ac:dyDescent="0.25">
      <c r="A1062" s="267">
        <v>1062005</v>
      </c>
      <c r="B1062" s="267" t="s">
        <v>1203</v>
      </c>
      <c r="C1062" s="267" t="s">
        <v>2525</v>
      </c>
      <c r="D1062" s="268"/>
      <c r="E1062" s="267">
        <v>60</v>
      </c>
      <c r="F1062" s="269">
        <v>1425</v>
      </c>
      <c r="G1062" s="270">
        <v>2863.4</v>
      </c>
      <c r="M1062" s="267">
        <v>-79.857112537923157</v>
      </c>
    </row>
    <row r="1063" spans="1:13" x14ac:dyDescent="0.25">
      <c r="A1063" s="267">
        <v>1062006</v>
      </c>
      <c r="B1063" s="267" t="s">
        <v>1205</v>
      </c>
      <c r="C1063" s="267" t="s">
        <v>22275</v>
      </c>
      <c r="D1063" s="268"/>
      <c r="E1063" s="267">
        <v>50</v>
      </c>
      <c r="F1063" s="269">
        <v>7658</v>
      </c>
      <c r="G1063" s="270">
        <v>15392</v>
      </c>
      <c r="M1063" s="267">
        <v>-65.435295173593857</v>
      </c>
    </row>
    <row r="1064" spans="1:13" x14ac:dyDescent="0.25">
      <c r="A1064" s="267">
        <v>1062008</v>
      </c>
      <c r="B1064" s="267" t="s">
        <v>1207</v>
      </c>
      <c r="C1064" s="267" t="s">
        <v>2525</v>
      </c>
      <c r="D1064" s="268"/>
      <c r="E1064" s="267">
        <v>50</v>
      </c>
      <c r="F1064" s="269">
        <v>416</v>
      </c>
      <c r="G1064" s="270">
        <v>836.2</v>
      </c>
      <c r="M1064" s="267">
        <v>-77.980131982601307</v>
      </c>
    </row>
    <row r="1065" spans="1:13" x14ac:dyDescent="0.25">
      <c r="A1065" s="267">
        <v>1062009</v>
      </c>
      <c r="B1065" s="267" t="s">
        <v>1209</v>
      </c>
      <c r="C1065" s="267" t="s">
        <v>2525</v>
      </c>
      <c r="D1065" s="268"/>
      <c r="E1065" s="267">
        <v>50</v>
      </c>
      <c r="F1065" s="269">
        <v>6044</v>
      </c>
      <c r="G1065" s="270">
        <v>12149.4</v>
      </c>
      <c r="M1065" s="267">
        <v>-57.58591377397466</v>
      </c>
    </row>
    <row r="1066" spans="1:13" x14ac:dyDescent="0.25">
      <c r="A1066" s="267">
        <v>1062011</v>
      </c>
      <c r="B1066" s="267" t="s">
        <v>1211</v>
      </c>
      <c r="C1066" s="267" t="s">
        <v>2525</v>
      </c>
      <c r="D1066" s="268"/>
      <c r="E1066" s="267">
        <v>50</v>
      </c>
      <c r="F1066" s="269">
        <v>446</v>
      </c>
      <c r="G1066" s="270">
        <v>896</v>
      </c>
      <c r="M1066" s="267">
        <v>-35.559294943595631</v>
      </c>
    </row>
    <row r="1067" spans="1:13" x14ac:dyDescent="0.25">
      <c r="A1067" s="267">
        <v>1062014</v>
      </c>
      <c r="B1067" s="267" t="s">
        <v>1213</v>
      </c>
      <c r="C1067" s="267" t="s">
        <v>2525</v>
      </c>
      <c r="D1067" s="268"/>
      <c r="E1067" s="267">
        <v>50</v>
      </c>
      <c r="F1067" s="269">
        <v>1080</v>
      </c>
      <c r="G1067" s="270">
        <v>2170.8000000000002</v>
      </c>
      <c r="M1067" s="267">
        <v>-77.750244867946094</v>
      </c>
    </row>
    <row r="1068" spans="1:13" x14ac:dyDescent="0.25">
      <c r="A1068" s="267">
        <v>1062016</v>
      </c>
      <c r="B1068" s="267" t="s">
        <v>3358</v>
      </c>
      <c r="C1068" s="267" t="s">
        <v>2525</v>
      </c>
      <c r="D1068" s="268"/>
      <c r="E1068" s="267">
        <v>60</v>
      </c>
      <c r="F1068" s="269">
        <v>1245</v>
      </c>
      <c r="G1068" s="270">
        <v>2501.6</v>
      </c>
      <c r="M1068" s="267">
        <v>-79.913467749603711</v>
      </c>
    </row>
    <row r="1069" spans="1:13" x14ac:dyDescent="0.25">
      <c r="A1069" s="267">
        <v>1062018</v>
      </c>
      <c r="B1069" s="267" t="s">
        <v>1216</v>
      </c>
      <c r="C1069" s="267" t="s">
        <v>22275</v>
      </c>
      <c r="D1069" s="268"/>
      <c r="E1069" s="267">
        <v>50</v>
      </c>
      <c r="F1069" s="269">
        <v>8517</v>
      </c>
      <c r="G1069" s="270">
        <v>17119.599999999999</v>
      </c>
      <c r="M1069" s="267">
        <v>-67.818184620818414</v>
      </c>
    </row>
    <row r="1070" spans="1:13" x14ac:dyDescent="0.25">
      <c r="A1070" s="267">
        <v>1062019</v>
      </c>
      <c r="B1070" s="267" t="s">
        <v>3376</v>
      </c>
      <c r="C1070" s="267" t="s">
        <v>2525</v>
      </c>
      <c r="D1070" s="268"/>
      <c r="E1070" s="267">
        <v>60</v>
      </c>
      <c r="F1070" s="269">
        <v>391</v>
      </c>
      <c r="G1070" s="270">
        <v>786.8</v>
      </c>
      <c r="M1070" s="267">
        <v>-81.186438508808465</v>
      </c>
    </row>
    <row r="1071" spans="1:13" x14ac:dyDescent="0.25">
      <c r="A1071" s="267">
        <v>1062020</v>
      </c>
      <c r="B1071" s="267" t="s">
        <v>1219</v>
      </c>
      <c r="C1071" s="267" t="s">
        <v>2525</v>
      </c>
      <c r="D1071" s="268"/>
      <c r="E1071" s="267">
        <v>50</v>
      </c>
      <c r="F1071" s="269">
        <v>327</v>
      </c>
      <c r="G1071" s="270">
        <v>657.4</v>
      </c>
      <c r="M1071" s="267">
        <v>-74.877702070997103</v>
      </c>
    </row>
    <row r="1072" spans="1:13" x14ac:dyDescent="0.25">
      <c r="A1072" s="267">
        <v>1062021</v>
      </c>
      <c r="B1072" s="267" t="s">
        <v>1221</v>
      </c>
      <c r="C1072" s="267" t="s">
        <v>2525</v>
      </c>
      <c r="D1072" s="268"/>
      <c r="E1072" s="267">
        <v>60</v>
      </c>
      <c r="F1072" s="269">
        <v>676</v>
      </c>
      <c r="G1072" s="270">
        <v>1358.4</v>
      </c>
      <c r="M1072" s="267">
        <v>-79.344792223285282</v>
      </c>
    </row>
    <row r="1073" spans="1:13" x14ac:dyDescent="0.25">
      <c r="A1073" s="267">
        <v>1062022</v>
      </c>
      <c r="B1073" s="267" t="s">
        <v>1223</v>
      </c>
      <c r="C1073" s="267" t="s">
        <v>2525</v>
      </c>
      <c r="D1073" s="268"/>
      <c r="E1073" s="267">
        <v>50</v>
      </c>
      <c r="F1073" s="269">
        <v>840</v>
      </c>
      <c r="G1073" s="270">
        <v>1688.6</v>
      </c>
      <c r="M1073" s="267">
        <v>-75.05099116491138</v>
      </c>
    </row>
    <row r="1074" spans="1:13" x14ac:dyDescent="0.25">
      <c r="A1074" s="267">
        <v>1062023</v>
      </c>
      <c r="B1074" s="267" t="s">
        <v>1225</v>
      </c>
      <c r="C1074" s="267" t="s">
        <v>2525</v>
      </c>
      <c r="D1074" s="268"/>
      <c r="E1074" s="267">
        <v>50</v>
      </c>
      <c r="F1074" s="269">
        <v>4583</v>
      </c>
      <c r="G1074" s="270">
        <v>9211.7999999999993</v>
      </c>
      <c r="M1074" s="267">
        <v>-72.50955243974721</v>
      </c>
    </row>
    <row r="1075" spans="1:13" x14ac:dyDescent="0.25">
      <c r="A1075" s="267">
        <v>1062025</v>
      </c>
      <c r="B1075" s="267" t="s">
        <v>1227</v>
      </c>
      <c r="C1075" s="267" t="s">
        <v>2525</v>
      </c>
      <c r="D1075" s="268"/>
      <c r="E1075" s="267">
        <v>60</v>
      </c>
      <c r="F1075" s="269">
        <v>732</v>
      </c>
      <c r="G1075" s="270">
        <v>1470.4</v>
      </c>
      <c r="M1075" s="267">
        <v>-80.650645044549378</v>
      </c>
    </row>
    <row r="1076" spans="1:13" x14ac:dyDescent="0.25">
      <c r="A1076" s="267">
        <v>1062026</v>
      </c>
      <c r="B1076" s="267" t="s">
        <v>3402</v>
      </c>
      <c r="C1076" s="267" t="s">
        <v>2525</v>
      </c>
      <c r="D1076" s="268"/>
      <c r="E1076" s="267">
        <v>50</v>
      </c>
      <c r="F1076" s="269">
        <v>239</v>
      </c>
      <c r="G1076" s="270">
        <v>480.8</v>
      </c>
      <c r="M1076" s="267">
        <v>-78.964758790723039</v>
      </c>
    </row>
    <row r="1077" spans="1:13" x14ac:dyDescent="0.25">
      <c r="A1077" s="267">
        <v>1062027</v>
      </c>
      <c r="B1077" s="267" t="s">
        <v>4661</v>
      </c>
      <c r="C1077" s="267" t="s">
        <v>2525</v>
      </c>
      <c r="D1077" s="268"/>
      <c r="E1077" s="267">
        <v>60</v>
      </c>
      <c r="F1077" s="269">
        <v>601</v>
      </c>
      <c r="G1077" s="270">
        <v>1207.4000000000001</v>
      </c>
      <c r="M1077" s="267">
        <v>-79.737117025925997</v>
      </c>
    </row>
    <row r="1078" spans="1:13" x14ac:dyDescent="0.25">
      <c r="A1078" s="267">
        <v>1062031</v>
      </c>
      <c r="B1078" s="267" t="s">
        <v>4663</v>
      </c>
      <c r="C1078" s="267" t="s">
        <v>2525</v>
      </c>
      <c r="D1078" s="268"/>
      <c r="E1078" s="267">
        <v>60</v>
      </c>
      <c r="F1078" s="269">
        <v>225</v>
      </c>
      <c r="G1078" s="270">
        <v>451.4</v>
      </c>
      <c r="M1078" s="267">
        <v>-83.589339083085648</v>
      </c>
    </row>
    <row r="1079" spans="1:13" x14ac:dyDescent="0.25">
      <c r="A1079" s="267">
        <v>1062032</v>
      </c>
      <c r="B1079" s="267" t="s">
        <v>4665</v>
      </c>
      <c r="C1079" s="267" t="s">
        <v>2525</v>
      </c>
      <c r="D1079" s="268"/>
      <c r="E1079" s="267">
        <v>60</v>
      </c>
      <c r="F1079" s="269">
        <v>286</v>
      </c>
      <c r="G1079" s="270">
        <v>575</v>
      </c>
      <c r="M1079" s="267">
        <v>-83.105533196767666</v>
      </c>
    </row>
    <row r="1080" spans="1:13" x14ac:dyDescent="0.25">
      <c r="A1080" s="267">
        <v>1062033</v>
      </c>
      <c r="B1080" s="267" t="s">
        <v>90</v>
      </c>
      <c r="C1080" s="267" t="s">
        <v>2525</v>
      </c>
      <c r="D1080" s="268"/>
      <c r="E1080" s="267">
        <v>50</v>
      </c>
      <c r="F1080" s="269">
        <v>27</v>
      </c>
      <c r="G1080" s="270">
        <v>53.4</v>
      </c>
      <c r="M1080" s="267">
        <v>-71.583636378618905</v>
      </c>
    </row>
    <row r="1081" spans="1:13" x14ac:dyDescent="0.25">
      <c r="A1081" s="267">
        <v>1062035</v>
      </c>
      <c r="B1081" s="267" t="s">
        <v>4668</v>
      </c>
      <c r="C1081" s="267" t="s">
        <v>2525</v>
      </c>
      <c r="D1081" s="268"/>
      <c r="E1081" s="267">
        <v>50</v>
      </c>
      <c r="F1081" s="269">
        <v>1712</v>
      </c>
      <c r="G1081" s="270">
        <v>3441.6</v>
      </c>
      <c r="M1081" s="267">
        <v>-66.967612479713566</v>
      </c>
    </row>
    <row r="1082" spans="1:13" x14ac:dyDescent="0.25">
      <c r="A1082" s="267">
        <v>1062036</v>
      </c>
      <c r="B1082" s="267" t="s">
        <v>4670</v>
      </c>
      <c r="C1082" s="267" t="s">
        <v>2525</v>
      </c>
      <c r="D1082" s="268"/>
      <c r="E1082" s="267">
        <v>50</v>
      </c>
      <c r="F1082" s="269">
        <v>864</v>
      </c>
      <c r="G1082" s="270">
        <v>1737.6</v>
      </c>
      <c r="M1082" s="267">
        <v>-75.240194427006202</v>
      </c>
    </row>
    <row r="1083" spans="1:13" x14ac:dyDescent="0.25">
      <c r="A1083" s="267">
        <v>1062039</v>
      </c>
      <c r="B1083" s="267" t="s">
        <v>4672</v>
      </c>
      <c r="C1083" s="267" t="s">
        <v>2525</v>
      </c>
      <c r="D1083" s="268"/>
      <c r="E1083" s="267">
        <v>60</v>
      </c>
      <c r="F1083" s="269">
        <v>372</v>
      </c>
      <c r="G1083" s="270">
        <v>748.2</v>
      </c>
      <c r="M1083" s="267">
        <v>-81.156805298187649</v>
      </c>
    </row>
    <row r="1084" spans="1:13" x14ac:dyDescent="0.25">
      <c r="A1084" s="267">
        <v>1062040</v>
      </c>
      <c r="B1084" s="267" t="s">
        <v>3438</v>
      </c>
      <c r="C1084" s="267" t="s">
        <v>2525</v>
      </c>
      <c r="D1084" s="268"/>
      <c r="E1084" s="267">
        <v>50</v>
      </c>
      <c r="F1084" s="269">
        <v>161</v>
      </c>
      <c r="G1084" s="270">
        <v>324.39999999999998</v>
      </c>
      <c r="M1084" s="267">
        <v>-73.245158403877937</v>
      </c>
    </row>
    <row r="1085" spans="1:13" x14ac:dyDescent="0.25">
      <c r="A1085" s="267">
        <v>1062045</v>
      </c>
      <c r="B1085" s="267" t="s">
        <v>4675</v>
      </c>
      <c r="C1085" s="267" t="s">
        <v>2525</v>
      </c>
      <c r="D1085" s="268"/>
      <c r="E1085" s="267">
        <v>50</v>
      </c>
      <c r="F1085" s="269">
        <v>1607</v>
      </c>
      <c r="G1085" s="270">
        <v>3230.8</v>
      </c>
      <c r="M1085" s="267">
        <v>-74.128921714906284</v>
      </c>
    </row>
    <row r="1086" spans="1:13" x14ac:dyDescent="0.25">
      <c r="A1086" s="267">
        <v>1062046</v>
      </c>
      <c r="B1086" s="267" t="s">
        <v>4677</v>
      </c>
      <c r="C1086" s="267" t="s">
        <v>2525</v>
      </c>
      <c r="D1086" s="268"/>
      <c r="E1086" s="267">
        <v>60</v>
      </c>
      <c r="F1086" s="269">
        <v>402</v>
      </c>
      <c r="G1086" s="270">
        <v>807.4</v>
      </c>
      <c r="M1086" s="267">
        <v>-80.021333542388305</v>
      </c>
    </row>
    <row r="1087" spans="1:13" x14ac:dyDescent="0.25">
      <c r="A1087" s="267">
        <v>1062048</v>
      </c>
      <c r="B1087" s="267" t="s">
        <v>4679</v>
      </c>
      <c r="C1087" s="267" t="s">
        <v>2525</v>
      </c>
      <c r="D1087" s="268"/>
      <c r="E1087" s="267">
        <v>60</v>
      </c>
      <c r="F1087" s="269">
        <v>317</v>
      </c>
      <c r="G1087" s="270">
        <v>637.79999999999995</v>
      </c>
      <c r="M1087" s="267">
        <v>-82.170785087149824</v>
      </c>
    </row>
    <row r="1088" spans="1:13" x14ac:dyDescent="0.25">
      <c r="A1088" s="267">
        <v>1062050</v>
      </c>
      <c r="B1088" s="267" t="s">
        <v>4681</v>
      </c>
      <c r="C1088" s="267" t="s">
        <v>2525</v>
      </c>
      <c r="D1088" s="268"/>
      <c r="E1088" s="267">
        <v>50</v>
      </c>
      <c r="F1088" s="269">
        <v>155</v>
      </c>
      <c r="G1088" s="270">
        <v>312.39999999999998</v>
      </c>
      <c r="M1088" s="267">
        <v>-78.288395530353142</v>
      </c>
    </row>
    <row r="1089" spans="1:13" x14ac:dyDescent="0.25">
      <c r="A1089" s="267">
        <v>1062051</v>
      </c>
      <c r="B1089" s="267" t="s">
        <v>4683</v>
      </c>
      <c r="C1089" s="267" t="s">
        <v>2525</v>
      </c>
      <c r="D1089" s="268"/>
      <c r="E1089" s="267">
        <v>60</v>
      </c>
      <c r="F1089" s="269">
        <v>230</v>
      </c>
      <c r="G1089" s="270">
        <v>462.4</v>
      </c>
      <c r="M1089" s="267">
        <v>-79.824259905470527</v>
      </c>
    </row>
    <row r="1090" spans="1:13" x14ac:dyDescent="0.25">
      <c r="A1090" s="267">
        <v>1062053</v>
      </c>
      <c r="B1090" s="267" t="s">
        <v>4685</v>
      </c>
      <c r="C1090" s="267" t="s">
        <v>2525</v>
      </c>
      <c r="D1090" s="268"/>
      <c r="E1090" s="267">
        <v>50</v>
      </c>
      <c r="F1090" s="269">
        <v>4284</v>
      </c>
      <c r="G1090" s="270">
        <v>8611.6</v>
      </c>
      <c r="M1090" s="267">
        <v>-5.0600105127417834</v>
      </c>
    </row>
    <row r="1091" spans="1:13" x14ac:dyDescent="0.25">
      <c r="A1091" s="267">
        <v>1062056</v>
      </c>
      <c r="B1091" s="267" t="s">
        <v>4687</v>
      </c>
      <c r="C1091" s="267" t="s">
        <v>2525</v>
      </c>
      <c r="D1091" s="268"/>
      <c r="E1091" s="267">
        <v>60</v>
      </c>
      <c r="F1091" s="269">
        <v>579</v>
      </c>
      <c r="G1091" s="270">
        <v>1164.2</v>
      </c>
      <c r="M1091" s="267">
        <v>-81.09795862918449</v>
      </c>
    </row>
    <row r="1092" spans="1:13" x14ac:dyDescent="0.25">
      <c r="A1092" s="267">
        <v>1062058</v>
      </c>
      <c r="B1092" s="267" t="s">
        <v>4689</v>
      </c>
      <c r="C1092" s="267" t="s">
        <v>2525</v>
      </c>
      <c r="D1092" s="268"/>
      <c r="E1092" s="267">
        <v>50</v>
      </c>
      <c r="F1092" s="269">
        <v>114</v>
      </c>
      <c r="G1092" s="270">
        <v>229.6</v>
      </c>
      <c r="M1092" s="267">
        <v>-70.651980692148641</v>
      </c>
    </row>
    <row r="1093" spans="1:13" x14ac:dyDescent="0.25">
      <c r="A1093" s="267">
        <v>1062059</v>
      </c>
      <c r="B1093" s="267" t="s">
        <v>4691</v>
      </c>
      <c r="C1093" s="267" t="s">
        <v>2525</v>
      </c>
      <c r="D1093" s="268"/>
      <c r="E1093" s="267">
        <v>60</v>
      </c>
      <c r="F1093" s="269">
        <v>344</v>
      </c>
      <c r="G1093" s="270">
        <v>692.4</v>
      </c>
      <c r="M1093" s="267">
        <v>-83.318922861747495</v>
      </c>
    </row>
    <row r="1094" spans="1:13" x14ac:dyDescent="0.25">
      <c r="A1094" s="267">
        <v>1062060</v>
      </c>
      <c r="B1094" s="267" t="s">
        <v>4693</v>
      </c>
      <c r="C1094" s="267" t="s">
        <v>22275</v>
      </c>
      <c r="D1094" s="268"/>
      <c r="E1094" s="267">
        <v>50</v>
      </c>
      <c r="F1094" s="269">
        <v>13011</v>
      </c>
      <c r="G1094" s="270">
        <v>26151.8</v>
      </c>
      <c r="M1094" s="267">
        <v>-61.677974398304272</v>
      </c>
    </row>
    <row r="1095" spans="1:13" x14ac:dyDescent="0.25">
      <c r="A1095" s="267">
        <v>1062061</v>
      </c>
      <c r="B1095" s="267" t="s">
        <v>4695</v>
      </c>
      <c r="C1095" s="267" t="s">
        <v>22275</v>
      </c>
      <c r="D1095" s="268"/>
      <c r="E1095" s="267">
        <v>50</v>
      </c>
      <c r="F1095" s="269">
        <v>4299</v>
      </c>
      <c r="G1095" s="270">
        <v>8640.7999999999993</v>
      </c>
      <c r="M1095" s="267">
        <v>-75.443423425531037</v>
      </c>
    </row>
    <row r="1096" spans="1:13" x14ac:dyDescent="0.25">
      <c r="A1096" s="267">
        <v>1062062</v>
      </c>
      <c r="B1096" s="267" t="s">
        <v>1146</v>
      </c>
      <c r="C1096" s="267" t="s">
        <v>2525</v>
      </c>
      <c r="D1096" s="268"/>
      <c r="E1096" s="267">
        <v>60</v>
      </c>
      <c r="F1096" s="269">
        <v>536</v>
      </c>
      <c r="G1096" s="270">
        <v>1077.5999999999999</v>
      </c>
      <c r="M1096" s="267">
        <v>-80.089541407215691</v>
      </c>
    </row>
    <row r="1097" spans="1:13" x14ac:dyDescent="0.25">
      <c r="A1097" s="267">
        <v>1062065</v>
      </c>
      <c r="B1097" s="267" t="s">
        <v>4698</v>
      </c>
      <c r="C1097" s="267" t="s">
        <v>2525</v>
      </c>
      <c r="D1097" s="268"/>
      <c r="E1097" s="267">
        <v>60</v>
      </c>
      <c r="F1097" s="269">
        <v>644</v>
      </c>
      <c r="G1097" s="270">
        <v>1295.2</v>
      </c>
      <c r="M1097" s="267">
        <v>-81.492005156364897</v>
      </c>
    </row>
    <row r="1098" spans="1:13" x14ac:dyDescent="0.25">
      <c r="A1098" s="267">
        <v>1062069</v>
      </c>
      <c r="B1098" s="267" t="s">
        <v>4700</v>
      </c>
      <c r="C1098" s="267" t="s">
        <v>2525</v>
      </c>
      <c r="D1098" s="268"/>
      <c r="E1098" s="267">
        <v>50</v>
      </c>
      <c r="F1098" s="269">
        <v>1074</v>
      </c>
      <c r="G1098" s="270">
        <v>2158.4</v>
      </c>
      <c r="M1098" s="267">
        <v>-54.013917862511057</v>
      </c>
    </row>
    <row r="1099" spans="1:13" x14ac:dyDescent="0.25">
      <c r="A1099" s="267">
        <v>1062071</v>
      </c>
      <c r="B1099" s="267" t="s">
        <v>4702</v>
      </c>
      <c r="C1099" s="267" t="s">
        <v>2525</v>
      </c>
      <c r="D1099" s="268"/>
      <c r="E1099" s="267">
        <v>50</v>
      </c>
      <c r="F1099" s="269">
        <v>817</v>
      </c>
      <c r="G1099" s="270">
        <v>1641.8</v>
      </c>
      <c r="M1099" s="267">
        <v>29.986074164248066</v>
      </c>
    </row>
    <row r="1100" spans="1:13" x14ac:dyDescent="0.25">
      <c r="A1100" s="267">
        <v>1062076</v>
      </c>
      <c r="B1100" s="267" t="s">
        <v>28</v>
      </c>
      <c r="C1100" s="267" t="s">
        <v>2525</v>
      </c>
      <c r="D1100" s="268"/>
      <c r="E1100" s="267">
        <v>50</v>
      </c>
      <c r="F1100" s="269">
        <v>3138</v>
      </c>
      <c r="G1100" s="270">
        <v>6306.4</v>
      </c>
      <c r="M1100" s="267">
        <v>-70.825340127413256</v>
      </c>
    </row>
    <row r="1101" spans="1:13" x14ac:dyDescent="0.25">
      <c r="A1101" s="267">
        <v>1062078</v>
      </c>
      <c r="B1101" s="267" t="s">
        <v>4705</v>
      </c>
      <c r="C1101" s="267" t="s">
        <v>2525</v>
      </c>
      <c r="D1101" s="268"/>
      <c r="E1101" s="267">
        <v>60</v>
      </c>
      <c r="F1101" s="269">
        <v>577</v>
      </c>
      <c r="G1101" s="270">
        <v>1160.4000000000001</v>
      </c>
      <c r="M1101" s="267">
        <v>-80.735814306714474</v>
      </c>
    </row>
    <row r="1102" spans="1:13" x14ac:dyDescent="0.25">
      <c r="A1102" s="267">
        <v>1062081</v>
      </c>
      <c r="B1102" s="267" t="s">
        <v>4707</v>
      </c>
      <c r="C1102" s="267" t="s">
        <v>2525</v>
      </c>
      <c r="D1102" s="268"/>
      <c r="E1102" s="267">
        <v>50</v>
      </c>
      <c r="F1102" s="269">
        <v>962</v>
      </c>
      <c r="G1102" s="270">
        <v>1934.4</v>
      </c>
      <c r="M1102" s="267">
        <v>-76.704378883320288</v>
      </c>
    </row>
    <row r="1103" spans="1:13" x14ac:dyDescent="0.25">
      <c r="A1103" s="267">
        <v>1062082</v>
      </c>
      <c r="B1103" s="267" t="s">
        <v>4709</v>
      </c>
      <c r="C1103" s="267" t="s">
        <v>2525</v>
      </c>
      <c r="D1103" s="268"/>
      <c r="E1103" s="267">
        <v>50</v>
      </c>
      <c r="F1103" s="269">
        <v>3989</v>
      </c>
      <c r="G1103" s="270">
        <v>8017.8</v>
      </c>
      <c r="M1103" s="267">
        <v>-66.183599416529262</v>
      </c>
    </row>
    <row r="1104" spans="1:13" x14ac:dyDescent="0.25">
      <c r="A1104" s="267">
        <v>1062083</v>
      </c>
      <c r="B1104" s="267" t="s">
        <v>4711</v>
      </c>
      <c r="C1104" s="267" t="s">
        <v>2525</v>
      </c>
      <c r="D1104" s="268"/>
      <c r="E1104" s="267">
        <v>50</v>
      </c>
      <c r="F1104" s="269">
        <v>383</v>
      </c>
      <c r="G1104" s="270">
        <v>770.8</v>
      </c>
      <c r="M1104" s="267">
        <v>-77.698183443492383</v>
      </c>
    </row>
    <row r="1105" spans="1:13" x14ac:dyDescent="0.25">
      <c r="A1105" s="267">
        <v>1062086</v>
      </c>
      <c r="B1105" s="267" t="s">
        <v>4713</v>
      </c>
      <c r="C1105" s="267" t="s">
        <v>2525</v>
      </c>
      <c r="D1105" s="268"/>
      <c r="E1105" s="267">
        <v>50</v>
      </c>
      <c r="F1105" s="269">
        <v>712</v>
      </c>
      <c r="G1105" s="270">
        <v>1430.2</v>
      </c>
      <c r="M1105" s="267">
        <v>-50.545949605102464</v>
      </c>
    </row>
    <row r="1106" spans="1:13" x14ac:dyDescent="0.25">
      <c r="A1106" s="267">
        <v>1062087</v>
      </c>
      <c r="B1106" s="267" t="s">
        <v>4715</v>
      </c>
      <c r="C1106" s="267" t="s">
        <v>2525</v>
      </c>
      <c r="D1106" s="268"/>
      <c r="E1106" s="267">
        <v>60</v>
      </c>
      <c r="F1106" s="269">
        <v>727</v>
      </c>
      <c r="G1106" s="270">
        <v>1462</v>
      </c>
      <c r="M1106" s="267">
        <v>-80.254613936625205</v>
      </c>
    </row>
    <row r="1107" spans="1:13" x14ac:dyDescent="0.25">
      <c r="A1107" s="267">
        <v>1062088</v>
      </c>
      <c r="B1107" s="267" t="s">
        <v>4717</v>
      </c>
      <c r="C1107" s="267" t="s">
        <v>2525</v>
      </c>
      <c r="D1107" s="268"/>
      <c r="E1107" s="267">
        <v>50</v>
      </c>
      <c r="F1107" s="269">
        <v>837</v>
      </c>
      <c r="G1107" s="270">
        <v>1682.6</v>
      </c>
      <c r="M1107" s="267">
        <v>-74.508831182543489</v>
      </c>
    </row>
    <row r="1108" spans="1:13" x14ac:dyDescent="0.25">
      <c r="A1108" s="267">
        <v>1062089</v>
      </c>
      <c r="B1108" s="267" t="s">
        <v>4719</v>
      </c>
      <c r="C1108" s="267" t="s">
        <v>2525</v>
      </c>
      <c r="D1108" s="268"/>
      <c r="E1108" s="267">
        <v>50</v>
      </c>
      <c r="F1108" s="269">
        <v>595</v>
      </c>
      <c r="G1108" s="270">
        <v>1195.8</v>
      </c>
      <c r="M1108" s="267">
        <v>-77.855362012747761</v>
      </c>
    </row>
    <row r="1109" spans="1:13" x14ac:dyDescent="0.25">
      <c r="A1109" s="267">
        <v>1062090</v>
      </c>
      <c r="B1109" s="267" t="s">
        <v>4721</v>
      </c>
      <c r="C1109" s="267" t="s">
        <v>2525</v>
      </c>
      <c r="D1109" s="268"/>
      <c r="E1109" s="267">
        <v>50</v>
      </c>
      <c r="F1109" s="269">
        <v>4763</v>
      </c>
      <c r="G1109" s="270">
        <v>9573.7999999999993</v>
      </c>
      <c r="M1109" s="267">
        <v>-72.551953490749995</v>
      </c>
    </row>
    <row r="1110" spans="1:13" x14ac:dyDescent="0.25">
      <c r="A1110" s="267">
        <v>1062091</v>
      </c>
      <c r="B1110" s="267" t="s">
        <v>4723</v>
      </c>
      <c r="C1110" s="267" t="s">
        <v>2525</v>
      </c>
      <c r="D1110" s="268"/>
      <c r="E1110" s="267">
        <v>50</v>
      </c>
      <c r="F1110" s="269">
        <v>1277</v>
      </c>
      <c r="G1110" s="270">
        <v>2567</v>
      </c>
      <c r="M1110" s="267">
        <v>-76.720133264468203</v>
      </c>
    </row>
    <row r="1111" spans="1:13" x14ac:dyDescent="0.25">
      <c r="A1111" s="267">
        <v>1062092</v>
      </c>
      <c r="B1111" s="267" t="s">
        <v>4725</v>
      </c>
      <c r="C1111" s="267" t="s">
        <v>2525</v>
      </c>
      <c r="D1111" s="268"/>
      <c r="E1111" s="267">
        <v>50</v>
      </c>
      <c r="F1111" s="269">
        <v>858</v>
      </c>
      <c r="G1111" s="270">
        <v>1724.8</v>
      </c>
      <c r="M1111" s="267">
        <v>-78.320937182218046</v>
      </c>
    </row>
    <row r="1112" spans="1:13" x14ac:dyDescent="0.25">
      <c r="A1112" s="267">
        <v>1062093</v>
      </c>
      <c r="B1112" s="267" t="s">
        <v>4727</v>
      </c>
      <c r="C1112" s="267" t="s">
        <v>2525</v>
      </c>
      <c r="D1112" s="268"/>
      <c r="E1112" s="267">
        <v>60</v>
      </c>
      <c r="F1112" s="269">
        <v>299</v>
      </c>
      <c r="G1112" s="270">
        <v>600.20000000000005</v>
      </c>
      <c r="M1112" s="267">
        <v>-79.297941712877588</v>
      </c>
    </row>
    <row r="1113" spans="1:13" x14ac:dyDescent="0.25">
      <c r="A1113" s="267">
        <v>1062094</v>
      </c>
      <c r="B1113" s="267" t="s">
        <v>4729</v>
      </c>
      <c r="C1113" s="267" t="s">
        <v>2525</v>
      </c>
      <c r="D1113" s="268"/>
      <c r="E1113" s="267">
        <v>60</v>
      </c>
      <c r="F1113" s="269">
        <v>691</v>
      </c>
      <c r="G1113" s="270">
        <v>1388.6</v>
      </c>
      <c r="M1113" s="267">
        <v>-80.308427818707301</v>
      </c>
    </row>
    <row r="1114" spans="1:13" x14ac:dyDescent="0.25">
      <c r="A1114" s="267">
        <v>2000000</v>
      </c>
      <c r="B1114" s="267" t="s">
        <v>4731</v>
      </c>
      <c r="C1114" s="267" t="s">
        <v>22275</v>
      </c>
      <c r="D1114" s="268"/>
      <c r="E1114" s="267">
        <v>50</v>
      </c>
      <c r="F1114" s="269">
        <v>871589</v>
      </c>
      <c r="G1114" s="270">
        <v>1751894.6</v>
      </c>
      <c r="M1114" s="267">
        <v>-54.267137414426905</v>
      </c>
    </row>
    <row r="1115" spans="1:13" x14ac:dyDescent="0.25">
      <c r="A1115" s="267">
        <v>3101000</v>
      </c>
      <c r="B1115" s="267" t="s">
        <v>4733</v>
      </c>
      <c r="C1115" s="267" t="s">
        <v>22275</v>
      </c>
      <c r="D1115" s="268"/>
      <c r="E1115" s="267">
        <v>50</v>
      </c>
      <c r="F1115" s="269">
        <v>122699</v>
      </c>
      <c r="G1115" s="270">
        <v>246624.2</v>
      </c>
      <c r="M1115" s="267">
        <v>-69.189917453362909</v>
      </c>
    </row>
    <row r="1116" spans="1:13" x14ac:dyDescent="0.25">
      <c r="A1116" s="267">
        <v>3102000</v>
      </c>
      <c r="B1116" s="267" t="s">
        <v>4735</v>
      </c>
      <c r="C1116" s="267" t="s">
        <v>22275</v>
      </c>
      <c r="D1116" s="268"/>
      <c r="E1116" s="267">
        <v>50</v>
      </c>
      <c r="F1116" s="269">
        <v>49823</v>
      </c>
      <c r="G1116" s="270">
        <v>100144</v>
      </c>
      <c r="M1116" s="267">
        <v>-71.503806209980993</v>
      </c>
    </row>
    <row r="1117" spans="1:13" x14ac:dyDescent="0.25">
      <c r="A1117" s="267">
        <v>3103000</v>
      </c>
      <c r="B1117" s="267" t="s">
        <v>4737</v>
      </c>
      <c r="C1117" s="267" t="s">
        <v>22275</v>
      </c>
      <c r="D1117" s="268"/>
      <c r="E1117" s="267">
        <v>50</v>
      </c>
      <c r="F1117" s="269">
        <v>60464</v>
      </c>
      <c r="G1117" s="270">
        <v>121532.8</v>
      </c>
      <c r="M1117" s="267">
        <v>-28.695821994330785</v>
      </c>
    </row>
    <row r="1118" spans="1:13" x14ac:dyDescent="0.25">
      <c r="A1118" s="267">
        <v>3151001</v>
      </c>
      <c r="B1118" s="267" t="s">
        <v>4739</v>
      </c>
      <c r="C1118" s="267" t="s">
        <v>2525</v>
      </c>
      <c r="D1118" s="268"/>
      <c r="E1118" s="267">
        <v>50</v>
      </c>
      <c r="F1118" s="269">
        <v>872</v>
      </c>
      <c r="G1118" s="270">
        <v>1753</v>
      </c>
      <c r="M1118" s="267">
        <v>-74.353718920117885</v>
      </c>
    </row>
    <row r="1119" spans="1:13" x14ac:dyDescent="0.25">
      <c r="A1119" s="267">
        <v>3151002</v>
      </c>
      <c r="B1119" s="267" t="s">
        <v>4741</v>
      </c>
      <c r="C1119" s="267" t="s">
        <v>2525</v>
      </c>
      <c r="D1119" s="268"/>
      <c r="E1119" s="267">
        <v>60</v>
      </c>
      <c r="F1119" s="269">
        <v>518</v>
      </c>
      <c r="G1119" s="270">
        <v>1040.4000000000001</v>
      </c>
      <c r="M1119" s="267">
        <v>-80.874339587303012</v>
      </c>
    </row>
    <row r="1120" spans="1:13" x14ac:dyDescent="0.25">
      <c r="A1120" s="267">
        <v>3151003</v>
      </c>
      <c r="B1120" s="267" t="s">
        <v>4743</v>
      </c>
      <c r="C1120" s="267" t="s">
        <v>2525</v>
      </c>
      <c r="D1120" s="268"/>
      <c r="E1120" s="267">
        <v>60</v>
      </c>
      <c r="F1120" s="269">
        <v>449</v>
      </c>
      <c r="G1120" s="270">
        <v>903.2</v>
      </c>
      <c r="M1120" s="267">
        <v>-83.44130133119944</v>
      </c>
    </row>
    <row r="1121" spans="1:13" x14ac:dyDescent="0.25">
      <c r="A1121" s="267">
        <v>3151004</v>
      </c>
      <c r="B1121" s="267" t="s">
        <v>4745</v>
      </c>
      <c r="C1121" s="267" t="s">
        <v>2525</v>
      </c>
      <c r="D1121" s="268"/>
      <c r="E1121" s="267">
        <v>60</v>
      </c>
      <c r="F1121" s="269">
        <v>495</v>
      </c>
      <c r="G1121" s="270">
        <v>995</v>
      </c>
      <c r="M1121" s="267">
        <v>-80.786663604191645</v>
      </c>
    </row>
    <row r="1122" spans="1:13" x14ac:dyDescent="0.25">
      <c r="A1122" s="267">
        <v>3151005</v>
      </c>
      <c r="B1122" s="267" t="s">
        <v>4747</v>
      </c>
      <c r="C1122" s="267" t="s">
        <v>2525</v>
      </c>
      <c r="D1122" s="268"/>
      <c r="E1122" s="267">
        <v>60</v>
      </c>
      <c r="F1122" s="269">
        <v>1613</v>
      </c>
      <c r="G1122" s="270">
        <v>3241.2</v>
      </c>
      <c r="M1122" s="267">
        <v>-81.014269471542747</v>
      </c>
    </row>
    <row r="1123" spans="1:13" x14ac:dyDescent="0.25">
      <c r="A1123" s="267">
        <v>3151006</v>
      </c>
      <c r="B1123" s="267" t="s">
        <v>4749</v>
      </c>
      <c r="C1123" s="267" t="s">
        <v>2525</v>
      </c>
      <c r="D1123" s="268"/>
      <c r="E1123" s="267">
        <v>60</v>
      </c>
      <c r="F1123" s="269">
        <v>2516</v>
      </c>
      <c r="G1123" s="270">
        <v>5056.6000000000004</v>
      </c>
      <c r="M1123" s="267">
        <v>-80.226015696736482</v>
      </c>
    </row>
    <row r="1124" spans="1:13" x14ac:dyDescent="0.25">
      <c r="A1124" s="267">
        <v>3151007</v>
      </c>
      <c r="B1124" s="267" t="s">
        <v>4751</v>
      </c>
      <c r="C1124" s="267" t="s">
        <v>2525</v>
      </c>
      <c r="D1124" s="268"/>
      <c r="E1124" s="267">
        <v>60</v>
      </c>
      <c r="F1124" s="269">
        <v>687</v>
      </c>
      <c r="G1124" s="270">
        <v>1380.2</v>
      </c>
      <c r="M1124" s="267">
        <v>-83.180236627452558</v>
      </c>
    </row>
    <row r="1125" spans="1:13" x14ac:dyDescent="0.25">
      <c r="A1125" s="267">
        <v>3151008</v>
      </c>
      <c r="B1125" s="267" t="s">
        <v>4753</v>
      </c>
      <c r="C1125" s="267" t="s">
        <v>2525</v>
      </c>
      <c r="D1125" s="268"/>
      <c r="E1125" s="267">
        <v>50</v>
      </c>
      <c r="F1125" s="269">
        <v>810</v>
      </c>
      <c r="G1125" s="270">
        <v>1628.4</v>
      </c>
      <c r="M1125" s="267">
        <v>-69.538324096388251</v>
      </c>
    </row>
    <row r="1126" spans="1:13" x14ac:dyDescent="0.25">
      <c r="A1126" s="267">
        <v>3151009</v>
      </c>
      <c r="B1126" s="267" t="s">
        <v>4755</v>
      </c>
      <c r="C1126" s="267" t="s">
        <v>22275</v>
      </c>
      <c r="D1126" s="268"/>
      <c r="E1126" s="267">
        <v>50</v>
      </c>
      <c r="F1126" s="269">
        <v>20618</v>
      </c>
      <c r="G1126" s="270">
        <v>41441.199999999997</v>
      </c>
      <c r="M1126" s="267">
        <v>-75.815964308629106</v>
      </c>
    </row>
    <row r="1127" spans="1:13" x14ac:dyDescent="0.25">
      <c r="A1127" s="267">
        <v>3151010</v>
      </c>
      <c r="B1127" s="267" t="s">
        <v>4757</v>
      </c>
      <c r="C1127" s="267" t="s">
        <v>2525</v>
      </c>
      <c r="D1127" s="268"/>
      <c r="E1127" s="267">
        <v>50</v>
      </c>
      <c r="F1127" s="269">
        <v>948</v>
      </c>
      <c r="G1127" s="270">
        <v>1906.4</v>
      </c>
      <c r="M1127" s="267">
        <v>-71.193708662176533</v>
      </c>
    </row>
    <row r="1128" spans="1:13" x14ac:dyDescent="0.25">
      <c r="A1128" s="267">
        <v>3151011</v>
      </c>
      <c r="B1128" s="267" t="s">
        <v>4759</v>
      </c>
      <c r="C1128" s="267" t="s">
        <v>2525</v>
      </c>
      <c r="D1128" s="268"/>
      <c r="E1128" s="267">
        <v>50</v>
      </c>
      <c r="F1128" s="269">
        <v>2150</v>
      </c>
      <c r="G1128" s="270">
        <v>4321.6000000000004</v>
      </c>
      <c r="M1128" s="267">
        <v>-64.039046023222681</v>
      </c>
    </row>
    <row r="1129" spans="1:13" x14ac:dyDescent="0.25">
      <c r="A1129" s="267">
        <v>3151012</v>
      </c>
      <c r="B1129" s="267" t="s">
        <v>4761</v>
      </c>
      <c r="C1129" s="267" t="s">
        <v>2525</v>
      </c>
      <c r="D1129" s="268"/>
      <c r="E1129" s="267">
        <v>60</v>
      </c>
      <c r="F1129" s="269">
        <v>1245</v>
      </c>
      <c r="G1129" s="270">
        <v>2502.8000000000002</v>
      </c>
      <c r="M1129" s="267">
        <v>-81.671689113029714</v>
      </c>
    </row>
    <row r="1130" spans="1:13" x14ac:dyDescent="0.25">
      <c r="A1130" s="267">
        <v>3151013</v>
      </c>
      <c r="B1130" s="267" t="s">
        <v>4763</v>
      </c>
      <c r="C1130" s="267" t="s">
        <v>2525</v>
      </c>
      <c r="D1130" s="268"/>
      <c r="E1130" s="267">
        <v>50</v>
      </c>
      <c r="F1130" s="269">
        <v>3115</v>
      </c>
      <c r="G1130" s="270">
        <v>6261.4</v>
      </c>
      <c r="M1130" s="267">
        <v>-57.732888727670293</v>
      </c>
    </row>
    <row r="1131" spans="1:13" x14ac:dyDescent="0.25">
      <c r="A1131" s="267">
        <v>3151014</v>
      </c>
      <c r="B1131" s="267" t="s">
        <v>4765</v>
      </c>
      <c r="C1131" s="267" t="s">
        <v>2525</v>
      </c>
      <c r="D1131" s="268"/>
      <c r="E1131" s="267">
        <v>50</v>
      </c>
      <c r="F1131" s="269">
        <v>953</v>
      </c>
      <c r="G1131" s="270">
        <v>1914.8</v>
      </c>
      <c r="M1131" s="267">
        <v>-78.05003583848108</v>
      </c>
    </row>
    <row r="1132" spans="1:13" x14ac:dyDescent="0.25">
      <c r="A1132" s="267">
        <v>3151015</v>
      </c>
      <c r="B1132" s="267" t="s">
        <v>4767</v>
      </c>
      <c r="C1132" s="267" t="s">
        <v>2525</v>
      </c>
      <c r="D1132" s="268"/>
      <c r="E1132" s="267">
        <v>60</v>
      </c>
      <c r="F1132" s="269">
        <v>2153</v>
      </c>
      <c r="G1132" s="270">
        <v>4326.8</v>
      </c>
      <c r="M1132" s="267">
        <v>-81.066333913256472</v>
      </c>
    </row>
    <row r="1133" spans="1:13" x14ac:dyDescent="0.25">
      <c r="A1133" s="267">
        <v>3151016</v>
      </c>
      <c r="B1133" s="267" t="s">
        <v>4769</v>
      </c>
      <c r="C1133" s="267" t="s">
        <v>2525</v>
      </c>
      <c r="D1133" s="268"/>
      <c r="E1133" s="267">
        <v>50</v>
      </c>
      <c r="F1133" s="269">
        <v>4104</v>
      </c>
      <c r="G1133" s="270">
        <v>8248.6</v>
      </c>
      <c r="M1133" s="267">
        <v>-77.926666242665377</v>
      </c>
    </row>
    <row r="1134" spans="1:13" x14ac:dyDescent="0.25">
      <c r="A1134" s="267">
        <v>3151017</v>
      </c>
      <c r="B1134" s="267" t="s">
        <v>4771</v>
      </c>
      <c r="C1134" s="267" t="s">
        <v>2525</v>
      </c>
      <c r="D1134" s="268"/>
      <c r="E1134" s="267">
        <v>60</v>
      </c>
      <c r="F1134" s="269">
        <v>4083</v>
      </c>
      <c r="G1134" s="270">
        <v>8206</v>
      </c>
      <c r="M1134" s="267">
        <v>-83.87243190520455</v>
      </c>
    </row>
    <row r="1135" spans="1:13" x14ac:dyDescent="0.25">
      <c r="A1135" s="267">
        <v>3151018</v>
      </c>
      <c r="B1135" s="267" t="s">
        <v>4773</v>
      </c>
      <c r="C1135" s="267" t="s">
        <v>2525</v>
      </c>
      <c r="D1135" s="268"/>
      <c r="E1135" s="267">
        <v>50</v>
      </c>
      <c r="F1135" s="269">
        <v>2738</v>
      </c>
      <c r="G1135" s="270">
        <v>5502.6</v>
      </c>
      <c r="M1135" s="267">
        <v>-74.533975709589811</v>
      </c>
    </row>
    <row r="1136" spans="1:13" x14ac:dyDescent="0.25">
      <c r="A1136" s="267">
        <v>3151019</v>
      </c>
      <c r="B1136" s="267" t="s">
        <v>4775</v>
      </c>
      <c r="C1136" s="267" t="s">
        <v>2525</v>
      </c>
      <c r="D1136" s="268"/>
      <c r="E1136" s="267">
        <v>70</v>
      </c>
      <c r="F1136" s="269">
        <v>449</v>
      </c>
      <c r="G1136" s="270">
        <v>903.2</v>
      </c>
      <c r="M1136" s="267">
        <v>-85.315204161191389</v>
      </c>
    </row>
    <row r="1137" spans="1:13" x14ac:dyDescent="0.25">
      <c r="A1137" s="267">
        <v>3151020</v>
      </c>
      <c r="B1137" s="267" t="s">
        <v>4777</v>
      </c>
      <c r="C1137" s="267" t="s">
        <v>2525</v>
      </c>
      <c r="D1137" s="268"/>
      <c r="E1137" s="267">
        <v>60</v>
      </c>
      <c r="F1137" s="269">
        <v>941</v>
      </c>
      <c r="G1137" s="270">
        <v>1892</v>
      </c>
      <c r="M1137" s="267">
        <v>-79.605252088865882</v>
      </c>
    </row>
    <row r="1138" spans="1:13" x14ac:dyDescent="0.25">
      <c r="A1138" s="267">
        <v>3151021</v>
      </c>
      <c r="B1138" s="267" t="s">
        <v>4779</v>
      </c>
      <c r="C1138" s="267" t="s">
        <v>2525</v>
      </c>
      <c r="D1138" s="268"/>
      <c r="E1138" s="267">
        <v>60</v>
      </c>
      <c r="F1138" s="269">
        <v>918</v>
      </c>
      <c r="G1138" s="270">
        <v>1845</v>
      </c>
      <c r="M1138" s="267">
        <v>-82.323442522774812</v>
      </c>
    </row>
    <row r="1139" spans="1:13" x14ac:dyDescent="0.25">
      <c r="A1139" s="267">
        <v>3151022</v>
      </c>
      <c r="B1139" s="267" t="s">
        <v>4781</v>
      </c>
      <c r="C1139" s="267" t="s">
        <v>2525</v>
      </c>
      <c r="D1139" s="268"/>
      <c r="E1139" s="267">
        <v>50</v>
      </c>
      <c r="F1139" s="269">
        <v>1042</v>
      </c>
      <c r="G1139" s="270">
        <v>2095.4</v>
      </c>
      <c r="M1139" s="267">
        <v>-74.136220584973415</v>
      </c>
    </row>
    <row r="1140" spans="1:13" x14ac:dyDescent="0.25">
      <c r="A1140" s="267">
        <v>3151023</v>
      </c>
      <c r="B1140" s="267" t="s">
        <v>4783</v>
      </c>
      <c r="C1140" s="267" t="s">
        <v>2525</v>
      </c>
      <c r="D1140" s="268"/>
      <c r="E1140" s="267">
        <v>50</v>
      </c>
      <c r="F1140" s="269">
        <v>1127</v>
      </c>
      <c r="G1140" s="270">
        <v>2265.1999999999998</v>
      </c>
      <c r="M1140" s="267">
        <v>-74.015397912224643</v>
      </c>
    </row>
    <row r="1141" spans="1:13" x14ac:dyDescent="0.25">
      <c r="A1141" s="267">
        <v>3151024</v>
      </c>
      <c r="B1141" s="267" t="s">
        <v>4785</v>
      </c>
      <c r="C1141" s="267" t="s">
        <v>2525</v>
      </c>
      <c r="D1141" s="268"/>
      <c r="E1141" s="267">
        <v>50</v>
      </c>
      <c r="F1141" s="269">
        <v>2458</v>
      </c>
      <c r="G1141" s="270">
        <v>4941.3999999999996</v>
      </c>
      <c r="M1141" s="267">
        <v>-75.784219843688888</v>
      </c>
    </row>
    <row r="1142" spans="1:13" x14ac:dyDescent="0.25">
      <c r="A1142" s="267">
        <v>3151025</v>
      </c>
      <c r="B1142" s="267" t="s">
        <v>4787</v>
      </c>
      <c r="C1142" s="267" t="s">
        <v>2525</v>
      </c>
      <c r="D1142" s="268"/>
      <c r="E1142" s="267">
        <v>60</v>
      </c>
      <c r="F1142" s="269">
        <v>5454</v>
      </c>
      <c r="G1142" s="270">
        <v>10962.4</v>
      </c>
      <c r="M1142" s="267">
        <v>-82.502255320568807</v>
      </c>
    </row>
    <row r="1143" spans="1:13" x14ac:dyDescent="0.25">
      <c r="A1143" s="267">
        <v>3151026</v>
      </c>
      <c r="B1143" s="267" t="s">
        <v>4789</v>
      </c>
      <c r="C1143" s="267" t="s">
        <v>2525</v>
      </c>
      <c r="D1143" s="268"/>
      <c r="E1143" s="267">
        <v>60</v>
      </c>
      <c r="F1143" s="269">
        <v>454</v>
      </c>
      <c r="G1143" s="270">
        <v>911.8</v>
      </c>
      <c r="M1143" s="267">
        <v>-84.102133031452894</v>
      </c>
    </row>
    <row r="1144" spans="1:13" x14ac:dyDescent="0.25">
      <c r="A1144" s="267">
        <v>3151027</v>
      </c>
      <c r="B1144" s="267" t="s">
        <v>4791</v>
      </c>
      <c r="C1144" s="267" t="s">
        <v>2525</v>
      </c>
      <c r="D1144" s="268"/>
      <c r="E1144" s="267">
        <v>50</v>
      </c>
      <c r="F1144" s="269">
        <v>3398</v>
      </c>
      <c r="G1144" s="270">
        <v>6830</v>
      </c>
      <c r="M1144" s="267">
        <v>-66.023518742223033</v>
      </c>
    </row>
    <row r="1145" spans="1:13" x14ac:dyDescent="0.25">
      <c r="A1145" s="267">
        <v>3151028</v>
      </c>
      <c r="B1145" s="267" t="s">
        <v>4793</v>
      </c>
      <c r="C1145" s="267" t="s">
        <v>2525</v>
      </c>
      <c r="D1145" s="268"/>
      <c r="E1145" s="267">
        <v>60</v>
      </c>
      <c r="F1145" s="269">
        <v>631</v>
      </c>
      <c r="G1145" s="270">
        <v>1267.4000000000001</v>
      </c>
      <c r="M1145" s="267">
        <v>-84.442743835225414</v>
      </c>
    </row>
    <row r="1146" spans="1:13" x14ac:dyDescent="0.25">
      <c r="A1146" s="267">
        <v>3151029</v>
      </c>
      <c r="B1146" s="267" t="s">
        <v>3540</v>
      </c>
      <c r="C1146" s="267" t="s">
        <v>2525</v>
      </c>
      <c r="D1146" s="268"/>
      <c r="E1146" s="267">
        <v>50</v>
      </c>
      <c r="F1146" s="269">
        <v>651</v>
      </c>
      <c r="G1146" s="270">
        <v>1307.8</v>
      </c>
      <c r="M1146" s="267">
        <v>-58.746451661496366</v>
      </c>
    </row>
    <row r="1147" spans="1:13" x14ac:dyDescent="0.25">
      <c r="A1147" s="267">
        <v>3151030</v>
      </c>
      <c r="B1147" s="267" t="s">
        <v>4796</v>
      </c>
      <c r="C1147" s="267" t="s">
        <v>2525</v>
      </c>
      <c r="D1147" s="268"/>
      <c r="E1147" s="267">
        <v>50</v>
      </c>
      <c r="F1147" s="269">
        <v>672</v>
      </c>
      <c r="G1147" s="270">
        <v>1350</v>
      </c>
      <c r="M1147" s="267">
        <v>-63.370513164209775</v>
      </c>
    </row>
    <row r="1148" spans="1:13" x14ac:dyDescent="0.25">
      <c r="A1148" s="267">
        <v>3151031</v>
      </c>
      <c r="B1148" s="267" t="s">
        <v>4798</v>
      </c>
      <c r="C1148" s="267" t="s">
        <v>2525</v>
      </c>
      <c r="D1148" s="268"/>
      <c r="E1148" s="267">
        <v>60</v>
      </c>
      <c r="F1148" s="269">
        <v>626</v>
      </c>
      <c r="G1148" s="270">
        <v>1257.5999999999999</v>
      </c>
      <c r="M1148" s="267">
        <v>-80.256256490231053</v>
      </c>
    </row>
    <row r="1149" spans="1:13" x14ac:dyDescent="0.25">
      <c r="A1149" s="267">
        <v>3151032</v>
      </c>
      <c r="B1149" s="267" t="s">
        <v>4800</v>
      </c>
      <c r="C1149" s="267" t="s">
        <v>2525</v>
      </c>
      <c r="D1149" s="268"/>
      <c r="E1149" s="267">
        <v>50</v>
      </c>
      <c r="F1149" s="269">
        <v>752</v>
      </c>
      <c r="G1149" s="270">
        <v>1512</v>
      </c>
      <c r="M1149" s="267">
        <v>-73.258534206893302</v>
      </c>
    </row>
    <row r="1150" spans="1:13" x14ac:dyDescent="0.25">
      <c r="A1150" s="267">
        <v>3151033</v>
      </c>
      <c r="B1150" s="267" t="s">
        <v>4802</v>
      </c>
      <c r="C1150" s="267" t="s">
        <v>2525</v>
      </c>
      <c r="D1150" s="268"/>
      <c r="E1150" s="267">
        <v>70</v>
      </c>
      <c r="F1150" s="269">
        <v>772</v>
      </c>
      <c r="G1150" s="270">
        <v>1551.8</v>
      </c>
      <c r="M1150" s="267">
        <v>-85.96080241085204</v>
      </c>
    </row>
    <row r="1151" spans="1:13" x14ac:dyDescent="0.25">
      <c r="A1151" s="267">
        <v>3151034</v>
      </c>
      <c r="B1151" s="267" t="s">
        <v>4804</v>
      </c>
      <c r="C1151" s="267" t="s">
        <v>2525</v>
      </c>
      <c r="D1151" s="268"/>
      <c r="E1151" s="267">
        <v>60</v>
      </c>
      <c r="F1151" s="269">
        <v>1559</v>
      </c>
      <c r="G1151" s="270">
        <v>3133.4</v>
      </c>
      <c r="M1151" s="267">
        <v>-79.178948392796642</v>
      </c>
    </row>
    <row r="1152" spans="1:13" x14ac:dyDescent="0.25">
      <c r="A1152" s="267">
        <v>3151035</v>
      </c>
      <c r="B1152" s="267" t="s">
        <v>4806</v>
      </c>
      <c r="C1152" s="267" t="s">
        <v>2525</v>
      </c>
      <c r="D1152" s="268"/>
      <c r="E1152" s="267">
        <v>60</v>
      </c>
      <c r="F1152" s="269">
        <v>571</v>
      </c>
      <c r="G1152" s="270">
        <v>1147</v>
      </c>
      <c r="M1152" s="267">
        <v>-84.246698979343662</v>
      </c>
    </row>
    <row r="1153" spans="1:13" x14ac:dyDescent="0.25">
      <c r="A1153" s="267">
        <v>3151036</v>
      </c>
      <c r="B1153" s="267" t="s">
        <v>4808</v>
      </c>
      <c r="C1153" s="267" t="s">
        <v>2525</v>
      </c>
      <c r="D1153" s="268"/>
      <c r="E1153" s="267">
        <v>60</v>
      </c>
      <c r="F1153" s="269">
        <v>1825</v>
      </c>
      <c r="G1153" s="270">
        <v>3668.2</v>
      </c>
      <c r="M1153" s="267">
        <v>-84.035885016847004</v>
      </c>
    </row>
    <row r="1154" spans="1:13" x14ac:dyDescent="0.25">
      <c r="A1154" s="267">
        <v>3151037</v>
      </c>
      <c r="B1154" s="267" t="s">
        <v>4810</v>
      </c>
      <c r="C1154" s="267" t="s">
        <v>2525</v>
      </c>
      <c r="D1154" s="268"/>
      <c r="E1154" s="267">
        <v>50</v>
      </c>
      <c r="F1154" s="269">
        <v>934</v>
      </c>
      <c r="G1154" s="270">
        <v>1877</v>
      </c>
      <c r="M1154" s="267">
        <v>-74.460834157430057</v>
      </c>
    </row>
    <row r="1155" spans="1:13" x14ac:dyDescent="0.25">
      <c r="A1155" s="267">
        <v>3151038</v>
      </c>
      <c r="B1155" s="267" t="s">
        <v>4812</v>
      </c>
      <c r="C1155" s="267" t="s">
        <v>2525</v>
      </c>
      <c r="D1155" s="268"/>
      <c r="E1155" s="267">
        <v>50</v>
      </c>
      <c r="F1155" s="269">
        <v>2495</v>
      </c>
      <c r="G1155" s="270">
        <v>5014.2</v>
      </c>
      <c r="M1155" s="267">
        <v>-77.942479564156073</v>
      </c>
    </row>
    <row r="1156" spans="1:13" x14ac:dyDescent="0.25">
      <c r="A1156" s="267">
        <v>3151039</v>
      </c>
      <c r="B1156" s="267" t="s">
        <v>4814</v>
      </c>
      <c r="C1156" s="267" t="s">
        <v>2525</v>
      </c>
      <c r="D1156" s="268"/>
      <c r="E1156" s="267">
        <v>50</v>
      </c>
      <c r="F1156" s="269">
        <v>1263</v>
      </c>
      <c r="G1156" s="270">
        <v>2539.6</v>
      </c>
      <c r="M1156" s="267">
        <v>-62.67301938106921</v>
      </c>
    </row>
    <row r="1157" spans="1:13" x14ac:dyDescent="0.25">
      <c r="A1157" s="267">
        <v>3151040</v>
      </c>
      <c r="B1157" s="267" t="s">
        <v>4816</v>
      </c>
      <c r="C1157" s="267" t="s">
        <v>22275</v>
      </c>
      <c r="D1157" s="268"/>
      <c r="E1157" s="267">
        <v>50</v>
      </c>
      <c r="F1157" s="269">
        <v>5783</v>
      </c>
      <c r="G1157" s="270">
        <v>11624.2</v>
      </c>
      <c r="M1157" s="267">
        <v>-76.620288616348631</v>
      </c>
    </row>
    <row r="1158" spans="1:13" x14ac:dyDescent="0.25">
      <c r="A1158" s="267">
        <v>3151041</v>
      </c>
      <c r="B1158" s="267" t="s">
        <v>4818</v>
      </c>
      <c r="C1158" s="267" t="s">
        <v>2525</v>
      </c>
      <c r="D1158" s="268"/>
      <c r="E1158" s="267">
        <v>60</v>
      </c>
      <c r="F1158" s="269">
        <v>655</v>
      </c>
      <c r="G1158" s="270">
        <v>1317.4</v>
      </c>
      <c r="M1158" s="267">
        <v>-80.248579487861491</v>
      </c>
    </row>
    <row r="1159" spans="1:13" x14ac:dyDescent="0.25">
      <c r="A1159" s="267">
        <v>3151501</v>
      </c>
      <c r="B1159" s="267" t="s">
        <v>4820</v>
      </c>
      <c r="C1159" s="267" t="s">
        <v>22278</v>
      </c>
      <c r="D1159" s="268"/>
      <c r="E1159" s="267">
        <v>50</v>
      </c>
      <c r="F1159" s="269">
        <v>0</v>
      </c>
      <c r="G1159" s="270">
        <v>0</v>
      </c>
      <c r="M1159" s="267">
        <v>0</v>
      </c>
    </row>
    <row r="1160" spans="1:13" x14ac:dyDescent="0.25">
      <c r="A1160" s="267">
        <v>3152001</v>
      </c>
      <c r="B1160" s="267" t="s">
        <v>4822</v>
      </c>
      <c r="C1160" s="267" t="s">
        <v>2525</v>
      </c>
      <c r="D1160" s="268"/>
      <c r="E1160" s="267">
        <v>60</v>
      </c>
      <c r="F1160" s="269">
        <v>3249</v>
      </c>
      <c r="G1160" s="270">
        <v>6531.4</v>
      </c>
      <c r="M1160" s="267">
        <v>-82.009556528543683</v>
      </c>
    </row>
    <row r="1161" spans="1:13" x14ac:dyDescent="0.25">
      <c r="A1161" s="267">
        <v>3152002</v>
      </c>
      <c r="B1161" s="267" t="s">
        <v>4824</v>
      </c>
      <c r="C1161" s="267" t="s">
        <v>2525</v>
      </c>
      <c r="D1161" s="268"/>
      <c r="E1161" s="267">
        <v>60</v>
      </c>
      <c r="F1161" s="269">
        <v>1165</v>
      </c>
      <c r="G1161" s="270">
        <v>2342</v>
      </c>
      <c r="M1161" s="267">
        <v>-83.089931016791937</v>
      </c>
    </row>
    <row r="1162" spans="1:13" x14ac:dyDescent="0.25">
      <c r="A1162" s="267">
        <v>3152003</v>
      </c>
      <c r="B1162" s="267" t="s">
        <v>4826</v>
      </c>
      <c r="C1162" s="267" t="s">
        <v>2525</v>
      </c>
      <c r="D1162" s="268"/>
      <c r="E1162" s="267">
        <v>60</v>
      </c>
      <c r="F1162" s="269">
        <v>403</v>
      </c>
      <c r="G1162" s="270">
        <v>809.2</v>
      </c>
      <c r="M1162" s="267">
        <v>-84.197034174932497</v>
      </c>
    </row>
    <row r="1163" spans="1:13" x14ac:dyDescent="0.25">
      <c r="A1163" s="267">
        <v>3152004</v>
      </c>
      <c r="B1163" s="267" t="s">
        <v>4828</v>
      </c>
      <c r="C1163" s="267" t="s">
        <v>2525</v>
      </c>
      <c r="D1163" s="268"/>
      <c r="E1163" s="267">
        <v>60</v>
      </c>
      <c r="F1163" s="269">
        <v>6609</v>
      </c>
      <c r="G1163" s="270">
        <v>13284.2</v>
      </c>
      <c r="M1163" s="267">
        <v>-79.345780586983537</v>
      </c>
    </row>
    <row r="1164" spans="1:13" x14ac:dyDescent="0.25">
      <c r="A1164" s="267">
        <v>3152005</v>
      </c>
      <c r="B1164" s="267" t="s">
        <v>4830</v>
      </c>
      <c r="C1164" s="267" t="s">
        <v>2525</v>
      </c>
      <c r="D1164" s="268"/>
      <c r="E1164" s="267">
        <v>60</v>
      </c>
      <c r="F1164" s="269">
        <v>270</v>
      </c>
      <c r="G1164" s="270">
        <v>542.6</v>
      </c>
      <c r="M1164" s="267">
        <v>-79.540541981291668</v>
      </c>
    </row>
    <row r="1165" spans="1:13" x14ac:dyDescent="0.25">
      <c r="A1165" s="267">
        <v>3152006</v>
      </c>
      <c r="B1165" s="267" t="s">
        <v>4832</v>
      </c>
      <c r="C1165" s="267" t="s">
        <v>22275</v>
      </c>
      <c r="D1165" s="268"/>
      <c r="E1165" s="267">
        <v>50</v>
      </c>
      <c r="F1165" s="269">
        <v>2100</v>
      </c>
      <c r="G1165" s="270">
        <v>4220.8</v>
      </c>
      <c r="M1165" s="267">
        <v>-75.588662190928801</v>
      </c>
    </row>
    <row r="1166" spans="1:13" x14ac:dyDescent="0.25">
      <c r="A1166" s="267">
        <v>3152007</v>
      </c>
      <c r="B1166" s="267" t="s">
        <v>4834</v>
      </c>
      <c r="C1166" s="267" t="s">
        <v>22275</v>
      </c>
      <c r="D1166" s="268"/>
      <c r="E1166" s="267">
        <v>50</v>
      </c>
      <c r="F1166" s="269">
        <v>10613</v>
      </c>
      <c r="G1166" s="270">
        <v>21332.799999999999</v>
      </c>
      <c r="M1166" s="267">
        <v>-78.498740700248234</v>
      </c>
    </row>
    <row r="1167" spans="1:13" x14ac:dyDescent="0.25">
      <c r="A1167" s="267">
        <v>3152008</v>
      </c>
      <c r="B1167" s="267" t="s">
        <v>4836</v>
      </c>
      <c r="C1167" s="267" t="s">
        <v>2525</v>
      </c>
      <c r="D1167" s="268"/>
      <c r="E1167" s="267">
        <v>60</v>
      </c>
      <c r="F1167" s="269">
        <v>930</v>
      </c>
      <c r="G1167" s="270">
        <v>1868.6</v>
      </c>
      <c r="M1167" s="267">
        <v>-79.676765087474294</v>
      </c>
    </row>
    <row r="1168" spans="1:13" x14ac:dyDescent="0.25">
      <c r="A1168" s="267">
        <v>3152009</v>
      </c>
      <c r="B1168" s="267" t="s">
        <v>4838</v>
      </c>
      <c r="C1168" s="267" t="s">
        <v>2525</v>
      </c>
      <c r="D1168" s="268"/>
      <c r="E1168" s="267">
        <v>70</v>
      </c>
      <c r="F1168" s="269">
        <v>4515</v>
      </c>
      <c r="G1168" s="270">
        <v>9074.4</v>
      </c>
      <c r="M1168" s="267">
        <v>-85.790991800248193</v>
      </c>
    </row>
    <row r="1169" spans="1:13" x14ac:dyDescent="0.25">
      <c r="A1169" s="267">
        <v>3152010</v>
      </c>
      <c r="B1169" s="267" t="s">
        <v>4840</v>
      </c>
      <c r="C1169" s="267" t="s">
        <v>2525</v>
      </c>
      <c r="D1169" s="268"/>
      <c r="E1169" s="267">
        <v>60</v>
      </c>
      <c r="F1169" s="269">
        <v>2018</v>
      </c>
      <c r="G1169" s="270">
        <v>4055.4</v>
      </c>
      <c r="M1169" s="267">
        <v>-82.772629285746604</v>
      </c>
    </row>
    <row r="1170" spans="1:13" x14ac:dyDescent="0.25">
      <c r="A1170" s="267">
        <v>3152011</v>
      </c>
      <c r="B1170" s="267" t="s">
        <v>4842</v>
      </c>
      <c r="C1170" s="267" t="s">
        <v>2525</v>
      </c>
      <c r="D1170" s="268"/>
      <c r="E1170" s="267">
        <v>60</v>
      </c>
      <c r="F1170" s="269">
        <v>4557</v>
      </c>
      <c r="G1170" s="270">
        <v>9159.2000000000007</v>
      </c>
      <c r="M1170" s="267">
        <v>-81.467951296367119</v>
      </c>
    </row>
    <row r="1171" spans="1:13" x14ac:dyDescent="0.25">
      <c r="A1171" s="267">
        <v>3152012</v>
      </c>
      <c r="B1171" s="267" t="s">
        <v>4844</v>
      </c>
      <c r="C1171" s="267" t="s">
        <v>22275</v>
      </c>
      <c r="D1171" s="268"/>
      <c r="E1171" s="267">
        <v>50</v>
      </c>
      <c r="F1171" s="269">
        <v>58916</v>
      </c>
      <c r="G1171" s="270">
        <v>118422</v>
      </c>
      <c r="M1171" s="267">
        <v>-72.536664581025391</v>
      </c>
    </row>
    <row r="1172" spans="1:13" x14ac:dyDescent="0.25">
      <c r="A1172" s="267">
        <v>3152013</v>
      </c>
      <c r="B1172" s="267" t="s">
        <v>4846</v>
      </c>
      <c r="C1172" s="267" t="s">
        <v>2525</v>
      </c>
      <c r="D1172" s="268"/>
      <c r="E1172" s="267">
        <v>60</v>
      </c>
      <c r="F1172" s="269">
        <v>524</v>
      </c>
      <c r="G1172" s="270">
        <v>1053.5999999999999</v>
      </c>
      <c r="M1172" s="267">
        <v>-80.963089449589432</v>
      </c>
    </row>
    <row r="1173" spans="1:13" x14ac:dyDescent="0.25">
      <c r="A1173" s="267">
        <v>3152014</v>
      </c>
      <c r="B1173" s="267" t="s">
        <v>4848</v>
      </c>
      <c r="C1173" s="267" t="s">
        <v>2525</v>
      </c>
      <c r="D1173" s="268"/>
      <c r="E1173" s="267">
        <v>70</v>
      </c>
      <c r="F1173" s="269">
        <v>547</v>
      </c>
      <c r="G1173" s="270">
        <v>1099.5999999999999</v>
      </c>
      <c r="M1173" s="267">
        <v>-85.557477404784223</v>
      </c>
    </row>
    <row r="1174" spans="1:13" x14ac:dyDescent="0.25">
      <c r="A1174" s="267">
        <v>3152015</v>
      </c>
      <c r="B1174" s="267" t="s">
        <v>4850</v>
      </c>
      <c r="C1174" s="267" t="s">
        <v>2525</v>
      </c>
      <c r="D1174" s="268"/>
      <c r="E1174" s="267">
        <v>60</v>
      </c>
      <c r="F1174" s="269">
        <v>557</v>
      </c>
      <c r="G1174" s="270">
        <v>1118.8</v>
      </c>
      <c r="M1174" s="267">
        <v>-84.635903939966539</v>
      </c>
    </row>
    <row r="1175" spans="1:13" x14ac:dyDescent="0.25">
      <c r="A1175" s="267">
        <v>3152016</v>
      </c>
      <c r="B1175" s="267" t="s">
        <v>4852</v>
      </c>
      <c r="C1175" s="267" t="s">
        <v>22275</v>
      </c>
      <c r="D1175" s="268"/>
      <c r="E1175" s="267">
        <v>50</v>
      </c>
      <c r="F1175" s="269">
        <v>11962</v>
      </c>
      <c r="G1175" s="270">
        <v>24044.2</v>
      </c>
      <c r="M1175" s="267">
        <v>-74.046514104002341</v>
      </c>
    </row>
    <row r="1176" spans="1:13" x14ac:dyDescent="0.25">
      <c r="A1176" s="267">
        <v>3152017</v>
      </c>
      <c r="B1176" s="267" t="s">
        <v>4854</v>
      </c>
      <c r="C1176" s="267" t="s">
        <v>2525</v>
      </c>
      <c r="D1176" s="268"/>
      <c r="E1176" s="267">
        <v>60</v>
      </c>
      <c r="F1176" s="269">
        <v>777</v>
      </c>
      <c r="G1176" s="270">
        <v>1561.2</v>
      </c>
      <c r="M1176" s="267">
        <v>-82.012192956591235</v>
      </c>
    </row>
    <row r="1177" spans="1:13" x14ac:dyDescent="0.25">
      <c r="A1177" s="267">
        <v>3152018</v>
      </c>
      <c r="B1177" s="267" t="s">
        <v>4856</v>
      </c>
      <c r="C1177" s="267" t="s">
        <v>2525</v>
      </c>
      <c r="D1177" s="268"/>
      <c r="E1177" s="267">
        <v>70</v>
      </c>
      <c r="F1177" s="269">
        <v>481</v>
      </c>
      <c r="G1177" s="270">
        <v>967.4</v>
      </c>
      <c r="M1177" s="267">
        <v>-85.388216322149219</v>
      </c>
    </row>
    <row r="1178" spans="1:13" x14ac:dyDescent="0.25">
      <c r="A1178" s="267">
        <v>3152019</v>
      </c>
      <c r="B1178" s="267" t="s">
        <v>4858</v>
      </c>
      <c r="C1178" s="267" t="s">
        <v>2525</v>
      </c>
      <c r="D1178" s="268"/>
      <c r="E1178" s="267">
        <v>60</v>
      </c>
      <c r="F1178" s="269">
        <v>945</v>
      </c>
      <c r="G1178" s="270">
        <v>1900</v>
      </c>
      <c r="M1178" s="267">
        <v>-84.407753959100887</v>
      </c>
    </row>
    <row r="1179" spans="1:13" x14ac:dyDescent="0.25">
      <c r="A1179" s="267">
        <v>3152020</v>
      </c>
      <c r="B1179" s="267" t="s">
        <v>4860</v>
      </c>
      <c r="C1179" s="267" t="s">
        <v>2525</v>
      </c>
      <c r="D1179" s="268"/>
      <c r="E1179" s="267">
        <v>70</v>
      </c>
      <c r="F1179" s="269">
        <v>438</v>
      </c>
      <c r="G1179" s="270">
        <v>880.4</v>
      </c>
      <c r="M1179" s="267">
        <v>-85.564369003948499</v>
      </c>
    </row>
    <row r="1180" spans="1:13" x14ac:dyDescent="0.25">
      <c r="A1180" s="267">
        <v>3152021</v>
      </c>
      <c r="B1180" s="267" t="s">
        <v>1148</v>
      </c>
      <c r="C1180" s="267" t="s">
        <v>2525</v>
      </c>
      <c r="D1180" s="268"/>
      <c r="E1180" s="267">
        <v>60</v>
      </c>
      <c r="F1180" s="269">
        <v>5887</v>
      </c>
      <c r="G1180" s="270">
        <v>11833.8</v>
      </c>
      <c r="M1180" s="267">
        <v>-79.590625727430904</v>
      </c>
    </row>
    <row r="1181" spans="1:13" x14ac:dyDescent="0.25">
      <c r="A1181" s="267">
        <v>3152022</v>
      </c>
      <c r="B1181" s="267" t="s">
        <v>4863</v>
      </c>
      <c r="C1181" s="267" t="s">
        <v>2525</v>
      </c>
      <c r="D1181" s="268"/>
      <c r="E1181" s="267">
        <v>60</v>
      </c>
      <c r="F1181" s="269">
        <v>432</v>
      </c>
      <c r="G1181" s="270">
        <v>869</v>
      </c>
      <c r="M1181" s="267">
        <v>-81.522355593256464</v>
      </c>
    </row>
    <row r="1182" spans="1:13" x14ac:dyDescent="0.25">
      <c r="A1182" s="267">
        <v>3152023</v>
      </c>
      <c r="B1182" s="267" t="s">
        <v>4865</v>
      </c>
      <c r="C1182" s="267" t="s">
        <v>2525</v>
      </c>
      <c r="D1182" s="268"/>
      <c r="E1182" s="267">
        <v>60</v>
      </c>
      <c r="F1182" s="269">
        <v>971</v>
      </c>
      <c r="G1182" s="270">
        <v>1952.6</v>
      </c>
      <c r="M1182" s="267">
        <v>-81.762496458873031</v>
      </c>
    </row>
    <row r="1183" spans="1:13" x14ac:dyDescent="0.25">
      <c r="A1183" s="267">
        <v>3152024</v>
      </c>
      <c r="B1183" s="267" t="s">
        <v>4867</v>
      </c>
      <c r="C1183" s="267" t="s">
        <v>2525</v>
      </c>
      <c r="D1183" s="268"/>
      <c r="E1183" s="267">
        <v>50</v>
      </c>
      <c r="F1183" s="269">
        <v>799</v>
      </c>
      <c r="G1183" s="270">
        <v>1605</v>
      </c>
      <c r="M1183" s="267">
        <v>-77.603903691949199</v>
      </c>
    </row>
    <row r="1184" spans="1:13" x14ac:dyDescent="0.25">
      <c r="A1184" s="267">
        <v>3152025</v>
      </c>
      <c r="B1184" s="267" t="s">
        <v>4869</v>
      </c>
      <c r="C1184" s="267" t="s">
        <v>2525</v>
      </c>
      <c r="D1184" s="268"/>
      <c r="E1184" s="267">
        <v>60</v>
      </c>
      <c r="F1184" s="269">
        <v>686</v>
      </c>
      <c r="G1184" s="270">
        <v>1379.8</v>
      </c>
      <c r="M1184" s="267">
        <v>-83.140217783997045</v>
      </c>
    </row>
    <row r="1185" spans="1:13" x14ac:dyDescent="0.25">
      <c r="A1185" s="267">
        <v>3152026</v>
      </c>
      <c r="B1185" s="267" t="s">
        <v>4871</v>
      </c>
      <c r="C1185" s="267" t="s">
        <v>2525</v>
      </c>
      <c r="D1185" s="268"/>
      <c r="E1185" s="267">
        <v>60</v>
      </c>
      <c r="F1185" s="269">
        <v>3984</v>
      </c>
      <c r="G1185" s="270">
        <v>8008</v>
      </c>
      <c r="M1185" s="267">
        <v>-80.845078296188831</v>
      </c>
    </row>
    <row r="1186" spans="1:13" x14ac:dyDescent="0.25">
      <c r="A1186" s="267">
        <v>3152027</v>
      </c>
      <c r="B1186" s="267" t="s">
        <v>4873</v>
      </c>
      <c r="C1186" s="267" t="s">
        <v>2525</v>
      </c>
      <c r="D1186" s="268"/>
      <c r="E1186" s="267">
        <v>60</v>
      </c>
      <c r="F1186" s="269">
        <v>671</v>
      </c>
      <c r="G1186" s="270">
        <v>1349.2</v>
      </c>
      <c r="M1186" s="267">
        <v>-83.527899362701618</v>
      </c>
    </row>
    <row r="1187" spans="1:13" x14ac:dyDescent="0.25">
      <c r="A1187" s="267">
        <v>3152028</v>
      </c>
      <c r="B1187" s="267" t="s">
        <v>4875</v>
      </c>
      <c r="C1187" s="267" t="s">
        <v>2525</v>
      </c>
      <c r="D1187" s="268"/>
      <c r="E1187" s="267">
        <v>60</v>
      </c>
      <c r="F1187" s="269">
        <v>313</v>
      </c>
      <c r="G1187" s="270">
        <v>629.79999999999995</v>
      </c>
      <c r="M1187" s="267">
        <v>-81.179674635061374</v>
      </c>
    </row>
    <row r="1188" spans="1:13" x14ac:dyDescent="0.25">
      <c r="A1188" s="267">
        <v>3152029</v>
      </c>
      <c r="B1188" s="267" t="s">
        <v>4877</v>
      </c>
      <c r="C1188" s="267" t="s">
        <v>2525</v>
      </c>
      <c r="D1188" s="268"/>
      <c r="E1188" s="267">
        <v>70</v>
      </c>
      <c r="F1188" s="269">
        <v>231</v>
      </c>
      <c r="G1188" s="270">
        <v>464.6</v>
      </c>
      <c r="M1188" s="267">
        <v>-87.435726219825284</v>
      </c>
    </row>
    <row r="1189" spans="1:13" x14ac:dyDescent="0.25">
      <c r="A1189" s="267">
        <v>3153002</v>
      </c>
      <c r="B1189" s="267" t="s">
        <v>4879</v>
      </c>
      <c r="C1189" s="267" t="s">
        <v>22275</v>
      </c>
      <c r="D1189" s="268"/>
      <c r="E1189" s="267">
        <v>60</v>
      </c>
      <c r="F1189" s="269">
        <v>10893</v>
      </c>
      <c r="G1189" s="270">
        <v>21895.4</v>
      </c>
      <c r="M1189" s="267">
        <v>-82.078969712142268</v>
      </c>
    </row>
    <row r="1190" spans="1:13" x14ac:dyDescent="0.25">
      <c r="A1190" s="267">
        <v>3153006</v>
      </c>
      <c r="B1190" s="267" t="s">
        <v>4881</v>
      </c>
      <c r="C1190" s="267" t="s">
        <v>2525</v>
      </c>
      <c r="D1190" s="268"/>
      <c r="E1190" s="267">
        <v>60</v>
      </c>
      <c r="F1190" s="269">
        <v>416</v>
      </c>
      <c r="G1190" s="270">
        <v>836.8</v>
      </c>
      <c r="M1190" s="267">
        <v>-82.118812666278728</v>
      </c>
    </row>
    <row r="1191" spans="1:13" x14ac:dyDescent="0.25">
      <c r="A1191" s="267">
        <v>3153007</v>
      </c>
      <c r="B1191" s="267" t="s">
        <v>4883</v>
      </c>
      <c r="C1191" s="267" t="s">
        <v>22275</v>
      </c>
      <c r="D1191" s="268"/>
      <c r="E1191" s="267">
        <v>50</v>
      </c>
      <c r="F1191" s="269">
        <v>6000</v>
      </c>
      <c r="G1191" s="270">
        <v>12059.6</v>
      </c>
      <c r="M1191" s="267">
        <v>-75.363006856540551</v>
      </c>
    </row>
    <row r="1192" spans="1:13" x14ac:dyDescent="0.25">
      <c r="A1192" s="267">
        <v>3153008</v>
      </c>
      <c r="B1192" s="267" t="s">
        <v>4885</v>
      </c>
      <c r="C1192" s="267" t="s">
        <v>2525</v>
      </c>
      <c r="D1192" s="268"/>
      <c r="E1192" s="267">
        <v>60</v>
      </c>
      <c r="F1192" s="269">
        <v>4259</v>
      </c>
      <c r="G1192" s="270">
        <v>8560.6</v>
      </c>
      <c r="M1192" s="267">
        <v>-82.462322856963183</v>
      </c>
    </row>
    <row r="1193" spans="1:13" x14ac:dyDescent="0.25">
      <c r="A1193" s="267">
        <v>3153009</v>
      </c>
      <c r="B1193" s="267" t="s">
        <v>4887</v>
      </c>
      <c r="C1193" s="267" t="s">
        <v>2525</v>
      </c>
      <c r="D1193" s="268"/>
      <c r="E1193" s="267">
        <v>50</v>
      </c>
      <c r="F1193" s="269">
        <v>1181</v>
      </c>
      <c r="G1193" s="270">
        <v>2373.6</v>
      </c>
      <c r="M1193" s="267">
        <v>-75.687549033368811</v>
      </c>
    </row>
    <row r="1194" spans="1:13" x14ac:dyDescent="0.25">
      <c r="A1194" s="267">
        <v>3153012</v>
      </c>
      <c r="B1194" s="267" t="s">
        <v>4889</v>
      </c>
      <c r="C1194" s="267" t="s">
        <v>22275</v>
      </c>
      <c r="D1194" s="268"/>
      <c r="E1194" s="267">
        <v>50</v>
      </c>
      <c r="F1194" s="269">
        <v>9900</v>
      </c>
      <c r="G1194" s="270">
        <v>19899.8</v>
      </c>
      <c r="M1194" s="267">
        <v>-78.133273355957485</v>
      </c>
    </row>
    <row r="1195" spans="1:13" x14ac:dyDescent="0.25">
      <c r="A1195" s="267">
        <v>3153014</v>
      </c>
      <c r="B1195" s="267" t="s">
        <v>4891</v>
      </c>
      <c r="C1195" s="267" t="s">
        <v>2525</v>
      </c>
      <c r="D1195" s="268"/>
      <c r="E1195" s="267">
        <v>60</v>
      </c>
      <c r="F1195" s="269">
        <v>484</v>
      </c>
      <c r="G1195" s="270">
        <v>972.6</v>
      </c>
      <c r="M1195" s="267">
        <v>-79.664365654747201</v>
      </c>
    </row>
    <row r="1196" spans="1:13" x14ac:dyDescent="0.25">
      <c r="A1196" s="267">
        <v>3153016</v>
      </c>
      <c r="B1196" s="267" t="s">
        <v>4893</v>
      </c>
      <c r="C1196" s="267" t="s">
        <v>22275</v>
      </c>
      <c r="D1196" s="268"/>
      <c r="E1196" s="267">
        <v>60</v>
      </c>
      <c r="F1196" s="269">
        <v>3117</v>
      </c>
      <c r="G1196" s="270">
        <v>6265.8</v>
      </c>
      <c r="M1196" s="267">
        <v>-83.609116355638392</v>
      </c>
    </row>
    <row r="1197" spans="1:13" x14ac:dyDescent="0.25">
      <c r="A1197" s="267">
        <v>3153017</v>
      </c>
      <c r="B1197" s="267" t="s">
        <v>4895</v>
      </c>
      <c r="C1197" s="267" t="s">
        <v>22275</v>
      </c>
      <c r="D1197" s="268"/>
      <c r="E1197" s="267">
        <v>50</v>
      </c>
      <c r="F1197" s="269">
        <v>25570</v>
      </c>
      <c r="G1197" s="270">
        <v>51395.6</v>
      </c>
      <c r="M1197" s="267">
        <v>-65.131684101437841</v>
      </c>
    </row>
    <row r="1198" spans="1:13" x14ac:dyDescent="0.25">
      <c r="A1198" s="267">
        <v>3153018</v>
      </c>
      <c r="B1198" s="267" t="s">
        <v>4897</v>
      </c>
      <c r="C1198" s="267" t="s">
        <v>22275</v>
      </c>
      <c r="D1198" s="268"/>
      <c r="E1198" s="267">
        <v>50</v>
      </c>
      <c r="F1198" s="269">
        <v>8205</v>
      </c>
      <c r="G1198" s="270">
        <v>16491.599999999999</v>
      </c>
      <c r="M1198" s="267">
        <v>-76.765854875366671</v>
      </c>
    </row>
    <row r="1199" spans="1:13" x14ac:dyDescent="0.25">
      <c r="A1199" s="267">
        <v>3153504</v>
      </c>
      <c r="B1199" s="267" t="s">
        <v>4899</v>
      </c>
      <c r="C1199" s="267" t="s">
        <v>22278</v>
      </c>
      <c r="D1199" s="268"/>
      <c r="E1199" s="267">
        <v>50</v>
      </c>
      <c r="F1199" s="269">
        <v>0</v>
      </c>
      <c r="G1199" s="270">
        <v>0</v>
      </c>
      <c r="M1199" s="267">
        <v>0</v>
      </c>
    </row>
    <row r="1200" spans="1:13" x14ac:dyDescent="0.25">
      <c r="A1200" s="267">
        <v>3154001</v>
      </c>
      <c r="B1200" s="267" t="s">
        <v>4901</v>
      </c>
      <c r="C1200" s="267" t="s">
        <v>2525</v>
      </c>
      <c r="D1200" s="268"/>
      <c r="E1200" s="267">
        <v>60</v>
      </c>
      <c r="F1200" s="269">
        <v>957</v>
      </c>
      <c r="G1200" s="270">
        <v>1923.2</v>
      </c>
      <c r="M1200" s="267">
        <v>-84.988367277223347</v>
      </c>
    </row>
    <row r="1201" spans="1:13" x14ac:dyDescent="0.25">
      <c r="A1201" s="267">
        <v>3154002</v>
      </c>
      <c r="B1201" s="267" t="s">
        <v>4903</v>
      </c>
      <c r="C1201" s="267" t="s">
        <v>2525</v>
      </c>
      <c r="D1201" s="268"/>
      <c r="E1201" s="267">
        <v>70</v>
      </c>
      <c r="F1201" s="269">
        <v>205</v>
      </c>
      <c r="G1201" s="270">
        <v>412.2</v>
      </c>
      <c r="M1201" s="267">
        <v>-87.606185395257882</v>
      </c>
    </row>
    <row r="1202" spans="1:13" x14ac:dyDescent="0.25">
      <c r="A1202" s="267">
        <v>3154003</v>
      </c>
      <c r="B1202" s="267" t="s">
        <v>4905</v>
      </c>
      <c r="C1202" s="267" t="s">
        <v>2525</v>
      </c>
      <c r="D1202" s="268"/>
      <c r="E1202" s="267">
        <v>60</v>
      </c>
      <c r="F1202" s="269">
        <v>1333</v>
      </c>
      <c r="G1202" s="270">
        <v>2679.2</v>
      </c>
      <c r="M1202" s="267">
        <v>-79.939156785957891</v>
      </c>
    </row>
    <row r="1203" spans="1:13" x14ac:dyDescent="0.25">
      <c r="A1203" s="267">
        <v>3154004</v>
      </c>
      <c r="B1203" s="267" t="s">
        <v>4907</v>
      </c>
      <c r="C1203" s="267" t="s">
        <v>2525</v>
      </c>
      <c r="D1203" s="268"/>
      <c r="E1203" s="267">
        <v>60</v>
      </c>
      <c r="F1203" s="269">
        <v>1070</v>
      </c>
      <c r="G1203" s="270">
        <v>2150.8000000000002</v>
      </c>
      <c r="M1203" s="267">
        <v>-82.181638681600276</v>
      </c>
    </row>
    <row r="1204" spans="1:13" x14ac:dyDescent="0.25">
      <c r="A1204" s="267">
        <v>3154005</v>
      </c>
      <c r="B1204" s="267" t="s">
        <v>4909</v>
      </c>
      <c r="C1204" s="267" t="s">
        <v>2525</v>
      </c>
      <c r="D1204" s="268"/>
      <c r="E1204" s="267">
        <v>60</v>
      </c>
      <c r="F1204" s="269">
        <v>412</v>
      </c>
      <c r="G1204" s="270">
        <v>828.2</v>
      </c>
      <c r="M1204" s="267">
        <v>-79.16445291790879</v>
      </c>
    </row>
    <row r="1205" spans="1:13" x14ac:dyDescent="0.25">
      <c r="A1205" s="267">
        <v>3154006</v>
      </c>
      <c r="B1205" s="267" t="s">
        <v>4911</v>
      </c>
      <c r="C1205" s="267" t="s">
        <v>2525</v>
      </c>
      <c r="D1205" s="268"/>
      <c r="E1205" s="267">
        <v>50</v>
      </c>
      <c r="F1205" s="269">
        <v>336</v>
      </c>
      <c r="G1205" s="270">
        <v>675.2</v>
      </c>
      <c r="M1205" s="267">
        <v>-76.136032323586718</v>
      </c>
    </row>
    <row r="1206" spans="1:13" x14ac:dyDescent="0.25">
      <c r="A1206" s="267">
        <v>3154007</v>
      </c>
      <c r="B1206" s="267" t="s">
        <v>4913</v>
      </c>
      <c r="C1206" s="267" t="s">
        <v>2525</v>
      </c>
      <c r="D1206" s="268"/>
      <c r="E1206" s="267">
        <v>60</v>
      </c>
      <c r="F1206" s="269">
        <v>500</v>
      </c>
      <c r="G1206" s="270">
        <v>1004.4</v>
      </c>
      <c r="M1206" s="267">
        <v>-82.020595273797596</v>
      </c>
    </row>
    <row r="1207" spans="1:13" x14ac:dyDescent="0.25">
      <c r="A1207" s="267">
        <v>3154008</v>
      </c>
      <c r="B1207" s="267" t="s">
        <v>4915</v>
      </c>
      <c r="C1207" s="267" t="s">
        <v>2525</v>
      </c>
      <c r="D1207" s="268"/>
      <c r="E1207" s="267">
        <v>50</v>
      </c>
      <c r="F1207" s="269">
        <v>1224</v>
      </c>
      <c r="G1207" s="270">
        <v>2459.4</v>
      </c>
      <c r="M1207" s="267">
        <v>-68.49887679955053</v>
      </c>
    </row>
    <row r="1208" spans="1:13" x14ac:dyDescent="0.25">
      <c r="A1208" s="267">
        <v>3154009</v>
      </c>
      <c r="B1208" s="267" t="s">
        <v>4917</v>
      </c>
      <c r="C1208" s="267" t="s">
        <v>2525</v>
      </c>
      <c r="D1208" s="268"/>
      <c r="E1208" s="267">
        <v>50</v>
      </c>
      <c r="F1208" s="269">
        <v>1294</v>
      </c>
      <c r="G1208" s="270">
        <v>2600.4</v>
      </c>
      <c r="M1208" s="267">
        <v>-73.146259056941645</v>
      </c>
    </row>
    <row r="1209" spans="1:13" x14ac:dyDescent="0.25">
      <c r="A1209" s="267">
        <v>3154010</v>
      </c>
      <c r="B1209" s="267" t="s">
        <v>4919</v>
      </c>
      <c r="C1209" s="267" t="s">
        <v>22275</v>
      </c>
      <c r="D1209" s="268"/>
      <c r="E1209" s="267">
        <v>50</v>
      </c>
      <c r="F1209" s="269">
        <v>11640</v>
      </c>
      <c r="G1209" s="270">
        <v>23397.4</v>
      </c>
      <c r="M1209" s="267">
        <v>-77.815925839965246</v>
      </c>
    </row>
    <row r="1210" spans="1:13" x14ac:dyDescent="0.25">
      <c r="A1210" s="267">
        <v>3154011</v>
      </c>
      <c r="B1210" s="267" t="s">
        <v>4921</v>
      </c>
      <c r="C1210" s="267" t="s">
        <v>2525</v>
      </c>
      <c r="D1210" s="268"/>
      <c r="E1210" s="267">
        <v>70</v>
      </c>
      <c r="F1210" s="269">
        <v>200</v>
      </c>
      <c r="G1210" s="270">
        <v>401.6</v>
      </c>
      <c r="M1210" s="267">
        <v>-87.456947406378504</v>
      </c>
    </row>
    <row r="1211" spans="1:13" x14ac:dyDescent="0.25">
      <c r="A1211" s="267">
        <v>3154012</v>
      </c>
      <c r="B1211" s="267" t="s">
        <v>4923</v>
      </c>
      <c r="C1211" s="267" t="s">
        <v>2525</v>
      </c>
      <c r="D1211" s="268"/>
      <c r="E1211" s="267">
        <v>70</v>
      </c>
      <c r="F1211" s="269">
        <v>576</v>
      </c>
      <c r="G1211" s="270">
        <v>1158.2</v>
      </c>
      <c r="M1211" s="267">
        <v>-85.269085651244225</v>
      </c>
    </row>
    <row r="1212" spans="1:13" x14ac:dyDescent="0.25">
      <c r="A1212" s="267">
        <v>3154013</v>
      </c>
      <c r="B1212" s="267" t="s">
        <v>4925</v>
      </c>
      <c r="C1212" s="267" t="s">
        <v>22275</v>
      </c>
      <c r="D1212" s="268"/>
      <c r="E1212" s="267">
        <v>60</v>
      </c>
      <c r="F1212" s="269">
        <v>7809</v>
      </c>
      <c r="G1212" s="270">
        <v>15696.8</v>
      </c>
      <c r="M1212" s="267">
        <v>-81.794970319307524</v>
      </c>
    </row>
    <row r="1213" spans="1:13" x14ac:dyDescent="0.25">
      <c r="A1213" s="267">
        <v>3154014</v>
      </c>
      <c r="B1213" s="267" t="s">
        <v>4927</v>
      </c>
      <c r="C1213" s="267" t="s">
        <v>2525</v>
      </c>
      <c r="D1213" s="268"/>
      <c r="E1213" s="267">
        <v>60</v>
      </c>
      <c r="F1213" s="269">
        <v>5731</v>
      </c>
      <c r="G1213" s="270">
        <v>11518.8</v>
      </c>
      <c r="M1213" s="267">
        <v>-79.625567229764528</v>
      </c>
    </row>
    <row r="1214" spans="1:13" x14ac:dyDescent="0.25">
      <c r="A1214" s="267">
        <v>3154015</v>
      </c>
      <c r="B1214" s="267" t="s">
        <v>4929</v>
      </c>
      <c r="C1214" s="267" t="s">
        <v>2525</v>
      </c>
      <c r="D1214" s="268"/>
      <c r="E1214" s="267">
        <v>50</v>
      </c>
      <c r="F1214" s="269">
        <v>461</v>
      </c>
      <c r="G1214" s="270">
        <v>925.8</v>
      </c>
      <c r="M1214" s="267">
        <v>-60.039996166311568</v>
      </c>
    </row>
    <row r="1215" spans="1:13" x14ac:dyDescent="0.25">
      <c r="A1215" s="267">
        <v>3154016</v>
      </c>
      <c r="B1215" s="267" t="s">
        <v>4931</v>
      </c>
      <c r="C1215" s="267" t="s">
        <v>2525</v>
      </c>
      <c r="D1215" s="268"/>
      <c r="E1215" s="267">
        <v>60</v>
      </c>
      <c r="F1215" s="269">
        <v>262</v>
      </c>
      <c r="G1215" s="270">
        <v>526</v>
      </c>
      <c r="M1215" s="267">
        <v>-84.367832152864665</v>
      </c>
    </row>
    <row r="1216" spans="1:13" x14ac:dyDescent="0.25">
      <c r="A1216" s="267">
        <v>3154017</v>
      </c>
      <c r="B1216" s="267" t="s">
        <v>4933</v>
      </c>
      <c r="C1216" s="267" t="s">
        <v>2525</v>
      </c>
      <c r="D1216" s="268"/>
      <c r="E1216" s="267">
        <v>60</v>
      </c>
      <c r="F1216" s="269">
        <v>339</v>
      </c>
      <c r="G1216" s="270">
        <v>680.4</v>
      </c>
      <c r="M1216" s="267">
        <v>-80.049230803103896</v>
      </c>
    </row>
    <row r="1217" spans="1:13" x14ac:dyDescent="0.25">
      <c r="A1217" s="267">
        <v>3154018</v>
      </c>
      <c r="B1217" s="267" t="s">
        <v>4935</v>
      </c>
      <c r="C1217" s="267" t="s">
        <v>2525</v>
      </c>
      <c r="D1217" s="268"/>
      <c r="E1217" s="267">
        <v>60</v>
      </c>
      <c r="F1217" s="269">
        <v>350</v>
      </c>
      <c r="G1217" s="270">
        <v>704.2</v>
      </c>
      <c r="M1217" s="267">
        <v>-83.263740798637002</v>
      </c>
    </row>
    <row r="1218" spans="1:13" x14ac:dyDescent="0.25">
      <c r="A1218" s="267">
        <v>3154019</v>
      </c>
      <c r="B1218" s="267" t="s">
        <v>4937</v>
      </c>
      <c r="C1218" s="267" t="s">
        <v>22275</v>
      </c>
      <c r="D1218" s="268"/>
      <c r="E1218" s="267">
        <v>60</v>
      </c>
      <c r="F1218" s="269">
        <v>5833</v>
      </c>
      <c r="G1218" s="270">
        <v>11724.4</v>
      </c>
      <c r="M1218" s="267">
        <v>-83.999904024435509</v>
      </c>
    </row>
    <row r="1219" spans="1:13" x14ac:dyDescent="0.25">
      <c r="A1219" s="267">
        <v>3154020</v>
      </c>
      <c r="B1219" s="267" t="s">
        <v>4939</v>
      </c>
      <c r="C1219" s="267" t="s">
        <v>2525</v>
      </c>
      <c r="D1219" s="268"/>
      <c r="E1219" s="267">
        <v>50</v>
      </c>
      <c r="F1219" s="269">
        <v>325</v>
      </c>
      <c r="G1219" s="270">
        <v>652.6</v>
      </c>
      <c r="M1219" s="267">
        <v>-71.728999034954995</v>
      </c>
    </row>
    <row r="1220" spans="1:13" x14ac:dyDescent="0.25">
      <c r="A1220" s="267">
        <v>3154021</v>
      </c>
      <c r="B1220" s="267" t="s">
        <v>4941</v>
      </c>
      <c r="C1220" s="267" t="s">
        <v>2525</v>
      </c>
      <c r="D1220" s="268"/>
      <c r="E1220" s="267">
        <v>50</v>
      </c>
      <c r="F1220" s="269">
        <v>841</v>
      </c>
      <c r="G1220" s="270">
        <v>1691.2</v>
      </c>
      <c r="M1220" s="267">
        <v>-78.446300445083367</v>
      </c>
    </row>
    <row r="1221" spans="1:13" x14ac:dyDescent="0.25">
      <c r="A1221" s="267">
        <v>3154022</v>
      </c>
      <c r="B1221" s="267" t="s">
        <v>4943</v>
      </c>
      <c r="C1221" s="267" t="s">
        <v>2525</v>
      </c>
      <c r="D1221" s="268"/>
      <c r="E1221" s="267">
        <v>50</v>
      </c>
      <c r="F1221" s="269">
        <v>326</v>
      </c>
      <c r="G1221" s="270">
        <v>655.4</v>
      </c>
      <c r="M1221" s="267">
        <v>-78.873694243904538</v>
      </c>
    </row>
    <row r="1222" spans="1:13" x14ac:dyDescent="0.25">
      <c r="A1222" s="267">
        <v>3154023</v>
      </c>
      <c r="B1222" s="267" t="s">
        <v>4945</v>
      </c>
      <c r="C1222" s="267" t="s">
        <v>2525</v>
      </c>
      <c r="D1222" s="268"/>
      <c r="E1222" s="267">
        <v>70</v>
      </c>
      <c r="F1222" s="269">
        <v>367</v>
      </c>
      <c r="G1222" s="270">
        <v>737.6</v>
      </c>
      <c r="M1222" s="267">
        <v>-87.903394520511966</v>
      </c>
    </row>
    <row r="1223" spans="1:13" x14ac:dyDescent="0.25">
      <c r="A1223" s="267">
        <v>3154024</v>
      </c>
      <c r="B1223" s="267" t="s">
        <v>4947</v>
      </c>
      <c r="C1223" s="267" t="s">
        <v>2525</v>
      </c>
      <c r="D1223" s="268"/>
      <c r="E1223" s="267">
        <v>60</v>
      </c>
      <c r="F1223" s="269">
        <v>2286</v>
      </c>
      <c r="G1223" s="270">
        <v>4594.6000000000004</v>
      </c>
      <c r="M1223" s="267">
        <v>-81.070011150025465</v>
      </c>
    </row>
    <row r="1224" spans="1:13" x14ac:dyDescent="0.25">
      <c r="A1224" s="267">
        <v>3154025</v>
      </c>
      <c r="B1224" s="267" t="s">
        <v>4949</v>
      </c>
      <c r="C1224" s="267" t="s">
        <v>2525</v>
      </c>
      <c r="D1224" s="268"/>
      <c r="E1224" s="267">
        <v>60</v>
      </c>
      <c r="F1224" s="269">
        <v>439</v>
      </c>
      <c r="G1224" s="270">
        <v>881.4</v>
      </c>
      <c r="M1224" s="267">
        <v>-84.110207314659704</v>
      </c>
    </row>
    <row r="1225" spans="1:13" x14ac:dyDescent="0.25">
      <c r="A1225" s="267">
        <v>3154026</v>
      </c>
      <c r="B1225" s="267" t="s">
        <v>4951</v>
      </c>
      <c r="C1225" s="267" t="s">
        <v>2525</v>
      </c>
      <c r="D1225" s="268"/>
      <c r="E1225" s="267">
        <v>70</v>
      </c>
      <c r="F1225" s="269">
        <v>505</v>
      </c>
      <c r="G1225" s="270">
        <v>1015</v>
      </c>
      <c r="M1225" s="267">
        <v>-86.055588185580021</v>
      </c>
    </row>
    <row r="1226" spans="1:13" x14ac:dyDescent="0.25">
      <c r="A1226" s="267">
        <v>3154501</v>
      </c>
      <c r="B1226" s="267" t="s">
        <v>4953</v>
      </c>
      <c r="C1226" s="267" t="s">
        <v>22278</v>
      </c>
      <c r="D1226" s="268"/>
      <c r="E1226" s="267">
        <v>50</v>
      </c>
      <c r="F1226" s="269">
        <v>0</v>
      </c>
      <c r="G1226" s="270">
        <v>0</v>
      </c>
      <c r="M1226" s="267">
        <v>0</v>
      </c>
    </row>
    <row r="1227" spans="1:13" x14ac:dyDescent="0.25">
      <c r="A1227" s="267">
        <v>3154502</v>
      </c>
      <c r="B1227" s="267" t="s">
        <v>4919</v>
      </c>
      <c r="C1227" s="267" t="s">
        <v>22278</v>
      </c>
      <c r="D1227" s="268"/>
      <c r="E1227" s="267">
        <v>50</v>
      </c>
      <c r="F1227" s="269">
        <v>0</v>
      </c>
      <c r="G1227" s="270">
        <v>0</v>
      </c>
      <c r="M1227" s="267">
        <v>0</v>
      </c>
    </row>
    <row r="1228" spans="1:13" x14ac:dyDescent="0.25">
      <c r="A1228" s="267">
        <v>3154503</v>
      </c>
      <c r="B1228" s="267" t="s">
        <v>4956</v>
      </c>
      <c r="C1228" s="267" t="s">
        <v>22278</v>
      </c>
      <c r="D1228" s="268"/>
      <c r="E1228" s="267">
        <v>50</v>
      </c>
      <c r="F1228" s="269">
        <v>0</v>
      </c>
      <c r="G1228" s="270">
        <v>0</v>
      </c>
      <c r="M1228" s="267">
        <v>0</v>
      </c>
    </row>
    <row r="1229" spans="1:13" x14ac:dyDescent="0.25">
      <c r="A1229" s="267">
        <v>3154504</v>
      </c>
      <c r="B1229" s="267" t="s">
        <v>4929</v>
      </c>
      <c r="C1229" s="267" t="s">
        <v>22278</v>
      </c>
      <c r="D1229" s="268"/>
      <c r="E1229" s="267">
        <v>50</v>
      </c>
      <c r="F1229" s="269">
        <v>0</v>
      </c>
      <c r="G1229" s="270">
        <v>0</v>
      </c>
      <c r="M1229" s="267">
        <v>0</v>
      </c>
    </row>
    <row r="1230" spans="1:13" x14ac:dyDescent="0.25">
      <c r="A1230" s="267">
        <v>3154506</v>
      </c>
      <c r="B1230" s="267" t="s">
        <v>4937</v>
      </c>
      <c r="C1230" s="267" t="s">
        <v>22278</v>
      </c>
      <c r="D1230" s="268"/>
      <c r="E1230" s="267">
        <v>50</v>
      </c>
      <c r="F1230" s="269">
        <v>0</v>
      </c>
      <c r="G1230" s="270">
        <v>0</v>
      </c>
      <c r="M1230" s="267">
        <v>0</v>
      </c>
    </row>
    <row r="1231" spans="1:13" x14ac:dyDescent="0.25">
      <c r="A1231" s="267">
        <v>3155001</v>
      </c>
      <c r="B1231" s="267" t="s">
        <v>4960</v>
      </c>
      <c r="C1231" s="267" t="s">
        <v>22275</v>
      </c>
      <c r="D1231" s="268"/>
      <c r="E1231" s="267">
        <v>60</v>
      </c>
      <c r="F1231" s="269">
        <v>5044</v>
      </c>
      <c r="G1231" s="270">
        <v>10137.799999999999</v>
      </c>
      <c r="M1231" s="267">
        <v>-80.243439934220206</v>
      </c>
    </row>
    <row r="1232" spans="1:13" x14ac:dyDescent="0.25">
      <c r="A1232" s="267">
        <v>3155002</v>
      </c>
      <c r="B1232" s="267" t="s">
        <v>4962</v>
      </c>
      <c r="C1232" s="267" t="s">
        <v>2525</v>
      </c>
      <c r="D1232" s="268"/>
      <c r="E1232" s="267">
        <v>60</v>
      </c>
      <c r="F1232" s="269">
        <v>1650</v>
      </c>
      <c r="G1232" s="270">
        <v>3317</v>
      </c>
      <c r="M1232" s="267">
        <v>-83.543206694402841</v>
      </c>
    </row>
    <row r="1233" spans="1:13" x14ac:dyDescent="0.25">
      <c r="A1233" s="267">
        <v>3155003</v>
      </c>
      <c r="B1233" s="267" t="s">
        <v>4964</v>
      </c>
      <c r="C1233" s="267" t="s">
        <v>22275</v>
      </c>
      <c r="D1233" s="268"/>
      <c r="E1233" s="267">
        <v>60</v>
      </c>
      <c r="F1233" s="269">
        <v>5040</v>
      </c>
      <c r="G1233" s="270">
        <v>10130.6</v>
      </c>
      <c r="M1233" s="267">
        <v>-81.930064237315719</v>
      </c>
    </row>
    <row r="1234" spans="1:13" x14ac:dyDescent="0.25">
      <c r="A1234" s="267">
        <v>3155005</v>
      </c>
      <c r="B1234" s="267" t="s">
        <v>4966</v>
      </c>
      <c r="C1234" s="267" t="s">
        <v>22275</v>
      </c>
      <c r="D1234" s="268"/>
      <c r="E1234" s="267">
        <v>60</v>
      </c>
      <c r="F1234" s="269">
        <v>3976</v>
      </c>
      <c r="G1234" s="270">
        <v>7991.6</v>
      </c>
      <c r="M1234" s="267">
        <v>-79.435992743730509</v>
      </c>
    </row>
    <row r="1235" spans="1:13" x14ac:dyDescent="0.25">
      <c r="A1235" s="267">
        <v>3155006</v>
      </c>
      <c r="B1235" s="267" t="s">
        <v>4968</v>
      </c>
      <c r="C1235" s="267" t="s">
        <v>2525</v>
      </c>
      <c r="D1235" s="268"/>
      <c r="E1235" s="267">
        <v>60</v>
      </c>
      <c r="F1235" s="269">
        <v>3352</v>
      </c>
      <c r="G1235" s="270">
        <v>6737</v>
      </c>
      <c r="M1235" s="267">
        <v>-81.539268416760166</v>
      </c>
    </row>
    <row r="1236" spans="1:13" x14ac:dyDescent="0.25">
      <c r="A1236" s="267">
        <v>3155007</v>
      </c>
      <c r="B1236" s="267" t="s">
        <v>4970</v>
      </c>
      <c r="C1236" s="267" t="s">
        <v>2525</v>
      </c>
      <c r="D1236" s="268"/>
      <c r="E1236" s="267">
        <v>60</v>
      </c>
      <c r="F1236" s="269">
        <v>3622</v>
      </c>
      <c r="G1236" s="270">
        <v>7280.2</v>
      </c>
      <c r="M1236" s="267">
        <v>-79.291079568103072</v>
      </c>
    </row>
    <row r="1237" spans="1:13" x14ac:dyDescent="0.25">
      <c r="A1237" s="267">
        <v>3155009</v>
      </c>
      <c r="B1237" s="267" t="s">
        <v>4972</v>
      </c>
      <c r="C1237" s="267" t="s">
        <v>22275</v>
      </c>
      <c r="D1237" s="268"/>
      <c r="E1237" s="267">
        <v>60</v>
      </c>
      <c r="F1237" s="269">
        <v>3556</v>
      </c>
      <c r="G1237" s="270">
        <v>7148.4</v>
      </c>
      <c r="M1237" s="267">
        <v>-80.445745772139418</v>
      </c>
    </row>
    <row r="1238" spans="1:13" x14ac:dyDescent="0.25">
      <c r="A1238" s="267">
        <v>3155010</v>
      </c>
      <c r="B1238" s="267" t="s">
        <v>4974</v>
      </c>
      <c r="C1238" s="267" t="s">
        <v>2525</v>
      </c>
      <c r="D1238" s="268"/>
      <c r="E1238" s="267">
        <v>50</v>
      </c>
      <c r="F1238" s="269">
        <v>4084</v>
      </c>
      <c r="G1238" s="270">
        <v>8208.7999999999993</v>
      </c>
      <c r="M1238" s="267">
        <v>-71.530690112205633</v>
      </c>
    </row>
    <row r="1239" spans="1:13" x14ac:dyDescent="0.25">
      <c r="A1239" s="267">
        <v>3155011</v>
      </c>
      <c r="B1239" s="267" t="s">
        <v>4976</v>
      </c>
      <c r="C1239" s="267" t="s">
        <v>22275</v>
      </c>
      <c r="D1239" s="268"/>
      <c r="E1239" s="267">
        <v>50</v>
      </c>
      <c r="F1239" s="269">
        <v>14516</v>
      </c>
      <c r="G1239" s="270">
        <v>29176.6</v>
      </c>
      <c r="M1239" s="267">
        <v>-76.409218893352218</v>
      </c>
    </row>
    <row r="1240" spans="1:13" x14ac:dyDescent="0.25">
      <c r="A1240" s="267">
        <v>3155012</v>
      </c>
      <c r="B1240" s="267" t="s">
        <v>4978</v>
      </c>
      <c r="C1240" s="267" t="s">
        <v>22275</v>
      </c>
      <c r="D1240" s="268"/>
      <c r="E1240" s="267">
        <v>60</v>
      </c>
      <c r="F1240" s="269">
        <v>7276</v>
      </c>
      <c r="G1240" s="270">
        <v>14625</v>
      </c>
      <c r="M1240" s="267">
        <v>-81.112783563107143</v>
      </c>
    </row>
    <row r="1241" spans="1:13" x14ac:dyDescent="0.25">
      <c r="A1241" s="267">
        <v>3155013</v>
      </c>
      <c r="B1241" s="267" t="s">
        <v>4980</v>
      </c>
      <c r="C1241" s="267" t="s">
        <v>22275</v>
      </c>
      <c r="D1241" s="268"/>
      <c r="E1241" s="267">
        <v>60</v>
      </c>
      <c r="F1241" s="269">
        <v>16163</v>
      </c>
      <c r="G1241" s="270">
        <v>32488.6</v>
      </c>
      <c r="M1241" s="267">
        <v>-80.496663188868354</v>
      </c>
    </row>
    <row r="1242" spans="1:13" x14ac:dyDescent="0.25">
      <c r="A1242" s="267">
        <v>3155501</v>
      </c>
      <c r="B1242" s="267" t="s">
        <v>4982</v>
      </c>
      <c r="C1242" s="267" t="s">
        <v>22278</v>
      </c>
      <c r="D1242" s="268"/>
      <c r="E1242" s="267">
        <v>50</v>
      </c>
      <c r="F1242" s="269">
        <v>0</v>
      </c>
      <c r="G1242" s="270">
        <v>0</v>
      </c>
      <c r="M1242" s="267">
        <v>0</v>
      </c>
    </row>
    <row r="1243" spans="1:13" x14ac:dyDescent="0.25">
      <c r="A1243" s="267">
        <v>3156002</v>
      </c>
      <c r="B1243" s="267" t="s">
        <v>4984</v>
      </c>
      <c r="C1243" s="267" t="s">
        <v>22275</v>
      </c>
      <c r="D1243" s="268"/>
      <c r="E1243" s="267">
        <v>60</v>
      </c>
      <c r="F1243" s="269">
        <v>5451</v>
      </c>
      <c r="G1243" s="270">
        <v>10956.8</v>
      </c>
      <c r="M1243" s="267">
        <v>-80.531002504275193</v>
      </c>
    </row>
    <row r="1244" spans="1:13" x14ac:dyDescent="0.25">
      <c r="A1244" s="267">
        <v>3156003</v>
      </c>
      <c r="B1244" s="267" t="s">
        <v>4986</v>
      </c>
      <c r="C1244" s="267" t="s">
        <v>22275</v>
      </c>
      <c r="D1244" s="268"/>
      <c r="E1244" s="267">
        <v>70</v>
      </c>
      <c r="F1244" s="269">
        <v>3779</v>
      </c>
      <c r="G1244" s="270">
        <v>7596</v>
      </c>
      <c r="M1244" s="267">
        <v>-86.03617135925316</v>
      </c>
    </row>
    <row r="1245" spans="1:13" x14ac:dyDescent="0.25">
      <c r="A1245" s="267">
        <v>3156006</v>
      </c>
      <c r="B1245" s="267" t="s">
        <v>4988</v>
      </c>
      <c r="C1245" s="267" t="s">
        <v>2525</v>
      </c>
      <c r="D1245" s="268"/>
      <c r="E1245" s="267">
        <v>60</v>
      </c>
      <c r="F1245" s="269">
        <v>227</v>
      </c>
      <c r="G1245" s="270">
        <v>457.2</v>
      </c>
      <c r="M1245" s="267">
        <v>-82.646215994196893</v>
      </c>
    </row>
    <row r="1246" spans="1:13" x14ac:dyDescent="0.25">
      <c r="A1246" s="267">
        <v>3156008</v>
      </c>
      <c r="B1246" s="267" t="s">
        <v>4990</v>
      </c>
      <c r="C1246" s="267" t="s">
        <v>2525</v>
      </c>
      <c r="D1246" s="268"/>
      <c r="E1246" s="267">
        <v>60</v>
      </c>
      <c r="F1246" s="269">
        <v>2081</v>
      </c>
      <c r="G1246" s="270">
        <v>4182.6000000000004</v>
      </c>
      <c r="M1246" s="267">
        <v>-79.826121841317899</v>
      </c>
    </row>
    <row r="1247" spans="1:13" x14ac:dyDescent="0.25">
      <c r="A1247" s="267">
        <v>3156009</v>
      </c>
      <c r="B1247" s="267" t="s">
        <v>4992</v>
      </c>
      <c r="C1247" s="267" t="s">
        <v>22275</v>
      </c>
      <c r="D1247" s="268"/>
      <c r="E1247" s="267">
        <v>50</v>
      </c>
      <c r="F1247" s="269">
        <v>6722</v>
      </c>
      <c r="G1247" s="270">
        <v>13510.4</v>
      </c>
      <c r="M1247" s="267">
        <v>-76.326486454196584</v>
      </c>
    </row>
    <row r="1248" spans="1:13" x14ac:dyDescent="0.25">
      <c r="A1248" s="267">
        <v>3156010</v>
      </c>
      <c r="B1248" s="267" t="s">
        <v>4994</v>
      </c>
      <c r="C1248" s="267" t="s">
        <v>2525</v>
      </c>
      <c r="D1248" s="268"/>
      <c r="E1248" s="267">
        <v>50</v>
      </c>
      <c r="F1248" s="269">
        <v>526</v>
      </c>
      <c r="G1248" s="270">
        <v>1056.4000000000001</v>
      </c>
      <c r="M1248" s="267">
        <v>-76.21594256747224</v>
      </c>
    </row>
    <row r="1249" spans="1:13" x14ac:dyDescent="0.25">
      <c r="A1249" s="267">
        <v>3156011</v>
      </c>
      <c r="B1249" s="267" t="s">
        <v>4996</v>
      </c>
      <c r="C1249" s="267" t="s">
        <v>22275</v>
      </c>
      <c r="D1249" s="268"/>
      <c r="E1249" s="267">
        <v>50</v>
      </c>
      <c r="F1249" s="269">
        <v>11426</v>
      </c>
      <c r="G1249" s="270">
        <v>22967.200000000001</v>
      </c>
      <c r="M1249" s="267">
        <v>-69.199810419985283</v>
      </c>
    </row>
    <row r="1250" spans="1:13" x14ac:dyDescent="0.25">
      <c r="A1250" s="267">
        <v>3156012</v>
      </c>
      <c r="B1250" s="267" t="s">
        <v>4998</v>
      </c>
      <c r="C1250" s="267" t="s">
        <v>2525</v>
      </c>
      <c r="D1250" s="268"/>
      <c r="E1250" s="267">
        <v>60</v>
      </c>
      <c r="F1250" s="269">
        <v>1139</v>
      </c>
      <c r="G1250" s="270">
        <v>2289</v>
      </c>
      <c r="M1250" s="267">
        <v>-81.815522904439774</v>
      </c>
    </row>
    <row r="1251" spans="1:13" x14ac:dyDescent="0.25">
      <c r="A1251" s="267">
        <v>3156013</v>
      </c>
      <c r="B1251" s="267" t="s">
        <v>5000</v>
      </c>
      <c r="C1251" s="267" t="s">
        <v>2525</v>
      </c>
      <c r="D1251" s="268"/>
      <c r="E1251" s="267">
        <v>70</v>
      </c>
      <c r="F1251" s="269">
        <v>674</v>
      </c>
      <c r="G1251" s="270">
        <v>1354.6</v>
      </c>
      <c r="M1251" s="267">
        <v>-87.138412572446114</v>
      </c>
    </row>
    <row r="1252" spans="1:13" x14ac:dyDescent="0.25">
      <c r="A1252" s="267">
        <v>3156015</v>
      </c>
      <c r="B1252" s="267" t="s">
        <v>5002</v>
      </c>
      <c r="C1252" s="267" t="s">
        <v>2525</v>
      </c>
      <c r="D1252" s="268"/>
      <c r="E1252" s="267">
        <v>50</v>
      </c>
      <c r="F1252" s="269">
        <v>958</v>
      </c>
      <c r="G1252" s="270">
        <v>1926.4</v>
      </c>
      <c r="M1252" s="267">
        <v>-76.457955461697438</v>
      </c>
    </row>
    <row r="1253" spans="1:13" x14ac:dyDescent="0.25">
      <c r="A1253" s="267">
        <v>3156016</v>
      </c>
      <c r="B1253" s="267" t="s">
        <v>5004</v>
      </c>
      <c r="C1253" s="267" t="s">
        <v>2525</v>
      </c>
      <c r="D1253" s="268"/>
      <c r="E1253" s="267">
        <v>60</v>
      </c>
      <c r="F1253" s="269">
        <v>537</v>
      </c>
      <c r="G1253" s="270">
        <v>1079.5999999999999</v>
      </c>
      <c r="M1253" s="267">
        <v>-82.111032740578167</v>
      </c>
    </row>
    <row r="1254" spans="1:13" x14ac:dyDescent="0.25">
      <c r="A1254" s="267">
        <v>3156017</v>
      </c>
      <c r="B1254" s="267" t="s">
        <v>5006</v>
      </c>
      <c r="C1254" s="267" t="s">
        <v>2525</v>
      </c>
      <c r="D1254" s="268"/>
      <c r="E1254" s="267">
        <v>70</v>
      </c>
      <c r="F1254" s="269">
        <v>4426</v>
      </c>
      <c r="G1254" s="270">
        <v>8896.7999999999993</v>
      </c>
      <c r="M1254" s="267">
        <v>-93.797588302302103</v>
      </c>
    </row>
    <row r="1255" spans="1:13" x14ac:dyDescent="0.25">
      <c r="A1255" s="267">
        <v>3156501</v>
      </c>
      <c r="B1255" s="267" t="s">
        <v>5008</v>
      </c>
      <c r="C1255" s="267" t="s">
        <v>22278</v>
      </c>
      <c r="D1255" s="268"/>
      <c r="E1255" s="267">
        <v>50</v>
      </c>
      <c r="F1255" s="269">
        <v>0</v>
      </c>
      <c r="G1255" s="270">
        <v>0</v>
      </c>
      <c r="M1255" s="267">
        <v>0</v>
      </c>
    </row>
    <row r="1256" spans="1:13" x14ac:dyDescent="0.25">
      <c r="A1256" s="267">
        <v>3157001</v>
      </c>
      <c r="B1256" s="267" t="s">
        <v>5010</v>
      </c>
      <c r="C1256" s="267" t="s">
        <v>2525</v>
      </c>
      <c r="D1256" s="268"/>
      <c r="E1256" s="267">
        <v>50</v>
      </c>
      <c r="F1256" s="269">
        <v>6138</v>
      </c>
      <c r="G1256" s="270">
        <v>12337.8</v>
      </c>
      <c r="M1256" s="267">
        <v>-78.104697483089396</v>
      </c>
    </row>
    <row r="1257" spans="1:13" x14ac:dyDescent="0.25">
      <c r="A1257" s="267">
        <v>3157002</v>
      </c>
      <c r="B1257" s="267" t="s">
        <v>5012</v>
      </c>
      <c r="C1257" s="267" t="s">
        <v>2525</v>
      </c>
      <c r="D1257" s="268"/>
      <c r="E1257" s="267">
        <v>50</v>
      </c>
      <c r="F1257" s="269">
        <v>4559</v>
      </c>
      <c r="G1257" s="270">
        <v>9162.7999999999993</v>
      </c>
      <c r="M1257" s="267">
        <v>-73.017401932633021</v>
      </c>
    </row>
    <row r="1258" spans="1:13" x14ac:dyDescent="0.25">
      <c r="A1258" s="267">
        <v>3157005</v>
      </c>
      <c r="B1258" s="267" t="s">
        <v>5015</v>
      </c>
      <c r="C1258" s="267" t="s">
        <v>2525</v>
      </c>
      <c r="D1258" s="268"/>
      <c r="E1258" s="267">
        <v>50</v>
      </c>
      <c r="F1258" s="269">
        <v>6352</v>
      </c>
      <c r="G1258" s="270">
        <v>12768</v>
      </c>
      <c r="M1258" s="267">
        <v>-78.477224227821637</v>
      </c>
    </row>
    <row r="1259" spans="1:13" x14ac:dyDescent="0.25">
      <c r="A1259" s="267">
        <v>3157006</v>
      </c>
      <c r="B1259" s="267" t="s">
        <v>5017</v>
      </c>
      <c r="C1259" s="267" t="s">
        <v>22275</v>
      </c>
      <c r="D1259" s="268"/>
      <c r="E1259" s="267">
        <v>50</v>
      </c>
      <c r="F1259" s="269">
        <v>24184</v>
      </c>
      <c r="G1259" s="270">
        <v>48610.400000000001</v>
      </c>
      <c r="M1259" s="267">
        <v>-77.148535815339343</v>
      </c>
    </row>
    <row r="1260" spans="1:13" x14ac:dyDescent="0.25">
      <c r="A1260" s="267">
        <v>3157007</v>
      </c>
      <c r="B1260" s="267" t="s">
        <v>5019</v>
      </c>
      <c r="C1260" s="267" t="s">
        <v>2525</v>
      </c>
      <c r="D1260" s="268"/>
      <c r="E1260" s="267">
        <v>60</v>
      </c>
      <c r="F1260" s="269">
        <v>8008</v>
      </c>
      <c r="G1260" s="270">
        <v>16096.8</v>
      </c>
      <c r="M1260" s="267">
        <v>-79.239862208361757</v>
      </c>
    </row>
    <row r="1261" spans="1:13" x14ac:dyDescent="0.25">
      <c r="A1261" s="267">
        <v>3157008</v>
      </c>
      <c r="B1261" s="267" t="s">
        <v>5021</v>
      </c>
      <c r="C1261" s="267" t="s">
        <v>2525</v>
      </c>
      <c r="D1261" s="268"/>
      <c r="E1261" s="267">
        <v>60</v>
      </c>
      <c r="F1261" s="269">
        <v>5006</v>
      </c>
      <c r="G1261" s="270">
        <v>10062.4</v>
      </c>
      <c r="M1261" s="267">
        <v>-79.666467391074136</v>
      </c>
    </row>
    <row r="1262" spans="1:13" x14ac:dyDescent="0.25">
      <c r="A1262" s="267">
        <v>3157009</v>
      </c>
      <c r="B1262" s="267" t="s">
        <v>5013</v>
      </c>
      <c r="C1262" s="267" t="s">
        <v>2525</v>
      </c>
      <c r="D1262" s="268"/>
      <c r="E1262" s="267">
        <v>50</v>
      </c>
      <c r="F1262" s="269">
        <v>10817</v>
      </c>
      <c r="G1262" s="270">
        <v>21743</v>
      </c>
      <c r="M1262" s="267">
        <v>-74.85242981665823</v>
      </c>
    </row>
    <row r="1263" spans="1:13" x14ac:dyDescent="0.25">
      <c r="A1263" s="267">
        <v>3158002</v>
      </c>
      <c r="B1263" s="267" t="s">
        <v>5024</v>
      </c>
      <c r="C1263" s="267" t="s">
        <v>2525</v>
      </c>
      <c r="D1263" s="268"/>
      <c r="E1263" s="267">
        <v>60</v>
      </c>
      <c r="F1263" s="269">
        <v>1495</v>
      </c>
      <c r="G1263" s="270">
        <v>3005</v>
      </c>
      <c r="M1263" s="267">
        <v>-80.358023320768439</v>
      </c>
    </row>
    <row r="1264" spans="1:13" x14ac:dyDescent="0.25">
      <c r="A1264" s="267">
        <v>3158004</v>
      </c>
      <c r="B1264" s="267" t="s">
        <v>5026</v>
      </c>
      <c r="C1264" s="267" t="s">
        <v>2525</v>
      </c>
      <c r="D1264" s="268"/>
      <c r="E1264" s="267">
        <v>50</v>
      </c>
      <c r="F1264" s="269">
        <v>1171</v>
      </c>
      <c r="G1264" s="270">
        <v>2353.1999999999998</v>
      </c>
      <c r="M1264" s="267">
        <v>-73.303134511906805</v>
      </c>
    </row>
    <row r="1265" spans="1:13" x14ac:dyDescent="0.25">
      <c r="A1265" s="267">
        <v>3158005</v>
      </c>
      <c r="B1265" s="267" t="s">
        <v>5028</v>
      </c>
      <c r="C1265" s="267" t="s">
        <v>2525</v>
      </c>
      <c r="D1265" s="268"/>
      <c r="E1265" s="267">
        <v>60</v>
      </c>
      <c r="F1265" s="269">
        <v>467</v>
      </c>
      <c r="G1265" s="270">
        <v>938.4</v>
      </c>
      <c r="M1265" s="267">
        <v>-83.272401688923992</v>
      </c>
    </row>
    <row r="1266" spans="1:13" x14ac:dyDescent="0.25">
      <c r="A1266" s="267">
        <v>3158006</v>
      </c>
      <c r="B1266" s="267" t="s">
        <v>5030</v>
      </c>
      <c r="C1266" s="267" t="s">
        <v>2525</v>
      </c>
      <c r="D1266" s="268"/>
      <c r="E1266" s="267">
        <v>60</v>
      </c>
      <c r="F1266" s="269">
        <v>6405</v>
      </c>
      <c r="G1266" s="270">
        <v>12873.6</v>
      </c>
      <c r="M1266" s="267">
        <v>-79.60729079078493</v>
      </c>
    </row>
    <row r="1267" spans="1:13" x14ac:dyDescent="0.25">
      <c r="A1267" s="267">
        <v>3158007</v>
      </c>
      <c r="B1267" s="267" t="s">
        <v>5032</v>
      </c>
      <c r="C1267" s="267" t="s">
        <v>2525</v>
      </c>
      <c r="D1267" s="268"/>
      <c r="E1267" s="267">
        <v>70</v>
      </c>
      <c r="F1267" s="269">
        <v>353</v>
      </c>
      <c r="G1267" s="270">
        <v>709.6</v>
      </c>
      <c r="M1267" s="267">
        <v>-87.210042167454759</v>
      </c>
    </row>
    <row r="1268" spans="1:13" x14ac:dyDescent="0.25">
      <c r="A1268" s="267">
        <v>3158008</v>
      </c>
      <c r="B1268" s="267" t="s">
        <v>5034</v>
      </c>
      <c r="C1268" s="267" t="s">
        <v>2525</v>
      </c>
      <c r="D1268" s="268"/>
      <c r="E1268" s="267">
        <v>60</v>
      </c>
      <c r="F1268" s="269">
        <v>1509</v>
      </c>
      <c r="G1268" s="270">
        <v>3033.8</v>
      </c>
      <c r="M1268" s="267">
        <v>-81.517102150843101</v>
      </c>
    </row>
    <row r="1269" spans="1:13" x14ac:dyDescent="0.25">
      <c r="A1269" s="267">
        <v>3158009</v>
      </c>
      <c r="B1269" s="267" t="s">
        <v>5036</v>
      </c>
      <c r="C1269" s="267" t="s">
        <v>2525</v>
      </c>
      <c r="D1269" s="268"/>
      <c r="E1269" s="267">
        <v>60</v>
      </c>
      <c r="F1269" s="269">
        <v>587</v>
      </c>
      <c r="G1269" s="270">
        <v>1180.5999999999999</v>
      </c>
      <c r="M1269" s="267">
        <v>-81.990044435984331</v>
      </c>
    </row>
    <row r="1270" spans="1:13" x14ac:dyDescent="0.25">
      <c r="A1270" s="267">
        <v>3158010</v>
      </c>
      <c r="B1270" s="267" t="s">
        <v>5038</v>
      </c>
      <c r="C1270" s="267" t="s">
        <v>2525</v>
      </c>
      <c r="D1270" s="268"/>
      <c r="E1270" s="267">
        <v>70</v>
      </c>
      <c r="F1270" s="269">
        <v>342</v>
      </c>
      <c r="G1270" s="270">
        <v>687</v>
      </c>
      <c r="M1270" s="267">
        <v>-85.277886526956678</v>
      </c>
    </row>
    <row r="1271" spans="1:13" x14ac:dyDescent="0.25">
      <c r="A1271" s="267">
        <v>3158011</v>
      </c>
      <c r="B1271" s="267" t="s">
        <v>5040</v>
      </c>
      <c r="C1271" s="267" t="s">
        <v>2525</v>
      </c>
      <c r="D1271" s="268"/>
      <c r="E1271" s="267">
        <v>60</v>
      </c>
      <c r="F1271" s="269">
        <v>809</v>
      </c>
      <c r="G1271" s="270">
        <v>1625.8</v>
      </c>
      <c r="M1271" s="267">
        <v>-82.113935168689494</v>
      </c>
    </row>
    <row r="1272" spans="1:13" x14ac:dyDescent="0.25">
      <c r="A1272" s="267">
        <v>3158012</v>
      </c>
      <c r="B1272" s="267" t="s">
        <v>5042</v>
      </c>
      <c r="C1272" s="267" t="s">
        <v>2525</v>
      </c>
      <c r="D1272" s="268"/>
      <c r="E1272" s="267">
        <v>60</v>
      </c>
      <c r="F1272" s="269">
        <v>487</v>
      </c>
      <c r="G1272" s="270">
        <v>979.6</v>
      </c>
      <c r="M1272" s="267">
        <v>-81.146727112882175</v>
      </c>
    </row>
    <row r="1273" spans="1:13" x14ac:dyDescent="0.25">
      <c r="A1273" s="267">
        <v>3158013</v>
      </c>
      <c r="B1273" s="267" t="s">
        <v>5044</v>
      </c>
      <c r="C1273" s="267" t="s">
        <v>2525</v>
      </c>
      <c r="D1273" s="268"/>
      <c r="E1273" s="267">
        <v>60</v>
      </c>
      <c r="F1273" s="269">
        <v>647</v>
      </c>
      <c r="G1273" s="270">
        <v>1299.5999999999999</v>
      </c>
      <c r="M1273" s="267">
        <v>-82.470068426727011</v>
      </c>
    </row>
    <row r="1274" spans="1:13" x14ac:dyDescent="0.25">
      <c r="A1274" s="267">
        <v>3158014</v>
      </c>
      <c r="B1274" s="267" t="s">
        <v>5046</v>
      </c>
      <c r="C1274" s="267" t="s">
        <v>2525</v>
      </c>
      <c r="D1274" s="268"/>
      <c r="E1274" s="267">
        <v>60</v>
      </c>
      <c r="F1274" s="269">
        <v>578</v>
      </c>
      <c r="G1274" s="270">
        <v>1160.8</v>
      </c>
      <c r="M1274" s="267">
        <v>-83.325606024333055</v>
      </c>
    </row>
    <row r="1275" spans="1:13" x14ac:dyDescent="0.25">
      <c r="A1275" s="267">
        <v>3158016</v>
      </c>
      <c r="B1275" s="267" t="s">
        <v>5048</v>
      </c>
      <c r="C1275" s="267" t="s">
        <v>2525</v>
      </c>
      <c r="D1275" s="268"/>
      <c r="E1275" s="267">
        <v>60</v>
      </c>
      <c r="F1275" s="269">
        <v>802</v>
      </c>
      <c r="G1275" s="270">
        <v>1612.2</v>
      </c>
      <c r="M1275" s="267">
        <v>-80.430274233645818</v>
      </c>
    </row>
    <row r="1276" spans="1:13" x14ac:dyDescent="0.25">
      <c r="A1276" s="267">
        <v>3158017</v>
      </c>
      <c r="B1276" s="267" t="s">
        <v>5050</v>
      </c>
      <c r="C1276" s="267" t="s">
        <v>2525</v>
      </c>
      <c r="D1276" s="268"/>
      <c r="E1276" s="267">
        <v>50</v>
      </c>
      <c r="F1276" s="269">
        <v>260</v>
      </c>
      <c r="G1276" s="270">
        <v>523.6</v>
      </c>
      <c r="M1276" s="267">
        <v>-78.067301479157535</v>
      </c>
    </row>
    <row r="1277" spans="1:13" x14ac:dyDescent="0.25">
      <c r="A1277" s="267">
        <v>3158018</v>
      </c>
      <c r="B1277" s="267" t="s">
        <v>5052</v>
      </c>
      <c r="C1277" s="267" t="s">
        <v>2525</v>
      </c>
      <c r="D1277" s="268"/>
      <c r="E1277" s="267">
        <v>70</v>
      </c>
      <c r="F1277" s="269">
        <v>585</v>
      </c>
      <c r="G1277" s="270">
        <v>1175.8</v>
      </c>
      <c r="M1277" s="267">
        <v>-85.615518855295349</v>
      </c>
    </row>
    <row r="1278" spans="1:13" x14ac:dyDescent="0.25">
      <c r="A1278" s="267">
        <v>3158019</v>
      </c>
      <c r="B1278" s="267" t="s">
        <v>5054</v>
      </c>
      <c r="C1278" s="267" t="s">
        <v>2525</v>
      </c>
      <c r="D1278" s="268"/>
      <c r="E1278" s="267">
        <v>60</v>
      </c>
      <c r="F1278" s="269">
        <v>333</v>
      </c>
      <c r="G1278" s="270">
        <v>668.4</v>
      </c>
      <c r="M1278" s="267">
        <v>-80.980505487339627</v>
      </c>
    </row>
    <row r="1279" spans="1:13" x14ac:dyDescent="0.25">
      <c r="A1279" s="267">
        <v>3158021</v>
      </c>
      <c r="B1279" s="267" t="s">
        <v>5056</v>
      </c>
      <c r="C1279" s="267" t="s">
        <v>2525</v>
      </c>
      <c r="D1279" s="268"/>
      <c r="E1279" s="267">
        <v>50</v>
      </c>
      <c r="F1279" s="269">
        <v>882</v>
      </c>
      <c r="G1279" s="270">
        <v>1772.8</v>
      </c>
      <c r="M1279" s="267">
        <v>-73.810505338888504</v>
      </c>
    </row>
    <row r="1280" spans="1:13" x14ac:dyDescent="0.25">
      <c r="A1280" s="267">
        <v>3158022</v>
      </c>
      <c r="B1280" s="267" t="s">
        <v>5058</v>
      </c>
      <c r="C1280" s="267" t="s">
        <v>2525</v>
      </c>
      <c r="D1280" s="268"/>
      <c r="E1280" s="267">
        <v>60</v>
      </c>
      <c r="F1280" s="269">
        <v>417</v>
      </c>
      <c r="G1280" s="270">
        <v>838</v>
      </c>
      <c r="M1280" s="267">
        <v>-83.536114330390618</v>
      </c>
    </row>
    <row r="1281" spans="1:13" x14ac:dyDescent="0.25">
      <c r="A1281" s="267">
        <v>3158023</v>
      </c>
      <c r="B1281" s="267" t="s">
        <v>5060</v>
      </c>
      <c r="C1281" s="267" t="s">
        <v>2525</v>
      </c>
      <c r="D1281" s="268"/>
      <c r="E1281" s="267">
        <v>60</v>
      </c>
      <c r="F1281" s="269">
        <v>297</v>
      </c>
      <c r="G1281" s="270">
        <v>596</v>
      </c>
      <c r="M1281" s="267">
        <v>-83.800304249382876</v>
      </c>
    </row>
    <row r="1282" spans="1:13" x14ac:dyDescent="0.25">
      <c r="A1282" s="267">
        <v>3158024</v>
      </c>
      <c r="B1282" s="267" t="s">
        <v>5062</v>
      </c>
      <c r="C1282" s="267" t="s">
        <v>2525</v>
      </c>
      <c r="D1282" s="268"/>
      <c r="E1282" s="267">
        <v>50</v>
      </c>
      <c r="F1282" s="269">
        <v>913</v>
      </c>
      <c r="G1282" s="270">
        <v>1835.2</v>
      </c>
      <c r="M1282" s="267">
        <v>-71.612636531913523</v>
      </c>
    </row>
    <row r="1283" spans="1:13" x14ac:dyDescent="0.25">
      <c r="A1283" s="267">
        <v>3158025</v>
      </c>
      <c r="B1283" s="267" t="s">
        <v>5064</v>
      </c>
      <c r="C1283" s="267" t="s">
        <v>2525</v>
      </c>
      <c r="D1283" s="268"/>
      <c r="E1283" s="267">
        <v>70</v>
      </c>
      <c r="F1283" s="269">
        <v>227</v>
      </c>
      <c r="G1283" s="270">
        <v>456.6</v>
      </c>
      <c r="M1283" s="267">
        <v>-85.106210435030562</v>
      </c>
    </row>
    <row r="1284" spans="1:13" x14ac:dyDescent="0.25">
      <c r="A1284" s="267">
        <v>3158027</v>
      </c>
      <c r="B1284" s="267" t="s">
        <v>5066</v>
      </c>
      <c r="C1284" s="267" t="s">
        <v>22275</v>
      </c>
      <c r="D1284" s="268"/>
      <c r="E1284" s="267">
        <v>50</v>
      </c>
      <c r="F1284" s="269">
        <v>2689</v>
      </c>
      <c r="G1284" s="270">
        <v>5405.6</v>
      </c>
      <c r="M1284" s="267">
        <v>-77.956933146548209</v>
      </c>
    </row>
    <row r="1285" spans="1:13" x14ac:dyDescent="0.25">
      <c r="A1285" s="267">
        <v>3158028</v>
      </c>
      <c r="B1285" s="267" t="s">
        <v>5068</v>
      </c>
      <c r="C1285" s="267" t="s">
        <v>2525</v>
      </c>
      <c r="D1285" s="268"/>
      <c r="E1285" s="267">
        <v>60</v>
      </c>
      <c r="F1285" s="269">
        <v>460</v>
      </c>
      <c r="G1285" s="270">
        <v>924.2</v>
      </c>
      <c r="M1285" s="267">
        <v>-84.814630730321909</v>
      </c>
    </row>
    <row r="1286" spans="1:13" x14ac:dyDescent="0.25">
      <c r="A1286" s="267">
        <v>3158029</v>
      </c>
      <c r="B1286" s="267" t="s">
        <v>5070</v>
      </c>
      <c r="C1286" s="267" t="s">
        <v>2525</v>
      </c>
      <c r="D1286" s="268"/>
      <c r="E1286" s="267">
        <v>60</v>
      </c>
      <c r="F1286" s="269">
        <v>325</v>
      </c>
      <c r="G1286" s="270">
        <v>653.79999999999995</v>
      </c>
      <c r="M1286" s="267">
        <v>-83.911319835134492</v>
      </c>
    </row>
    <row r="1287" spans="1:13" x14ac:dyDescent="0.25">
      <c r="A1287" s="267">
        <v>3158030</v>
      </c>
      <c r="B1287" s="267" t="s">
        <v>5072</v>
      </c>
      <c r="C1287" s="267" t="s">
        <v>2525</v>
      </c>
      <c r="D1287" s="268"/>
      <c r="E1287" s="267">
        <v>60</v>
      </c>
      <c r="F1287" s="269">
        <v>2925</v>
      </c>
      <c r="G1287" s="270">
        <v>5878.6</v>
      </c>
      <c r="M1287" s="267">
        <v>-81.299848225802833</v>
      </c>
    </row>
    <row r="1288" spans="1:13" x14ac:dyDescent="0.25">
      <c r="A1288" s="267">
        <v>3158031</v>
      </c>
      <c r="B1288" s="267" t="s">
        <v>5074</v>
      </c>
      <c r="C1288" s="267" t="s">
        <v>2525</v>
      </c>
      <c r="D1288" s="268"/>
      <c r="E1288" s="267">
        <v>60</v>
      </c>
      <c r="F1288" s="269">
        <v>471</v>
      </c>
      <c r="G1288" s="270">
        <v>946.4</v>
      </c>
      <c r="M1288" s="267">
        <v>-84.329878518893082</v>
      </c>
    </row>
    <row r="1289" spans="1:13" x14ac:dyDescent="0.25">
      <c r="A1289" s="267">
        <v>3158032</v>
      </c>
      <c r="B1289" s="267" t="s">
        <v>5076</v>
      </c>
      <c r="C1289" s="267" t="s">
        <v>2525</v>
      </c>
      <c r="D1289" s="268"/>
      <c r="E1289" s="267">
        <v>60</v>
      </c>
      <c r="F1289" s="269">
        <v>381</v>
      </c>
      <c r="G1289" s="270">
        <v>766</v>
      </c>
      <c r="M1289" s="267">
        <v>-84.878249262345733</v>
      </c>
    </row>
    <row r="1290" spans="1:13" x14ac:dyDescent="0.25">
      <c r="A1290" s="267">
        <v>3158033</v>
      </c>
      <c r="B1290" s="267" t="s">
        <v>5078</v>
      </c>
      <c r="C1290" s="267" t="s">
        <v>2525</v>
      </c>
      <c r="D1290" s="268"/>
      <c r="E1290" s="267">
        <v>50</v>
      </c>
      <c r="F1290" s="269">
        <v>504</v>
      </c>
      <c r="G1290" s="270">
        <v>1012.2</v>
      </c>
      <c r="M1290" s="267">
        <v>-75.306931782383487</v>
      </c>
    </row>
    <row r="1291" spans="1:13" x14ac:dyDescent="0.25">
      <c r="A1291" s="267">
        <v>3158035</v>
      </c>
      <c r="B1291" s="267" t="s">
        <v>5080</v>
      </c>
      <c r="C1291" s="267" t="s">
        <v>2525</v>
      </c>
      <c r="D1291" s="268"/>
      <c r="E1291" s="267">
        <v>60</v>
      </c>
      <c r="F1291" s="269">
        <v>370</v>
      </c>
      <c r="G1291" s="270">
        <v>744</v>
      </c>
      <c r="M1291" s="267">
        <v>-82.568323111739659</v>
      </c>
    </row>
    <row r="1292" spans="1:13" x14ac:dyDescent="0.25">
      <c r="A1292" s="267">
        <v>3158036</v>
      </c>
      <c r="B1292" s="267" t="s">
        <v>5082</v>
      </c>
      <c r="C1292" s="267" t="s">
        <v>2525</v>
      </c>
      <c r="D1292" s="268"/>
      <c r="E1292" s="267">
        <v>50</v>
      </c>
      <c r="F1292" s="269">
        <v>598</v>
      </c>
      <c r="G1292" s="270">
        <v>1201</v>
      </c>
      <c r="M1292" s="267">
        <v>-69.774868416906472</v>
      </c>
    </row>
    <row r="1293" spans="1:13" x14ac:dyDescent="0.25">
      <c r="A1293" s="267">
        <v>3158037</v>
      </c>
      <c r="B1293" s="267" t="s">
        <v>5084</v>
      </c>
      <c r="C1293" s="267" t="s">
        <v>22275</v>
      </c>
      <c r="D1293" s="268"/>
      <c r="E1293" s="267">
        <v>50</v>
      </c>
      <c r="F1293" s="269">
        <v>26028</v>
      </c>
      <c r="G1293" s="270">
        <v>52316.6</v>
      </c>
      <c r="M1293" s="267">
        <v>-73.296120122869482</v>
      </c>
    </row>
    <row r="1294" spans="1:13" x14ac:dyDescent="0.25">
      <c r="A1294" s="267">
        <v>3158038</v>
      </c>
      <c r="B1294" s="267" t="s">
        <v>5086</v>
      </c>
      <c r="C1294" s="267" t="s">
        <v>2525</v>
      </c>
      <c r="D1294" s="268"/>
      <c r="E1294" s="267">
        <v>60</v>
      </c>
      <c r="F1294" s="269">
        <v>1416</v>
      </c>
      <c r="G1294" s="270">
        <v>2846.8</v>
      </c>
      <c r="M1294" s="267">
        <v>-83.774248316365629</v>
      </c>
    </row>
    <row r="1295" spans="1:13" x14ac:dyDescent="0.25">
      <c r="A1295" s="267">
        <v>3158039</v>
      </c>
      <c r="B1295" s="267" t="s">
        <v>5088</v>
      </c>
      <c r="C1295" s="267" t="s">
        <v>2525</v>
      </c>
      <c r="D1295" s="268"/>
      <c r="E1295" s="267">
        <v>50</v>
      </c>
      <c r="F1295" s="269">
        <v>4496</v>
      </c>
      <c r="G1295" s="270">
        <v>9036.7999999999993</v>
      </c>
      <c r="M1295" s="267">
        <v>-70.018441906190972</v>
      </c>
    </row>
    <row r="1296" spans="1:13" x14ac:dyDescent="0.25">
      <c r="A1296" s="267">
        <v>3158501</v>
      </c>
      <c r="B1296" s="267" t="s">
        <v>5090</v>
      </c>
      <c r="C1296" s="267" t="s">
        <v>22278</v>
      </c>
      <c r="D1296" s="268"/>
      <c r="E1296" s="267">
        <v>50</v>
      </c>
      <c r="F1296" s="269">
        <v>0</v>
      </c>
      <c r="G1296" s="270">
        <v>0</v>
      </c>
      <c r="M1296" s="267">
        <v>0</v>
      </c>
    </row>
    <row r="1297" spans="1:13" x14ac:dyDescent="0.25">
      <c r="A1297" s="267">
        <v>3158502</v>
      </c>
      <c r="B1297" s="267" t="s">
        <v>5092</v>
      </c>
      <c r="C1297" s="267" t="s">
        <v>22278</v>
      </c>
      <c r="D1297" s="268"/>
      <c r="E1297" s="267">
        <v>50</v>
      </c>
      <c r="F1297" s="269">
        <v>0</v>
      </c>
      <c r="G1297" s="270">
        <v>0</v>
      </c>
      <c r="M1297" s="267">
        <v>0</v>
      </c>
    </row>
    <row r="1298" spans="1:13" x14ac:dyDescent="0.25">
      <c r="A1298" s="267">
        <v>3158503</v>
      </c>
      <c r="B1298" s="267" t="s">
        <v>5094</v>
      </c>
      <c r="C1298" s="267" t="s">
        <v>22278</v>
      </c>
      <c r="D1298" s="268"/>
      <c r="E1298" s="267">
        <v>50</v>
      </c>
      <c r="F1298" s="269">
        <v>0</v>
      </c>
      <c r="G1298" s="270">
        <v>0</v>
      </c>
      <c r="M1298" s="267">
        <v>0</v>
      </c>
    </row>
    <row r="1299" spans="1:13" x14ac:dyDescent="0.25">
      <c r="A1299" s="267">
        <v>3241001</v>
      </c>
      <c r="B1299" s="267" t="s">
        <v>5096</v>
      </c>
      <c r="C1299" s="267" t="s">
        <v>22275</v>
      </c>
      <c r="D1299" s="268"/>
      <c r="E1299" s="267">
        <v>50</v>
      </c>
      <c r="F1299" s="269">
        <v>257280</v>
      </c>
      <c r="G1299" s="270">
        <v>517132</v>
      </c>
      <c r="M1299" s="267">
        <v>-61.705304032432302</v>
      </c>
    </row>
    <row r="1300" spans="1:13" x14ac:dyDescent="0.25">
      <c r="A1300" s="267">
        <v>3241002</v>
      </c>
      <c r="B1300" s="267" t="s">
        <v>5098</v>
      </c>
      <c r="C1300" s="267" t="s">
        <v>22275</v>
      </c>
      <c r="D1300" s="268"/>
      <c r="E1300" s="267">
        <v>60</v>
      </c>
      <c r="F1300" s="269">
        <v>16584</v>
      </c>
      <c r="G1300" s="270">
        <v>33333.599999999999</v>
      </c>
      <c r="M1300" s="267">
        <v>-79.025081577580067</v>
      </c>
    </row>
    <row r="1301" spans="1:13" x14ac:dyDescent="0.25">
      <c r="A1301" s="267">
        <v>3241003</v>
      </c>
      <c r="B1301" s="267" t="s">
        <v>5026</v>
      </c>
      <c r="C1301" s="267" t="s">
        <v>22275</v>
      </c>
      <c r="D1301" s="268"/>
      <c r="E1301" s="267">
        <v>50</v>
      </c>
      <c r="F1301" s="269">
        <v>14646</v>
      </c>
      <c r="G1301" s="270">
        <v>29438.2</v>
      </c>
      <c r="M1301" s="267">
        <v>-78.262380342545029</v>
      </c>
    </row>
    <row r="1302" spans="1:13" x14ac:dyDescent="0.25">
      <c r="A1302" s="267">
        <v>3241004</v>
      </c>
      <c r="B1302" s="267" t="s">
        <v>5101</v>
      </c>
      <c r="C1302" s="267" t="s">
        <v>22275</v>
      </c>
      <c r="D1302" s="268"/>
      <c r="E1302" s="267">
        <v>50</v>
      </c>
      <c r="F1302" s="269">
        <v>10129</v>
      </c>
      <c r="G1302" s="270">
        <v>20358.400000000001</v>
      </c>
      <c r="M1302" s="267">
        <v>-65.559781040519994</v>
      </c>
    </row>
    <row r="1303" spans="1:13" x14ac:dyDescent="0.25">
      <c r="A1303" s="267">
        <v>3241005</v>
      </c>
      <c r="B1303" s="267" t="s">
        <v>5103</v>
      </c>
      <c r="C1303" s="267" t="s">
        <v>22275</v>
      </c>
      <c r="D1303" s="268"/>
      <c r="E1303" s="267">
        <v>50</v>
      </c>
      <c r="F1303" s="269">
        <v>30120</v>
      </c>
      <c r="G1303" s="270">
        <v>60542</v>
      </c>
      <c r="M1303" s="267">
        <v>-78.060670473623986</v>
      </c>
    </row>
    <row r="1304" spans="1:13" x14ac:dyDescent="0.25">
      <c r="A1304" s="267">
        <v>3241006</v>
      </c>
      <c r="B1304" s="267" t="s">
        <v>5105</v>
      </c>
      <c r="C1304" s="267" t="s">
        <v>22275</v>
      </c>
      <c r="D1304" s="268"/>
      <c r="E1304" s="267">
        <v>50</v>
      </c>
      <c r="F1304" s="269">
        <v>7172</v>
      </c>
      <c r="G1304" s="270">
        <v>14415</v>
      </c>
      <c r="M1304" s="267">
        <v>-75.00661654961786</v>
      </c>
    </row>
    <row r="1305" spans="1:13" x14ac:dyDescent="0.25">
      <c r="A1305" s="267">
        <v>3241007</v>
      </c>
      <c r="B1305" s="267" t="s">
        <v>5107</v>
      </c>
      <c r="C1305" s="267" t="s">
        <v>22275</v>
      </c>
      <c r="D1305" s="268"/>
      <c r="E1305" s="267">
        <v>50</v>
      </c>
      <c r="F1305" s="269">
        <v>9215</v>
      </c>
      <c r="G1305" s="270">
        <v>18522.8</v>
      </c>
      <c r="M1305" s="267">
        <v>-72.028125462994112</v>
      </c>
    </row>
    <row r="1306" spans="1:13" x14ac:dyDescent="0.25">
      <c r="A1306" s="267">
        <v>3241008</v>
      </c>
      <c r="B1306" s="267" t="s">
        <v>5109</v>
      </c>
      <c r="C1306" s="267" t="s">
        <v>2525</v>
      </c>
      <c r="D1306" s="268"/>
      <c r="E1306" s="267">
        <v>50</v>
      </c>
      <c r="F1306" s="269">
        <v>11401</v>
      </c>
      <c r="G1306" s="270">
        <v>22915.599999999999</v>
      </c>
      <c r="M1306" s="267">
        <v>-61.012168276125543</v>
      </c>
    </row>
    <row r="1307" spans="1:13" x14ac:dyDescent="0.25">
      <c r="A1307" s="267">
        <v>3241009</v>
      </c>
      <c r="B1307" s="267" t="s">
        <v>5111</v>
      </c>
      <c r="C1307" s="267" t="s">
        <v>22275</v>
      </c>
      <c r="D1307" s="268"/>
      <c r="E1307" s="267">
        <v>50</v>
      </c>
      <c r="F1307" s="269">
        <v>19748</v>
      </c>
      <c r="G1307" s="270">
        <v>39694.199999999997</v>
      </c>
      <c r="M1307" s="267">
        <v>-76.275790834808774</v>
      </c>
    </row>
    <row r="1308" spans="1:13" x14ac:dyDescent="0.25">
      <c r="A1308" s="267">
        <v>3241010</v>
      </c>
      <c r="B1308" s="267" t="s">
        <v>5113</v>
      </c>
      <c r="C1308" s="267" t="s">
        <v>22275</v>
      </c>
      <c r="D1308" s="268"/>
      <c r="E1308" s="267">
        <v>50</v>
      </c>
      <c r="F1308" s="269">
        <v>25770</v>
      </c>
      <c r="G1308" s="270">
        <v>51798</v>
      </c>
      <c r="M1308" s="267">
        <v>-54.84576061907643</v>
      </c>
    </row>
    <row r="1309" spans="1:13" x14ac:dyDescent="0.25">
      <c r="A1309" s="267">
        <v>3241011</v>
      </c>
      <c r="B1309" s="267" t="s">
        <v>5115</v>
      </c>
      <c r="C1309" s="267" t="s">
        <v>22275</v>
      </c>
      <c r="D1309" s="268"/>
      <c r="E1309" s="267">
        <v>50</v>
      </c>
      <c r="F1309" s="269">
        <v>21391</v>
      </c>
      <c r="G1309" s="270">
        <v>42996.4</v>
      </c>
      <c r="M1309" s="267">
        <v>-74.763617212779266</v>
      </c>
    </row>
    <row r="1310" spans="1:13" x14ac:dyDescent="0.25">
      <c r="A1310" s="267">
        <v>3241012</v>
      </c>
      <c r="B1310" s="267" t="s">
        <v>5117</v>
      </c>
      <c r="C1310" s="267" t="s">
        <v>22275</v>
      </c>
      <c r="D1310" s="268"/>
      <c r="E1310" s="267">
        <v>50</v>
      </c>
      <c r="F1310" s="269">
        <v>21941</v>
      </c>
      <c r="G1310" s="270">
        <v>44100.800000000003</v>
      </c>
      <c r="M1310" s="267">
        <v>-75.197685225356608</v>
      </c>
    </row>
    <row r="1311" spans="1:13" x14ac:dyDescent="0.25">
      <c r="A1311" s="267">
        <v>3241013</v>
      </c>
      <c r="B1311" s="267" t="s">
        <v>5119</v>
      </c>
      <c r="C1311" s="267" t="s">
        <v>22275</v>
      </c>
      <c r="D1311" s="268"/>
      <c r="E1311" s="267">
        <v>50</v>
      </c>
      <c r="F1311" s="269">
        <v>6898</v>
      </c>
      <c r="G1311" s="270">
        <v>13864.6</v>
      </c>
      <c r="M1311" s="267">
        <v>-75.310226821697782</v>
      </c>
    </row>
    <row r="1312" spans="1:13" x14ac:dyDescent="0.25">
      <c r="A1312" s="267">
        <v>3241014</v>
      </c>
      <c r="B1312" s="267" t="s">
        <v>5121</v>
      </c>
      <c r="C1312" s="267" t="s">
        <v>22275</v>
      </c>
      <c r="D1312" s="268"/>
      <c r="E1312" s="267">
        <v>50</v>
      </c>
      <c r="F1312" s="269">
        <v>11589</v>
      </c>
      <c r="G1312" s="270">
        <v>23293.4</v>
      </c>
      <c r="M1312" s="267">
        <v>-78.625829749552068</v>
      </c>
    </row>
    <row r="1313" spans="1:13" x14ac:dyDescent="0.25">
      <c r="A1313" s="267">
        <v>3241015</v>
      </c>
      <c r="B1313" s="267" t="s">
        <v>5123</v>
      </c>
      <c r="C1313" s="267" t="s">
        <v>22275</v>
      </c>
      <c r="D1313" s="268"/>
      <c r="E1313" s="267">
        <v>60</v>
      </c>
      <c r="F1313" s="269">
        <v>16120</v>
      </c>
      <c r="G1313" s="270">
        <v>32401.599999999999</v>
      </c>
      <c r="M1313" s="267">
        <v>-79.604377783267566</v>
      </c>
    </row>
    <row r="1314" spans="1:13" x14ac:dyDescent="0.25">
      <c r="A1314" s="267">
        <v>3241016</v>
      </c>
      <c r="B1314" s="267" t="s">
        <v>5125</v>
      </c>
      <c r="C1314" s="267" t="s">
        <v>22275</v>
      </c>
      <c r="D1314" s="268"/>
      <c r="E1314" s="267">
        <v>50</v>
      </c>
      <c r="F1314" s="269">
        <v>11450</v>
      </c>
      <c r="G1314" s="270">
        <v>23013.599999999999</v>
      </c>
      <c r="M1314" s="267">
        <v>-76.717963360391181</v>
      </c>
    </row>
    <row r="1315" spans="1:13" x14ac:dyDescent="0.25">
      <c r="A1315" s="267">
        <v>3241017</v>
      </c>
      <c r="B1315" s="267" t="s">
        <v>5127</v>
      </c>
      <c r="C1315" s="267" t="s">
        <v>22275</v>
      </c>
      <c r="D1315" s="268"/>
      <c r="E1315" s="267">
        <v>50</v>
      </c>
      <c r="F1315" s="269">
        <v>14314</v>
      </c>
      <c r="G1315" s="270">
        <v>28771</v>
      </c>
      <c r="M1315" s="267">
        <v>-78.332797614502837</v>
      </c>
    </row>
    <row r="1316" spans="1:13" x14ac:dyDescent="0.25">
      <c r="A1316" s="267">
        <v>3241018</v>
      </c>
      <c r="B1316" s="267" t="s">
        <v>5129</v>
      </c>
      <c r="C1316" s="267" t="s">
        <v>2525</v>
      </c>
      <c r="D1316" s="268"/>
      <c r="E1316" s="267">
        <v>50</v>
      </c>
      <c r="F1316" s="269">
        <v>9949</v>
      </c>
      <c r="G1316" s="270">
        <v>19997.2</v>
      </c>
      <c r="M1316" s="267">
        <v>-78.828607352665358</v>
      </c>
    </row>
    <row r="1317" spans="1:13" x14ac:dyDescent="0.25">
      <c r="A1317" s="267">
        <v>3241019</v>
      </c>
      <c r="B1317" s="267" t="s">
        <v>5131</v>
      </c>
      <c r="C1317" s="267" t="s">
        <v>2525</v>
      </c>
      <c r="D1317" s="268"/>
      <c r="E1317" s="267">
        <v>50</v>
      </c>
      <c r="F1317" s="269">
        <v>14314</v>
      </c>
      <c r="G1317" s="270">
        <v>28770.2</v>
      </c>
      <c r="M1317" s="267">
        <v>-74.394145977928389</v>
      </c>
    </row>
    <row r="1318" spans="1:13" x14ac:dyDescent="0.25">
      <c r="A1318" s="267">
        <v>3241020</v>
      </c>
      <c r="B1318" s="267" t="s">
        <v>5133</v>
      </c>
      <c r="C1318" s="267" t="s">
        <v>2525</v>
      </c>
      <c r="D1318" s="268"/>
      <c r="E1318" s="267">
        <v>50</v>
      </c>
      <c r="F1318" s="269">
        <v>6959</v>
      </c>
      <c r="G1318" s="270">
        <v>13987.4</v>
      </c>
      <c r="M1318" s="267">
        <v>-77.839376228713036</v>
      </c>
    </row>
    <row r="1319" spans="1:13" x14ac:dyDescent="0.25">
      <c r="A1319" s="267">
        <v>3241021</v>
      </c>
      <c r="B1319" s="267" t="s">
        <v>5135</v>
      </c>
      <c r="C1319" s="267" t="s">
        <v>22275</v>
      </c>
      <c r="D1319" s="268"/>
      <c r="E1319" s="267">
        <v>50</v>
      </c>
      <c r="F1319" s="269">
        <v>20307</v>
      </c>
      <c r="G1319" s="270">
        <v>40816.400000000001</v>
      </c>
      <c r="M1319" s="267">
        <v>-75.281205820038252</v>
      </c>
    </row>
    <row r="1320" spans="1:13" x14ac:dyDescent="0.25">
      <c r="A1320" s="267">
        <v>3251001</v>
      </c>
      <c r="B1320" s="267" t="s">
        <v>5137</v>
      </c>
      <c r="C1320" s="267" t="s">
        <v>2525</v>
      </c>
      <c r="D1320" s="268"/>
      <c r="E1320" s="267">
        <v>60</v>
      </c>
      <c r="F1320" s="269">
        <v>419</v>
      </c>
      <c r="G1320" s="270">
        <v>842.2</v>
      </c>
      <c r="M1320" s="267">
        <v>-81.490544258243986</v>
      </c>
    </row>
    <row r="1321" spans="1:13" x14ac:dyDescent="0.25">
      <c r="A1321" s="267">
        <v>3251002</v>
      </c>
      <c r="B1321" s="267" t="s">
        <v>5139</v>
      </c>
      <c r="C1321" s="267" t="s">
        <v>2525</v>
      </c>
      <c r="D1321" s="268"/>
      <c r="E1321" s="267">
        <v>50</v>
      </c>
      <c r="F1321" s="269">
        <v>1466</v>
      </c>
      <c r="G1321" s="270">
        <v>2947</v>
      </c>
      <c r="M1321" s="267">
        <v>-74.289141947499246</v>
      </c>
    </row>
    <row r="1322" spans="1:13" x14ac:dyDescent="0.25">
      <c r="A1322" s="267">
        <v>3251003</v>
      </c>
      <c r="B1322" s="267" t="s">
        <v>5141</v>
      </c>
      <c r="C1322" s="267" t="s">
        <v>2525</v>
      </c>
      <c r="D1322" s="268"/>
      <c r="E1322" s="267">
        <v>50</v>
      </c>
      <c r="F1322" s="269">
        <v>568</v>
      </c>
      <c r="G1322" s="270">
        <v>1141.2</v>
      </c>
      <c r="M1322" s="267">
        <v>-71.820642291656895</v>
      </c>
    </row>
    <row r="1323" spans="1:13" x14ac:dyDescent="0.25">
      <c r="A1323" s="267">
        <v>3251004</v>
      </c>
      <c r="B1323" s="267" t="s">
        <v>5143</v>
      </c>
      <c r="C1323" s="267" t="s">
        <v>2525</v>
      </c>
      <c r="D1323" s="268"/>
      <c r="E1323" s="267">
        <v>50</v>
      </c>
      <c r="F1323" s="269">
        <v>622</v>
      </c>
      <c r="G1323" s="270">
        <v>1250.4000000000001</v>
      </c>
      <c r="M1323" s="267">
        <v>-73.21354006676053</v>
      </c>
    </row>
    <row r="1324" spans="1:13" x14ac:dyDescent="0.25">
      <c r="A1324" s="267">
        <v>3251005</v>
      </c>
      <c r="B1324" s="267" t="s">
        <v>5145</v>
      </c>
      <c r="C1324" s="267" t="s">
        <v>2525</v>
      </c>
      <c r="D1324" s="268"/>
      <c r="E1324" s="267">
        <v>50</v>
      </c>
      <c r="F1324" s="269">
        <v>2975</v>
      </c>
      <c r="G1324" s="270">
        <v>5979.6</v>
      </c>
      <c r="M1324" s="267">
        <v>-70.979106837190429</v>
      </c>
    </row>
    <row r="1325" spans="1:13" x14ac:dyDescent="0.25">
      <c r="A1325" s="267">
        <v>3251006</v>
      </c>
      <c r="B1325" s="267" t="s">
        <v>5147</v>
      </c>
      <c r="C1325" s="267" t="s">
        <v>2525</v>
      </c>
      <c r="D1325" s="268"/>
      <c r="E1325" s="267">
        <v>60</v>
      </c>
      <c r="F1325" s="269">
        <v>513</v>
      </c>
      <c r="G1325" s="270">
        <v>1030.2</v>
      </c>
      <c r="M1325" s="267">
        <v>-79.052023355006042</v>
      </c>
    </row>
    <row r="1326" spans="1:13" x14ac:dyDescent="0.25">
      <c r="A1326" s="267">
        <v>3251007</v>
      </c>
      <c r="B1326" s="267" t="s">
        <v>1232</v>
      </c>
      <c r="C1326" s="267" t="s">
        <v>22275</v>
      </c>
      <c r="D1326" s="268"/>
      <c r="E1326" s="267">
        <v>50</v>
      </c>
      <c r="F1326" s="269">
        <v>7787</v>
      </c>
      <c r="G1326" s="270">
        <v>15652</v>
      </c>
      <c r="M1326" s="267">
        <v>-76.887835200241796</v>
      </c>
    </row>
    <row r="1327" spans="1:13" x14ac:dyDescent="0.25">
      <c r="A1327" s="267">
        <v>3251008</v>
      </c>
      <c r="B1327" s="267" t="s">
        <v>812</v>
      </c>
      <c r="C1327" s="267" t="s">
        <v>2525</v>
      </c>
      <c r="D1327" s="268"/>
      <c r="E1327" s="267">
        <v>50</v>
      </c>
      <c r="F1327" s="269">
        <v>646</v>
      </c>
      <c r="G1327" s="270">
        <v>1298.5999999999999</v>
      </c>
      <c r="M1327" s="267">
        <v>-67.341919148147326</v>
      </c>
    </row>
    <row r="1328" spans="1:13" x14ac:dyDescent="0.25">
      <c r="A1328" s="267">
        <v>3251009</v>
      </c>
      <c r="B1328" s="267" t="s">
        <v>1235</v>
      </c>
      <c r="C1328" s="267" t="s">
        <v>2525</v>
      </c>
      <c r="D1328" s="268"/>
      <c r="E1328" s="267">
        <v>60</v>
      </c>
      <c r="F1328" s="269">
        <v>517</v>
      </c>
      <c r="G1328" s="270">
        <v>1040</v>
      </c>
      <c r="M1328" s="267">
        <v>-80.356405593627812</v>
      </c>
    </row>
    <row r="1329" spans="1:13" x14ac:dyDescent="0.25">
      <c r="A1329" s="267">
        <v>3251011</v>
      </c>
      <c r="B1329" s="267" t="s">
        <v>1237</v>
      </c>
      <c r="C1329" s="267" t="s">
        <v>2525</v>
      </c>
      <c r="D1329" s="268"/>
      <c r="E1329" s="267">
        <v>50</v>
      </c>
      <c r="F1329" s="269">
        <v>241</v>
      </c>
      <c r="G1329" s="270">
        <v>485.4</v>
      </c>
      <c r="M1329" s="267">
        <v>-66.983149334187743</v>
      </c>
    </row>
    <row r="1330" spans="1:13" x14ac:dyDescent="0.25">
      <c r="A1330" s="267">
        <v>3251012</v>
      </c>
      <c r="B1330" s="267" t="s">
        <v>1239</v>
      </c>
      <c r="C1330" s="267" t="s">
        <v>22275</v>
      </c>
      <c r="D1330" s="268"/>
      <c r="E1330" s="267">
        <v>50</v>
      </c>
      <c r="F1330" s="269">
        <v>8056</v>
      </c>
      <c r="G1330" s="270">
        <v>16193.4</v>
      </c>
      <c r="M1330" s="267">
        <v>-71.126922644174272</v>
      </c>
    </row>
    <row r="1331" spans="1:13" x14ac:dyDescent="0.25">
      <c r="A1331" s="267">
        <v>3251013</v>
      </c>
      <c r="B1331" s="267" t="s">
        <v>1241</v>
      </c>
      <c r="C1331" s="267" t="s">
        <v>2525</v>
      </c>
      <c r="D1331" s="268"/>
      <c r="E1331" s="267">
        <v>60</v>
      </c>
      <c r="F1331" s="269">
        <v>1434</v>
      </c>
      <c r="G1331" s="270">
        <v>2881.6</v>
      </c>
      <c r="M1331" s="267">
        <v>-82.602034466146193</v>
      </c>
    </row>
    <row r="1332" spans="1:13" x14ac:dyDescent="0.25">
      <c r="A1332" s="267">
        <v>3251014</v>
      </c>
      <c r="B1332" s="267" t="s">
        <v>1243</v>
      </c>
      <c r="C1332" s="267" t="s">
        <v>2525</v>
      </c>
      <c r="D1332" s="268"/>
      <c r="E1332" s="267">
        <v>50</v>
      </c>
      <c r="F1332" s="269">
        <v>507</v>
      </c>
      <c r="G1332" s="270">
        <v>1018.8</v>
      </c>
      <c r="M1332" s="267">
        <v>-76.946061619542846</v>
      </c>
    </row>
    <row r="1333" spans="1:13" x14ac:dyDescent="0.25">
      <c r="A1333" s="267">
        <v>3251015</v>
      </c>
      <c r="B1333" s="267" t="s">
        <v>1245</v>
      </c>
      <c r="C1333" s="267" t="s">
        <v>2525</v>
      </c>
      <c r="D1333" s="268"/>
      <c r="E1333" s="267">
        <v>60</v>
      </c>
      <c r="F1333" s="269">
        <v>771</v>
      </c>
      <c r="G1333" s="270">
        <v>1549.6</v>
      </c>
      <c r="M1333" s="267">
        <v>-79.21413062573842</v>
      </c>
    </row>
    <row r="1334" spans="1:13" x14ac:dyDescent="0.25">
      <c r="A1334" s="267">
        <v>3251017</v>
      </c>
      <c r="B1334" s="267" t="s">
        <v>1247</v>
      </c>
      <c r="C1334" s="267" t="s">
        <v>2525</v>
      </c>
      <c r="D1334" s="268"/>
      <c r="E1334" s="267">
        <v>50</v>
      </c>
      <c r="F1334" s="269">
        <v>898</v>
      </c>
      <c r="G1334" s="270">
        <v>1804</v>
      </c>
      <c r="M1334" s="267">
        <v>-78.103694064914322</v>
      </c>
    </row>
    <row r="1335" spans="1:13" x14ac:dyDescent="0.25">
      <c r="A1335" s="267">
        <v>3251018</v>
      </c>
      <c r="B1335" s="267" t="s">
        <v>1249</v>
      </c>
      <c r="C1335" s="267" t="s">
        <v>2525</v>
      </c>
      <c r="D1335" s="268"/>
      <c r="E1335" s="267">
        <v>70</v>
      </c>
      <c r="F1335" s="269">
        <v>374</v>
      </c>
      <c r="G1335" s="270">
        <v>751.4</v>
      </c>
      <c r="M1335" s="267">
        <v>-94.687301414969355</v>
      </c>
    </row>
    <row r="1336" spans="1:13" x14ac:dyDescent="0.25">
      <c r="A1336" s="267">
        <v>3251019</v>
      </c>
      <c r="B1336" s="267" t="s">
        <v>1251</v>
      </c>
      <c r="C1336" s="267" t="s">
        <v>2525</v>
      </c>
      <c r="D1336" s="268"/>
      <c r="E1336" s="267">
        <v>60</v>
      </c>
      <c r="F1336" s="269">
        <v>284</v>
      </c>
      <c r="G1336" s="270">
        <v>571</v>
      </c>
      <c r="M1336" s="267">
        <v>-79.306740215663567</v>
      </c>
    </row>
    <row r="1337" spans="1:13" x14ac:dyDescent="0.25">
      <c r="A1337" s="267">
        <v>3251020</v>
      </c>
      <c r="B1337" s="267" t="s">
        <v>1253</v>
      </c>
      <c r="C1337" s="267" t="s">
        <v>2525</v>
      </c>
      <c r="D1337" s="268"/>
      <c r="E1337" s="267">
        <v>50</v>
      </c>
      <c r="F1337" s="269">
        <v>534</v>
      </c>
      <c r="G1337" s="270">
        <v>1073.8</v>
      </c>
      <c r="M1337" s="267">
        <v>-73.050539679015188</v>
      </c>
    </row>
    <row r="1338" spans="1:13" x14ac:dyDescent="0.25">
      <c r="A1338" s="267">
        <v>3251021</v>
      </c>
      <c r="B1338" s="267" t="s">
        <v>1255</v>
      </c>
      <c r="C1338" s="267" t="s">
        <v>2525</v>
      </c>
      <c r="D1338" s="268"/>
      <c r="E1338" s="267">
        <v>50</v>
      </c>
      <c r="F1338" s="269">
        <v>992</v>
      </c>
      <c r="G1338" s="270">
        <v>1993.2</v>
      </c>
      <c r="M1338" s="267">
        <v>-28.305072900948158</v>
      </c>
    </row>
    <row r="1339" spans="1:13" x14ac:dyDescent="0.25">
      <c r="A1339" s="267">
        <v>3251022</v>
      </c>
      <c r="B1339" s="267" t="s">
        <v>1257</v>
      </c>
      <c r="C1339" s="267" t="s">
        <v>2525</v>
      </c>
      <c r="D1339" s="268"/>
      <c r="E1339" s="267">
        <v>50</v>
      </c>
      <c r="F1339" s="269">
        <v>551</v>
      </c>
      <c r="G1339" s="270">
        <v>1107.4000000000001</v>
      </c>
      <c r="M1339" s="267">
        <v>-74.146329313394517</v>
      </c>
    </row>
    <row r="1340" spans="1:13" x14ac:dyDescent="0.25">
      <c r="A1340" s="267">
        <v>3251023</v>
      </c>
      <c r="B1340" s="267" t="s">
        <v>1259</v>
      </c>
      <c r="C1340" s="267" t="s">
        <v>2525</v>
      </c>
      <c r="D1340" s="268"/>
      <c r="E1340" s="267">
        <v>50</v>
      </c>
      <c r="F1340" s="269">
        <v>1462</v>
      </c>
      <c r="G1340" s="270">
        <v>2937.8</v>
      </c>
      <c r="M1340" s="267">
        <v>0.93823154583184021</v>
      </c>
    </row>
    <row r="1341" spans="1:13" x14ac:dyDescent="0.25">
      <c r="A1341" s="267">
        <v>3251024</v>
      </c>
      <c r="B1341" s="267" t="s">
        <v>1261</v>
      </c>
      <c r="C1341" s="267" t="s">
        <v>2525</v>
      </c>
      <c r="D1341" s="268"/>
      <c r="E1341" s="267">
        <v>50</v>
      </c>
      <c r="F1341" s="269">
        <v>249</v>
      </c>
      <c r="G1341" s="270">
        <v>501.2</v>
      </c>
      <c r="M1341" s="267">
        <v>-75.542286390136411</v>
      </c>
    </row>
    <row r="1342" spans="1:13" x14ac:dyDescent="0.25">
      <c r="A1342" s="267">
        <v>3251025</v>
      </c>
      <c r="B1342" s="267" t="s">
        <v>1263</v>
      </c>
      <c r="C1342" s="267" t="s">
        <v>2525</v>
      </c>
      <c r="D1342" s="268"/>
      <c r="E1342" s="267">
        <v>50</v>
      </c>
      <c r="F1342" s="269">
        <v>315</v>
      </c>
      <c r="G1342" s="270">
        <v>633.20000000000005</v>
      </c>
      <c r="M1342" s="267">
        <v>-57.997025151757086</v>
      </c>
    </row>
    <row r="1343" spans="1:13" x14ac:dyDescent="0.25">
      <c r="A1343" s="267">
        <v>3251026</v>
      </c>
      <c r="B1343" s="267" t="s">
        <v>1265</v>
      </c>
      <c r="C1343" s="267" t="s">
        <v>2525</v>
      </c>
      <c r="D1343" s="268"/>
      <c r="E1343" s="267">
        <v>60</v>
      </c>
      <c r="F1343" s="269">
        <v>1345</v>
      </c>
      <c r="G1343" s="270">
        <v>2703.8</v>
      </c>
      <c r="M1343" s="267">
        <v>-81.49398533690281</v>
      </c>
    </row>
    <row r="1344" spans="1:13" x14ac:dyDescent="0.25">
      <c r="A1344" s="267">
        <v>3251027</v>
      </c>
      <c r="B1344" s="267" t="s">
        <v>1267</v>
      </c>
      <c r="C1344" s="267" t="s">
        <v>2525</v>
      </c>
      <c r="D1344" s="268"/>
      <c r="E1344" s="267">
        <v>60</v>
      </c>
      <c r="F1344" s="269">
        <v>528</v>
      </c>
      <c r="G1344" s="270">
        <v>1061</v>
      </c>
      <c r="M1344" s="267">
        <v>-83.86308378971961</v>
      </c>
    </row>
    <row r="1345" spans="1:13" x14ac:dyDescent="0.25">
      <c r="A1345" s="267">
        <v>3251028</v>
      </c>
      <c r="B1345" s="267" t="s">
        <v>2710</v>
      </c>
      <c r="C1345" s="267" t="s">
        <v>2525</v>
      </c>
      <c r="D1345" s="268"/>
      <c r="E1345" s="267">
        <v>60</v>
      </c>
      <c r="F1345" s="269">
        <v>590</v>
      </c>
      <c r="G1345" s="270">
        <v>1186.5999999999999</v>
      </c>
      <c r="M1345" s="267">
        <v>-84.754301649206482</v>
      </c>
    </row>
    <row r="1346" spans="1:13" x14ac:dyDescent="0.25">
      <c r="A1346" s="267">
        <v>3251029</v>
      </c>
      <c r="B1346" s="267" t="s">
        <v>1270</v>
      </c>
      <c r="C1346" s="267" t="s">
        <v>2525</v>
      </c>
      <c r="D1346" s="268"/>
      <c r="E1346" s="267">
        <v>50</v>
      </c>
      <c r="F1346" s="269">
        <v>211</v>
      </c>
      <c r="G1346" s="270">
        <v>423.2</v>
      </c>
      <c r="M1346" s="267">
        <v>-74.754437330593049</v>
      </c>
    </row>
    <row r="1347" spans="1:13" x14ac:dyDescent="0.25">
      <c r="A1347" s="267">
        <v>3251030</v>
      </c>
      <c r="B1347" s="267" t="s">
        <v>1272</v>
      </c>
      <c r="C1347" s="267" t="s">
        <v>2525</v>
      </c>
      <c r="D1347" s="268"/>
      <c r="E1347" s="267">
        <v>50</v>
      </c>
      <c r="F1347" s="269">
        <v>908</v>
      </c>
      <c r="G1347" s="270">
        <v>1825.2</v>
      </c>
      <c r="M1347" s="267">
        <v>143.39849942136775</v>
      </c>
    </row>
    <row r="1348" spans="1:13" x14ac:dyDescent="0.25">
      <c r="A1348" s="267">
        <v>3251031</v>
      </c>
      <c r="B1348" s="267" t="s">
        <v>1274</v>
      </c>
      <c r="C1348" s="267" t="s">
        <v>2525</v>
      </c>
      <c r="D1348" s="268"/>
      <c r="E1348" s="267">
        <v>60</v>
      </c>
      <c r="F1348" s="269">
        <v>404</v>
      </c>
      <c r="G1348" s="270">
        <v>812.2</v>
      </c>
      <c r="M1348" s="267">
        <v>-81.967828831806131</v>
      </c>
    </row>
    <row r="1349" spans="1:13" x14ac:dyDescent="0.25">
      <c r="A1349" s="267">
        <v>3251032</v>
      </c>
      <c r="B1349" s="267" t="s">
        <v>1276</v>
      </c>
      <c r="C1349" s="267" t="s">
        <v>2525</v>
      </c>
      <c r="D1349" s="268"/>
      <c r="E1349" s="267">
        <v>60</v>
      </c>
      <c r="F1349" s="269">
        <v>742</v>
      </c>
      <c r="G1349" s="270">
        <v>1492</v>
      </c>
      <c r="M1349" s="267">
        <v>-84.681668429169108</v>
      </c>
    </row>
    <row r="1350" spans="1:13" x14ac:dyDescent="0.25">
      <c r="A1350" s="267">
        <v>3251033</v>
      </c>
      <c r="B1350" s="267" t="s">
        <v>1278</v>
      </c>
      <c r="C1350" s="267" t="s">
        <v>2525</v>
      </c>
      <c r="D1350" s="268"/>
      <c r="E1350" s="267">
        <v>60</v>
      </c>
      <c r="F1350" s="269">
        <v>1230</v>
      </c>
      <c r="G1350" s="270">
        <v>2472.8000000000002</v>
      </c>
      <c r="M1350" s="267">
        <v>-82.48195685086101</v>
      </c>
    </row>
    <row r="1351" spans="1:13" x14ac:dyDescent="0.25">
      <c r="A1351" s="267">
        <v>3251034</v>
      </c>
      <c r="B1351" s="267" t="s">
        <v>1280</v>
      </c>
      <c r="C1351" s="267" t="s">
        <v>2525</v>
      </c>
      <c r="D1351" s="268"/>
      <c r="E1351" s="267">
        <v>60</v>
      </c>
      <c r="F1351" s="269">
        <v>628</v>
      </c>
      <c r="G1351" s="270">
        <v>1261.5999999999999</v>
      </c>
      <c r="M1351" s="267">
        <v>-81.768454116069634</v>
      </c>
    </row>
    <row r="1352" spans="1:13" x14ac:dyDescent="0.25">
      <c r="A1352" s="267">
        <v>3251035</v>
      </c>
      <c r="B1352" s="267" t="s">
        <v>1282</v>
      </c>
      <c r="C1352" s="267" t="s">
        <v>2525</v>
      </c>
      <c r="D1352" s="268"/>
      <c r="E1352" s="267">
        <v>60</v>
      </c>
      <c r="F1352" s="269">
        <v>275</v>
      </c>
      <c r="G1352" s="270">
        <v>553.6</v>
      </c>
      <c r="M1352" s="267">
        <v>-82.831355626891792</v>
      </c>
    </row>
    <row r="1353" spans="1:13" x14ac:dyDescent="0.25">
      <c r="A1353" s="267">
        <v>3251036</v>
      </c>
      <c r="B1353" s="267" t="s">
        <v>1284</v>
      </c>
      <c r="C1353" s="267" t="s">
        <v>2525</v>
      </c>
      <c r="D1353" s="268"/>
      <c r="E1353" s="267">
        <v>50</v>
      </c>
      <c r="F1353" s="269">
        <v>340</v>
      </c>
      <c r="G1353" s="270">
        <v>684</v>
      </c>
      <c r="M1353" s="267">
        <v>-78.899853307290584</v>
      </c>
    </row>
    <row r="1354" spans="1:13" x14ac:dyDescent="0.25">
      <c r="A1354" s="267">
        <v>3251037</v>
      </c>
      <c r="B1354" s="267" t="s">
        <v>1286</v>
      </c>
      <c r="C1354" s="267" t="s">
        <v>2525</v>
      </c>
      <c r="D1354" s="268"/>
      <c r="E1354" s="267">
        <v>50</v>
      </c>
      <c r="F1354" s="269">
        <v>16339</v>
      </c>
      <c r="G1354" s="270">
        <v>32840.6</v>
      </c>
      <c r="M1354" s="267">
        <v>-64.810152443890814</v>
      </c>
    </row>
    <row r="1355" spans="1:13" x14ac:dyDescent="0.25">
      <c r="A1355" s="267">
        <v>3251038</v>
      </c>
      <c r="B1355" s="267" t="s">
        <v>1288</v>
      </c>
      <c r="C1355" s="267" t="s">
        <v>2525</v>
      </c>
      <c r="D1355" s="268"/>
      <c r="E1355" s="267">
        <v>70</v>
      </c>
      <c r="F1355" s="269">
        <v>524</v>
      </c>
      <c r="G1355" s="270">
        <v>1054</v>
      </c>
      <c r="M1355" s="267">
        <v>-85.840313895855331</v>
      </c>
    </row>
    <row r="1356" spans="1:13" x14ac:dyDescent="0.25">
      <c r="A1356" s="267">
        <v>3251039</v>
      </c>
      <c r="B1356" s="267" t="s">
        <v>1290</v>
      </c>
      <c r="C1356" s="267" t="s">
        <v>2525</v>
      </c>
      <c r="D1356" s="268"/>
      <c r="E1356" s="267">
        <v>50</v>
      </c>
      <c r="F1356" s="269">
        <v>774</v>
      </c>
      <c r="G1356" s="270">
        <v>1555.4</v>
      </c>
      <c r="M1356" s="267">
        <v>-77.070406997447847</v>
      </c>
    </row>
    <row r="1357" spans="1:13" x14ac:dyDescent="0.25">
      <c r="A1357" s="267">
        <v>3251040</v>
      </c>
      <c r="B1357" s="267" t="s">
        <v>1292</v>
      </c>
      <c r="C1357" s="267" t="s">
        <v>22275</v>
      </c>
      <c r="D1357" s="268"/>
      <c r="E1357" s="267">
        <v>50</v>
      </c>
      <c r="F1357" s="269">
        <v>6258</v>
      </c>
      <c r="G1357" s="270">
        <v>12577.8</v>
      </c>
      <c r="M1357" s="267">
        <v>-73.325673162663051</v>
      </c>
    </row>
    <row r="1358" spans="1:13" x14ac:dyDescent="0.25">
      <c r="A1358" s="267">
        <v>3251041</v>
      </c>
      <c r="B1358" s="267" t="s">
        <v>1294</v>
      </c>
      <c r="C1358" s="267" t="s">
        <v>22275</v>
      </c>
      <c r="D1358" s="268"/>
      <c r="E1358" s="267">
        <v>50</v>
      </c>
      <c r="F1358" s="269">
        <v>11906</v>
      </c>
      <c r="G1358" s="270">
        <v>23932</v>
      </c>
      <c r="M1358" s="267">
        <v>-74.30499550988614</v>
      </c>
    </row>
    <row r="1359" spans="1:13" x14ac:dyDescent="0.25">
      <c r="A1359" s="267">
        <v>3251042</v>
      </c>
      <c r="B1359" s="267" t="s">
        <v>1296</v>
      </c>
      <c r="C1359" s="267" t="s">
        <v>22275</v>
      </c>
      <c r="D1359" s="268"/>
      <c r="E1359" s="267">
        <v>50</v>
      </c>
      <c r="F1359" s="269">
        <v>6105</v>
      </c>
      <c r="G1359" s="270">
        <v>12271.6</v>
      </c>
      <c r="M1359" s="267">
        <v>-78.095775280333925</v>
      </c>
    </row>
    <row r="1360" spans="1:13" x14ac:dyDescent="0.25">
      <c r="A1360" s="267">
        <v>3251043</v>
      </c>
      <c r="B1360" s="267" t="s">
        <v>1298</v>
      </c>
      <c r="C1360" s="267" t="s">
        <v>2525</v>
      </c>
      <c r="D1360" s="268"/>
      <c r="E1360" s="267">
        <v>60</v>
      </c>
      <c r="F1360" s="269">
        <v>655</v>
      </c>
      <c r="G1360" s="270">
        <v>1317.4</v>
      </c>
      <c r="M1360" s="267">
        <v>-80.290352948192393</v>
      </c>
    </row>
    <row r="1361" spans="1:13" x14ac:dyDescent="0.25">
      <c r="A1361" s="267">
        <v>3251044</v>
      </c>
      <c r="B1361" s="267" t="s">
        <v>1300</v>
      </c>
      <c r="C1361" s="267" t="s">
        <v>2525</v>
      </c>
      <c r="D1361" s="268"/>
      <c r="E1361" s="267">
        <v>60</v>
      </c>
      <c r="F1361" s="269">
        <v>3421</v>
      </c>
      <c r="G1361" s="270">
        <v>6875.8</v>
      </c>
      <c r="M1361" s="267">
        <v>-80.144156865724568</v>
      </c>
    </row>
    <row r="1362" spans="1:13" x14ac:dyDescent="0.25">
      <c r="A1362" s="267">
        <v>3251045</v>
      </c>
      <c r="B1362" s="267" t="s">
        <v>1302</v>
      </c>
      <c r="C1362" s="267" t="s">
        <v>2525</v>
      </c>
      <c r="D1362" s="268"/>
      <c r="E1362" s="267">
        <v>50</v>
      </c>
      <c r="F1362" s="269">
        <v>376</v>
      </c>
      <c r="G1362" s="270">
        <v>756.4</v>
      </c>
      <c r="M1362" s="267">
        <v>-78.23757239544662</v>
      </c>
    </row>
    <row r="1363" spans="1:13" x14ac:dyDescent="0.25">
      <c r="A1363" s="267">
        <v>3251046</v>
      </c>
      <c r="B1363" s="267" t="s">
        <v>1304</v>
      </c>
      <c r="C1363" s="267" t="s">
        <v>2525</v>
      </c>
      <c r="D1363" s="268"/>
      <c r="E1363" s="267">
        <v>60</v>
      </c>
      <c r="F1363" s="269">
        <v>858</v>
      </c>
      <c r="G1363" s="270">
        <v>1725</v>
      </c>
      <c r="M1363" s="267">
        <v>-80.040767240931245</v>
      </c>
    </row>
    <row r="1364" spans="1:13" x14ac:dyDescent="0.25">
      <c r="A1364" s="267">
        <v>3251047</v>
      </c>
      <c r="B1364" s="267" t="s">
        <v>1306</v>
      </c>
      <c r="C1364" s="267" t="s">
        <v>2525</v>
      </c>
      <c r="D1364" s="268"/>
      <c r="E1364" s="267">
        <v>50</v>
      </c>
      <c r="F1364" s="269">
        <v>14999</v>
      </c>
      <c r="G1364" s="270">
        <v>30147.4</v>
      </c>
      <c r="M1364" s="267">
        <v>-70.741946412125301</v>
      </c>
    </row>
    <row r="1365" spans="1:13" x14ac:dyDescent="0.25">
      <c r="A1365" s="267">
        <v>3251048</v>
      </c>
      <c r="B1365" s="267" t="s">
        <v>1308</v>
      </c>
      <c r="C1365" s="267" t="s">
        <v>2525</v>
      </c>
      <c r="D1365" s="268"/>
      <c r="E1365" s="267">
        <v>50</v>
      </c>
      <c r="F1365" s="269">
        <v>3532</v>
      </c>
      <c r="G1365" s="270">
        <v>7100.2</v>
      </c>
      <c r="M1365" s="267">
        <v>-66.658109286939279</v>
      </c>
    </row>
    <row r="1366" spans="1:13" x14ac:dyDescent="0.25">
      <c r="A1366" s="267">
        <v>3252001</v>
      </c>
      <c r="B1366" s="267" t="s">
        <v>1310</v>
      </c>
      <c r="C1366" s="267" t="s">
        <v>2525</v>
      </c>
      <c r="D1366" s="268"/>
      <c r="E1366" s="267">
        <v>50</v>
      </c>
      <c r="F1366" s="269">
        <v>5456</v>
      </c>
      <c r="G1366" s="270">
        <v>10966.4</v>
      </c>
      <c r="M1366" s="267">
        <v>-76.626704509922348</v>
      </c>
    </row>
    <row r="1367" spans="1:13" x14ac:dyDescent="0.25">
      <c r="A1367" s="267">
        <v>3252002</v>
      </c>
      <c r="B1367" s="267" t="s">
        <v>1312</v>
      </c>
      <c r="C1367" s="267" t="s">
        <v>22275</v>
      </c>
      <c r="D1367" s="268"/>
      <c r="E1367" s="267">
        <v>60</v>
      </c>
      <c r="F1367" s="269">
        <v>8710</v>
      </c>
      <c r="G1367" s="270">
        <v>17506.599999999999</v>
      </c>
      <c r="M1367" s="267">
        <v>-81.465826158401768</v>
      </c>
    </row>
    <row r="1368" spans="1:13" x14ac:dyDescent="0.25">
      <c r="A1368" s="267">
        <v>3252003</v>
      </c>
      <c r="B1368" s="267" t="s">
        <v>1314</v>
      </c>
      <c r="C1368" s="267" t="s">
        <v>22275</v>
      </c>
      <c r="D1368" s="268"/>
      <c r="E1368" s="267">
        <v>60</v>
      </c>
      <c r="F1368" s="269">
        <v>9814</v>
      </c>
      <c r="G1368" s="270">
        <v>19726.599999999999</v>
      </c>
      <c r="M1368" s="267">
        <v>-79.335327359711656</v>
      </c>
    </row>
    <row r="1369" spans="1:13" x14ac:dyDescent="0.25">
      <c r="A1369" s="267">
        <v>3252004</v>
      </c>
      <c r="B1369" s="267" t="s">
        <v>1316</v>
      </c>
      <c r="C1369" s="267" t="s">
        <v>2525</v>
      </c>
      <c r="D1369" s="268"/>
      <c r="E1369" s="267">
        <v>60</v>
      </c>
      <c r="F1369" s="269">
        <v>3663</v>
      </c>
      <c r="G1369" s="270">
        <v>7362.6</v>
      </c>
      <c r="M1369" s="267">
        <v>-81.71222054077208</v>
      </c>
    </row>
    <row r="1370" spans="1:13" x14ac:dyDescent="0.25">
      <c r="A1370" s="267">
        <v>3252005</v>
      </c>
      <c r="B1370" s="267" t="s">
        <v>1318</v>
      </c>
      <c r="C1370" s="267" t="s">
        <v>2525</v>
      </c>
      <c r="D1370" s="268"/>
      <c r="E1370" s="267">
        <v>50</v>
      </c>
      <c r="F1370" s="269">
        <v>5114</v>
      </c>
      <c r="G1370" s="270">
        <v>10279.799999999999</v>
      </c>
      <c r="M1370" s="267">
        <v>-70.81071757751323</v>
      </c>
    </row>
    <row r="1371" spans="1:13" x14ac:dyDescent="0.25">
      <c r="A1371" s="267">
        <v>3252006</v>
      </c>
      <c r="B1371" s="267" t="s">
        <v>1320</v>
      </c>
      <c r="C1371" s="267" t="s">
        <v>22275</v>
      </c>
      <c r="D1371" s="268"/>
      <c r="E1371" s="267">
        <v>50</v>
      </c>
      <c r="F1371" s="269">
        <v>28323</v>
      </c>
      <c r="G1371" s="270">
        <v>56930.2</v>
      </c>
      <c r="M1371" s="267">
        <v>-69.735226584630979</v>
      </c>
    </row>
    <row r="1372" spans="1:13" x14ac:dyDescent="0.25">
      <c r="A1372" s="267">
        <v>3252007</v>
      </c>
      <c r="B1372" s="267" t="s">
        <v>1322</v>
      </c>
      <c r="C1372" s="267" t="s">
        <v>22275</v>
      </c>
      <c r="D1372" s="268"/>
      <c r="E1372" s="267">
        <v>60</v>
      </c>
      <c r="F1372" s="269">
        <v>9242</v>
      </c>
      <c r="G1372" s="270">
        <v>18575.599999999999</v>
      </c>
      <c r="M1372" s="267">
        <v>-82.853166058610555</v>
      </c>
    </row>
    <row r="1373" spans="1:13" x14ac:dyDescent="0.25">
      <c r="A1373" s="267">
        <v>3252008</v>
      </c>
      <c r="B1373" s="267" t="s">
        <v>1324</v>
      </c>
      <c r="C1373" s="267" t="s">
        <v>2525</v>
      </c>
      <c r="D1373" s="268"/>
      <c r="E1373" s="267">
        <v>60</v>
      </c>
      <c r="F1373" s="269">
        <v>4807</v>
      </c>
      <c r="G1373" s="270">
        <v>9662</v>
      </c>
      <c r="M1373" s="267">
        <v>-83.442076074493826</v>
      </c>
    </row>
    <row r="1374" spans="1:13" x14ac:dyDescent="0.25">
      <c r="A1374" s="267">
        <v>3254001</v>
      </c>
      <c r="B1374" s="267" t="s">
        <v>1326</v>
      </c>
      <c r="C1374" s="267" t="s">
        <v>2525</v>
      </c>
      <c r="D1374" s="268"/>
      <c r="E1374" s="267">
        <v>70</v>
      </c>
      <c r="F1374" s="269">
        <v>508</v>
      </c>
      <c r="G1374" s="270">
        <v>1021.6</v>
      </c>
      <c r="M1374" s="267">
        <v>-85.397975620104887</v>
      </c>
    </row>
    <row r="1375" spans="1:13" x14ac:dyDescent="0.25">
      <c r="A1375" s="267">
        <v>3254002</v>
      </c>
      <c r="B1375" s="267" t="s">
        <v>1328</v>
      </c>
      <c r="C1375" s="267" t="s">
        <v>22275</v>
      </c>
      <c r="D1375" s="268"/>
      <c r="E1375" s="267">
        <v>50</v>
      </c>
      <c r="F1375" s="269">
        <v>9736</v>
      </c>
      <c r="G1375" s="270">
        <v>19570.2</v>
      </c>
      <c r="M1375" s="267">
        <v>-76.493885446019306</v>
      </c>
    </row>
    <row r="1376" spans="1:13" x14ac:dyDescent="0.25">
      <c r="A1376" s="267">
        <v>3254003</v>
      </c>
      <c r="B1376" s="267" t="s">
        <v>1330</v>
      </c>
      <c r="C1376" s="267" t="s">
        <v>2525</v>
      </c>
      <c r="D1376" s="268"/>
      <c r="E1376" s="267">
        <v>50</v>
      </c>
      <c r="F1376" s="269">
        <v>3941</v>
      </c>
      <c r="G1376" s="270">
        <v>7921.4</v>
      </c>
      <c r="M1376" s="267">
        <v>-78.279741199028138</v>
      </c>
    </row>
    <row r="1377" spans="1:13" x14ac:dyDescent="0.25">
      <c r="A1377" s="267">
        <v>3254004</v>
      </c>
      <c r="B1377" s="267" t="s">
        <v>1332</v>
      </c>
      <c r="C1377" s="267" t="s">
        <v>2525</v>
      </c>
      <c r="D1377" s="268"/>
      <c r="E1377" s="267">
        <v>60</v>
      </c>
      <c r="F1377" s="269">
        <v>455</v>
      </c>
      <c r="G1377" s="270">
        <v>915</v>
      </c>
      <c r="M1377" s="267">
        <v>-84.948858444985902</v>
      </c>
    </row>
    <row r="1378" spans="1:13" x14ac:dyDescent="0.25">
      <c r="A1378" s="267">
        <v>3254005</v>
      </c>
      <c r="B1378" s="267" t="s">
        <v>1334</v>
      </c>
      <c r="C1378" s="267" t="s">
        <v>22275</v>
      </c>
      <c r="D1378" s="268"/>
      <c r="E1378" s="267">
        <v>50</v>
      </c>
      <c r="F1378" s="269">
        <v>6683</v>
      </c>
      <c r="G1378" s="270">
        <v>13433.2</v>
      </c>
      <c r="M1378" s="267">
        <v>-77.906603444875728</v>
      </c>
    </row>
    <row r="1379" spans="1:13" x14ac:dyDescent="0.25">
      <c r="A1379" s="267">
        <v>3254006</v>
      </c>
      <c r="B1379" s="267" t="s">
        <v>1336</v>
      </c>
      <c r="C1379" s="267" t="s">
        <v>2525</v>
      </c>
      <c r="D1379" s="268"/>
      <c r="E1379" s="267">
        <v>60</v>
      </c>
      <c r="F1379" s="269">
        <v>764</v>
      </c>
      <c r="G1379" s="270">
        <v>1535.8</v>
      </c>
      <c r="M1379" s="267">
        <v>-84.620441972603061</v>
      </c>
    </row>
    <row r="1380" spans="1:13" x14ac:dyDescent="0.25">
      <c r="A1380" s="267">
        <v>3254007</v>
      </c>
      <c r="B1380" s="267" t="s">
        <v>1338</v>
      </c>
      <c r="C1380" s="267" t="s">
        <v>2525</v>
      </c>
      <c r="D1380" s="268"/>
      <c r="E1380" s="267">
        <v>60</v>
      </c>
      <c r="F1380" s="269">
        <v>502</v>
      </c>
      <c r="G1380" s="270">
        <v>1008.8</v>
      </c>
      <c r="M1380" s="267">
        <v>-81.387593715026199</v>
      </c>
    </row>
    <row r="1381" spans="1:13" x14ac:dyDescent="0.25">
      <c r="A1381" s="267">
        <v>3254008</v>
      </c>
      <c r="B1381" s="267" t="s">
        <v>1340</v>
      </c>
      <c r="C1381" s="267" t="s">
        <v>22275</v>
      </c>
      <c r="D1381" s="268"/>
      <c r="E1381" s="267">
        <v>60</v>
      </c>
      <c r="F1381" s="269">
        <v>5084</v>
      </c>
      <c r="G1381" s="270">
        <v>10218.4</v>
      </c>
      <c r="M1381" s="267">
        <v>-81.677878644164366</v>
      </c>
    </row>
    <row r="1382" spans="1:13" x14ac:dyDescent="0.25">
      <c r="A1382" s="267">
        <v>3254009</v>
      </c>
      <c r="B1382" s="267" t="s">
        <v>1342</v>
      </c>
      <c r="C1382" s="267" t="s">
        <v>2525</v>
      </c>
      <c r="D1382" s="268"/>
      <c r="E1382" s="267">
        <v>50</v>
      </c>
      <c r="F1382" s="269">
        <v>453</v>
      </c>
      <c r="G1382" s="270">
        <v>910.6</v>
      </c>
      <c r="M1382" s="267">
        <v>-78.889171657773062</v>
      </c>
    </row>
    <row r="1383" spans="1:13" x14ac:dyDescent="0.25">
      <c r="A1383" s="267">
        <v>3254010</v>
      </c>
      <c r="B1383" s="267" t="s">
        <v>1344</v>
      </c>
      <c r="C1383" s="267" t="s">
        <v>2525</v>
      </c>
      <c r="D1383" s="268"/>
      <c r="E1383" s="267">
        <v>60</v>
      </c>
      <c r="F1383" s="269">
        <v>656</v>
      </c>
      <c r="G1383" s="270">
        <v>1317.6</v>
      </c>
      <c r="M1383" s="267">
        <v>-84.627549077876267</v>
      </c>
    </row>
    <row r="1384" spans="1:13" x14ac:dyDescent="0.25">
      <c r="A1384" s="267">
        <v>3254011</v>
      </c>
      <c r="B1384" s="267" t="s">
        <v>1346</v>
      </c>
      <c r="C1384" s="267" t="s">
        <v>2525</v>
      </c>
      <c r="D1384" s="268"/>
      <c r="E1384" s="267">
        <v>60</v>
      </c>
      <c r="F1384" s="269">
        <v>3315</v>
      </c>
      <c r="G1384" s="270">
        <v>6663.8</v>
      </c>
      <c r="M1384" s="267">
        <v>-81.024077782952645</v>
      </c>
    </row>
    <row r="1385" spans="1:13" x14ac:dyDescent="0.25">
      <c r="A1385" s="267">
        <v>3254012</v>
      </c>
      <c r="B1385" s="267" t="s">
        <v>1348</v>
      </c>
      <c r="C1385" s="267" t="s">
        <v>2525</v>
      </c>
      <c r="D1385" s="268"/>
      <c r="E1385" s="267">
        <v>60</v>
      </c>
      <c r="F1385" s="269">
        <v>304</v>
      </c>
      <c r="G1385" s="270">
        <v>611</v>
      </c>
      <c r="M1385" s="267">
        <v>-84.74649623014956</v>
      </c>
    </row>
    <row r="1386" spans="1:13" x14ac:dyDescent="0.25">
      <c r="A1386" s="267">
        <v>3254013</v>
      </c>
      <c r="B1386" s="267" t="s">
        <v>1350</v>
      </c>
      <c r="C1386" s="267" t="s">
        <v>2525</v>
      </c>
      <c r="D1386" s="268"/>
      <c r="E1386" s="267">
        <v>50</v>
      </c>
      <c r="F1386" s="269">
        <v>1340</v>
      </c>
      <c r="G1386" s="270">
        <v>2693.4</v>
      </c>
      <c r="M1386" s="267">
        <v>-75.937034979796792</v>
      </c>
    </row>
    <row r="1387" spans="1:13" x14ac:dyDescent="0.25">
      <c r="A1387" s="267">
        <v>3254014</v>
      </c>
      <c r="B1387" s="267" t="s">
        <v>1352</v>
      </c>
      <c r="C1387" s="267" t="s">
        <v>22275</v>
      </c>
      <c r="D1387" s="268"/>
      <c r="E1387" s="267">
        <v>50</v>
      </c>
      <c r="F1387" s="269">
        <v>4446</v>
      </c>
      <c r="G1387" s="270">
        <v>8936.7999999999993</v>
      </c>
      <c r="M1387" s="267">
        <v>-77.243373137808248</v>
      </c>
    </row>
    <row r="1388" spans="1:13" x14ac:dyDescent="0.25">
      <c r="A1388" s="267">
        <v>3254015</v>
      </c>
      <c r="B1388" s="267" t="s">
        <v>1354</v>
      </c>
      <c r="C1388" s="267" t="s">
        <v>2525</v>
      </c>
      <c r="D1388" s="268"/>
      <c r="E1388" s="267">
        <v>70</v>
      </c>
      <c r="F1388" s="269">
        <v>238</v>
      </c>
      <c r="G1388" s="270">
        <v>478</v>
      </c>
      <c r="M1388" s="267">
        <v>-85.888121665211884</v>
      </c>
    </row>
    <row r="1389" spans="1:13" x14ac:dyDescent="0.25">
      <c r="A1389" s="267">
        <v>3254016</v>
      </c>
      <c r="B1389" s="267" t="s">
        <v>1356</v>
      </c>
      <c r="C1389" s="267" t="s">
        <v>2525</v>
      </c>
      <c r="D1389" s="268"/>
      <c r="E1389" s="267">
        <v>50</v>
      </c>
      <c r="F1389" s="269">
        <v>1535</v>
      </c>
      <c r="G1389" s="270">
        <v>3085.2</v>
      </c>
      <c r="M1389" s="267">
        <v>-78.289077201896333</v>
      </c>
    </row>
    <row r="1390" spans="1:13" x14ac:dyDescent="0.25">
      <c r="A1390" s="267">
        <v>3254017</v>
      </c>
      <c r="B1390" s="267" t="s">
        <v>1358</v>
      </c>
      <c r="C1390" s="267" t="s">
        <v>2525</v>
      </c>
      <c r="D1390" s="268"/>
      <c r="E1390" s="267">
        <v>50</v>
      </c>
      <c r="F1390" s="269">
        <v>4850</v>
      </c>
      <c r="G1390" s="270">
        <v>9747.6</v>
      </c>
      <c r="M1390" s="267">
        <v>-75.416384142410536</v>
      </c>
    </row>
    <row r="1391" spans="1:13" x14ac:dyDescent="0.25">
      <c r="A1391" s="267">
        <v>3254018</v>
      </c>
      <c r="B1391" s="267" t="s">
        <v>1360</v>
      </c>
      <c r="C1391" s="267" t="s">
        <v>22275</v>
      </c>
      <c r="D1391" s="268"/>
      <c r="E1391" s="267">
        <v>50</v>
      </c>
      <c r="F1391" s="269">
        <v>2595</v>
      </c>
      <c r="G1391" s="270">
        <v>5215</v>
      </c>
      <c r="M1391" s="267">
        <v>-63.014073287382942</v>
      </c>
    </row>
    <row r="1392" spans="1:13" x14ac:dyDescent="0.25">
      <c r="A1392" s="267">
        <v>3254019</v>
      </c>
      <c r="B1392" s="267" t="s">
        <v>1362</v>
      </c>
      <c r="C1392" s="267" t="s">
        <v>2525</v>
      </c>
      <c r="D1392" s="268"/>
      <c r="E1392" s="267">
        <v>50</v>
      </c>
      <c r="F1392" s="269">
        <v>291</v>
      </c>
      <c r="G1392" s="270">
        <v>585.20000000000005</v>
      </c>
      <c r="M1392" s="267">
        <v>-45.068239294565366</v>
      </c>
    </row>
    <row r="1393" spans="1:13" x14ac:dyDescent="0.25">
      <c r="A1393" s="267">
        <v>3254020</v>
      </c>
      <c r="B1393" s="267" t="s">
        <v>1364</v>
      </c>
      <c r="C1393" s="267" t="s">
        <v>2525</v>
      </c>
      <c r="D1393" s="268"/>
      <c r="E1393" s="267">
        <v>50</v>
      </c>
      <c r="F1393" s="269">
        <v>5815</v>
      </c>
      <c r="G1393" s="270">
        <v>11688.2</v>
      </c>
      <c r="M1393" s="267">
        <v>-74.66757744255807</v>
      </c>
    </row>
    <row r="1394" spans="1:13" x14ac:dyDescent="0.25">
      <c r="A1394" s="267">
        <v>3254021</v>
      </c>
      <c r="B1394" s="267" t="s">
        <v>1366</v>
      </c>
      <c r="C1394" s="267" t="s">
        <v>22275</v>
      </c>
      <c r="D1394" s="268"/>
      <c r="E1394" s="267">
        <v>50</v>
      </c>
      <c r="F1394" s="269">
        <v>50107</v>
      </c>
      <c r="G1394" s="270">
        <v>100715.6</v>
      </c>
      <c r="M1394" s="267">
        <v>-76.167102840461467</v>
      </c>
    </row>
    <row r="1395" spans="1:13" x14ac:dyDescent="0.25">
      <c r="A1395" s="267">
        <v>3254022</v>
      </c>
      <c r="B1395" s="267" t="s">
        <v>1368</v>
      </c>
      <c r="C1395" s="267" t="s">
        <v>2525</v>
      </c>
      <c r="D1395" s="268"/>
      <c r="E1395" s="267">
        <v>60</v>
      </c>
      <c r="F1395" s="269">
        <v>3610</v>
      </c>
      <c r="G1395" s="270">
        <v>7257</v>
      </c>
      <c r="M1395" s="267">
        <v>-80.673268797424811</v>
      </c>
    </row>
    <row r="1396" spans="1:13" x14ac:dyDescent="0.25">
      <c r="A1396" s="267">
        <v>3254023</v>
      </c>
      <c r="B1396" s="267" t="s">
        <v>1370</v>
      </c>
      <c r="C1396" s="267" t="s">
        <v>2525</v>
      </c>
      <c r="D1396" s="268"/>
      <c r="E1396" s="267">
        <v>60</v>
      </c>
      <c r="F1396" s="269">
        <v>1512</v>
      </c>
      <c r="G1396" s="270">
        <v>3039</v>
      </c>
      <c r="M1396" s="267">
        <v>-81.736262168602209</v>
      </c>
    </row>
    <row r="1397" spans="1:13" x14ac:dyDescent="0.25">
      <c r="A1397" s="267">
        <v>3254024</v>
      </c>
      <c r="B1397" s="267" t="s">
        <v>1372</v>
      </c>
      <c r="C1397" s="267" t="s">
        <v>2525</v>
      </c>
      <c r="D1397" s="268"/>
      <c r="E1397" s="267">
        <v>60</v>
      </c>
      <c r="F1397" s="269">
        <v>268</v>
      </c>
      <c r="G1397" s="270">
        <v>538.6</v>
      </c>
      <c r="M1397" s="267">
        <v>-84.4251936617501</v>
      </c>
    </row>
    <row r="1398" spans="1:13" x14ac:dyDescent="0.25">
      <c r="A1398" s="267">
        <v>3254025</v>
      </c>
      <c r="B1398" s="267" t="s">
        <v>1374</v>
      </c>
      <c r="C1398" s="267" t="s">
        <v>2525</v>
      </c>
      <c r="D1398" s="268"/>
      <c r="E1398" s="267">
        <v>60</v>
      </c>
      <c r="F1398" s="269">
        <v>208</v>
      </c>
      <c r="G1398" s="270">
        <v>417.8</v>
      </c>
      <c r="M1398" s="267">
        <v>-83.496922368484235</v>
      </c>
    </row>
    <row r="1399" spans="1:13" x14ac:dyDescent="0.25">
      <c r="A1399" s="267">
        <v>3254026</v>
      </c>
      <c r="B1399" s="267" t="s">
        <v>1376</v>
      </c>
      <c r="C1399" s="267" t="s">
        <v>2525</v>
      </c>
      <c r="D1399" s="268"/>
      <c r="E1399" s="267">
        <v>50</v>
      </c>
      <c r="F1399" s="269">
        <v>6125</v>
      </c>
      <c r="G1399" s="270">
        <v>12310.4</v>
      </c>
      <c r="M1399" s="267">
        <v>-77.417530925750711</v>
      </c>
    </row>
    <row r="1400" spans="1:13" x14ac:dyDescent="0.25">
      <c r="A1400" s="267">
        <v>3254027</v>
      </c>
      <c r="B1400" s="267" t="s">
        <v>1378</v>
      </c>
      <c r="C1400" s="267" t="s">
        <v>2525</v>
      </c>
      <c r="D1400" s="268"/>
      <c r="E1400" s="267">
        <v>60</v>
      </c>
      <c r="F1400" s="269">
        <v>547</v>
      </c>
      <c r="G1400" s="270">
        <v>1098.5999999999999</v>
      </c>
      <c r="M1400" s="267">
        <v>-82.162359152913069</v>
      </c>
    </row>
    <row r="1401" spans="1:13" x14ac:dyDescent="0.25">
      <c r="A1401" s="267">
        <v>3254028</v>
      </c>
      <c r="B1401" s="267" t="s">
        <v>1380</v>
      </c>
      <c r="C1401" s="267" t="s">
        <v>22275</v>
      </c>
      <c r="D1401" s="268"/>
      <c r="E1401" s="267">
        <v>50</v>
      </c>
      <c r="F1401" s="269">
        <v>9171</v>
      </c>
      <c r="G1401" s="270">
        <v>18433.400000000001</v>
      </c>
      <c r="M1401" s="267">
        <v>-73.603359210530684</v>
      </c>
    </row>
    <row r="1402" spans="1:13" x14ac:dyDescent="0.25">
      <c r="A1402" s="267">
        <v>3254029</v>
      </c>
      <c r="B1402" s="267" t="s">
        <v>1382</v>
      </c>
      <c r="C1402" s="267" t="s">
        <v>2525</v>
      </c>
      <c r="D1402" s="268"/>
      <c r="E1402" s="267">
        <v>60</v>
      </c>
      <c r="F1402" s="269">
        <v>4068</v>
      </c>
      <c r="G1402" s="270">
        <v>8176.4</v>
      </c>
      <c r="M1402" s="267">
        <v>-82.332521174273822</v>
      </c>
    </row>
    <row r="1403" spans="1:13" x14ac:dyDescent="0.25">
      <c r="A1403" s="267">
        <v>3254030</v>
      </c>
      <c r="B1403" s="267" t="s">
        <v>1384</v>
      </c>
      <c r="C1403" s="267" t="s">
        <v>2525</v>
      </c>
      <c r="D1403" s="268"/>
      <c r="E1403" s="267">
        <v>50</v>
      </c>
      <c r="F1403" s="269">
        <v>452</v>
      </c>
      <c r="G1403" s="270">
        <v>908</v>
      </c>
      <c r="M1403" s="267">
        <v>-73.515267912896547</v>
      </c>
    </row>
    <row r="1404" spans="1:13" x14ac:dyDescent="0.25">
      <c r="A1404" s="267">
        <v>3254031</v>
      </c>
      <c r="B1404" s="267" t="s">
        <v>1386</v>
      </c>
      <c r="C1404" s="267" t="s">
        <v>2525</v>
      </c>
      <c r="D1404" s="268"/>
      <c r="E1404" s="267">
        <v>60</v>
      </c>
      <c r="F1404" s="269">
        <v>1328</v>
      </c>
      <c r="G1404" s="270">
        <v>2668.8</v>
      </c>
      <c r="M1404" s="267">
        <v>-81.756149313787418</v>
      </c>
    </row>
    <row r="1405" spans="1:13" x14ac:dyDescent="0.25">
      <c r="A1405" s="267">
        <v>3254032</v>
      </c>
      <c r="B1405" s="267" t="s">
        <v>1388</v>
      </c>
      <c r="C1405" s="267" t="s">
        <v>2525</v>
      </c>
      <c r="D1405" s="268"/>
      <c r="E1405" s="267">
        <v>60</v>
      </c>
      <c r="F1405" s="269">
        <v>3929</v>
      </c>
      <c r="G1405" s="270">
        <v>7897</v>
      </c>
      <c r="M1405" s="267">
        <v>-80.258141734720581</v>
      </c>
    </row>
    <row r="1406" spans="1:13" x14ac:dyDescent="0.25">
      <c r="A1406" s="267">
        <v>3254033</v>
      </c>
      <c r="B1406" s="267" t="s">
        <v>1390</v>
      </c>
      <c r="C1406" s="267" t="s">
        <v>2525</v>
      </c>
      <c r="D1406" s="268"/>
      <c r="E1406" s="267">
        <v>60</v>
      </c>
      <c r="F1406" s="269">
        <v>461</v>
      </c>
      <c r="G1406" s="270">
        <v>926.2</v>
      </c>
      <c r="M1406" s="267">
        <v>-84.095342957256747</v>
      </c>
    </row>
    <row r="1407" spans="1:13" x14ac:dyDescent="0.25">
      <c r="A1407" s="267">
        <v>3254034</v>
      </c>
      <c r="B1407" s="267" t="s">
        <v>1392</v>
      </c>
      <c r="C1407" s="267" t="s">
        <v>2525</v>
      </c>
      <c r="D1407" s="268"/>
      <c r="E1407" s="267">
        <v>70</v>
      </c>
      <c r="F1407" s="269">
        <v>362</v>
      </c>
      <c r="G1407" s="270">
        <v>727.4</v>
      </c>
      <c r="M1407" s="267">
        <v>-87.302458518614458</v>
      </c>
    </row>
    <row r="1408" spans="1:13" x14ac:dyDescent="0.25">
      <c r="A1408" s="267">
        <v>3254035</v>
      </c>
      <c r="B1408" s="267" t="s">
        <v>1394</v>
      </c>
      <c r="C1408" s="267" t="s">
        <v>2525</v>
      </c>
      <c r="D1408" s="268"/>
      <c r="E1408" s="267">
        <v>70</v>
      </c>
      <c r="F1408" s="269">
        <v>424</v>
      </c>
      <c r="G1408" s="270">
        <v>852.8</v>
      </c>
      <c r="M1408" s="267">
        <v>-85.648176723129154</v>
      </c>
    </row>
    <row r="1409" spans="1:13" x14ac:dyDescent="0.25">
      <c r="A1409" s="267">
        <v>3254036</v>
      </c>
      <c r="B1409" s="267" t="s">
        <v>1396</v>
      </c>
      <c r="C1409" s="267" t="s">
        <v>2525</v>
      </c>
      <c r="D1409" s="268"/>
      <c r="E1409" s="267">
        <v>70</v>
      </c>
      <c r="F1409" s="269">
        <v>332</v>
      </c>
      <c r="G1409" s="270">
        <v>667.2</v>
      </c>
      <c r="M1409" s="267">
        <v>-85.347117476183627</v>
      </c>
    </row>
    <row r="1410" spans="1:13" x14ac:dyDescent="0.25">
      <c r="A1410" s="267">
        <v>3254037</v>
      </c>
      <c r="B1410" s="267" t="s">
        <v>1398</v>
      </c>
      <c r="C1410" s="267" t="s">
        <v>2525</v>
      </c>
      <c r="D1410" s="268"/>
      <c r="E1410" s="267">
        <v>60</v>
      </c>
      <c r="F1410" s="269">
        <v>1431</v>
      </c>
      <c r="G1410" s="270">
        <v>2877.2</v>
      </c>
      <c r="M1410" s="267">
        <v>-81.7783930867827</v>
      </c>
    </row>
    <row r="1411" spans="1:13" x14ac:dyDescent="0.25">
      <c r="A1411" s="267">
        <v>3254038</v>
      </c>
      <c r="B1411" s="267" t="s">
        <v>1400</v>
      </c>
      <c r="C1411" s="267" t="s">
        <v>2525</v>
      </c>
      <c r="D1411" s="268"/>
      <c r="E1411" s="267">
        <v>60</v>
      </c>
      <c r="F1411" s="269">
        <v>239</v>
      </c>
      <c r="G1411" s="270">
        <v>480.6</v>
      </c>
      <c r="M1411" s="267">
        <v>-80.469625615983432</v>
      </c>
    </row>
    <row r="1412" spans="1:13" x14ac:dyDescent="0.25">
      <c r="A1412" s="267">
        <v>3254039</v>
      </c>
      <c r="B1412" s="267" t="s">
        <v>1402</v>
      </c>
      <c r="C1412" s="267" t="s">
        <v>2525</v>
      </c>
      <c r="D1412" s="268"/>
      <c r="E1412" s="267">
        <v>70</v>
      </c>
      <c r="F1412" s="269">
        <v>391</v>
      </c>
      <c r="G1412" s="270">
        <v>785.6</v>
      </c>
      <c r="M1412" s="267">
        <v>-87.961585934233113</v>
      </c>
    </row>
    <row r="1413" spans="1:13" x14ac:dyDescent="0.25">
      <c r="A1413" s="267">
        <v>3254040</v>
      </c>
      <c r="B1413" s="267" t="s">
        <v>1404</v>
      </c>
      <c r="C1413" s="267" t="s">
        <v>2525</v>
      </c>
      <c r="D1413" s="268"/>
      <c r="E1413" s="267">
        <v>70</v>
      </c>
      <c r="F1413" s="269">
        <v>196</v>
      </c>
      <c r="G1413" s="270">
        <v>393.4</v>
      </c>
      <c r="M1413" s="267">
        <v>-85.984449953138522</v>
      </c>
    </row>
    <row r="1414" spans="1:13" x14ac:dyDescent="0.25">
      <c r="A1414" s="267">
        <v>3255001</v>
      </c>
      <c r="B1414" s="267" t="s">
        <v>1406</v>
      </c>
      <c r="C1414" s="267" t="s">
        <v>2525</v>
      </c>
      <c r="D1414" s="268"/>
      <c r="E1414" s="267">
        <v>60</v>
      </c>
      <c r="F1414" s="269">
        <v>200</v>
      </c>
      <c r="G1414" s="270">
        <v>402.2</v>
      </c>
      <c r="M1414" s="267">
        <v>-83.913653795732046</v>
      </c>
    </row>
    <row r="1415" spans="1:13" x14ac:dyDescent="0.25">
      <c r="A1415" s="267">
        <v>3255002</v>
      </c>
      <c r="B1415" s="267" t="s">
        <v>3908</v>
      </c>
      <c r="C1415" s="267" t="s">
        <v>2525</v>
      </c>
      <c r="D1415" s="268"/>
      <c r="E1415" s="267">
        <v>50</v>
      </c>
      <c r="F1415" s="269">
        <v>1979</v>
      </c>
      <c r="G1415" s="270">
        <v>3978.6</v>
      </c>
      <c r="M1415" s="267">
        <v>-76.020303823140196</v>
      </c>
    </row>
    <row r="1416" spans="1:13" x14ac:dyDescent="0.25">
      <c r="A1416" s="267">
        <v>3255003</v>
      </c>
      <c r="B1416" s="267" t="s">
        <v>1409</v>
      </c>
      <c r="C1416" s="267" t="s">
        <v>22275</v>
      </c>
      <c r="D1416" s="268"/>
      <c r="E1416" s="267">
        <v>50</v>
      </c>
      <c r="F1416" s="269">
        <v>2812</v>
      </c>
      <c r="G1416" s="270">
        <v>5651.4</v>
      </c>
      <c r="M1416" s="267">
        <v>-74.508266285179232</v>
      </c>
    </row>
    <row r="1417" spans="1:13" x14ac:dyDescent="0.25">
      <c r="A1417" s="267">
        <v>3255004</v>
      </c>
      <c r="B1417" s="267" t="s">
        <v>1411</v>
      </c>
      <c r="C1417" s="267" t="s">
        <v>2525</v>
      </c>
      <c r="D1417" s="268"/>
      <c r="E1417" s="267">
        <v>60</v>
      </c>
      <c r="F1417" s="269">
        <v>1392</v>
      </c>
      <c r="G1417" s="270">
        <v>2797.2</v>
      </c>
      <c r="M1417" s="267">
        <v>-82.219511023643349</v>
      </c>
    </row>
    <row r="1418" spans="1:13" x14ac:dyDescent="0.25">
      <c r="A1418" s="267">
        <v>3255005</v>
      </c>
      <c r="B1418" s="267" t="s">
        <v>1413</v>
      </c>
      <c r="C1418" s="267" t="s">
        <v>2525</v>
      </c>
      <c r="D1418" s="268"/>
      <c r="E1418" s="267">
        <v>70</v>
      </c>
      <c r="F1418" s="269">
        <v>345</v>
      </c>
      <c r="G1418" s="270">
        <v>694</v>
      </c>
      <c r="M1418" s="267">
        <v>-88.749670456511254</v>
      </c>
    </row>
    <row r="1419" spans="1:13" x14ac:dyDescent="0.25">
      <c r="A1419" s="267">
        <v>3255007</v>
      </c>
      <c r="B1419" s="267" t="s">
        <v>1415</v>
      </c>
      <c r="C1419" s="267" t="s">
        <v>2525</v>
      </c>
      <c r="D1419" s="268"/>
      <c r="E1419" s="267">
        <v>70</v>
      </c>
      <c r="F1419" s="269">
        <v>733</v>
      </c>
      <c r="G1419" s="270">
        <v>1474.2</v>
      </c>
      <c r="M1419" s="267">
        <v>-85.973416565933448</v>
      </c>
    </row>
    <row r="1420" spans="1:13" x14ac:dyDescent="0.25">
      <c r="A1420" s="267">
        <v>3255008</v>
      </c>
      <c r="B1420" s="267" t="s">
        <v>1417</v>
      </c>
      <c r="C1420" s="267" t="s">
        <v>2525</v>
      </c>
      <c r="D1420" s="268"/>
      <c r="E1420" s="267">
        <v>60</v>
      </c>
      <c r="F1420" s="269">
        <v>4056</v>
      </c>
      <c r="G1420" s="270">
        <v>8152.6</v>
      </c>
      <c r="M1420" s="267">
        <v>-81.13233791035988</v>
      </c>
    </row>
    <row r="1421" spans="1:13" x14ac:dyDescent="0.25">
      <c r="A1421" s="267">
        <v>3255009</v>
      </c>
      <c r="B1421" s="267" t="s">
        <v>1419</v>
      </c>
      <c r="C1421" s="267" t="s">
        <v>2525</v>
      </c>
      <c r="D1421" s="268"/>
      <c r="E1421" s="267">
        <v>60</v>
      </c>
      <c r="F1421" s="269">
        <v>321</v>
      </c>
      <c r="G1421" s="270">
        <v>645.6</v>
      </c>
      <c r="M1421" s="267">
        <v>-84.326562391127382</v>
      </c>
    </row>
    <row r="1422" spans="1:13" x14ac:dyDescent="0.25">
      <c r="A1422" s="267">
        <v>3255010</v>
      </c>
      <c r="B1422" s="267" t="s">
        <v>1421</v>
      </c>
      <c r="C1422" s="267" t="s">
        <v>2525</v>
      </c>
      <c r="D1422" s="268"/>
      <c r="E1422" s="267">
        <v>70</v>
      </c>
      <c r="F1422" s="269">
        <v>407</v>
      </c>
      <c r="G1422" s="270">
        <v>817.2</v>
      </c>
      <c r="M1422" s="267">
        <v>-88.588576158034613</v>
      </c>
    </row>
    <row r="1423" spans="1:13" x14ac:dyDescent="0.25">
      <c r="A1423" s="267">
        <v>3255012</v>
      </c>
      <c r="B1423" s="267" t="s">
        <v>1423</v>
      </c>
      <c r="C1423" s="267" t="s">
        <v>2525</v>
      </c>
      <c r="D1423" s="268"/>
      <c r="E1423" s="267">
        <v>70</v>
      </c>
      <c r="F1423" s="269">
        <v>484</v>
      </c>
      <c r="G1423" s="270">
        <v>973.8</v>
      </c>
      <c r="M1423" s="267">
        <v>-87.756815960949581</v>
      </c>
    </row>
    <row r="1424" spans="1:13" x14ac:dyDescent="0.25">
      <c r="A1424" s="267">
        <v>3255013</v>
      </c>
      <c r="B1424" s="267" t="s">
        <v>1425</v>
      </c>
      <c r="C1424" s="267" t="s">
        <v>22275</v>
      </c>
      <c r="D1424" s="268"/>
      <c r="E1424" s="267">
        <v>50</v>
      </c>
      <c r="F1424" s="269">
        <v>1728</v>
      </c>
      <c r="G1424" s="270">
        <v>3474.2</v>
      </c>
      <c r="M1424" s="267">
        <v>-75.426777204058325</v>
      </c>
    </row>
    <row r="1425" spans="1:13" x14ac:dyDescent="0.25">
      <c r="A1425" s="267">
        <v>3255014</v>
      </c>
      <c r="B1425" s="267" t="s">
        <v>1427</v>
      </c>
      <c r="C1425" s="267" t="s">
        <v>2525</v>
      </c>
      <c r="D1425" s="268"/>
      <c r="E1425" s="267">
        <v>50</v>
      </c>
      <c r="F1425" s="269">
        <v>571</v>
      </c>
      <c r="G1425" s="270">
        <v>1148.2</v>
      </c>
      <c r="M1425" s="267">
        <v>-26.405635585194588</v>
      </c>
    </row>
    <row r="1426" spans="1:13" x14ac:dyDescent="0.25">
      <c r="A1426" s="267">
        <v>3255015</v>
      </c>
      <c r="B1426" s="267" t="s">
        <v>1429</v>
      </c>
      <c r="C1426" s="267" t="s">
        <v>2525</v>
      </c>
      <c r="D1426" s="268"/>
      <c r="E1426" s="267">
        <v>60</v>
      </c>
      <c r="F1426" s="269">
        <v>489</v>
      </c>
      <c r="G1426" s="270">
        <v>983.6</v>
      </c>
      <c r="M1426" s="267">
        <v>-84.759958735478094</v>
      </c>
    </row>
    <row r="1427" spans="1:13" x14ac:dyDescent="0.25">
      <c r="A1427" s="267">
        <v>3255016</v>
      </c>
      <c r="B1427" s="267" t="s">
        <v>1431</v>
      </c>
      <c r="C1427" s="267" t="s">
        <v>2525</v>
      </c>
      <c r="D1427" s="268"/>
      <c r="E1427" s="267">
        <v>50</v>
      </c>
      <c r="F1427" s="269">
        <v>800</v>
      </c>
      <c r="G1427" s="270">
        <v>1607.2</v>
      </c>
      <c r="M1427" s="267">
        <v>-76.562045151173862</v>
      </c>
    </row>
    <row r="1428" spans="1:13" x14ac:dyDescent="0.25">
      <c r="A1428" s="267">
        <v>3255017</v>
      </c>
      <c r="B1428" s="267" t="s">
        <v>1433</v>
      </c>
      <c r="C1428" s="267" t="s">
        <v>2525</v>
      </c>
      <c r="D1428" s="268"/>
      <c r="E1428" s="267">
        <v>50</v>
      </c>
      <c r="F1428" s="269">
        <v>958</v>
      </c>
      <c r="G1428" s="270">
        <v>1924.6</v>
      </c>
      <c r="M1428" s="267">
        <v>-78.660047482984638</v>
      </c>
    </row>
    <row r="1429" spans="1:13" x14ac:dyDescent="0.25">
      <c r="A1429" s="267">
        <v>3255018</v>
      </c>
      <c r="B1429" s="267" t="s">
        <v>1435</v>
      </c>
      <c r="C1429" s="267" t="s">
        <v>2525</v>
      </c>
      <c r="D1429" s="268"/>
      <c r="E1429" s="267">
        <v>70</v>
      </c>
      <c r="F1429" s="269">
        <v>463</v>
      </c>
      <c r="G1429" s="270">
        <v>931</v>
      </c>
      <c r="M1429" s="267">
        <v>-88.021497173924487</v>
      </c>
    </row>
    <row r="1430" spans="1:13" x14ac:dyDescent="0.25">
      <c r="A1430" s="267">
        <v>3255019</v>
      </c>
      <c r="B1430" s="267" t="s">
        <v>1437</v>
      </c>
      <c r="C1430" s="267" t="s">
        <v>2525</v>
      </c>
      <c r="D1430" s="268"/>
      <c r="E1430" s="267">
        <v>70</v>
      </c>
      <c r="F1430" s="269">
        <v>422</v>
      </c>
      <c r="G1430" s="270">
        <v>848</v>
      </c>
      <c r="M1430" s="267">
        <v>-88.177119316330533</v>
      </c>
    </row>
    <row r="1431" spans="1:13" x14ac:dyDescent="0.25">
      <c r="A1431" s="267">
        <v>3255020</v>
      </c>
      <c r="B1431" s="267" t="s">
        <v>1439</v>
      </c>
      <c r="C1431" s="267" t="s">
        <v>2525</v>
      </c>
      <c r="D1431" s="268"/>
      <c r="E1431" s="267">
        <v>60</v>
      </c>
      <c r="F1431" s="269">
        <v>235</v>
      </c>
      <c r="G1431" s="270">
        <v>471.6</v>
      </c>
      <c r="M1431" s="267">
        <v>-82.029265209724642</v>
      </c>
    </row>
    <row r="1432" spans="1:13" x14ac:dyDescent="0.25">
      <c r="A1432" s="267">
        <v>3255021</v>
      </c>
      <c r="B1432" s="267" t="s">
        <v>1441</v>
      </c>
      <c r="C1432" s="267" t="s">
        <v>2525</v>
      </c>
      <c r="D1432" s="268"/>
      <c r="E1432" s="267">
        <v>60</v>
      </c>
      <c r="F1432" s="269">
        <v>218</v>
      </c>
      <c r="G1432" s="270">
        <v>437.6</v>
      </c>
      <c r="M1432" s="267">
        <v>-84.964517140502792</v>
      </c>
    </row>
    <row r="1433" spans="1:13" x14ac:dyDescent="0.25">
      <c r="A1433" s="267">
        <v>3255022</v>
      </c>
      <c r="B1433" s="267" t="s">
        <v>1443</v>
      </c>
      <c r="C1433" s="267" t="s">
        <v>2525</v>
      </c>
      <c r="D1433" s="268"/>
      <c r="E1433" s="267">
        <v>70</v>
      </c>
      <c r="F1433" s="269">
        <v>312</v>
      </c>
      <c r="G1433" s="270">
        <v>627.20000000000005</v>
      </c>
      <c r="M1433" s="267">
        <v>-87.58992581170267</v>
      </c>
    </row>
    <row r="1434" spans="1:13" x14ac:dyDescent="0.25">
      <c r="A1434" s="267">
        <v>3255023</v>
      </c>
      <c r="B1434" s="267" t="s">
        <v>1445</v>
      </c>
      <c r="C1434" s="267" t="s">
        <v>22275</v>
      </c>
      <c r="D1434" s="268"/>
      <c r="E1434" s="267">
        <v>50</v>
      </c>
      <c r="F1434" s="269">
        <v>10017</v>
      </c>
      <c r="G1434" s="270">
        <v>20134.400000000001</v>
      </c>
      <c r="M1434" s="267">
        <v>-63.618173134087669</v>
      </c>
    </row>
    <row r="1435" spans="1:13" x14ac:dyDescent="0.25">
      <c r="A1435" s="267">
        <v>3255025</v>
      </c>
      <c r="B1435" s="267" t="s">
        <v>1447</v>
      </c>
      <c r="C1435" s="267" t="s">
        <v>2525</v>
      </c>
      <c r="D1435" s="268"/>
      <c r="E1435" s="267">
        <v>60</v>
      </c>
      <c r="F1435" s="269">
        <v>541</v>
      </c>
      <c r="G1435" s="270">
        <v>1087.5999999999999</v>
      </c>
      <c r="M1435" s="267">
        <v>-83.719309809935751</v>
      </c>
    </row>
    <row r="1436" spans="1:13" x14ac:dyDescent="0.25">
      <c r="A1436" s="267">
        <v>3255026</v>
      </c>
      <c r="B1436" s="267" t="s">
        <v>1449</v>
      </c>
      <c r="C1436" s="267" t="s">
        <v>2525</v>
      </c>
      <c r="D1436" s="268"/>
      <c r="E1436" s="267">
        <v>50</v>
      </c>
      <c r="F1436" s="269">
        <v>1234</v>
      </c>
      <c r="G1436" s="270">
        <v>2481</v>
      </c>
      <c r="M1436" s="267">
        <v>-77.359560612151512</v>
      </c>
    </row>
    <row r="1437" spans="1:13" x14ac:dyDescent="0.25">
      <c r="A1437" s="267">
        <v>3255027</v>
      </c>
      <c r="B1437" s="267" t="s">
        <v>1451</v>
      </c>
      <c r="C1437" s="267" t="s">
        <v>2525</v>
      </c>
      <c r="D1437" s="268"/>
      <c r="E1437" s="267">
        <v>70</v>
      </c>
      <c r="F1437" s="269">
        <v>338</v>
      </c>
      <c r="G1437" s="270">
        <v>679.4</v>
      </c>
      <c r="M1437" s="267">
        <v>-86.656284115865645</v>
      </c>
    </row>
    <row r="1438" spans="1:13" x14ac:dyDescent="0.25">
      <c r="A1438" s="267">
        <v>3255028</v>
      </c>
      <c r="B1438" s="267" t="s">
        <v>1453</v>
      </c>
      <c r="C1438" s="267" t="s">
        <v>2525</v>
      </c>
      <c r="D1438" s="268"/>
      <c r="E1438" s="267">
        <v>60</v>
      </c>
      <c r="F1438" s="269">
        <v>216</v>
      </c>
      <c r="G1438" s="270">
        <v>433.4</v>
      </c>
      <c r="M1438" s="267">
        <v>-83.269550182510997</v>
      </c>
    </row>
    <row r="1439" spans="1:13" x14ac:dyDescent="0.25">
      <c r="A1439" s="267">
        <v>3255030</v>
      </c>
      <c r="B1439" s="267" t="s">
        <v>1455</v>
      </c>
      <c r="C1439" s="267" t="s">
        <v>2525</v>
      </c>
      <c r="D1439" s="268"/>
      <c r="E1439" s="267">
        <v>70</v>
      </c>
      <c r="F1439" s="269">
        <v>348</v>
      </c>
      <c r="G1439" s="270">
        <v>699.2</v>
      </c>
      <c r="M1439" s="267">
        <v>-86.725009261504752</v>
      </c>
    </row>
    <row r="1440" spans="1:13" x14ac:dyDescent="0.25">
      <c r="A1440" s="267">
        <v>3255031</v>
      </c>
      <c r="B1440" s="267" t="s">
        <v>1457</v>
      </c>
      <c r="C1440" s="267" t="s">
        <v>2525</v>
      </c>
      <c r="D1440" s="268"/>
      <c r="E1440" s="267">
        <v>50</v>
      </c>
      <c r="F1440" s="269">
        <v>595</v>
      </c>
      <c r="G1440" s="270">
        <v>1196.2</v>
      </c>
      <c r="M1440" s="267">
        <v>-64.284170371507429</v>
      </c>
    </row>
    <row r="1441" spans="1:13" x14ac:dyDescent="0.25">
      <c r="A1441" s="267">
        <v>3255032</v>
      </c>
      <c r="B1441" s="267" t="s">
        <v>1459</v>
      </c>
      <c r="C1441" s="267" t="s">
        <v>2525</v>
      </c>
      <c r="D1441" s="268"/>
      <c r="E1441" s="267">
        <v>70</v>
      </c>
      <c r="F1441" s="269">
        <v>204</v>
      </c>
      <c r="G1441" s="270">
        <v>409.4</v>
      </c>
      <c r="M1441" s="267">
        <v>-87.599308010206784</v>
      </c>
    </row>
    <row r="1442" spans="1:13" x14ac:dyDescent="0.25">
      <c r="A1442" s="267">
        <v>3255033</v>
      </c>
      <c r="B1442" s="267" t="s">
        <v>1461</v>
      </c>
      <c r="C1442" s="267" t="s">
        <v>2525</v>
      </c>
      <c r="D1442" s="268"/>
      <c r="E1442" s="267">
        <v>60</v>
      </c>
      <c r="F1442" s="269">
        <v>576</v>
      </c>
      <c r="G1442" s="270">
        <v>1157.4000000000001</v>
      </c>
      <c r="M1442" s="267">
        <v>-82.505492082720977</v>
      </c>
    </row>
    <row r="1443" spans="1:13" x14ac:dyDescent="0.25">
      <c r="A1443" s="267">
        <v>3255034</v>
      </c>
      <c r="B1443" s="267" t="s">
        <v>1463</v>
      </c>
      <c r="C1443" s="267" t="s">
        <v>22275</v>
      </c>
      <c r="D1443" s="268"/>
      <c r="E1443" s="267">
        <v>50</v>
      </c>
      <c r="F1443" s="269">
        <v>2784</v>
      </c>
      <c r="G1443" s="270">
        <v>5596.2</v>
      </c>
      <c r="M1443" s="267">
        <v>-72.532572672661047</v>
      </c>
    </row>
    <row r="1444" spans="1:13" x14ac:dyDescent="0.25">
      <c r="A1444" s="267">
        <v>3255035</v>
      </c>
      <c r="B1444" s="267" t="s">
        <v>1465</v>
      </c>
      <c r="C1444" s="267" t="s">
        <v>2525</v>
      </c>
      <c r="D1444" s="268"/>
      <c r="E1444" s="267">
        <v>60</v>
      </c>
      <c r="F1444" s="269">
        <v>218</v>
      </c>
      <c r="G1444" s="270">
        <v>437.2</v>
      </c>
      <c r="M1444" s="267">
        <v>-84.136038117140359</v>
      </c>
    </row>
    <row r="1445" spans="1:13" x14ac:dyDescent="0.25">
      <c r="A1445" s="267">
        <v>3255036</v>
      </c>
      <c r="B1445" s="267" t="s">
        <v>1467</v>
      </c>
      <c r="C1445" s="267" t="s">
        <v>2525</v>
      </c>
      <c r="D1445" s="268"/>
      <c r="E1445" s="267">
        <v>60</v>
      </c>
      <c r="F1445" s="269">
        <v>305</v>
      </c>
      <c r="G1445" s="270">
        <v>613.6</v>
      </c>
      <c r="M1445" s="267">
        <v>-84.109601424434899</v>
      </c>
    </row>
    <row r="1446" spans="1:13" x14ac:dyDescent="0.25">
      <c r="A1446" s="267">
        <v>3255501</v>
      </c>
      <c r="B1446" s="267" t="s">
        <v>1411</v>
      </c>
      <c r="C1446" s="267" t="s">
        <v>22278</v>
      </c>
      <c r="D1446" s="268"/>
      <c r="E1446" s="267">
        <v>50</v>
      </c>
      <c r="F1446" s="269">
        <v>0</v>
      </c>
      <c r="G1446" s="270">
        <v>0</v>
      </c>
      <c r="M1446" s="267">
        <v>0</v>
      </c>
    </row>
    <row r="1447" spans="1:13" x14ac:dyDescent="0.25">
      <c r="A1447" s="267">
        <v>3255502</v>
      </c>
      <c r="B1447" s="267" t="s">
        <v>1423</v>
      </c>
      <c r="C1447" s="267" t="s">
        <v>22278</v>
      </c>
      <c r="D1447" s="268"/>
      <c r="E1447" s="267">
        <v>50</v>
      </c>
      <c r="F1447" s="269">
        <v>0</v>
      </c>
      <c r="G1447" s="270">
        <v>0</v>
      </c>
      <c r="M1447" s="267">
        <v>0</v>
      </c>
    </row>
    <row r="1448" spans="1:13" x14ac:dyDescent="0.25">
      <c r="A1448" s="267">
        <v>3255503</v>
      </c>
      <c r="B1448" s="267" t="s">
        <v>1425</v>
      </c>
      <c r="C1448" s="267" t="s">
        <v>22278</v>
      </c>
      <c r="D1448" s="268"/>
      <c r="E1448" s="267">
        <v>50</v>
      </c>
      <c r="F1448" s="269">
        <v>0</v>
      </c>
      <c r="G1448" s="270">
        <v>0</v>
      </c>
      <c r="M1448" s="267">
        <v>0</v>
      </c>
    </row>
    <row r="1449" spans="1:13" x14ac:dyDescent="0.25">
      <c r="A1449" s="267">
        <v>3255504</v>
      </c>
      <c r="B1449" s="267" t="s">
        <v>1472</v>
      </c>
      <c r="C1449" s="267" t="s">
        <v>22278</v>
      </c>
      <c r="D1449" s="268"/>
      <c r="E1449" s="267">
        <v>50</v>
      </c>
      <c r="F1449" s="269">
        <v>0</v>
      </c>
      <c r="G1449" s="270">
        <v>0</v>
      </c>
      <c r="M1449" s="267">
        <v>0</v>
      </c>
    </row>
    <row r="1450" spans="1:13" x14ac:dyDescent="0.25">
      <c r="A1450" s="267">
        <v>3255505</v>
      </c>
      <c r="B1450" s="267" t="s">
        <v>1445</v>
      </c>
      <c r="C1450" s="267" t="s">
        <v>22278</v>
      </c>
      <c r="D1450" s="268"/>
      <c r="E1450" s="267">
        <v>50</v>
      </c>
      <c r="F1450" s="269">
        <v>0</v>
      </c>
      <c r="G1450" s="270">
        <v>0</v>
      </c>
      <c r="M1450" s="267">
        <v>0</v>
      </c>
    </row>
    <row r="1451" spans="1:13" x14ac:dyDescent="0.25">
      <c r="A1451" s="267">
        <v>3255506</v>
      </c>
      <c r="B1451" s="267" t="s">
        <v>1475</v>
      </c>
      <c r="C1451" s="267" t="s">
        <v>22278</v>
      </c>
      <c r="D1451" s="268"/>
      <c r="E1451" s="267">
        <v>50</v>
      </c>
      <c r="F1451" s="269">
        <v>0</v>
      </c>
      <c r="G1451" s="270">
        <v>0</v>
      </c>
      <c r="M1451" s="267">
        <v>0</v>
      </c>
    </row>
    <row r="1452" spans="1:13" x14ac:dyDescent="0.25">
      <c r="A1452" s="267">
        <v>3255508</v>
      </c>
      <c r="B1452" s="267" t="s">
        <v>1477</v>
      </c>
      <c r="C1452" s="267" t="s">
        <v>22278</v>
      </c>
      <c r="D1452" s="268"/>
      <c r="E1452" s="267">
        <v>50</v>
      </c>
      <c r="F1452" s="269">
        <v>0</v>
      </c>
      <c r="G1452" s="270">
        <v>0</v>
      </c>
      <c r="M1452" s="267">
        <v>0</v>
      </c>
    </row>
    <row r="1453" spans="1:13" x14ac:dyDescent="0.25">
      <c r="A1453" s="267">
        <v>3256001</v>
      </c>
      <c r="B1453" s="267" t="s">
        <v>1479</v>
      </c>
      <c r="C1453" s="267" t="s">
        <v>2525</v>
      </c>
      <c r="D1453" s="268"/>
      <c r="E1453" s="267">
        <v>60</v>
      </c>
      <c r="F1453" s="269">
        <v>898</v>
      </c>
      <c r="G1453" s="270">
        <v>1804.2</v>
      </c>
      <c r="M1453" s="267">
        <v>-84.326181358603236</v>
      </c>
    </row>
    <row r="1454" spans="1:13" x14ac:dyDescent="0.25">
      <c r="A1454" s="267">
        <v>3256002</v>
      </c>
      <c r="B1454" s="267" t="s">
        <v>1481</v>
      </c>
      <c r="C1454" s="267" t="s">
        <v>2525</v>
      </c>
      <c r="D1454" s="268"/>
      <c r="E1454" s="267">
        <v>60</v>
      </c>
      <c r="F1454" s="269">
        <v>501</v>
      </c>
      <c r="G1454" s="270">
        <v>1008</v>
      </c>
      <c r="M1454" s="267">
        <v>-81.512449240110854</v>
      </c>
    </row>
    <row r="1455" spans="1:13" x14ac:dyDescent="0.25">
      <c r="A1455" s="267">
        <v>3256003</v>
      </c>
      <c r="B1455" s="267" t="s">
        <v>1483</v>
      </c>
      <c r="C1455" s="267" t="s">
        <v>2525</v>
      </c>
      <c r="D1455" s="268"/>
      <c r="E1455" s="267">
        <v>50</v>
      </c>
      <c r="F1455" s="269">
        <v>1070</v>
      </c>
      <c r="G1455" s="270">
        <v>2150.4</v>
      </c>
      <c r="M1455" s="267">
        <v>-68.097453768928801</v>
      </c>
    </row>
    <row r="1456" spans="1:13" x14ac:dyDescent="0.25">
      <c r="A1456" s="267">
        <v>3256004</v>
      </c>
      <c r="B1456" s="267" t="s">
        <v>1485</v>
      </c>
      <c r="C1456" s="267" t="s">
        <v>2525</v>
      </c>
      <c r="D1456" s="268"/>
      <c r="E1456" s="267">
        <v>50</v>
      </c>
      <c r="F1456" s="269">
        <v>1960</v>
      </c>
      <c r="G1456" s="270">
        <v>3939.6</v>
      </c>
      <c r="M1456" s="267">
        <v>-61.15343959840186</v>
      </c>
    </row>
    <row r="1457" spans="1:13" x14ac:dyDescent="0.25">
      <c r="A1457" s="267">
        <v>3256005</v>
      </c>
      <c r="B1457" s="267" t="s">
        <v>1487</v>
      </c>
      <c r="C1457" s="267" t="s">
        <v>2525</v>
      </c>
      <c r="D1457" s="268"/>
      <c r="E1457" s="267">
        <v>60</v>
      </c>
      <c r="F1457" s="269">
        <v>857</v>
      </c>
      <c r="G1457" s="270">
        <v>1722</v>
      </c>
      <c r="M1457" s="267">
        <v>-83.458247730093333</v>
      </c>
    </row>
    <row r="1458" spans="1:13" x14ac:dyDescent="0.25">
      <c r="A1458" s="267">
        <v>3256006</v>
      </c>
      <c r="B1458" s="267" t="s">
        <v>1489</v>
      </c>
      <c r="C1458" s="267" t="s">
        <v>2525</v>
      </c>
      <c r="D1458" s="268"/>
      <c r="E1458" s="267">
        <v>50</v>
      </c>
      <c r="F1458" s="269">
        <v>845</v>
      </c>
      <c r="G1458" s="270">
        <v>1698.6</v>
      </c>
      <c r="M1458" s="267">
        <v>-70.283884941689507</v>
      </c>
    </row>
    <row r="1459" spans="1:13" x14ac:dyDescent="0.25">
      <c r="A1459" s="267">
        <v>3256007</v>
      </c>
      <c r="B1459" s="267" t="s">
        <v>1491</v>
      </c>
      <c r="C1459" s="267" t="s">
        <v>2525</v>
      </c>
      <c r="D1459" s="268"/>
      <c r="E1459" s="267">
        <v>60</v>
      </c>
      <c r="F1459" s="269">
        <v>1653</v>
      </c>
      <c r="G1459" s="270">
        <v>3323</v>
      </c>
      <c r="M1459" s="267">
        <v>-79.398164376156558</v>
      </c>
    </row>
    <row r="1460" spans="1:13" x14ac:dyDescent="0.25">
      <c r="A1460" s="267">
        <v>3256008</v>
      </c>
      <c r="B1460" s="267" t="s">
        <v>1493</v>
      </c>
      <c r="C1460" s="267" t="s">
        <v>2525</v>
      </c>
      <c r="D1460" s="268"/>
      <c r="E1460" s="267">
        <v>70</v>
      </c>
      <c r="F1460" s="269">
        <v>236</v>
      </c>
      <c r="G1460" s="270">
        <v>474.8</v>
      </c>
      <c r="M1460" s="267">
        <v>-85.526118130838796</v>
      </c>
    </row>
    <row r="1461" spans="1:13" x14ac:dyDescent="0.25">
      <c r="A1461" s="267">
        <v>3256009</v>
      </c>
      <c r="B1461" s="267" t="s">
        <v>1495</v>
      </c>
      <c r="C1461" s="267" t="s">
        <v>2525</v>
      </c>
      <c r="D1461" s="268"/>
      <c r="E1461" s="267">
        <v>60</v>
      </c>
      <c r="F1461" s="269">
        <v>284</v>
      </c>
      <c r="G1461" s="270">
        <v>571</v>
      </c>
      <c r="M1461" s="267">
        <v>-80.738613203282952</v>
      </c>
    </row>
    <row r="1462" spans="1:13" x14ac:dyDescent="0.25">
      <c r="A1462" s="267">
        <v>3256010</v>
      </c>
      <c r="B1462" s="267" t="s">
        <v>1497</v>
      </c>
      <c r="C1462" s="267" t="s">
        <v>2525</v>
      </c>
      <c r="D1462" s="268"/>
      <c r="E1462" s="267">
        <v>50</v>
      </c>
      <c r="F1462" s="269">
        <v>907</v>
      </c>
      <c r="G1462" s="270">
        <v>1822.4</v>
      </c>
      <c r="M1462" s="267">
        <v>-77.026761999417175</v>
      </c>
    </row>
    <row r="1463" spans="1:13" x14ac:dyDescent="0.25">
      <c r="A1463" s="267">
        <v>3256011</v>
      </c>
      <c r="B1463" s="267" t="s">
        <v>1499</v>
      </c>
      <c r="C1463" s="267" t="s">
        <v>2525</v>
      </c>
      <c r="D1463" s="268"/>
      <c r="E1463" s="267">
        <v>70</v>
      </c>
      <c r="F1463" s="269">
        <v>785</v>
      </c>
      <c r="G1463" s="270">
        <v>1577.8</v>
      </c>
      <c r="M1463" s="267">
        <v>-85.494205285327354</v>
      </c>
    </row>
    <row r="1464" spans="1:13" x14ac:dyDescent="0.25">
      <c r="A1464" s="267">
        <v>3256012</v>
      </c>
      <c r="B1464" s="267" t="s">
        <v>1501</v>
      </c>
      <c r="C1464" s="267" t="s">
        <v>2525</v>
      </c>
      <c r="D1464" s="268"/>
      <c r="E1464" s="267">
        <v>60</v>
      </c>
      <c r="F1464" s="269">
        <v>855</v>
      </c>
      <c r="G1464" s="270">
        <v>1718.8</v>
      </c>
      <c r="M1464" s="267">
        <v>-83.802774632476272</v>
      </c>
    </row>
    <row r="1465" spans="1:13" x14ac:dyDescent="0.25">
      <c r="A1465" s="267">
        <v>3256013</v>
      </c>
      <c r="B1465" s="267" t="s">
        <v>1503</v>
      </c>
      <c r="C1465" s="267" t="s">
        <v>2525</v>
      </c>
      <c r="D1465" s="268"/>
      <c r="E1465" s="267">
        <v>60</v>
      </c>
      <c r="F1465" s="269">
        <v>1059</v>
      </c>
      <c r="G1465" s="270">
        <v>2128.6</v>
      </c>
      <c r="M1465" s="267">
        <v>-80.668274074969048</v>
      </c>
    </row>
    <row r="1466" spans="1:13" x14ac:dyDescent="0.25">
      <c r="A1466" s="267">
        <v>3256014</v>
      </c>
      <c r="B1466" s="267" t="s">
        <v>1505</v>
      </c>
      <c r="C1466" s="267" t="s">
        <v>22275</v>
      </c>
      <c r="D1466" s="268"/>
      <c r="E1466" s="267">
        <v>50</v>
      </c>
      <c r="F1466" s="269">
        <v>1868</v>
      </c>
      <c r="G1466" s="270">
        <v>3754.2</v>
      </c>
      <c r="M1466" s="267">
        <v>-37.695141472536264</v>
      </c>
    </row>
    <row r="1467" spans="1:13" x14ac:dyDescent="0.25">
      <c r="A1467" s="267">
        <v>3256015</v>
      </c>
      <c r="B1467" s="267" t="s">
        <v>1507</v>
      </c>
      <c r="C1467" s="267" t="s">
        <v>2525</v>
      </c>
      <c r="D1467" s="268"/>
      <c r="E1467" s="267">
        <v>60</v>
      </c>
      <c r="F1467" s="269">
        <v>512</v>
      </c>
      <c r="G1467" s="270">
        <v>1029</v>
      </c>
      <c r="M1467" s="267">
        <v>-84.933263896922867</v>
      </c>
    </row>
    <row r="1468" spans="1:13" x14ac:dyDescent="0.25">
      <c r="A1468" s="267">
        <v>3256016</v>
      </c>
      <c r="B1468" s="267" t="s">
        <v>3657</v>
      </c>
      <c r="C1468" s="267" t="s">
        <v>2525</v>
      </c>
      <c r="D1468" s="268"/>
      <c r="E1468" s="267">
        <v>70</v>
      </c>
      <c r="F1468" s="269">
        <v>1106</v>
      </c>
      <c r="G1468" s="270">
        <v>2222.4</v>
      </c>
      <c r="M1468" s="267">
        <v>-97.981031439347589</v>
      </c>
    </row>
    <row r="1469" spans="1:13" x14ac:dyDescent="0.25">
      <c r="A1469" s="267">
        <v>3256017</v>
      </c>
      <c r="B1469" s="267" t="s">
        <v>1510</v>
      </c>
      <c r="C1469" s="267" t="s">
        <v>2525</v>
      </c>
      <c r="D1469" s="268"/>
      <c r="E1469" s="267">
        <v>50</v>
      </c>
      <c r="F1469" s="269">
        <v>1379</v>
      </c>
      <c r="G1469" s="270">
        <v>2771.2</v>
      </c>
      <c r="M1469" s="267">
        <v>-74.859666170123063</v>
      </c>
    </row>
    <row r="1470" spans="1:13" x14ac:dyDescent="0.25">
      <c r="A1470" s="267">
        <v>3256018</v>
      </c>
      <c r="B1470" s="267" t="s">
        <v>1512</v>
      </c>
      <c r="C1470" s="267" t="s">
        <v>2525</v>
      </c>
      <c r="D1470" s="268"/>
      <c r="E1470" s="267">
        <v>50</v>
      </c>
      <c r="F1470" s="269">
        <v>838</v>
      </c>
      <c r="G1470" s="270">
        <v>1683.8</v>
      </c>
      <c r="M1470" s="267">
        <v>-77.278649328689937</v>
      </c>
    </row>
    <row r="1471" spans="1:13" x14ac:dyDescent="0.25">
      <c r="A1471" s="267">
        <v>3256019</v>
      </c>
      <c r="B1471" s="267" t="s">
        <v>1514</v>
      </c>
      <c r="C1471" s="267" t="s">
        <v>2525</v>
      </c>
      <c r="D1471" s="268"/>
      <c r="E1471" s="267">
        <v>50</v>
      </c>
      <c r="F1471" s="269">
        <v>1811</v>
      </c>
      <c r="G1471" s="270">
        <v>3639.2</v>
      </c>
      <c r="M1471" s="267">
        <v>-74.525285427007077</v>
      </c>
    </row>
    <row r="1472" spans="1:13" x14ac:dyDescent="0.25">
      <c r="A1472" s="267">
        <v>3256020</v>
      </c>
      <c r="B1472" s="267" t="s">
        <v>1516</v>
      </c>
      <c r="C1472" s="267" t="s">
        <v>2525</v>
      </c>
      <c r="D1472" s="268"/>
      <c r="E1472" s="267">
        <v>60</v>
      </c>
      <c r="F1472" s="269">
        <v>462</v>
      </c>
      <c r="G1472" s="270">
        <v>928.6</v>
      </c>
      <c r="M1472" s="267">
        <v>-79.529810810571718</v>
      </c>
    </row>
    <row r="1473" spans="1:13" x14ac:dyDescent="0.25">
      <c r="A1473" s="267">
        <v>3256021</v>
      </c>
      <c r="B1473" s="267" t="s">
        <v>1518</v>
      </c>
      <c r="C1473" s="267" t="s">
        <v>2525</v>
      </c>
      <c r="D1473" s="268"/>
      <c r="E1473" s="267">
        <v>60</v>
      </c>
      <c r="F1473" s="269">
        <v>2211</v>
      </c>
      <c r="G1473" s="270">
        <v>4445</v>
      </c>
      <c r="M1473" s="267">
        <v>-79.026544584515335</v>
      </c>
    </row>
    <row r="1474" spans="1:13" x14ac:dyDescent="0.25">
      <c r="A1474" s="267">
        <v>3256022</v>
      </c>
      <c r="B1474" s="267" t="s">
        <v>1520</v>
      </c>
      <c r="C1474" s="267" t="s">
        <v>22275</v>
      </c>
      <c r="D1474" s="268"/>
      <c r="E1474" s="267">
        <v>50</v>
      </c>
      <c r="F1474" s="269">
        <v>15536</v>
      </c>
      <c r="G1474" s="270">
        <v>31227.599999999999</v>
      </c>
      <c r="M1474" s="267">
        <v>-77.18064147484202</v>
      </c>
    </row>
    <row r="1475" spans="1:13" x14ac:dyDescent="0.25">
      <c r="A1475" s="267">
        <v>3256023</v>
      </c>
      <c r="B1475" s="267" t="s">
        <v>1522</v>
      </c>
      <c r="C1475" s="267" t="s">
        <v>2525</v>
      </c>
      <c r="D1475" s="268"/>
      <c r="E1475" s="267">
        <v>70</v>
      </c>
      <c r="F1475" s="269">
        <v>646</v>
      </c>
      <c r="G1475" s="270">
        <v>1297.5999999999999</v>
      </c>
      <c r="M1475" s="267">
        <v>-86.770192510716953</v>
      </c>
    </row>
    <row r="1476" spans="1:13" x14ac:dyDescent="0.25">
      <c r="A1476" s="267">
        <v>3256024</v>
      </c>
      <c r="B1476" s="267" t="s">
        <v>1524</v>
      </c>
      <c r="C1476" s="267" t="s">
        <v>2525</v>
      </c>
      <c r="D1476" s="268"/>
      <c r="E1476" s="267">
        <v>60</v>
      </c>
      <c r="F1476" s="269">
        <v>985</v>
      </c>
      <c r="G1476" s="270">
        <v>1980</v>
      </c>
      <c r="M1476" s="267">
        <v>-82.555967821582811</v>
      </c>
    </row>
    <row r="1477" spans="1:13" x14ac:dyDescent="0.25">
      <c r="A1477" s="267">
        <v>3256025</v>
      </c>
      <c r="B1477" s="267" t="s">
        <v>1526</v>
      </c>
      <c r="C1477" s="267" t="s">
        <v>22275</v>
      </c>
      <c r="D1477" s="268"/>
      <c r="E1477" s="267">
        <v>60</v>
      </c>
      <c r="F1477" s="269">
        <v>5103</v>
      </c>
      <c r="G1477" s="270">
        <v>10257.6</v>
      </c>
      <c r="M1477" s="267">
        <v>-80.527771138318286</v>
      </c>
    </row>
    <row r="1478" spans="1:13" x14ac:dyDescent="0.25">
      <c r="A1478" s="267">
        <v>3256026</v>
      </c>
      <c r="B1478" s="267" t="s">
        <v>1528</v>
      </c>
      <c r="C1478" s="267" t="s">
        <v>2525</v>
      </c>
      <c r="D1478" s="268"/>
      <c r="E1478" s="267">
        <v>60</v>
      </c>
      <c r="F1478" s="269">
        <v>1287</v>
      </c>
      <c r="G1478" s="270">
        <v>2586.4</v>
      </c>
      <c r="M1478" s="267">
        <v>-83.257219718060085</v>
      </c>
    </row>
    <row r="1479" spans="1:13" x14ac:dyDescent="0.25">
      <c r="A1479" s="267">
        <v>3256027</v>
      </c>
      <c r="B1479" s="267" t="s">
        <v>1530</v>
      </c>
      <c r="C1479" s="267" t="s">
        <v>2525</v>
      </c>
      <c r="D1479" s="268"/>
      <c r="E1479" s="267">
        <v>60</v>
      </c>
      <c r="F1479" s="269">
        <v>513</v>
      </c>
      <c r="G1479" s="270">
        <v>1031.5999999999999</v>
      </c>
      <c r="M1479" s="267">
        <v>-84.942097426580105</v>
      </c>
    </row>
    <row r="1480" spans="1:13" x14ac:dyDescent="0.25">
      <c r="A1480" s="267">
        <v>3256028</v>
      </c>
      <c r="B1480" s="267" t="s">
        <v>1532</v>
      </c>
      <c r="C1480" s="267" t="s">
        <v>2525</v>
      </c>
      <c r="D1480" s="268"/>
      <c r="E1480" s="267">
        <v>50</v>
      </c>
      <c r="F1480" s="269">
        <v>403</v>
      </c>
      <c r="G1480" s="270">
        <v>810.2</v>
      </c>
      <c r="M1480" s="267">
        <v>-57.02032974231988</v>
      </c>
    </row>
    <row r="1481" spans="1:13" x14ac:dyDescent="0.25">
      <c r="A1481" s="267">
        <v>3256029</v>
      </c>
      <c r="B1481" s="267" t="s">
        <v>1534</v>
      </c>
      <c r="C1481" s="267" t="s">
        <v>2525</v>
      </c>
      <c r="D1481" s="268"/>
      <c r="E1481" s="267">
        <v>50</v>
      </c>
      <c r="F1481" s="269">
        <v>1227</v>
      </c>
      <c r="G1481" s="270">
        <v>2466.8000000000002</v>
      </c>
      <c r="M1481" s="267">
        <v>-68.489234867593495</v>
      </c>
    </row>
    <row r="1482" spans="1:13" x14ac:dyDescent="0.25">
      <c r="A1482" s="267">
        <v>3256030</v>
      </c>
      <c r="B1482" s="267" t="s">
        <v>1536</v>
      </c>
      <c r="C1482" s="267" t="s">
        <v>2525</v>
      </c>
      <c r="D1482" s="268"/>
      <c r="E1482" s="267">
        <v>50</v>
      </c>
      <c r="F1482" s="269">
        <v>2619</v>
      </c>
      <c r="G1482" s="270">
        <v>5264.8</v>
      </c>
      <c r="M1482" s="267">
        <v>-66.809713702835396</v>
      </c>
    </row>
    <row r="1483" spans="1:13" x14ac:dyDescent="0.25">
      <c r="A1483" s="267">
        <v>3256031</v>
      </c>
      <c r="B1483" s="267" t="s">
        <v>1538</v>
      </c>
      <c r="C1483" s="267" t="s">
        <v>2525</v>
      </c>
      <c r="D1483" s="268"/>
      <c r="E1483" s="267">
        <v>60</v>
      </c>
      <c r="F1483" s="269">
        <v>671</v>
      </c>
      <c r="G1483" s="270">
        <v>1349</v>
      </c>
      <c r="M1483" s="267">
        <v>-83.044632505048625</v>
      </c>
    </row>
    <row r="1484" spans="1:13" x14ac:dyDescent="0.25">
      <c r="A1484" s="267">
        <v>3256032</v>
      </c>
      <c r="B1484" s="267" t="s">
        <v>1540</v>
      </c>
      <c r="C1484" s="267" t="s">
        <v>2525</v>
      </c>
      <c r="D1484" s="268"/>
      <c r="E1484" s="267">
        <v>60</v>
      </c>
      <c r="F1484" s="269">
        <v>3700</v>
      </c>
      <c r="G1484" s="270">
        <v>7436.2</v>
      </c>
      <c r="M1484" s="267">
        <v>-84.44781501864442</v>
      </c>
    </row>
    <row r="1485" spans="1:13" x14ac:dyDescent="0.25">
      <c r="A1485" s="267">
        <v>3256033</v>
      </c>
      <c r="B1485" s="267" t="s">
        <v>1542</v>
      </c>
      <c r="C1485" s="267" t="s">
        <v>2525</v>
      </c>
      <c r="D1485" s="268"/>
      <c r="E1485" s="267">
        <v>50</v>
      </c>
      <c r="F1485" s="269">
        <v>2417</v>
      </c>
      <c r="G1485" s="270">
        <v>4858.3999999999996</v>
      </c>
      <c r="M1485" s="267">
        <v>-78.450019258563799</v>
      </c>
    </row>
    <row r="1486" spans="1:13" x14ac:dyDescent="0.25">
      <c r="A1486" s="267">
        <v>3256034</v>
      </c>
      <c r="B1486" s="267" t="s">
        <v>1544</v>
      </c>
      <c r="C1486" s="267" t="s">
        <v>2525</v>
      </c>
      <c r="D1486" s="268"/>
      <c r="E1486" s="267">
        <v>60</v>
      </c>
      <c r="F1486" s="269">
        <v>1692</v>
      </c>
      <c r="G1486" s="270">
        <v>3401.6</v>
      </c>
      <c r="M1486" s="267">
        <v>-82.915659326563457</v>
      </c>
    </row>
    <row r="1487" spans="1:13" x14ac:dyDescent="0.25">
      <c r="A1487" s="267">
        <v>3256035</v>
      </c>
      <c r="B1487" s="267" t="s">
        <v>1546</v>
      </c>
      <c r="C1487" s="267" t="s">
        <v>2525</v>
      </c>
      <c r="D1487" s="268"/>
      <c r="E1487" s="267">
        <v>60</v>
      </c>
      <c r="F1487" s="269">
        <v>390</v>
      </c>
      <c r="G1487" s="270">
        <v>784.6</v>
      </c>
      <c r="M1487" s="267">
        <v>-82.719664419987893</v>
      </c>
    </row>
    <row r="1488" spans="1:13" x14ac:dyDescent="0.25">
      <c r="A1488" s="267">
        <v>3256036</v>
      </c>
      <c r="B1488" s="267" t="s">
        <v>1548</v>
      </c>
      <c r="C1488" s="267" t="s">
        <v>2525</v>
      </c>
      <c r="D1488" s="268"/>
      <c r="E1488" s="267">
        <v>60</v>
      </c>
      <c r="F1488" s="269">
        <v>1078</v>
      </c>
      <c r="G1488" s="270">
        <v>2166.6</v>
      </c>
      <c r="M1488" s="267">
        <v>-82.404624570731329</v>
      </c>
    </row>
    <row r="1489" spans="1:13" x14ac:dyDescent="0.25">
      <c r="A1489" s="267">
        <v>3257001</v>
      </c>
      <c r="B1489" s="267" t="s">
        <v>1550</v>
      </c>
      <c r="C1489" s="267" t="s">
        <v>2525</v>
      </c>
      <c r="D1489" s="268"/>
      <c r="E1489" s="267">
        <v>60</v>
      </c>
      <c r="F1489" s="269">
        <v>557</v>
      </c>
      <c r="G1489" s="270">
        <v>1118.8</v>
      </c>
      <c r="M1489" s="267">
        <v>-82.719402574322004</v>
      </c>
    </row>
    <row r="1490" spans="1:13" x14ac:dyDescent="0.25">
      <c r="A1490" s="267">
        <v>3257002</v>
      </c>
      <c r="B1490" s="267" t="s">
        <v>1552</v>
      </c>
      <c r="C1490" s="267" t="s">
        <v>2525</v>
      </c>
      <c r="D1490" s="268"/>
      <c r="E1490" s="267">
        <v>60</v>
      </c>
      <c r="F1490" s="269">
        <v>1255</v>
      </c>
      <c r="G1490" s="270">
        <v>2522.1999999999998</v>
      </c>
      <c r="M1490" s="267">
        <v>-83.139009189603797</v>
      </c>
    </row>
    <row r="1491" spans="1:13" x14ac:dyDescent="0.25">
      <c r="A1491" s="267">
        <v>3257003</v>
      </c>
      <c r="B1491" s="267" t="s">
        <v>1554</v>
      </c>
      <c r="C1491" s="267" t="s">
        <v>2525</v>
      </c>
      <c r="D1491" s="268"/>
      <c r="E1491" s="267">
        <v>60</v>
      </c>
      <c r="F1491" s="269">
        <v>3158</v>
      </c>
      <c r="G1491" s="270">
        <v>6348.4</v>
      </c>
      <c r="M1491" s="267">
        <v>-82.740940302101976</v>
      </c>
    </row>
    <row r="1492" spans="1:13" x14ac:dyDescent="0.25">
      <c r="A1492" s="267">
        <v>3257004</v>
      </c>
      <c r="B1492" s="267" t="s">
        <v>1556</v>
      </c>
      <c r="C1492" s="267" t="s">
        <v>2525</v>
      </c>
      <c r="D1492" s="268"/>
      <c r="E1492" s="267">
        <v>70</v>
      </c>
      <c r="F1492" s="269">
        <v>641</v>
      </c>
      <c r="G1492" s="270">
        <v>1289.4000000000001</v>
      </c>
      <c r="M1492" s="267">
        <v>-85.591316026457747</v>
      </c>
    </row>
    <row r="1493" spans="1:13" x14ac:dyDescent="0.25">
      <c r="A1493" s="267">
        <v>3257005</v>
      </c>
      <c r="B1493" s="267" t="s">
        <v>1558</v>
      </c>
      <c r="C1493" s="267" t="s">
        <v>2525</v>
      </c>
      <c r="D1493" s="268"/>
      <c r="E1493" s="267">
        <v>60</v>
      </c>
      <c r="F1493" s="269">
        <v>1153</v>
      </c>
      <c r="G1493" s="270">
        <v>2317.8000000000002</v>
      </c>
      <c r="M1493" s="267">
        <v>-80.017120593701932</v>
      </c>
    </row>
    <row r="1494" spans="1:13" x14ac:dyDescent="0.25">
      <c r="A1494" s="267">
        <v>3257006</v>
      </c>
      <c r="B1494" s="267" t="s">
        <v>1560</v>
      </c>
      <c r="C1494" s="267" t="s">
        <v>22275</v>
      </c>
      <c r="D1494" s="268"/>
      <c r="E1494" s="267">
        <v>50</v>
      </c>
      <c r="F1494" s="269">
        <v>5161</v>
      </c>
      <c r="G1494" s="270">
        <v>10373</v>
      </c>
      <c r="M1494" s="267">
        <v>-69.458788288745026</v>
      </c>
    </row>
    <row r="1495" spans="1:13" x14ac:dyDescent="0.25">
      <c r="A1495" s="267">
        <v>3257007</v>
      </c>
      <c r="B1495" s="267" t="s">
        <v>1562</v>
      </c>
      <c r="C1495" s="267" t="s">
        <v>2525</v>
      </c>
      <c r="D1495" s="268"/>
      <c r="E1495" s="267">
        <v>50</v>
      </c>
      <c r="F1495" s="269">
        <v>741</v>
      </c>
      <c r="G1495" s="270">
        <v>1489.2</v>
      </c>
      <c r="M1495" s="267">
        <v>-78.927674265227054</v>
      </c>
    </row>
    <row r="1496" spans="1:13" x14ac:dyDescent="0.25">
      <c r="A1496" s="267">
        <v>3257008</v>
      </c>
      <c r="B1496" s="267" t="s">
        <v>2608</v>
      </c>
      <c r="C1496" s="267" t="s">
        <v>2525</v>
      </c>
      <c r="D1496" s="268"/>
      <c r="E1496" s="267">
        <v>50</v>
      </c>
      <c r="F1496" s="269">
        <v>376</v>
      </c>
      <c r="G1496" s="270">
        <v>755.2</v>
      </c>
      <c r="M1496" s="267">
        <v>-62.785273006895181</v>
      </c>
    </row>
    <row r="1497" spans="1:13" x14ac:dyDescent="0.25">
      <c r="A1497" s="267">
        <v>3257009</v>
      </c>
      <c r="B1497" s="267" t="s">
        <v>1565</v>
      </c>
      <c r="C1497" s="267" t="s">
        <v>22275</v>
      </c>
      <c r="D1497" s="268"/>
      <c r="E1497" s="267">
        <v>50</v>
      </c>
      <c r="F1497" s="269">
        <v>9764</v>
      </c>
      <c r="G1497" s="270">
        <v>19625</v>
      </c>
      <c r="M1497" s="267">
        <v>-76.179795729898643</v>
      </c>
    </row>
    <row r="1498" spans="1:13" x14ac:dyDescent="0.25">
      <c r="A1498" s="267">
        <v>3257010</v>
      </c>
      <c r="B1498" s="267" t="s">
        <v>1567</v>
      </c>
      <c r="C1498" s="267" t="s">
        <v>2525</v>
      </c>
      <c r="D1498" s="268"/>
      <c r="E1498" s="267">
        <v>60</v>
      </c>
      <c r="F1498" s="269">
        <v>2244</v>
      </c>
      <c r="G1498" s="270">
        <v>4510.2</v>
      </c>
      <c r="M1498" s="267">
        <v>-83.080171323508935</v>
      </c>
    </row>
    <row r="1499" spans="1:13" x14ac:dyDescent="0.25">
      <c r="A1499" s="267">
        <v>3257011</v>
      </c>
      <c r="B1499" s="267" t="s">
        <v>1569</v>
      </c>
      <c r="C1499" s="267" t="s">
        <v>2525</v>
      </c>
      <c r="D1499" s="268"/>
      <c r="E1499" s="267">
        <v>60</v>
      </c>
      <c r="F1499" s="269">
        <v>1377</v>
      </c>
      <c r="G1499" s="270">
        <v>2767.8</v>
      </c>
      <c r="M1499" s="267">
        <v>-83.406365665452213</v>
      </c>
    </row>
    <row r="1500" spans="1:13" x14ac:dyDescent="0.25">
      <c r="A1500" s="267">
        <v>3257012</v>
      </c>
      <c r="B1500" s="267" t="s">
        <v>1571</v>
      </c>
      <c r="C1500" s="267" t="s">
        <v>2525</v>
      </c>
      <c r="D1500" s="268"/>
      <c r="E1500" s="267">
        <v>70</v>
      </c>
      <c r="F1500" s="269">
        <v>718</v>
      </c>
      <c r="G1500" s="270">
        <v>1443.2</v>
      </c>
      <c r="M1500" s="267">
        <v>-86.326512709559154</v>
      </c>
    </row>
    <row r="1501" spans="1:13" x14ac:dyDescent="0.25">
      <c r="A1501" s="267">
        <v>3257013</v>
      </c>
      <c r="B1501" s="267" t="s">
        <v>1573</v>
      </c>
      <c r="C1501" s="267" t="s">
        <v>2525</v>
      </c>
      <c r="D1501" s="268"/>
      <c r="E1501" s="267">
        <v>50</v>
      </c>
      <c r="F1501" s="269">
        <v>982</v>
      </c>
      <c r="G1501" s="270">
        <v>1973.8</v>
      </c>
      <c r="M1501" s="267">
        <v>-73.15701216419555</v>
      </c>
    </row>
    <row r="1502" spans="1:13" x14ac:dyDescent="0.25">
      <c r="A1502" s="267">
        <v>3257014</v>
      </c>
      <c r="B1502" s="267" t="s">
        <v>1575</v>
      </c>
      <c r="C1502" s="267" t="s">
        <v>2525</v>
      </c>
      <c r="D1502" s="268"/>
      <c r="E1502" s="267">
        <v>60</v>
      </c>
      <c r="F1502" s="269">
        <v>1055</v>
      </c>
      <c r="G1502" s="270">
        <v>2120.8000000000002</v>
      </c>
      <c r="M1502" s="267">
        <v>-84.090887632799181</v>
      </c>
    </row>
    <row r="1503" spans="1:13" x14ac:dyDescent="0.25">
      <c r="A1503" s="267">
        <v>3257015</v>
      </c>
      <c r="B1503" s="267" t="s">
        <v>1577</v>
      </c>
      <c r="C1503" s="267" t="s">
        <v>2525</v>
      </c>
      <c r="D1503" s="268"/>
      <c r="E1503" s="267">
        <v>60</v>
      </c>
      <c r="F1503" s="269">
        <v>483</v>
      </c>
      <c r="G1503" s="270">
        <v>971</v>
      </c>
      <c r="M1503" s="267">
        <v>-81.739734582925024</v>
      </c>
    </row>
    <row r="1504" spans="1:13" x14ac:dyDescent="0.25">
      <c r="A1504" s="267">
        <v>3257016</v>
      </c>
      <c r="B1504" s="267" t="s">
        <v>1579</v>
      </c>
      <c r="C1504" s="267" t="s">
        <v>2525</v>
      </c>
      <c r="D1504" s="268"/>
      <c r="E1504" s="267">
        <v>60</v>
      </c>
      <c r="F1504" s="269">
        <v>1036</v>
      </c>
      <c r="G1504" s="270">
        <v>2083.1999999999998</v>
      </c>
      <c r="M1504" s="267">
        <v>-81.865194082889843</v>
      </c>
    </row>
    <row r="1505" spans="1:13" x14ac:dyDescent="0.25">
      <c r="A1505" s="267">
        <v>3257017</v>
      </c>
      <c r="B1505" s="267" t="s">
        <v>1581</v>
      </c>
      <c r="C1505" s="267" t="s">
        <v>2525</v>
      </c>
      <c r="D1505" s="268"/>
      <c r="E1505" s="267">
        <v>50</v>
      </c>
      <c r="F1505" s="269">
        <v>517</v>
      </c>
      <c r="G1505" s="270">
        <v>1038.2</v>
      </c>
      <c r="M1505" s="267">
        <v>-73.281446232454954</v>
      </c>
    </row>
    <row r="1506" spans="1:13" x14ac:dyDescent="0.25">
      <c r="A1506" s="267">
        <v>3257018</v>
      </c>
      <c r="B1506" s="267" t="s">
        <v>1583</v>
      </c>
      <c r="C1506" s="267" t="s">
        <v>2525</v>
      </c>
      <c r="D1506" s="268"/>
      <c r="E1506" s="267">
        <v>50</v>
      </c>
      <c r="F1506" s="269">
        <v>2044</v>
      </c>
      <c r="G1506" s="270">
        <v>4108</v>
      </c>
      <c r="M1506" s="267">
        <v>-78.582756321102892</v>
      </c>
    </row>
    <row r="1507" spans="1:13" x14ac:dyDescent="0.25">
      <c r="A1507" s="267">
        <v>3257019</v>
      </c>
      <c r="B1507" s="267" t="s">
        <v>1585</v>
      </c>
      <c r="C1507" s="267" t="s">
        <v>2525</v>
      </c>
      <c r="D1507" s="268"/>
      <c r="E1507" s="267">
        <v>60</v>
      </c>
      <c r="F1507" s="269">
        <v>697</v>
      </c>
      <c r="G1507" s="270">
        <v>1400.4</v>
      </c>
      <c r="M1507" s="267">
        <v>-84.749012479393201</v>
      </c>
    </row>
    <row r="1508" spans="1:13" x14ac:dyDescent="0.25">
      <c r="A1508" s="267">
        <v>3257020</v>
      </c>
      <c r="B1508" s="267" t="s">
        <v>1587</v>
      </c>
      <c r="C1508" s="267" t="s">
        <v>2525</v>
      </c>
      <c r="D1508" s="268"/>
      <c r="E1508" s="267">
        <v>60</v>
      </c>
      <c r="F1508" s="269">
        <v>2189</v>
      </c>
      <c r="G1508" s="270">
        <v>4400.3999999999996</v>
      </c>
      <c r="M1508" s="267">
        <v>-84.537893301453451</v>
      </c>
    </row>
    <row r="1509" spans="1:13" x14ac:dyDescent="0.25">
      <c r="A1509" s="267">
        <v>3257021</v>
      </c>
      <c r="B1509" s="267" t="s">
        <v>1589</v>
      </c>
      <c r="C1509" s="267" t="s">
        <v>2525</v>
      </c>
      <c r="D1509" s="268"/>
      <c r="E1509" s="267">
        <v>50</v>
      </c>
      <c r="F1509" s="269">
        <v>537</v>
      </c>
      <c r="G1509" s="270">
        <v>1079</v>
      </c>
      <c r="M1509" s="267">
        <v>-75.915336885052611</v>
      </c>
    </row>
    <row r="1510" spans="1:13" x14ac:dyDescent="0.25">
      <c r="A1510" s="267">
        <v>3257022</v>
      </c>
      <c r="B1510" s="267" t="s">
        <v>1591</v>
      </c>
      <c r="C1510" s="267" t="s">
        <v>2525</v>
      </c>
      <c r="D1510" s="268"/>
      <c r="E1510" s="267">
        <v>50</v>
      </c>
      <c r="F1510" s="269">
        <v>541</v>
      </c>
      <c r="G1510" s="270">
        <v>1087.5999999999999</v>
      </c>
      <c r="M1510" s="267">
        <v>-63.108796007372561</v>
      </c>
    </row>
    <row r="1511" spans="1:13" x14ac:dyDescent="0.25">
      <c r="A1511" s="267">
        <v>3257023</v>
      </c>
      <c r="B1511" s="267" t="s">
        <v>1593</v>
      </c>
      <c r="C1511" s="267" t="s">
        <v>2525</v>
      </c>
      <c r="D1511" s="268"/>
      <c r="E1511" s="267">
        <v>60</v>
      </c>
      <c r="F1511" s="269">
        <v>994</v>
      </c>
      <c r="G1511" s="270">
        <v>1998.2</v>
      </c>
      <c r="M1511" s="267">
        <v>-83.723160966126414</v>
      </c>
    </row>
    <row r="1512" spans="1:13" x14ac:dyDescent="0.25">
      <c r="A1512" s="267">
        <v>3257024</v>
      </c>
      <c r="B1512" s="267" t="s">
        <v>1595</v>
      </c>
      <c r="C1512" s="267" t="s">
        <v>2525</v>
      </c>
      <c r="D1512" s="268"/>
      <c r="E1512" s="267">
        <v>60</v>
      </c>
      <c r="F1512" s="269">
        <v>385</v>
      </c>
      <c r="G1512" s="270">
        <v>773.8</v>
      </c>
      <c r="M1512" s="267">
        <v>-80.610394396317986</v>
      </c>
    </row>
    <row r="1513" spans="1:13" x14ac:dyDescent="0.25">
      <c r="A1513" s="267">
        <v>3257025</v>
      </c>
      <c r="B1513" s="267" t="s">
        <v>1597</v>
      </c>
      <c r="C1513" s="267" t="s">
        <v>2525</v>
      </c>
      <c r="D1513" s="268"/>
      <c r="E1513" s="267">
        <v>60</v>
      </c>
      <c r="F1513" s="269">
        <v>988</v>
      </c>
      <c r="G1513" s="270">
        <v>1985</v>
      </c>
      <c r="M1513" s="267">
        <v>-80.490421508562491</v>
      </c>
    </row>
    <row r="1514" spans="1:13" x14ac:dyDescent="0.25">
      <c r="A1514" s="267">
        <v>3257026</v>
      </c>
      <c r="B1514" s="267" t="s">
        <v>1599</v>
      </c>
      <c r="C1514" s="267" t="s">
        <v>2525</v>
      </c>
      <c r="D1514" s="268"/>
      <c r="E1514" s="267">
        <v>50</v>
      </c>
      <c r="F1514" s="269">
        <v>2320</v>
      </c>
      <c r="G1514" s="270">
        <v>4662.3999999999996</v>
      </c>
      <c r="M1514" s="267">
        <v>-76.336405812793458</v>
      </c>
    </row>
    <row r="1515" spans="1:13" x14ac:dyDescent="0.25">
      <c r="A1515" s="267">
        <v>3257027</v>
      </c>
      <c r="B1515" s="267" t="s">
        <v>1601</v>
      </c>
      <c r="C1515" s="267" t="s">
        <v>2525</v>
      </c>
      <c r="D1515" s="268"/>
      <c r="E1515" s="267">
        <v>60</v>
      </c>
      <c r="F1515" s="269">
        <v>376</v>
      </c>
      <c r="G1515" s="270">
        <v>755</v>
      </c>
      <c r="M1515" s="267">
        <v>-82.986770640585988</v>
      </c>
    </row>
    <row r="1516" spans="1:13" x14ac:dyDescent="0.25">
      <c r="A1516" s="267">
        <v>3257028</v>
      </c>
      <c r="B1516" s="267" t="s">
        <v>1603</v>
      </c>
      <c r="C1516" s="267" t="s">
        <v>22275</v>
      </c>
      <c r="D1516" s="268"/>
      <c r="E1516" s="267">
        <v>60</v>
      </c>
      <c r="F1516" s="269">
        <v>4645</v>
      </c>
      <c r="G1516" s="270">
        <v>9336.4</v>
      </c>
      <c r="M1516" s="267">
        <v>-81.300719224198431</v>
      </c>
    </row>
    <row r="1517" spans="1:13" x14ac:dyDescent="0.25">
      <c r="A1517" s="267">
        <v>3257029</v>
      </c>
      <c r="B1517" s="267" t="s">
        <v>1605</v>
      </c>
      <c r="C1517" s="267" t="s">
        <v>2525</v>
      </c>
      <c r="D1517" s="268"/>
      <c r="E1517" s="267">
        <v>60</v>
      </c>
      <c r="F1517" s="269">
        <v>441</v>
      </c>
      <c r="G1517" s="270">
        <v>886.4</v>
      </c>
      <c r="M1517" s="267">
        <v>-82.090921906019531</v>
      </c>
    </row>
    <row r="1518" spans="1:13" x14ac:dyDescent="0.25">
      <c r="A1518" s="267">
        <v>3257030</v>
      </c>
      <c r="B1518" s="267" t="s">
        <v>1607</v>
      </c>
      <c r="C1518" s="267" t="s">
        <v>2525</v>
      </c>
      <c r="D1518" s="268"/>
      <c r="E1518" s="267">
        <v>60</v>
      </c>
      <c r="F1518" s="269">
        <v>575</v>
      </c>
      <c r="G1518" s="270">
        <v>1156.5999999999999</v>
      </c>
      <c r="M1518" s="267">
        <v>-83.131922430180964</v>
      </c>
    </row>
    <row r="1519" spans="1:13" x14ac:dyDescent="0.25">
      <c r="A1519" s="267">
        <v>3257031</v>
      </c>
      <c r="B1519" s="267" t="s">
        <v>1609</v>
      </c>
      <c r="C1519" s="267" t="s">
        <v>22275</v>
      </c>
      <c r="D1519" s="268"/>
      <c r="E1519" s="267">
        <v>50</v>
      </c>
      <c r="F1519" s="269">
        <v>12952</v>
      </c>
      <c r="G1519" s="270">
        <v>26033.4</v>
      </c>
      <c r="M1519" s="267">
        <v>-76.905736903398946</v>
      </c>
    </row>
    <row r="1520" spans="1:13" x14ac:dyDescent="0.25">
      <c r="A1520" s="267">
        <v>3257032</v>
      </c>
      <c r="B1520" s="267" t="s">
        <v>1611</v>
      </c>
      <c r="C1520" s="267" t="s">
        <v>22275</v>
      </c>
      <c r="D1520" s="268"/>
      <c r="E1520" s="267">
        <v>60</v>
      </c>
      <c r="F1520" s="269">
        <v>3092</v>
      </c>
      <c r="G1520" s="270">
        <v>6214</v>
      </c>
      <c r="M1520" s="267">
        <v>-79.967027497746955</v>
      </c>
    </row>
    <row r="1521" spans="1:13" x14ac:dyDescent="0.25">
      <c r="A1521" s="267">
        <v>3257033</v>
      </c>
      <c r="B1521" s="267" t="s">
        <v>1613</v>
      </c>
      <c r="C1521" s="267" t="s">
        <v>22275</v>
      </c>
      <c r="D1521" s="268"/>
      <c r="E1521" s="267">
        <v>60</v>
      </c>
      <c r="F1521" s="269">
        <v>985</v>
      </c>
      <c r="G1521" s="270">
        <v>1980.4</v>
      </c>
      <c r="M1521" s="267">
        <v>-81.81485535619332</v>
      </c>
    </row>
    <row r="1522" spans="1:13" x14ac:dyDescent="0.25">
      <c r="A1522" s="267">
        <v>3257034</v>
      </c>
      <c r="B1522" s="267" t="s">
        <v>1615</v>
      </c>
      <c r="C1522" s="267" t="s">
        <v>2525</v>
      </c>
      <c r="D1522" s="268"/>
      <c r="E1522" s="267">
        <v>60</v>
      </c>
      <c r="F1522" s="269">
        <v>770</v>
      </c>
      <c r="G1522" s="270">
        <v>1547.6</v>
      </c>
      <c r="M1522" s="267">
        <v>-84.394007806164595</v>
      </c>
    </row>
    <row r="1523" spans="1:13" x14ac:dyDescent="0.25">
      <c r="A1523" s="267">
        <v>3257035</v>
      </c>
      <c r="B1523" s="267" t="s">
        <v>1617</v>
      </c>
      <c r="C1523" s="267" t="s">
        <v>22275</v>
      </c>
      <c r="D1523" s="268"/>
      <c r="E1523" s="267">
        <v>50</v>
      </c>
      <c r="F1523" s="269">
        <v>10884</v>
      </c>
      <c r="G1523" s="270">
        <v>21877.4</v>
      </c>
      <c r="M1523" s="267">
        <v>-77.636645805383296</v>
      </c>
    </row>
    <row r="1524" spans="1:13" x14ac:dyDescent="0.25">
      <c r="A1524" s="267">
        <v>3257036</v>
      </c>
      <c r="B1524" s="267" t="s">
        <v>1619</v>
      </c>
      <c r="C1524" s="267" t="s">
        <v>2525</v>
      </c>
      <c r="D1524" s="268"/>
      <c r="E1524" s="267">
        <v>60</v>
      </c>
      <c r="F1524" s="269">
        <v>734</v>
      </c>
      <c r="G1524" s="270">
        <v>1475.8</v>
      </c>
      <c r="M1524" s="267">
        <v>-80.87708313819239</v>
      </c>
    </row>
    <row r="1525" spans="1:13" x14ac:dyDescent="0.25">
      <c r="A1525" s="267">
        <v>3257037</v>
      </c>
      <c r="B1525" s="267" t="s">
        <v>1621</v>
      </c>
      <c r="C1525" s="267" t="s">
        <v>2525</v>
      </c>
      <c r="D1525" s="268"/>
      <c r="E1525" s="267">
        <v>70</v>
      </c>
      <c r="F1525" s="269">
        <v>523</v>
      </c>
      <c r="G1525" s="270">
        <v>1052</v>
      </c>
      <c r="M1525" s="267">
        <v>-86.844687191433124</v>
      </c>
    </row>
    <row r="1526" spans="1:13" x14ac:dyDescent="0.25">
      <c r="A1526" s="267">
        <v>3257038</v>
      </c>
      <c r="B1526" s="267" t="s">
        <v>1623</v>
      </c>
      <c r="C1526" s="267" t="s">
        <v>2525</v>
      </c>
      <c r="D1526" s="268"/>
      <c r="E1526" s="267">
        <v>70</v>
      </c>
      <c r="F1526" s="269">
        <v>822</v>
      </c>
      <c r="G1526" s="270">
        <v>1652.2</v>
      </c>
      <c r="M1526" s="267">
        <v>-85.702885463283607</v>
      </c>
    </row>
    <row r="1527" spans="1:13" x14ac:dyDescent="0.25">
      <c r="A1527" s="267">
        <v>3351001</v>
      </c>
      <c r="B1527" s="267" t="s">
        <v>1625</v>
      </c>
      <c r="C1527" s="267" t="s">
        <v>2525</v>
      </c>
      <c r="D1527" s="268"/>
      <c r="E1527" s="267">
        <v>50</v>
      </c>
      <c r="F1527" s="269">
        <v>1232</v>
      </c>
      <c r="G1527" s="270">
        <v>2476.8000000000002</v>
      </c>
      <c r="M1527" s="267">
        <v>-78.397604039553343</v>
      </c>
    </row>
    <row r="1528" spans="1:13" x14ac:dyDescent="0.25">
      <c r="A1528" s="267">
        <v>3351002</v>
      </c>
      <c r="B1528" s="267" t="s">
        <v>1627</v>
      </c>
      <c r="C1528" s="267" t="s">
        <v>2525</v>
      </c>
      <c r="D1528" s="268"/>
      <c r="E1528" s="267">
        <v>60</v>
      </c>
      <c r="F1528" s="269">
        <v>826</v>
      </c>
      <c r="G1528" s="270">
        <v>1659.6</v>
      </c>
      <c r="M1528" s="267">
        <v>-84.223085824340629</v>
      </c>
    </row>
    <row r="1529" spans="1:13" x14ac:dyDescent="0.25">
      <c r="A1529" s="267">
        <v>3351003</v>
      </c>
      <c r="B1529" s="267" t="s">
        <v>1629</v>
      </c>
      <c r="C1529" s="267" t="s">
        <v>2525</v>
      </c>
      <c r="D1529" s="268"/>
      <c r="E1529" s="267">
        <v>60</v>
      </c>
      <c r="F1529" s="269">
        <v>510</v>
      </c>
      <c r="G1529" s="270">
        <v>1024.2</v>
      </c>
      <c r="M1529" s="267">
        <v>-83.383675654931082</v>
      </c>
    </row>
    <row r="1530" spans="1:13" x14ac:dyDescent="0.25">
      <c r="A1530" s="267">
        <v>3351004</v>
      </c>
      <c r="B1530" s="267" t="s">
        <v>1631</v>
      </c>
      <c r="C1530" s="267" t="s">
        <v>22275</v>
      </c>
      <c r="D1530" s="268"/>
      <c r="E1530" s="267">
        <v>60</v>
      </c>
      <c r="F1530" s="269">
        <v>6397</v>
      </c>
      <c r="G1530" s="270">
        <v>12858.6</v>
      </c>
      <c r="M1530" s="267">
        <v>-79.582574468094009</v>
      </c>
    </row>
    <row r="1531" spans="1:13" x14ac:dyDescent="0.25">
      <c r="A1531" s="267">
        <v>3351005</v>
      </c>
      <c r="B1531" s="267" t="s">
        <v>1633</v>
      </c>
      <c r="C1531" s="267" t="s">
        <v>2525</v>
      </c>
      <c r="D1531" s="268"/>
      <c r="E1531" s="267">
        <v>60</v>
      </c>
      <c r="F1531" s="269">
        <v>887</v>
      </c>
      <c r="G1531" s="270">
        <v>1783.4</v>
      </c>
      <c r="M1531" s="267">
        <v>-81.736951226868186</v>
      </c>
    </row>
    <row r="1532" spans="1:13" x14ac:dyDescent="0.25">
      <c r="A1532" s="267">
        <v>3351006</v>
      </c>
      <c r="B1532" s="267" t="s">
        <v>1635</v>
      </c>
      <c r="C1532" s="267" t="s">
        <v>22275</v>
      </c>
      <c r="D1532" s="268"/>
      <c r="E1532" s="267">
        <v>50</v>
      </c>
      <c r="F1532" s="269">
        <v>34480</v>
      </c>
      <c r="G1532" s="270">
        <v>69304.2</v>
      </c>
      <c r="M1532" s="267">
        <v>-69.840197600096502</v>
      </c>
    </row>
    <row r="1533" spans="1:13" x14ac:dyDescent="0.25">
      <c r="A1533" s="267">
        <v>3351007</v>
      </c>
      <c r="B1533" s="267" t="s">
        <v>1637</v>
      </c>
      <c r="C1533" s="267" t="s">
        <v>2525</v>
      </c>
      <c r="D1533" s="268"/>
      <c r="E1533" s="267">
        <v>60</v>
      </c>
      <c r="F1533" s="269">
        <v>1587</v>
      </c>
      <c r="G1533" s="270">
        <v>3189.4</v>
      </c>
      <c r="M1533" s="267">
        <v>-80.807150385852296</v>
      </c>
    </row>
    <row r="1534" spans="1:13" x14ac:dyDescent="0.25">
      <c r="A1534" s="267">
        <v>3351008</v>
      </c>
      <c r="B1534" s="267" t="s">
        <v>1639</v>
      </c>
      <c r="C1534" s="267" t="s">
        <v>2525</v>
      </c>
      <c r="D1534" s="268"/>
      <c r="E1534" s="267">
        <v>60</v>
      </c>
      <c r="F1534" s="269">
        <v>1057</v>
      </c>
      <c r="G1534" s="270">
        <v>2123.8000000000002</v>
      </c>
      <c r="M1534" s="267">
        <v>-83.770023674319617</v>
      </c>
    </row>
    <row r="1535" spans="1:13" x14ac:dyDescent="0.25">
      <c r="A1535" s="267">
        <v>3351010</v>
      </c>
      <c r="B1535" s="267" t="s">
        <v>1642</v>
      </c>
      <c r="C1535" s="267" t="s">
        <v>2525</v>
      </c>
      <c r="D1535" s="268"/>
      <c r="E1535" s="267">
        <v>60</v>
      </c>
      <c r="F1535" s="269">
        <v>3220</v>
      </c>
      <c r="G1535" s="270">
        <v>6471.6</v>
      </c>
      <c r="M1535" s="267">
        <v>-83.076920028089887</v>
      </c>
    </row>
    <row r="1536" spans="1:13" x14ac:dyDescent="0.25">
      <c r="A1536" s="267">
        <v>3351012</v>
      </c>
      <c r="B1536" s="267" t="s">
        <v>1644</v>
      </c>
      <c r="C1536" s="267" t="s">
        <v>2525</v>
      </c>
      <c r="D1536" s="268"/>
      <c r="E1536" s="267">
        <v>60</v>
      </c>
      <c r="F1536" s="269">
        <v>5000</v>
      </c>
      <c r="G1536" s="270">
        <v>10049.6</v>
      </c>
      <c r="M1536" s="267">
        <v>-79.028677098762699</v>
      </c>
    </row>
    <row r="1537" spans="1:13" x14ac:dyDescent="0.25">
      <c r="A1537" s="267">
        <v>3351015</v>
      </c>
      <c r="B1537" s="267" t="s">
        <v>1646</v>
      </c>
      <c r="C1537" s="267" t="s">
        <v>2525</v>
      </c>
      <c r="D1537" s="268"/>
      <c r="E1537" s="267">
        <v>60</v>
      </c>
      <c r="F1537" s="269">
        <v>848</v>
      </c>
      <c r="G1537" s="270">
        <v>1705.4</v>
      </c>
      <c r="M1537" s="267">
        <v>-83.255582753922113</v>
      </c>
    </row>
    <row r="1538" spans="1:13" x14ac:dyDescent="0.25">
      <c r="A1538" s="267">
        <v>3351016</v>
      </c>
      <c r="B1538" s="267" t="s">
        <v>1648</v>
      </c>
      <c r="C1538" s="267" t="s">
        <v>2525</v>
      </c>
      <c r="D1538" s="268"/>
      <c r="E1538" s="267">
        <v>50</v>
      </c>
      <c r="F1538" s="269">
        <v>2938</v>
      </c>
      <c r="G1538" s="270">
        <v>5904.8</v>
      </c>
      <c r="M1538" s="267">
        <v>-78.35666394499026</v>
      </c>
    </row>
    <row r="1539" spans="1:13" x14ac:dyDescent="0.25">
      <c r="A1539" s="267">
        <v>3351017</v>
      </c>
      <c r="B1539" s="267" t="s">
        <v>1650</v>
      </c>
      <c r="C1539" s="267" t="s">
        <v>2525</v>
      </c>
      <c r="D1539" s="268"/>
      <c r="E1539" s="267">
        <v>60</v>
      </c>
      <c r="F1539" s="269">
        <v>1105</v>
      </c>
      <c r="G1539" s="270">
        <v>2221.6</v>
      </c>
      <c r="M1539" s="267">
        <v>-83.295027534029316</v>
      </c>
    </row>
    <row r="1540" spans="1:13" x14ac:dyDescent="0.25">
      <c r="A1540" s="267">
        <v>3351018</v>
      </c>
      <c r="B1540" s="267" t="s">
        <v>1652</v>
      </c>
      <c r="C1540" s="267" t="s">
        <v>2525</v>
      </c>
      <c r="D1540" s="268"/>
      <c r="E1540" s="267">
        <v>50</v>
      </c>
      <c r="F1540" s="269">
        <v>3225</v>
      </c>
      <c r="G1540" s="270">
        <v>6481.6</v>
      </c>
      <c r="M1540" s="267">
        <v>-60.903254475671417</v>
      </c>
    </row>
    <row r="1541" spans="1:13" x14ac:dyDescent="0.25">
      <c r="A1541" s="267">
        <v>3351021</v>
      </c>
      <c r="B1541" s="267" t="s">
        <v>1654</v>
      </c>
      <c r="C1541" s="267" t="s">
        <v>2525</v>
      </c>
      <c r="D1541" s="268"/>
      <c r="E1541" s="267">
        <v>60</v>
      </c>
      <c r="F1541" s="269">
        <v>3036</v>
      </c>
      <c r="G1541" s="270">
        <v>6102.8</v>
      </c>
      <c r="M1541" s="267">
        <v>-82.381279536899285</v>
      </c>
    </row>
    <row r="1542" spans="1:13" x14ac:dyDescent="0.25">
      <c r="A1542" s="267">
        <v>3351022</v>
      </c>
      <c r="B1542" s="267" t="s">
        <v>1656</v>
      </c>
      <c r="C1542" s="267" t="s">
        <v>2525</v>
      </c>
      <c r="D1542" s="268"/>
      <c r="E1542" s="267">
        <v>60</v>
      </c>
      <c r="F1542" s="269">
        <v>2070</v>
      </c>
      <c r="G1542" s="270">
        <v>4160.3999999999996</v>
      </c>
      <c r="M1542" s="267">
        <v>-83.069881026583772</v>
      </c>
    </row>
    <row r="1543" spans="1:13" x14ac:dyDescent="0.25">
      <c r="A1543" s="267">
        <v>3351023</v>
      </c>
      <c r="B1543" s="267" t="s">
        <v>1658</v>
      </c>
      <c r="C1543" s="267" t="s">
        <v>2525</v>
      </c>
      <c r="D1543" s="268"/>
      <c r="E1543" s="267">
        <v>60</v>
      </c>
      <c r="F1543" s="269">
        <v>4004</v>
      </c>
      <c r="G1543" s="270">
        <v>8047.8</v>
      </c>
      <c r="M1543" s="267">
        <v>-82.319203629885564</v>
      </c>
    </row>
    <row r="1544" spans="1:13" x14ac:dyDescent="0.25">
      <c r="A1544" s="267">
        <v>3351024</v>
      </c>
      <c r="B1544" s="267" t="s">
        <v>1660</v>
      </c>
      <c r="C1544" s="267" t="s">
        <v>2525</v>
      </c>
      <c r="D1544" s="268"/>
      <c r="E1544" s="267">
        <v>60</v>
      </c>
      <c r="F1544" s="269">
        <v>6363</v>
      </c>
      <c r="G1544" s="270">
        <v>12790.4</v>
      </c>
      <c r="M1544" s="267">
        <v>-81.89258867378993</v>
      </c>
    </row>
    <row r="1545" spans="1:13" x14ac:dyDescent="0.25">
      <c r="A1545" s="267">
        <v>3351025</v>
      </c>
      <c r="B1545" s="267" t="s">
        <v>1640</v>
      </c>
      <c r="C1545" s="267" t="s">
        <v>2525</v>
      </c>
      <c r="D1545" s="268"/>
      <c r="E1545" s="267">
        <v>50</v>
      </c>
      <c r="F1545" s="269">
        <v>3054</v>
      </c>
      <c r="G1545" s="270">
        <v>6139</v>
      </c>
      <c r="M1545" s="267">
        <v>-77.422653406975783</v>
      </c>
    </row>
    <row r="1546" spans="1:13" x14ac:dyDescent="0.25">
      <c r="A1546" s="267">
        <v>3351026</v>
      </c>
      <c r="B1546" s="267" t="s">
        <v>1663</v>
      </c>
      <c r="C1546" s="267" t="s">
        <v>2525</v>
      </c>
      <c r="D1546" s="268"/>
      <c r="E1546" s="267">
        <v>50</v>
      </c>
      <c r="F1546" s="269">
        <v>5849</v>
      </c>
      <c r="G1546" s="270">
        <v>11756</v>
      </c>
      <c r="M1546" s="267">
        <v>-72.827794342876743</v>
      </c>
    </row>
    <row r="1547" spans="1:13" x14ac:dyDescent="0.25">
      <c r="A1547" s="267">
        <v>3351501</v>
      </c>
      <c r="B1547" s="267" t="s">
        <v>1665</v>
      </c>
      <c r="C1547" s="267" t="s">
        <v>22278</v>
      </c>
      <c r="D1547" s="268"/>
      <c r="E1547" s="267">
        <v>50</v>
      </c>
      <c r="F1547" s="269">
        <v>381</v>
      </c>
      <c r="G1547" s="270">
        <v>766.4</v>
      </c>
      <c r="M1547" s="267">
        <v>-76.308784898231124</v>
      </c>
    </row>
    <row r="1548" spans="1:13" x14ac:dyDescent="0.25">
      <c r="A1548" s="267">
        <v>3352002</v>
      </c>
      <c r="B1548" s="267" t="s">
        <v>1667</v>
      </c>
      <c r="C1548" s="267" t="s">
        <v>2525</v>
      </c>
      <c r="D1548" s="268"/>
      <c r="E1548" s="267">
        <v>60</v>
      </c>
      <c r="F1548" s="269">
        <v>312</v>
      </c>
      <c r="G1548" s="270">
        <v>627.4</v>
      </c>
      <c r="M1548" s="267">
        <v>-84.774956466048195</v>
      </c>
    </row>
    <row r="1549" spans="1:13" x14ac:dyDescent="0.25">
      <c r="A1549" s="267">
        <v>3352004</v>
      </c>
      <c r="B1549" s="267" t="s">
        <v>1669</v>
      </c>
      <c r="C1549" s="267" t="s">
        <v>2525</v>
      </c>
      <c r="D1549" s="268"/>
      <c r="E1549" s="267">
        <v>60</v>
      </c>
      <c r="F1549" s="269">
        <v>414</v>
      </c>
      <c r="G1549" s="270">
        <v>831.6</v>
      </c>
      <c r="M1549" s="267">
        <v>-84.096250480592232</v>
      </c>
    </row>
    <row r="1550" spans="1:13" x14ac:dyDescent="0.25">
      <c r="A1550" s="267">
        <v>3352008</v>
      </c>
      <c r="B1550" s="267" t="s">
        <v>1671</v>
      </c>
      <c r="C1550" s="267" t="s">
        <v>2525</v>
      </c>
      <c r="D1550" s="268"/>
      <c r="E1550" s="267">
        <v>50</v>
      </c>
      <c r="F1550" s="269">
        <v>442</v>
      </c>
      <c r="G1550" s="270">
        <v>889.4</v>
      </c>
      <c r="M1550" s="267">
        <v>-75.468284052592026</v>
      </c>
    </row>
    <row r="1551" spans="1:13" x14ac:dyDescent="0.25">
      <c r="A1551" s="267">
        <v>3352009</v>
      </c>
      <c r="B1551" s="267" t="s">
        <v>1673</v>
      </c>
      <c r="C1551" s="267" t="s">
        <v>2525</v>
      </c>
      <c r="D1551" s="268"/>
      <c r="E1551" s="267">
        <v>60</v>
      </c>
      <c r="F1551" s="269">
        <v>1683</v>
      </c>
      <c r="G1551" s="270">
        <v>3382.4</v>
      </c>
      <c r="M1551" s="267">
        <v>-81.997005233148997</v>
      </c>
    </row>
    <row r="1552" spans="1:13" x14ac:dyDescent="0.25">
      <c r="A1552" s="267">
        <v>3352011</v>
      </c>
      <c r="B1552" s="267" t="s">
        <v>1675</v>
      </c>
      <c r="C1552" s="267" t="s">
        <v>22275</v>
      </c>
      <c r="D1552" s="268"/>
      <c r="E1552" s="267">
        <v>50</v>
      </c>
      <c r="F1552" s="269">
        <v>24592</v>
      </c>
      <c r="G1552" s="270">
        <v>49429.8</v>
      </c>
      <c r="M1552" s="267">
        <v>-76.45604060675835</v>
      </c>
    </row>
    <row r="1553" spans="1:13" x14ac:dyDescent="0.25">
      <c r="A1553" s="267">
        <v>3352018</v>
      </c>
      <c r="B1553" s="267" t="s">
        <v>1677</v>
      </c>
      <c r="C1553" s="267" t="s">
        <v>2525</v>
      </c>
      <c r="D1553" s="268"/>
      <c r="E1553" s="267">
        <v>70</v>
      </c>
      <c r="F1553" s="269">
        <v>361</v>
      </c>
      <c r="G1553" s="270">
        <v>726.2</v>
      </c>
      <c r="M1553" s="267">
        <v>-87.704736411903625</v>
      </c>
    </row>
    <row r="1554" spans="1:13" x14ac:dyDescent="0.25">
      <c r="A1554" s="267">
        <v>3352020</v>
      </c>
      <c r="B1554" s="267" t="s">
        <v>1679</v>
      </c>
      <c r="C1554" s="267" t="s">
        <v>2525</v>
      </c>
      <c r="D1554" s="268"/>
      <c r="E1554" s="267">
        <v>60</v>
      </c>
      <c r="F1554" s="269">
        <v>1723</v>
      </c>
      <c r="G1554" s="270">
        <v>3463</v>
      </c>
      <c r="M1554" s="267">
        <v>-84.135366374894929</v>
      </c>
    </row>
    <row r="1555" spans="1:13" x14ac:dyDescent="0.25">
      <c r="A1555" s="267">
        <v>3352022</v>
      </c>
      <c r="B1555" s="267" t="s">
        <v>1681</v>
      </c>
      <c r="C1555" s="267" t="s">
        <v>22275</v>
      </c>
      <c r="D1555" s="268"/>
      <c r="E1555" s="267">
        <v>60</v>
      </c>
      <c r="F1555" s="269">
        <v>4339</v>
      </c>
      <c r="G1555" s="270">
        <v>8721.2000000000007</v>
      </c>
      <c r="M1555" s="267">
        <v>-83.524223701606417</v>
      </c>
    </row>
    <row r="1556" spans="1:13" x14ac:dyDescent="0.25">
      <c r="A1556" s="267">
        <v>3352024</v>
      </c>
      <c r="B1556" s="267" t="s">
        <v>1683</v>
      </c>
      <c r="C1556" s="267" t="s">
        <v>2525</v>
      </c>
      <c r="D1556" s="268"/>
      <c r="E1556" s="267">
        <v>70</v>
      </c>
      <c r="F1556" s="269">
        <v>448</v>
      </c>
      <c r="G1556" s="270">
        <v>901.2</v>
      </c>
      <c r="M1556" s="267">
        <v>-85.831939420107105</v>
      </c>
    </row>
    <row r="1557" spans="1:13" x14ac:dyDescent="0.25">
      <c r="A1557" s="267">
        <v>3352025</v>
      </c>
      <c r="B1557" s="267" t="s">
        <v>1685</v>
      </c>
      <c r="C1557" s="267" t="s">
        <v>2525</v>
      </c>
      <c r="D1557" s="268"/>
      <c r="E1557" s="267">
        <v>70</v>
      </c>
      <c r="F1557" s="269">
        <v>799</v>
      </c>
      <c r="G1557" s="270">
        <v>1606.8</v>
      </c>
      <c r="M1557" s="267">
        <v>-85.861267038101985</v>
      </c>
    </row>
    <row r="1558" spans="1:13" x14ac:dyDescent="0.25">
      <c r="A1558" s="267">
        <v>3352029</v>
      </c>
      <c r="B1558" s="267" t="s">
        <v>1687</v>
      </c>
      <c r="C1558" s="267" t="s">
        <v>2525</v>
      </c>
      <c r="D1558" s="268"/>
      <c r="E1558" s="267">
        <v>50</v>
      </c>
      <c r="F1558" s="269">
        <v>1641</v>
      </c>
      <c r="G1558" s="270">
        <v>3297.8</v>
      </c>
      <c r="M1558" s="267">
        <v>-78.622126561652721</v>
      </c>
    </row>
    <row r="1559" spans="1:13" x14ac:dyDescent="0.25">
      <c r="A1559" s="267">
        <v>3352032</v>
      </c>
      <c r="B1559" s="267" t="s">
        <v>1689</v>
      </c>
      <c r="C1559" s="267" t="s">
        <v>2525</v>
      </c>
      <c r="D1559" s="268"/>
      <c r="E1559" s="267">
        <v>60</v>
      </c>
      <c r="F1559" s="269">
        <v>7942</v>
      </c>
      <c r="G1559" s="270">
        <v>15963.8</v>
      </c>
      <c r="M1559" s="267">
        <v>-80.932927218898072</v>
      </c>
    </row>
    <row r="1560" spans="1:13" x14ac:dyDescent="0.25">
      <c r="A1560" s="267">
        <v>3352036</v>
      </c>
      <c r="B1560" s="267" t="s">
        <v>1691</v>
      </c>
      <c r="C1560" s="267" t="s">
        <v>2525</v>
      </c>
      <c r="D1560" s="268"/>
      <c r="E1560" s="267">
        <v>60</v>
      </c>
      <c r="F1560" s="269">
        <v>308</v>
      </c>
      <c r="G1560" s="270">
        <v>619.79999999999995</v>
      </c>
      <c r="M1560" s="267">
        <v>-82.872515303881656</v>
      </c>
    </row>
    <row r="1561" spans="1:13" x14ac:dyDescent="0.25">
      <c r="A1561" s="267">
        <v>3352038</v>
      </c>
      <c r="B1561" s="267" t="s">
        <v>2710</v>
      </c>
      <c r="C1561" s="267" t="s">
        <v>2525</v>
      </c>
      <c r="D1561" s="268"/>
      <c r="E1561" s="267">
        <v>50</v>
      </c>
      <c r="F1561" s="269">
        <v>690</v>
      </c>
      <c r="G1561" s="270">
        <v>1386.2</v>
      </c>
      <c r="M1561" s="267">
        <v>-61.24184531633712</v>
      </c>
    </row>
    <row r="1562" spans="1:13" x14ac:dyDescent="0.25">
      <c r="A1562" s="267">
        <v>3352039</v>
      </c>
      <c r="B1562" s="267" t="s">
        <v>1694</v>
      </c>
      <c r="C1562" s="267" t="s">
        <v>2525</v>
      </c>
      <c r="D1562" s="268"/>
      <c r="E1562" s="267">
        <v>60</v>
      </c>
      <c r="F1562" s="269">
        <v>585</v>
      </c>
      <c r="G1562" s="270">
        <v>1176</v>
      </c>
      <c r="M1562" s="267">
        <v>-81.327354615007991</v>
      </c>
    </row>
    <row r="1563" spans="1:13" x14ac:dyDescent="0.25">
      <c r="A1563" s="267">
        <v>3352041</v>
      </c>
      <c r="B1563" s="267" t="s">
        <v>1696</v>
      </c>
      <c r="C1563" s="267" t="s">
        <v>2525</v>
      </c>
      <c r="D1563" s="268"/>
      <c r="E1563" s="267">
        <v>70</v>
      </c>
      <c r="F1563" s="269">
        <v>549</v>
      </c>
      <c r="G1563" s="270">
        <v>1103.5999999999999</v>
      </c>
      <c r="M1563" s="267">
        <v>-85.104470321068661</v>
      </c>
    </row>
    <row r="1564" spans="1:13" x14ac:dyDescent="0.25">
      <c r="A1564" s="267">
        <v>3352042</v>
      </c>
      <c r="B1564" s="267" t="s">
        <v>1698</v>
      </c>
      <c r="C1564" s="267" t="s">
        <v>2525</v>
      </c>
      <c r="D1564" s="268"/>
      <c r="E1564" s="267">
        <v>50</v>
      </c>
      <c r="F1564" s="269">
        <v>707</v>
      </c>
      <c r="G1564" s="270">
        <v>1421.4</v>
      </c>
      <c r="M1564" s="267">
        <v>-78.026216142490341</v>
      </c>
    </row>
    <row r="1565" spans="1:13" x14ac:dyDescent="0.25">
      <c r="A1565" s="267">
        <v>3352043</v>
      </c>
      <c r="B1565" s="267" t="s">
        <v>1700</v>
      </c>
      <c r="C1565" s="267" t="s">
        <v>2525</v>
      </c>
      <c r="D1565" s="268"/>
      <c r="E1565" s="267">
        <v>70</v>
      </c>
      <c r="F1565" s="269">
        <v>269</v>
      </c>
      <c r="G1565" s="270">
        <v>540</v>
      </c>
      <c r="M1565" s="267">
        <v>-87.810391745586145</v>
      </c>
    </row>
    <row r="1566" spans="1:13" x14ac:dyDescent="0.25">
      <c r="A1566" s="267">
        <v>3352044</v>
      </c>
      <c r="B1566" s="267" t="s">
        <v>1702</v>
      </c>
      <c r="C1566" s="267" t="s">
        <v>2525</v>
      </c>
      <c r="D1566" s="268"/>
      <c r="E1566" s="267">
        <v>70</v>
      </c>
      <c r="F1566" s="269">
        <v>936</v>
      </c>
      <c r="G1566" s="270">
        <v>1881</v>
      </c>
      <c r="M1566" s="267">
        <v>-87.165849208300642</v>
      </c>
    </row>
    <row r="1567" spans="1:13" x14ac:dyDescent="0.25">
      <c r="A1567" s="267">
        <v>3352045</v>
      </c>
      <c r="B1567" s="267" t="s">
        <v>1704</v>
      </c>
      <c r="C1567" s="267" t="s">
        <v>2525</v>
      </c>
      <c r="D1567" s="268"/>
      <c r="E1567" s="267">
        <v>60</v>
      </c>
      <c r="F1567" s="269">
        <v>272</v>
      </c>
      <c r="G1567" s="270">
        <v>547.20000000000005</v>
      </c>
      <c r="M1567" s="267">
        <v>-81.034967218545489</v>
      </c>
    </row>
    <row r="1568" spans="1:13" x14ac:dyDescent="0.25">
      <c r="A1568" s="267">
        <v>3352046</v>
      </c>
      <c r="B1568" s="267" t="s">
        <v>1706</v>
      </c>
      <c r="C1568" s="267" t="s">
        <v>22275</v>
      </c>
      <c r="D1568" s="268"/>
      <c r="E1568" s="267">
        <v>60</v>
      </c>
      <c r="F1568" s="269">
        <v>3538</v>
      </c>
      <c r="G1568" s="270">
        <v>7110.6</v>
      </c>
      <c r="M1568" s="267">
        <v>-80.650457104254727</v>
      </c>
    </row>
    <row r="1569" spans="1:13" x14ac:dyDescent="0.25">
      <c r="A1569" s="267">
        <v>3352050</v>
      </c>
      <c r="B1569" s="267" t="s">
        <v>5651</v>
      </c>
      <c r="C1569" s="267" t="s">
        <v>2525</v>
      </c>
      <c r="D1569" s="268"/>
      <c r="E1569" s="267">
        <v>60</v>
      </c>
      <c r="F1569" s="269">
        <v>6886</v>
      </c>
      <c r="G1569" s="270">
        <v>13841.6</v>
      </c>
      <c r="M1569" s="267">
        <v>-80.36698875304559</v>
      </c>
    </row>
    <row r="1570" spans="1:13" x14ac:dyDescent="0.25">
      <c r="A1570" s="267">
        <v>3352051</v>
      </c>
      <c r="B1570" s="267" t="s">
        <v>5653</v>
      </c>
      <c r="C1570" s="267" t="s">
        <v>2525</v>
      </c>
      <c r="D1570" s="268"/>
      <c r="E1570" s="267">
        <v>70</v>
      </c>
      <c r="F1570" s="269">
        <v>436</v>
      </c>
      <c r="G1570" s="270">
        <v>876.8</v>
      </c>
      <c r="M1570" s="267">
        <v>-87.918203898203487</v>
      </c>
    </row>
    <row r="1571" spans="1:13" x14ac:dyDescent="0.25">
      <c r="A1571" s="267">
        <v>3352052</v>
      </c>
      <c r="B1571" s="267" t="s">
        <v>5655</v>
      </c>
      <c r="C1571" s="267" t="s">
        <v>2525</v>
      </c>
      <c r="D1571" s="268"/>
      <c r="E1571" s="267">
        <v>70</v>
      </c>
      <c r="F1571" s="269">
        <v>277</v>
      </c>
      <c r="G1571" s="270">
        <v>555.79999999999995</v>
      </c>
      <c r="M1571" s="267">
        <v>-86.501085535896522</v>
      </c>
    </row>
    <row r="1572" spans="1:13" x14ac:dyDescent="0.25">
      <c r="A1572" s="267">
        <v>3352055</v>
      </c>
      <c r="B1572" s="267" t="s">
        <v>5657</v>
      </c>
      <c r="C1572" s="267" t="s">
        <v>2525</v>
      </c>
      <c r="D1572" s="268"/>
      <c r="E1572" s="267">
        <v>70</v>
      </c>
      <c r="F1572" s="269">
        <v>1126</v>
      </c>
      <c r="G1572" s="270">
        <v>2263</v>
      </c>
      <c r="M1572" s="267">
        <v>-86.364618985441936</v>
      </c>
    </row>
    <row r="1573" spans="1:13" x14ac:dyDescent="0.25">
      <c r="A1573" s="267">
        <v>3352056</v>
      </c>
      <c r="B1573" s="267" t="s">
        <v>5659</v>
      </c>
      <c r="C1573" s="267" t="s">
        <v>2525</v>
      </c>
      <c r="D1573" s="268"/>
      <c r="E1573" s="267">
        <v>70</v>
      </c>
      <c r="F1573" s="269">
        <v>1714</v>
      </c>
      <c r="G1573" s="270">
        <v>3445.2</v>
      </c>
      <c r="M1573" s="267">
        <v>-85.14523188586675</v>
      </c>
    </row>
    <row r="1574" spans="1:13" x14ac:dyDescent="0.25">
      <c r="A1574" s="267">
        <v>3352059</v>
      </c>
      <c r="B1574" s="267" t="s">
        <v>5661</v>
      </c>
      <c r="C1574" s="267" t="s">
        <v>2525</v>
      </c>
      <c r="D1574" s="268"/>
      <c r="E1574" s="267">
        <v>60</v>
      </c>
      <c r="F1574" s="269">
        <v>6788</v>
      </c>
      <c r="G1574" s="270">
        <v>13644</v>
      </c>
      <c r="M1574" s="267">
        <v>-82.202513174120298</v>
      </c>
    </row>
    <row r="1575" spans="1:13" x14ac:dyDescent="0.25">
      <c r="A1575" s="267">
        <v>3352060</v>
      </c>
      <c r="B1575" s="267" t="s">
        <v>5663</v>
      </c>
      <c r="C1575" s="267" t="s">
        <v>2525</v>
      </c>
      <c r="D1575" s="268"/>
      <c r="E1575" s="267">
        <v>50</v>
      </c>
      <c r="F1575" s="269">
        <v>5476</v>
      </c>
      <c r="G1575" s="270">
        <v>11007.4</v>
      </c>
      <c r="M1575" s="267">
        <v>-72.493067143005916</v>
      </c>
    </row>
    <row r="1576" spans="1:13" x14ac:dyDescent="0.25">
      <c r="A1576" s="267">
        <v>3352061</v>
      </c>
      <c r="B1576" s="267" t="s">
        <v>5665</v>
      </c>
      <c r="C1576" s="267" t="s">
        <v>2525</v>
      </c>
      <c r="D1576" s="268"/>
      <c r="E1576" s="267">
        <v>50</v>
      </c>
      <c r="F1576" s="269">
        <v>8425</v>
      </c>
      <c r="G1576" s="270">
        <v>16934.8</v>
      </c>
      <c r="M1576" s="267">
        <v>-75.942808405295935</v>
      </c>
    </row>
    <row r="1577" spans="1:13" x14ac:dyDescent="0.25">
      <c r="A1577" s="267">
        <v>3352062</v>
      </c>
      <c r="B1577" s="267" t="s">
        <v>5667</v>
      </c>
      <c r="C1577" s="267" t="s">
        <v>22275</v>
      </c>
      <c r="D1577" s="268"/>
      <c r="E1577" s="267">
        <v>50</v>
      </c>
      <c r="F1577" s="269">
        <v>15207</v>
      </c>
      <c r="G1577" s="270">
        <v>30566.400000000001</v>
      </c>
      <c r="M1577" s="267">
        <v>-73.812878672551719</v>
      </c>
    </row>
    <row r="1578" spans="1:13" x14ac:dyDescent="0.25">
      <c r="A1578" s="267">
        <v>3353001</v>
      </c>
      <c r="B1578" s="267" t="s">
        <v>5669</v>
      </c>
      <c r="C1578" s="267" t="s">
        <v>2525</v>
      </c>
      <c r="D1578" s="268"/>
      <c r="E1578" s="267">
        <v>50</v>
      </c>
      <c r="F1578" s="269">
        <v>937</v>
      </c>
      <c r="G1578" s="270">
        <v>1882.6</v>
      </c>
      <c r="M1578" s="267">
        <v>-78.752246398589378</v>
      </c>
    </row>
    <row r="1579" spans="1:13" x14ac:dyDescent="0.25">
      <c r="A1579" s="267">
        <v>3353002</v>
      </c>
      <c r="B1579" s="267" t="s">
        <v>5139</v>
      </c>
      <c r="C1579" s="267" t="s">
        <v>2525</v>
      </c>
      <c r="D1579" s="268"/>
      <c r="E1579" s="267">
        <v>50</v>
      </c>
      <c r="F1579" s="269">
        <v>935</v>
      </c>
      <c r="G1579" s="270">
        <v>1879.2</v>
      </c>
      <c r="M1579" s="267">
        <v>-70.258298593532714</v>
      </c>
    </row>
    <row r="1580" spans="1:13" x14ac:dyDescent="0.25">
      <c r="A1580" s="267">
        <v>3353003</v>
      </c>
      <c r="B1580" s="267" t="s">
        <v>5672</v>
      </c>
      <c r="C1580" s="267" t="s">
        <v>2525</v>
      </c>
      <c r="D1580" s="268"/>
      <c r="E1580" s="267">
        <v>50</v>
      </c>
      <c r="F1580" s="269">
        <v>1152</v>
      </c>
      <c r="G1580" s="270">
        <v>2315.6</v>
      </c>
      <c r="M1580" s="267">
        <v>-65.086497612527296</v>
      </c>
    </row>
    <row r="1581" spans="1:13" x14ac:dyDescent="0.25">
      <c r="A1581" s="267">
        <v>3353004</v>
      </c>
      <c r="B1581" s="267" t="s">
        <v>5674</v>
      </c>
      <c r="C1581" s="267" t="s">
        <v>2525</v>
      </c>
      <c r="D1581" s="268"/>
      <c r="E1581" s="267">
        <v>50</v>
      </c>
      <c r="F1581" s="269">
        <v>862</v>
      </c>
      <c r="G1581" s="270">
        <v>1733.4</v>
      </c>
      <c r="M1581" s="267">
        <v>-63.906860297625109</v>
      </c>
    </row>
    <row r="1582" spans="1:13" x14ac:dyDescent="0.25">
      <c r="A1582" s="267">
        <v>3353005</v>
      </c>
      <c r="B1582" s="267" t="s">
        <v>5676</v>
      </c>
      <c r="C1582" s="267" t="s">
        <v>22275</v>
      </c>
      <c r="D1582" s="268"/>
      <c r="E1582" s="267">
        <v>50</v>
      </c>
      <c r="F1582" s="269">
        <v>18838</v>
      </c>
      <c r="G1582" s="270">
        <v>37864.800000000003</v>
      </c>
      <c r="M1582" s="267">
        <v>-70.885113536816377</v>
      </c>
    </row>
    <row r="1583" spans="1:13" x14ac:dyDescent="0.25">
      <c r="A1583" s="267">
        <v>3353006</v>
      </c>
      <c r="B1583" s="267" t="s">
        <v>5678</v>
      </c>
      <c r="C1583" s="267" t="s">
        <v>2525</v>
      </c>
      <c r="D1583" s="268"/>
      <c r="E1583" s="267">
        <v>50</v>
      </c>
      <c r="F1583" s="269">
        <v>556</v>
      </c>
      <c r="G1583" s="270">
        <v>1118.4000000000001</v>
      </c>
      <c r="M1583" s="267">
        <v>-72.785013897814949</v>
      </c>
    </row>
    <row r="1584" spans="1:13" x14ac:dyDescent="0.25">
      <c r="A1584" s="267">
        <v>3353007</v>
      </c>
      <c r="B1584" s="267" t="s">
        <v>3610</v>
      </c>
      <c r="C1584" s="267" t="s">
        <v>2525</v>
      </c>
      <c r="D1584" s="268"/>
      <c r="E1584" s="267">
        <v>50</v>
      </c>
      <c r="F1584" s="269">
        <v>2010</v>
      </c>
      <c r="G1584" s="270">
        <v>4040.8</v>
      </c>
      <c r="M1584" s="267">
        <v>-74.013063956098989</v>
      </c>
    </row>
    <row r="1585" spans="1:13" x14ac:dyDescent="0.25">
      <c r="A1585" s="267">
        <v>3353008</v>
      </c>
      <c r="B1585" s="267" t="s">
        <v>5681</v>
      </c>
      <c r="C1585" s="267" t="s">
        <v>2525</v>
      </c>
      <c r="D1585" s="268"/>
      <c r="E1585" s="267">
        <v>50</v>
      </c>
      <c r="F1585" s="269">
        <v>386</v>
      </c>
      <c r="G1585" s="270">
        <v>775</v>
      </c>
      <c r="M1585" s="267">
        <v>-77.2469150777289</v>
      </c>
    </row>
    <row r="1586" spans="1:13" x14ac:dyDescent="0.25">
      <c r="A1586" s="267">
        <v>3353009</v>
      </c>
      <c r="B1586" s="267" t="s">
        <v>5683</v>
      </c>
      <c r="C1586" s="267" t="s">
        <v>2525</v>
      </c>
      <c r="D1586" s="268"/>
      <c r="E1586" s="267">
        <v>50</v>
      </c>
      <c r="F1586" s="269">
        <v>1186</v>
      </c>
      <c r="G1586" s="270">
        <v>2384</v>
      </c>
      <c r="M1586" s="267">
        <v>-78.676503969469891</v>
      </c>
    </row>
    <row r="1587" spans="1:13" x14ac:dyDescent="0.25">
      <c r="A1587" s="267">
        <v>3353010</v>
      </c>
      <c r="B1587" s="267" t="s">
        <v>5685</v>
      </c>
      <c r="C1587" s="267" t="s">
        <v>2525</v>
      </c>
      <c r="D1587" s="268"/>
      <c r="E1587" s="267">
        <v>60</v>
      </c>
      <c r="F1587" s="269">
        <v>621</v>
      </c>
      <c r="G1587" s="270">
        <v>1249.2</v>
      </c>
      <c r="M1587" s="267">
        <v>-82.203516462370928</v>
      </c>
    </row>
    <row r="1588" spans="1:13" x14ac:dyDescent="0.25">
      <c r="A1588" s="267">
        <v>3353011</v>
      </c>
      <c r="B1588" s="267" t="s">
        <v>5687</v>
      </c>
      <c r="C1588" s="267" t="s">
        <v>2525</v>
      </c>
      <c r="D1588" s="268"/>
      <c r="E1588" s="267">
        <v>50</v>
      </c>
      <c r="F1588" s="269">
        <v>539</v>
      </c>
      <c r="G1588" s="270">
        <v>1083.4000000000001</v>
      </c>
      <c r="M1588" s="267">
        <v>-76.179243968896031</v>
      </c>
    </row>
    <row r="1589" spans="1:13" x14ac:dyDescent="0.25">
      <c r="A1589" s="267">
        <v>3353012</v>
      </c>
      <c r="B1589" s="267" t="s">
        <v>5689</v>
      </c>
      <c r="C1589" s="267" t="s">
        <v>2525</v>
      </c>
      <c r="D1589" s="268"/>
      <c r="E1589" s="267">
        <v>50</v>
      </c>
      <c r="F1589" s="269">
        <v>722</v>
      </c>
      <c r="G1589" s="270">
        <v>1451</v>
      </c>
      <c r="M1589" s="267">
        <v>-72.306820831898165</v>
      </c>
    </row>
    <row r="1590" spans="1:13" x14ac:dyDescent="0.25">
      <c r="A1590" s="267">
        <v>3353013</v>
      </c>
      <c r="B1590" s="267" t="s">
        <v>5691</v>
      </c>
      <c r="C1590" s="267" t="s">
        <v>2525</v>
      </c>
      <c r="D1590" s="268"/>
      <c r="E1590" s="267">
        <v>50</v>
      </c>
      <c r="F1590" s="269">
        <v>464</v>
      </c>
      <c r="G1590" s="270">
        <v>932.4</v>
      </c>
      <c r="M1590" s="267">
        <v>-78.972660567702476</v>
      </c>
    </row>
    <row r="1591" spans="1:13" x14ac:dyDescent="0.25">
      <c r="A1591" s="267">
        <v>3353014</v>
      </c>
      <c r="B1591" s="267" t="s">
        <v>5693</v>
      </c>
      <c r="C1591" s="267" t="s">
        <v>2525</v>
      </c>
      <c r="D1591" s="268"/>
      <c r="E1591" s="267">
        <v>60</v>
      </c>
      <c r="F1591" s="269">
        <v>367</v>
      </c>
      <c r="G1591" s="270">
        <v>737.8</v>
      </c>
      <c r="M1591" s="267">
        <v>-81.665073778169557</v>
      </c>
    </row>
    <row r="1592" spans="1:13" x14ac:dyDescent="0.25">
      <c r="A1592" s="267">
        <v>3353015</v>
      </c>
      <c r="B1592" s="267" t="s">
        <v>5695</v>
      </c>
      <c r="C1592" s="267" t="s">
        <v>2525</v>
      </c>
      <c r="D1592" s="268"/>
      <c r="E1592" s="267">
        <v>60</v>
      </c>
      <c r="F1592" s="269">
        <v>1191</v>
      </c>
      <c r="G1592" s="270">
        <v>2394.4</v>
      </c>
      <c r="M1592" s="267">
        <v>-79.005929161096361</v>
      </c>
    </row>
    <row r="1593" spans="1:13" x14ac:dyDescent="0.25">
      <c r="A1593" s="267">
        <v>3353016</v>
      </c>
      <c r="B1593" s="267" t="s">
        <v>5697</v>
      </c>
      <c r="C1593" s="267" t="s">
        <v>2525</v>
      </c>
      <c r="D1593" s="268"/>
      <c r="E1593" s="267">
        <v>60</v>
      </c>
      <c r="F1593" s="269">
        <v>2589</v>
      </c>
      <c r="G1593" s="270">
        <v>5203.2</v>
      </c>
      <c r="M1593" s="267">
        <v>-79.64221911305178</v>
      </c>
    </row>
    <row r="1594" spans="1:13" x14ac:dyDescent="0.25">
      <c r="A1594" s="267">
        <v>3353017</v>
      </c>
      <c r="B1594" s="267" t="s">
        <v>5699</v>
      </c>
      <c r="C1594" s="267" t="s">
        <v>2525</v>
      </c>
      <c r="D1594" s="268"/>
      <c r="E1594" s="267">
        <v>50</v>
      </c>
      <c r="F1594" s="269">
        <v>446</v>
      </c>
      <c r="G1594" s="270">
        <v>896.8</v>
      </c>
      <c r="M1594" s="267">
        <v>-74.640338163773322</v>
      </c>
    </row>
    <row r="1595" spans="1:13" x14ac:dyDescent="0.25">
      <c r="A1595" s="267">
        <v>3353018</v>
      </c>
      <c r="B1595" s="267" t="s">
        <v>5701</v>
      </c>
      <c r="C1595" s="267" t="s">
        <v>2525</v>
      </c>
      <c r="D1595" s="268"/>
      <c r="E1595" s="267">
        <v>50</v>
      </c>
      <c r="F1595" s="269">
        <v>1062</v>
      </c>
      <c r="G1595" s="270">
        <v>2133.8000000000002</v>
      </c>
      <c r="M1595" s="267">
        <v>-75.514865295232298</v>
      </c>
    </row>
    <row r="1596" spans="1:13" x14ac:dyDescent="0.25">
      <c r="A1596" s="267">
        <v>3353019</v>
      </c>
      <c r="B1596" s="267" t="s">
        <v>5703</v>
      </c>
      <c r="C1596" s="267" t="s">
        <v>2525</v>
      </c>
      <c r="D1596" s="268"/>
      <c r="E1596" s="267">
        <v>50</v>
      </c>
      <c r="F1596" s="269">
        <v>1661</v>
      </c>
      <c r="G1596" s="270">
        <v>3339</v>
      </c>
      <c r="M1596" s="267">
        <v>-68.144792386993714</v>
      </c>
    </row>
    <row r="1597" spans="1:13" x14ac:dyDescent="0.25">
      <c r="A1597" s="267">
        <v>3353020</v>
      </c>
      <c r="B1597" s="267" t="s">
        <v>5705</v>
      </c>
      <c r="C1597" s="267" t="s">
        <v>2525</v>
      </c>
      <c r="D1597" s="268"/>
      <c r="E1597" s="267">
        <v>50</v>
      </c>
      <c r="F1597" s="269">
        <v>3751</v>
      </c>
      <c r="G1597" s="270">
        <v>7538.6</v>
      </c>
      <c r="M1597" s="267">
        <v>-76.15724518493839</v>
      </c>
    </row>
    <row r="1598" spans="1:13" x14ac:dyDescent="0.25">
      <c r="A1598" s="267">
        <v>3353021</v>
      </c>
      <c r="B1598" s="267" t="s">
        <v>5707</v>
      </c>
      <c r="C1598" s="267" t="s">
        <v>2525</v>
      </c>
      <c r="D1598" s="268"/>
      <c r="E1598" s="267">
        <v>50</v>
      </c>
      <c r="F1598" s="269">
        <v>674</v>
      </c>
      <c r="G1598" s="270">
        <v>1355.4</v>
      </c>
      <c r="M1598" s="267">
        <v>-70.307051927932406</v>
      </c>
    </row>
    <row r="1599" spans="1:13" x14ac:dyDescent="0.25">
      <c r="A1599" s="267">
        <v>3353022</v>
      </c>
      <c r="B1599" s="267" t="s">
        <v>5709</v>
      </c>
      <c r="C1599" s="267" t="s">
        <v>2525</v>
      </c>
      <c r="D1599" s="268"/>
      <c r="E1599" s="267">
        <v>60</v>
      </c>
      <c r="F1599" s="269">
        <v>323</v>
      </c>
      <c r="G1599" s="270">
        <v>648.4</v>
      </c>
      <c r="M1599" s="267">
        <v>-84.414237808834002</v>
      </c>
    </row>
    <row r="1600" spans="1:13" x14ac:dyDescent="0.25">
      <c r="A1600" s="267">
        <v>3353023</v>
      </c>
      <c r="B1600" s="267" t="s">
        <v>5711</v>
      </c>
      <c r="C1600" s="267" t="s">
        <v>2525</v>
      </c>
      <c r="D1600" s="268"/>
      <c r="E1600" s="267">
        <v>50</v>
      </c>
      <c r="F1600" s="269">
        <v>1858</v>
      </c>
      <c r="G1600" s="270">
        <v>3733.8</v>
      </c>
      <c r="M1600" s="267">
        <v>-70.776694810100707</v>
      </c>
    </row>
    <row r="1601" spans="1:13" x14ac:dyDescent="0.25">
      <c r="A1601" s="267">
        <v>3353024</v>
      </c>
      <c r="B1601" s="267" t="s">
        <v>5713</v>
      </c>
      <c r="C1601" s="267" t="s">
        <v>2525</v>
      </c>
      <c r="D1601" s="268"/>
      <c r="E1601" s="267">
        <v>50</v>
      </c>
      <c r="F1601" s="269">
        <v>683</v>
      </c>
      <c r="G1601" s="270">
        <v>1373.6</v>
      </c>
      <c r="M1601" s="267">
        <v>-70.056158268960615</v>
      </c>
    </row>
    <row r="1602" spans="1:13" x14ac:dyDescent="0.25">
      <c r="A1602" s="267">
        <v>3353025</v>
      </c>
      <c r="B1602" s="267" t="s">
        <v>5715</v>
      </c>
      <c r="C1602" s="267" t="s">
        <v>2525</v>
      </c>
      <c r="D1602" s="268"/>
      <c r="E1602" s="267">
        <v>60</v>
      </c>
      <c r="F1602" s="269">
        <v>888</v>
      </c>
      <c r="G1602" s="270">
        <v>1785.8</v>
      </c>
      <c r="M1602" s="267">
        <v>-80.993408609942065</v>
      </c>
    </row>
    <row r="1603" spans="1:13" x14ac:dyDescent="0.25">
      <c r="A1603" s="267">
        <v>3353026</v>
      </c>
      <c r="B1603" s="267" t="s">
        <v>5717</v>
      </c>
      <c r="C1603" s="267" t="s">
        <v>2525</v>
      </c>
      <c r="D1603" s="268"/>
      <c r="E1603" s="267">
        <v>50</v>
      </c>
      <c r="F1603" s="269">
        <v>10141</v>
      </c>
      <c r="G1603" s="270">
        <v>20383</v>
      </c>
      <c r="M1603" s="267">
        <v>-73.432545287055035</v>
      </c>
    </row>
    <row r="1604" spans="1:13" x14ac:dyDescent="0.25">
      <c r="A1604" s="267">
        <v>3353027</v>
      </c>
      <c r="B1604" s="267" t="s">
        <v>5719</v>
      </c>
      <c r="C1604" s="267" t="s">
        <v>2525</v>
      </c>
      <c r="D1604" s="268"/>
      <c r="E1604" s="267">
        <v>60</v>
      </c>
      <c r="F1604" s="269">
        <v>772</v>
      </c>
      <c r="G1604" s="270">
        <v>1550.8</v>
      </c>
      <c r="M1604" s="267">
        <v>-84.389852908363764</v>
      </c>
    </row>
    <row r="1605" spans="1:13" x14ac:dyDescent="0.25">
      <c r="A1605" s="267">
        <v>3353028</v>
      </c>
      <c r="B1605" s="267" t="s">
        <v>5721</v>
      </c>
      <c r="C1605" s="267" t="s">
        <v>2525</v>
      </c>
      <c r="D1605" s="268"/>
      <c r="E1605" s="267">
        <v>60</v>
      </c>
      <c r="F1605" s="269">
        <v>536</v>
      </c>
      <c r="G1605" s="270">
        <v>1076.4000000000001</v>
      </c>
      <c r="M1605" s="267">
        <v>-80.080887459101149</v>
      </c>
    </row>
    <row r="1606" spans="1:13" x14ac:dyDescent="0.25">
      <c r="A1606" s="267">
        <v>3353029</v>
      </c>
      <c r="B1606" s="267" t="s">
        <v>5723</v>
      </c>
      <c r="C1606" s="267" t="s">
        <v>2525</v>
      </c>
      <c r="D1606" s="268"/>
      <c r="E1606" s="267">
        <v>50</v>
      </c>
      <c r="F1606" s="269">
        <v>6573</v>
      </c>
      <c r="G1606" s="270">
        <v>13212.6</v>
      </c>
      <c r="M1606" s="267">
        <v>-69.629776523613998</v>
      </c>
    </row>
    <row r="1607" spans="1:13" x14ac:dyDescent="0.25">
      <c r="A1607" s="267">
        <v>3353030</v>
      </c>
      <c r="B1607" s="267" t="s">
        <v>5725</v>
      </c>
      <c r="C1607" s="267" t="s">
        <v>2525</v>
      </c>
      <c r="D1607" s="268"/>
      <c r="E1607" s="267">
        <v>50</v>
      </c>
      <c r="F1607" s="269">
        <v>2298</v>
      </c>
      <c r="G1607" s="270">
        <v>4618.3999999999996</v>
      </c>
      <c r="M1607" s="267">
        <v>-75.49735978181991</v>
      </c>
    </row>
    <row r="1608" spans="1:13" x14ac:dyDescent="0.25">
      <c r="A1608" s="267">
        <v>3353031</v>
      </c>
      <c r="B1608" s="267" t="s">
        <v>5727</v>
      </c>
      <c r="C1608" s="267" t="s">
        <v>2525</v>
      </c>
      <c r="D1608" s="268"/>
      <c r="E1608" s="267">
        <v>50</v>
      </c>
      <c r="F1608" s="269">
        <v>20301</v>
      </c>
      <c r="G1608" s="270">
        <v>40804.400000000001</v>
      </c>
      <c r="M1608" s="267">
        <v>-66.801833965791388</v>
      </c>
    </row>
    <row r="1609" spans="1:13" x14ac:dyDescent="0.25">
      <c r="A1609" s="267">
        <v>3353032</v>
      </c>
      <c r="B1609" s="267" t="s">
        <v>5729</v>
      </c>
      <c r="C1609" s="267" t="s">
        <v>2525</v>
      </c>
      <c r="D1609" s="268"/>
      <c r="E1609" s="267">
        <v>50</v>
      </c>
      <c r="F1609" s="269">
        <v>5428</v>
      </c>
      <c r="G1609" s="270">
        <v>10910.6</v>
      </c>
      <c r="M1609" s="267">
        <v>-74.304232548092628</v>
      </c>
    </row>
    <row r="1610" spans="1:13" x14ac:dyDescent="0.25">
      <c r="A1610" s="267">
        <v>3353033</v>
      </c>
      <c r="B1610" s="267" t="s">
        <v>5731</v>
      </c>
      <c r="C1610" s="267" t="s">
        <v>2525</v>
      </c>
      <c r="D1610" s="268"/>
      <c r="E1610" s="267">
        <v>60</v>
      </c>
      <c r="F1610" s="269">
        <v>2037</v>
      </c>
      <c r="G1610" s="270">
        <v>4094.6</v>
      </c>
      <c r="M1610" s="267">
        <v>-80.739156434903819</v>
      </c>
    </row>
    <row r="1611" spans="1:13" x14ac:dyDescent="0.25">
      <c r="A1611" s="267">
        <v>3353034</v>
      </c>
      <c r="B1611" s="267" t="s">
        <v>5733</v>
      </c>
      <c r="C1611" s="267" t="s">
        <v>2525</v>
      </c>
      <c r="D1611" s="268"/>
      <c r="E1611" s="267">
        <v>50</v>
      </c>
      <c r="F1611" s="269">
        <v>1049</v>
      </c>
      <c r="G1611" s="270">
        <v>2108.1999999999998</v>
      </c>
      <c r="M1611" s="267">
        <v>-77.359416812367911</v>
      </c>
    </row>
    <row r="1612" spans="1:13" x14ac:dyDescent="0.25">
      <c r="A1612" s="267">
        <v>3353035</v>
      </c>
      <c r="B1612" s="267" t="s">
        <v>5735</v>
      </c>
      <c r="C1612" s="267" t="s">
        <v>2525</v>
      </c>
      <c r="D1612" s="268"/>
      <c r="E1612" s="267">
        <v>60</v>
      </c>
      <c r="F1612" s="269">
        <v>6565</v>
      </c>
      <c r="G1612" s="270">
        <v>13194.8</v>
      </c>
      <c r="M1612" s="267">
        <v>-80.49234600665946</v>
      </c>
    </row>
    <row r="1613" spans="1:13" x14ac:dyDescent="0.25">
      <c r="A1613" s="267">
        <v>3353036</v>
      </c>
      <c r="B1613" s="267" t="s">
        <v>5737</v>
      </c>
      <c r="C1613" s="267" t="s">
        <v>2525</v>
      </c>
      <c r="D1613" s="268"/>
      <c r="E1613" s="267">
        <v>60</v>
      </c>
      <c r="F1613" s="269">
        <v>474</v>
      </c>
      <c r="G1613" s="270">
        <v>953.2</v>
      </c>
      <c r="M1613" s="267">
        <v>-80.621501982975147</v>
      </c>
    </row>
    <row r="1614" spans="1:13" x14ac:dyDescent="0.25">
      <c r="A1614" s="267">
        <v>3353037</v>
      </c>
      <c r="B1614" s="267" t="s">
        <v>5739</v>
      </c>
      <c r="C1614" s="267" t="s">
        <v>2525</v>
      </c>
      <c r="D1614" s="268"/>
      <c r="E1614" s="267">
        <v>60</v>
      </c>
      <c r="F1614" s="269">
        <v>490</v>
      </c>
      <c r="G1614" s="270">
        <v>984</v>
      </c>
      <c r="M1614" s="267">
        <v>-79.854297933431781</v>
      </c>
    </row>
    <row r="1615" spans="1:13" x14ac:dyDescent="0.25">
      <c r="A1615" s="267">
        <v>3353038</v>
      </c>
      <c r="B1615" s="267" t="s">
        <v>5741</v>
      </c>
      <c r="C1615" s="267" t="s">
        <v>2525</v>
      </c>
      <c r="D1615" s="268"/>
      <c r="E1615" s="267">
        <v>60</v>
      </c>
      <c r="F1615" s="269">
        <v>604</v>
      </c>
      <c r="G1615" s="270">
        <v>1213.4000000000001</v>
      </c>
      <c r="M1615" s="267">
        <v>-81.416672182325456</v>
      </c>
    </row>
    <row r="1616" spans="1:13" x14ac:dyDescent="0.25">
      <c r="A1616" s="267">
        <v>3353039</v>
      </c>
      <c r="B1616" s="267" t="s">
        <v>5743</v>
      </c>
      <c r="C1616" s="267" t="s">
        <v>2525</v>
      </c>
      <c r="D1616" s="268"/>
      <c r="E1616" s="267">
        <v>50</v>
      </c>
      <c r="F1616" s="269">
        <v>652</v>
      </c>
      <c r="G1616" s="270">
        <v>1309.8</v>
      </c>
      <c r="M1616" s="267">
        <v>-64.862266246222788</v>
      </c>
    </row>
    <row r="1617" spans="1:13" x14ac:dyDescent="0.25">
      <c r="A1617" s="267">
        <v>3353040</v>
      </c>
      <c r="B1617" s="267" t="s">
        <v>5745</v>
      </c>
      <c r="C1617" s="267" t="s">
        <v>22275</v>
      </c>
      <c r="D1617" s="268"/>
      <c r="E1617" s="267">
        <v>50</v>
      </c>
      <c r="F1617" s="269">
        <v>16641</v>
      </c>
      <c r="G1617" s="270">
        <v>33447.599999999999</v>
      </c>
      <c r="M1617" s="267">
        <v>-77.329506541853135</v>
      </c>
    </row>
    <row r="1618" spans="1:13" x14ac:dyDescent="0.25">
      <c r="A1618" s="267">
        <v>3353041</v>
      </c>
      <c r="B1618" s="267" t="s">
        <v>5747</v>
      </c>
      <c r="C1618" s="267" t="s">
        <v>2525</v>
      </c>
      <c r="D1618" s="268"/>
      <c r="E1618" s="267">
        <v>60</v>
      </c>
      <c r="F1618" s="269">
        <v>838</v>
      </c>
      <c r="G1618" s="270">
        <v>1684.6</v>
      </c>
      <c r="M1618" s="267">
        <v>-84.938012916599845</v>
      </c>
    </row>
    <row r="1619" spans="1:13" x14ac:dyDescent="0.25">
      <c r="A1619" s="267">
        <v>3353042</v>
      </c>
      <c r="B1619" s="267" t="s">
        <v>5749</v>
      </c>
      <c r="C1619" s="267" t="s">
        <v>2525</v>
      </c>
      <c r="D1619" s="268"/>
      <c r="E1619" s="267">
        <v>50</v>
      </c>
      <c r="F1619" s="269">
        <v>816</v>
      </c>
      <c r="G1619" s="270">
        <v>1639.2</v>
      </c>
      <c r="M1619" s="267">
        <v>-78.897132978406404</v>
      </c>
    </row>
    <row r="1620" spans="1:13" x14ac:dyDescent="0.25">
      <c r="A1620" s="267">
        <v>3354001</v>
      </c>
      <c r="B1620" s="267" t="s">
        <v>5751</v>
      </c>
      <c r="C1620" s="267" t="s">
        <v>2525</v>
      </c>
      <c r="D1620" s="268"/>
      <c r="E1620" s="267">
        <v>60</v>
      </c>
      <c r="F1620" s="269">
        <v>777</v>
      </c>
      <c r="G1620" s="270">
        <v>1561.4</v>
      </c>
      <c r="M1620" s="267">
        <v>-82.408399455303964</v>
      </c>
    </row>
    <row r="1621" spans="1:13" x14ac:dyDescent="0.25">
      <c r="A1621" s="267">
        <v>3354002</v>
      </c>
      <c r="B1621" s="267" t="s">
        <v>5753</v>
      </c>
      <c r="C1621" s="267" t="s">
        <v>2525</v>
      </c>
      <c r="D1621" s="268"/>
      <c r="E1621" s="267">
        <v>60</v>
      </c>
      <c r="F1621" s="269">
        <v>1159</v>
      </c>
      <c r="G1621" s="270">
        <v>2329.1999999999998</v>
      </c>
      <c r="M1621" s="267">
        <v>-83.067246986811455</v>
      </c>
    </row>
    <row r="1622" spans="1:13" x14ac:dyDescent="0.25">
      <c r="A1622" s="267">
        <v>3354003</v>
      </c>
      <c r="B1622" s="267" t="s">
        <v>5755</v>
      </c>
      <c r="C1622" s="267" t="s">
        <v>2525</v>
      </c>
      <c r="D1622" s="268"/>
      <c r="E1622" s="267">
        <v>70</v>
      </c>
      <c r="F1622" s="269">
        <v>159</v>
      </c>
      <c r="G1622" s="270">
        <v>319</v>
      </c>
      <c r="M1622" s="267">
        <v>-86.157660054957404</v>
      </c>
    </row>
    <row r="1623" spans="1:13" x14ac:dyDescent="0.25">
      <c r="A1623" s="267">
        <v>3354004</v>
      </c>
      <c r="B1623" s="267" t="s">
        <v>5757</v>
      </c>
      <c r="C1623" s="267" t="s">
        <v>22275</v>
      </c>
      <c r="D1623" s="268"/>
      <c r="E1623" s="267">
        <v>50</v>
      </c>
      <c r="F1623" s="269">
        <v>4046</v>
      </c>
      <c r="G1623" s="270">
        <v>8133</v>
      </c>
      <c r="M1623" s="267">
        <v>-69.670018549155671</v>
      </c>
    </row>
    <row r="1624" spans="1:13" x14ac:dyDescent="0.25">
      <c r="A1624" s="267">
        <v>3354005</v>
      </c>
      <c r="B1624" s="267" t="s">
        <v>5759</v>
      </c>
      <c r="C1624" s="267" t="s">
        <v>2525</v>
      </c>
      <c r="D1624" s="268"/>
      <c r="E1624" s="267">
        <v>50</v>
      </c>
      <c r="F1624" s="269">
        <v>677</v>
      </c>
      <c r="G1624" s="270">
        <v>1360.2</v>
      </c>
      <c r="M1624" s="267">
        <v>-78.029321123764902</v>
      </c>
    </row>
    <row r="1625" spans="1:13" x14ac:dyDescent="0.25">
      <c r="A1625" s="267">
        <v>3354006</v>
      </c>
      <c r="B1625" s="267" t="s">
        <v>5761</v>
      </c>
      <c r="C1625" s="267" t="s">
        <v>2525</v>
      </c>
      <c r="D1625" s="268"/>
      <c r="E1625" s="267">
        <v>70</v>
      </c>
      <c r="F1625" s="269">
        <v>315</v>
      </c>
      <c r="G1625" s="270">
        <v>632.4</v>
      </c>
      <c r="M1625" s="267">
        <v>-85.921524362167901</v>
      </c>
    </row>
    <row r="1626" spans="1:13" x14ac:dyDescent="0.25">
      <c r="A1626" s="267">
        <v>3354007</v>
      </c>
      <c r="B1626" s="267" t="s">
        <v>5763</v>
      </c>
      <c r="C1626" s="267" t="s">
        <v>2525</v>
      </c>
      <c r="D1626" s="268"/>
      <c r="E1626" s="267">
        <v>50</v>
      </c>
      <c r="F1626" s="269">
        <v>313</v>
      </c>
      <c r="G1626" s="270">
        <v>629.4</v>
      </c>
      <c r="M1626" s="267">
        <v>-40.3041813347402</v>
      </c>
    </row>
    <row r="1627" spans="1:13" x14ac:dyDescent="0.25">
      <c r="A1627" s="267">
        <v>3354008</v>
      </c>
      <c r="B1627" s="267" t="s">
        <v>5765</v>
      </c>
      <c r="C1627" s="267" t="s">
        <v>2525</v>
      </c>
      <c r="D1627" s="268"/>
      <c r="E1627" s="267">
        <v>70</v>
      </c>
      <c r="F1627" s="269">
        <v>623</v>
      </c>
      <c r="G1627" s="270">
        <v>1252.5999999999999</v>
      </c>
      <c r="M1627" s="267">
        <v>-86.532771680335088</v>
      </c>
    </row>
    <row r="1628" spans="1:13" x14ac:dyDescent="0.25">
      <c r="A1628" s="267">
        <v>3354009</v>
      </c>
      <c r="B1628" s="267" t="s">
        <v>5767</v>
      </c>
      <c r="C1628" s="267" t="s">
        <v>22275</v>
      </c>
      <c r="D1628" s="268"/>
      <c r="E1628" s="267">
        <v>50</v>
      </c>
      <c r="F1628" s="269">
        <v>2443</v>
      </c>
      <c r="G1628" s="270">
        <v>4910.6000000000004</v>
      </c>
      <c r="M1628" s="267">
        <v>-77.084131155444993</v>
      </c>
    </row>
    <row r="1629" spans="1:13" x14ac:dyDescent="0.25">
      <c r="A1629" s="267">
        <v>3354010</v>
      </c>
      <c r="B1629" s="267" t="s">
        <v>5769</v>
      </c>
      <c r="C1629" s="267" t="s">
        <v>2525</v>
      </c>
      <c r="D1629" s="268"/>
      <c r="E1629" s="267">
        <v>60</v>
      </c>
      <c r="F1629" s="269">
        <v>328</v>
      </c>
      <c r="G1629" s="270">
        <v>659.8</v>
      </c>
      <c r="M1629" s="267">
        <v>-80.424269194645134</v>
      </c>
    </row>
    <row r="1630" spans="1:13" x14ac:dyDescent="0.25">
      <c r="A1630" s="267">
        <v>3354011</v>
      </c>
      <c r="B1630" s="267" t="s">
        <v>5771</v>
      </c>
      <c r="C1630" s="267" t="s">
        <v>2525</v>
      </c>
      <c r="D1630" s="268"/>
      <c r="E1630" s="267">
        <v>60</v>
      </c>
      <c r="F1630" s="269">
        <v>534</v>
      </c>
      <c r="G1630" s="270">
        <v>1072.4000000000001</v>
      </c>
      <c r="M1630" s="267">
        <v>-84.763738802057901</v>
      </c>
    </row>
    <row r="1631" spans="1:13" x14ac:dyDescent="0.25">
      <c r="A1631" s="267">
        <v>3354012</v>
      </c>
      <c r="B1631" s="267" t="s">
        <v>5773</v>
      </c>
      <c r="C1631" s="267" t="s">
        <v>2525</v>
      </c>
      <c r="D1631" s="268"/>
      <c r="E1631" s="267">
        <v>50</v>
      </c>
      <c r="F1631" s="269">
        <v>378</v>
      </c>
      <c r="G1631" s="270">
        <v>760.2</v>
      </c>
      <c r="M1631" s="267">
        <v>-77.085339858060451</v>
      </c>
    </row>
    <row r="1632" spans="1:13" x14ac:dyDescent="0.25">
      <c r="A1632" s="267">
        <v>3354013</v>
      </c>
      <c r="B1632" s="267" t="s">
        <v>5775</v>
      </c>
      <c r="C1632" s="267" t="s">
        <v>2525</v>
      </c>
      <c r="D1632" s="268"/>
      <c r="E1632" s="267">
        <v>50</v>
      </c>
      <c r="F1632" s="269">
        <v>681</v>
      </c>
      <c r="G1632" s="270">
        <v>1369.8</v>
      </c>
      <c r="M1632" s="267">
        <v>-78.470540559277069</v>
      </c>
    </row>
    <row r="1633" spans="1:13" x14ac:dyDescent="0.25">
      <c r="A1633" s="267">
        <v>3354014</v>
      </c>
      <c r="B1633" s="267" t="s">
        <v>5777</v>
      </c>
      <c r="C1633" s="267" t="s">
        <v>2525</v>
      </c>
      <c r="D1633" s="268"/>
      <c r="E1633" s="267">
        <v>60</v>
      </c>
      <c r="F1633" s="269">
        <v>352</v>
      </c>
      <c r="G1633" s="270">
        <v>708</v>
      </c>
      <c r="M1633" s="267">
        <v>-82.163394849171439</v>
      </c>
    </row>
    <row r="1634" spans="1:13" x14ac:dyDescent="0.25">
      <c r="A1634" s="267">
        <v>3354015</v>
      </c>
      <c r="B1634" s="267" t="s">
        <v>5779</v>
      </c>
      <c r="C1634" s="267" t="s">
        <v>2525</v>
      </c>
      <c r="D1634" s="268"/>
      <c r="E1634" s="267">
        <v>70</v>
      </c>
      <c r="F1634" s="269">
        <v>695</v>
      </c>
      <c r="G1634" s="270">
        <v>1396.4</v>
      </c>
      <c r="M1634" s="267">
        <v>-86.307496885746062</v>
      </c>
    </row>
    <row r="1635" spans="1:13" x14ac:dyDescent="0.25">
      <c r="A1635" s="267">
        <v>3354016</v>
      </c>
      <c r="B1635" s="267" t="s">
        <v>5781</v>
      </c>
      <c r="C1635" s="267" t="s">
        <v>2525</v>
      </c>
      <c r="D1635" s="268"/>
      <c r="E1635" s="267">
        <v>50</v>
      </c>
      <c r="F1635" s="269">
        <v>320</v>
      </c>
      <c r="G1635" s="270">
        <v>644</v>
      </c>
      <c r="M1635" s="267">
        <v>-68.680578876997927</v>
      </c>
    </row>
    <row r="1636" spans="1:13" x14ac:dyDescent="0.25">
      <c r="A1636" s="267">
        <v>3354017</v>
      </c>
      <c r="B1636" s="267" t="s">
        <v>5783</v>
      </c>
      <c r="C1636" s="267" t="s">
        <v>2525</v>
      </c>
      <c r="D1636" s="268"/>
      <c r="E1636" s="267">
        <v>60</v>
      </c>
      <c r="F1636" s="269">
        <v>413</v>
      </c>
      <c r="G1636" s="270">
        <v>829.2</v>
      </c>
      <c r="M1636" s="267">
        <v>-82.714270946878543</v>
      </c>
    </row>
    <row r="1637" spans="1:13" x14ac:dyDescent="0.25">
      <c r="A1637" s="267">
        <v>3354018</v>
      </c>
      <c r="B1637" s="267" t="s">
        <v>5785</v>
      </c>
      <c r="C1637" s="267" t="s">
        <v>22275</v>
      </c>
      <c r="D1637" s="268"/>
      <c r="E1637" s="267">
        <v>50</v>
      </c>
      <c r="F1637" s="269">
        <v>4689</v>
      </c>
      <c r="G1637" s="270">
        <v>9424</v>
      </c>
      <c r="M1637" s="267">
        <v>-55.762552851481928</v>
      </c>
    </row>
    <row r="1638" spans="1:13" x14ac:dyDescent="0.25">
      <c r="A1638" s="267">
        <v>3354019</v>
      </c>
      <c r="B1638" s="267" t="s">
        <v>5787</v>
      </c>
      <c r="C1638" s="267" t="s">
        <v>2525</v>
      </c>
      <c r="D1638" s="268"/>
      <c r="E1638" s="267">
        <v>60</v>
      </c>
      <c r="F1638" s="269">
        <v>708</v>
      </c>
      <c r="G1638" s="270">
        <v>1422.6</v>
      </c>
      <c r="M1638" s="267">
        <v>-82.733454916899703</v>
      </c>
    </row>
    <row r="1639" spans="1:13" x14ac:dyDescent="0.25">
      <c r="A1639" s="267">
        <v>3354020</v>
      </c>
      <c r="B1639" s="267" t="s">
        <v>5789</v>
      </c>
      <c r="C1639" s="267" t="s">
        <v>2525</v>
      </c>
      <c r="D1639" s="268"/>
      <c r="E1639" s="267">
        <v>70</v>
      </c>
      <c r="F1639" s="269">
        <v>234</v>
      </c>
      <c r="G1639" s="270">
        <v>471</v>
      </c>
      <c r="M1639" s="267">
        <v>-87.845240364769225</v>
      </c>
    </row>
    <row r="1640" spans="1:13" x14ac:dyDescent="0.25">
      <c r="A1640" s="267">
        <v>3354021</v>
      </c>
      <c r="B1640" s="267" t="s">
        <v>5791</v>
      </c>
      <c r="C1640" s="267" t="s">
        <v>22275</v>
      </c>
      <c r="D1640" s="268"/>
      <c r="E1640" s="267">
        <v>70</v>
      </c>
      <c r="F1640" s="269">
        <v>292</v>
      </c>
      <c r="G1640" s="270">
        <v>587.6</v>
      </c>
      <c r="M1640" s="267">
        <v>-88.435788792703192</v>
      </c>
    </row>
    <row r="1641" spans="1:13" x14ac:dyDescent="0.25">
      <c r="A1641" s="267">
        <v>3354022</v>
      </c>
      <c r="B1641" s="267" t="s">
        <v>5793</v>
      </c>
      <c r="C1641" s="267" t="s">
        <v>2525</v>
      </c>
      <c r="D1641" s="268"/>
      <c r="E1641" s="267">
        <v>70</v>
      </c>
      <c r="F1641" s="269">
        <v>674</v>
      </c>
      <c r="G1641" s="270">
        <v>1354</v>
      </c>
      <c r="M1641" s="267">
        <v>-87.833957067141782</v>
      </c>
    </row>
    <row r="1642" spans="1:13" x14ac:dyDescent="0.25">
      <c r="A1642" s="267">
        <v>3354023</v>
      </c>
      <c r="B1642" s="267" t="s">
        <v>5795</v>
      </c>
      <c r="C1642" s="267" t="s">
        <v>2525</v>
      </c>
      <c r="D1642" s="268"/>
      <c r="E1642" s="267">
        <v>70</v>
      </c>
      <c r="F1642" s="269">
        <v>467</v>
      </c>
      <c r="G1642" s="270">
        <v>939.6</v>
      </c>
      <c r="M1642" s="267">
        <v>-86.247977832409489</v>
      </c>
    </row>
    <row r="1643" spans="1:13" x14ac:dyDescent="0.25">
      <c r="A1643" s="267">
        <v>3354024</v>
      </c>
      <c r="B1643" s="267" t="s">
        <v>5797</v>
      </c>
      <c r="C1643" s="267" t="s">
        <v>2525</v>
      </c>
      <c r="D1643" s="268"/>
      <c r="E1643" s="267">
        <v>70</v>
      </c>
      <c r="F1643" s="269">
        <v>448</v>
      </c>
      <c r="G1643" s="270">
        <v>900.2</v>
      </c>
      <c r="M1643" s="267">
        <v>-86.485873708443052</v>
      </c>
    </row>
    <row r="1644" spans="1:13" x14ac:dyDescent="0.25">
      <c r="A1644" s="267">
        <v>3354025</v>
      </c>
      <c r="B1644" s="267" t="s">
        <v>3564</v>
      </c>
      <c r="C1644" s="267" t="s">
        <v>2525</v>
      </c>
      <c r="D1644" s="268"/>
      <c r="E1644" s="267">
        <v>50</v>
      </c>
      <c r="F1644" s="269">
        <v>477</v>
      </c>
      <c r="G1644" s="270">
        <v>959</v>
      </c>
      <c r="M1644" s="267">
        <v>-67.792582433903178</v>
      </c>
    </row>
    <row r="1645" spans="1:13" x14ac:dyDescent="0.25">
      <c r="A1645" s="267">
        <v>3354026</v>
      </c>
      <c r="B1645" s="267" t="s">
        <v>5800</v>
      </c>
      <c r="C1645" s="267" t="s">
        <v>22275</v>
      </c>
      <c r="D1645" s="268"/>
      <c r="E1645" s="267">
        <v>50</v>
      </c>
      <c r="F1645" s="269">
        <v>1445</v>
      </c>
      <c r="G1645" s="270">
        <v>2904.2</v>
      </c>
      <c r="M1645" s="267">
        <v>-77.681121218865925</v>
      </c>
    </row>
    <row r="1646" spans="1:13" x14ac:dyDescent="0.25">
      <c r="A1646" s="267">
        <v>3354027</v>
      </c>
      <c r="B1646" s="267" t="s">
        <v>5802</v>
      </c>
      <c r="C1646" s="267" t="s">
        <v>2525</v>
      </c>
      <c r="D1646" s="268"/>
      <c r="E1646" s="267">
        <v>60</v>
      </c>
      <c r="F1646" s="269">
        <v>790</v>
      </c>
      <c r="G1646" s="270">
        <v>1588.6</v>
      </c>
      <c r="M1646" s="267">
        <v>-84.667895177052074</v>
      </c>
    </row>
    <row r="1647" spans="1:13" x14ac:dyDescent="0.25">
      <c r="A1647" s="267">
        <v>3354501</v>
      </c>
      <c r="B1647" s="267" t="s">
        <v>5759</v>
      </c>
      <c r="C1647" s="267" t="s">
        <v>22278</v>
      </c>
      <c r="D1647" s="268"/>
      <c r="E1647" s="267">
        <v>50</v>
      </c>
      <c r="F1647" s="269">
        <v>0</v>
      </c>
      <c r="G1647" s="270">
        <v>0</v>
      </c>
      <c r="M1647" s="267">
        <v>0</v>
      </c>
    </row>
    <row r="1648" spans="1:13" x14ac:dyDescent="0.25">
      <c r="A1648" s="267">
        <v>3354502</v>
      </c>
      <c r="B1648" s="267" t="s">
        <v>5761</v>
      </c>
      <c r="C1648" s="267" t="s">
        <v>22278</v>
      </c>
      <c r="D1648" s="268"/>
      <c r="E1648" s="267">
        <v>50</v>
      </c>
      <c r="F1648" s="269">
        <v>0</v>
      </c>
      <c r="G1648" s="270">
        <v>0</v>
      </c>
      <c r="M1648" s="267">
        <v>0</v>
      </c>
    </row>
    <row r="1649" spans="1:13" x14ac:dyDescent="0.25">
      <c r="A1649" s="267">
        <v>3355001</v>
      </c>
      <c r="B1649" s="267" t="s">
        <v>5806</v>
      </c>
      <c r="C1649" s="267" t="s">
        <v>2525</v>
      </c>
      <c r="D1649" s="268"/>
      <c r="E1649" s="267">
        <v>50</v>
      </c>
      <c r="F1649" s="269">
        <v>5152</v>
      </c>
      <c r="G1649" s="270">
        <v>10355.4</v>
      </c>
      <c r="M1649" s="267">
        <v>-77.936269661401653</v>
      </c>
    </row>
    <row r="1650" spans="1:13" x14ac:dyDescent="0.25">
      <c r="A1650" s="267">
        <v>3355002</v>
      </c>
      <c r="B1650" s="267" t="s">
        <v>5808</v>
      </c>
      <c r="C1650" s="267" t="s">
        <v>2525</v>
      </c>
      <c r="D1650" s="268"/>
      <c r="E1650" s="267">
        <v>60</v>
      </c>
      <c r="F1650" s="269">
        <v>1935</v>
      </c>
      <c r="G1650" s="270">
        <v>3890</v>
      </c>
      <c r="M1650" s="267">
        <v>-82.607071051441579</v>
      </c>
    </row>
    <row r="1651" spans="1:13" x14ac:dyDescent="0.25">
      <c r="A1651" s="267">
        <v>3355003</v>
      </c>
      <c r="B1651" s="267" t="s">
        <v>5810</v>
      </c>
      <c r="C1651" s="267" t="s">
        <v>2525</v>
      </c>
      <c r="D1651" s="268"/>
      <c r="E1651" s="267">
        <v>60</v>
      </c>
      <c r="F1651" s="269">
        <v>800</v>
      </c>
      <c r="G1651" s="270">
        <v>1607.6</v>
      </c>
      <c r="M1651" s="267">
        <v>-84.48160273795358</v>
      </c>
    </row>
    <row r="1652" spans="1:13" x14ac:dyDescent="0.25">
      <c r="A1652" s="267">
        <v>3355004</v>
      </c>
      <c r="B1652" s="267" t="s">
        <v>5812</v>
      </c>
      <c r="C1652" s="267" t="s">
        <v>2525</v>
      </c>
      <c r="D1652" s="268"/>
      <c r="E1652" s="267">
        <v>50</v>
      </c>
      <c r="F1652" s="269">
        <v>3229</v>
      </c>
      <c r="G1652" s="270">
        <v>6491.2</v>
      </c>
      <c r="M1652" s="267">
        <v>-75.573050892638207</v>
      </c>
    </row>
    <row r="1653" spans="1:13" x14ac:dyDescent="0.25">
      <c r="A1653" s="267">
        <v>3355005</v>
      </c>
      <c r="B1653" s="267" t="s">
        <v>5814</v>
      </c>
      <c r="C1653" s="267" t="s">
        <v>2525</v>
      </c>
      <c r="D1653" s="268"/>
      <c r="E1653" s="267">
        <v>60</v>
      </c>
      <c r="F1653" s="269">
        <v>1214</v>
      </c>
      <c r="G1653" s="270">
        <v>2439.1999999999998</v>
      </c>
      <c r="M1653" s="267">
        <v>-83.917714084810285</v>
      </c>
    </row>
    <row r="1654" spans="1:13" x14ac:dyDescent="0.25">
      <c r="A1654" s="267">
        <v>3355006</v>
      </c>
      <c r="B1654" s="267" t="s">
        <v>5816</v>
      </c>
      <c r="C1654" s="267" t="s">
        <v>2525</v>
      </c>
      <c r="D1654" s="268"/>
      <c r="E1654" s="267">
        <v>60</v>
      </c>
      <c r="F1654" s="269">
        <v>374</v>
      </c>
      <c r="G1654" s="270">
        <v>752.4</v>
      </c>
      <c r="M1654" s="267">
        <v>-81.034121409563824</v>
      </c>
    </row>
    <row r="1655" spans="1:13" x14ac:dyDescent="0.25">
      <c r="A1655" s="267">
        <v>3355007</v>
      </c>
      <c r="B1655" s="267" t="s">
        <v>5818</v>
      </c>
      <c r="C1655" s="267" t="s">
        <v>2525</v>
      </c>
      <c r="D1655" s="268"/>
      <c r="E1655" s="267">
        <v>50</v>
      </c>
      <c r="F1655" s="269">
        <v>925</v>
      </c>
      <c r="G1655" s="270">
        <v>1858.6</v>
      </c>
      <c r="M1655" s="267">
        <v>-78.761293824842312</v>
      </c>
    </row>
    <row r="1656" spans="1:13" x14ac:dyDescent="0.25">
      <c r="A1656" s="267">
        <v>3355008</v>
      </c>
      <c r="B1656" s="267" t="s">
        <v>5820</v>
      </c>
      <c r="C1656" s="267" t="s">
        <v>2525</v>
      </c>
      <c r="D1656" s="268"/>
      <c r="E1656" s="267">
        <v>60</v>
      </c>
      <c r="F1656" s="269">
        <v>571</v>
      </c>
      <c r="G1656" s="270">
        <v>1147.2</v>
      </c>
      <c r="M1656" s="267">
        <v>-81.61139882026788</v>
      </c>
    </row>
    <row r="1657" spans="1:13" x14ac:dyDescent="0.25">
      <c r="A1657" s="267">
        <v>3355009</v>
      </c>
      <c r="B1657" s="267" t="s">
        <v>5822</v>
      </c>
      <c r="C1657" s="267" t="s">
        <v>22275</v>
      </c>
      <c r="D1657" s="268"/>
      <c r="E1657" s="267">
        <v>70</v>
      </c>
      <c r="F1657" s="269">
        <v>4755</v>
      </c>
      <c r="G1657" s="270">
        <v>9556.6</v>
      </c>
      <c r="M1657" s="267">
        <v>-85.552455507383925</v>
      </c>
    </row>
    <row r="1658" spans="1:13" x14ac:dyDescent="0.25">
      <c r="A1658" s="267">
        <v>3355010</v>
      </c>
      <c r="B1658" s="267" t="s">
        <v>5824</v>
      </c>
      <c r="C1658" s="267" t="s">
        <v>2525</v>
      </c>
      <c r="D1658" s="268"/>
      <c r="E1658" s="267">
        <v>50</v>
      </c>
      <c r="F1658" s="269">
        <v>195</v>
      </c>
      <c r="G1658" s="270">
        <v>391.4</v>
      </c>
      <c r="M1658" s="267">
        <v>-78.209612412818245</v>
      </c>
    </row>
    <row r="1659" spans="1:13" x14ac:dyDescent="0.25">
      <c r="A1659" s="267">
        <v>3355011</v>
      </c>
      <c r="B1659" s="267" t="s">
        <v>5826</v>
      </c>
      <c r="C1659" s="267" t="s">
        <v>2525</v>
      </c>
      <c r="D1659" s="268"/>
      <c r="E1659" s="267">
        <v>60</v>
      </c>
      <c r="F1659" s="269">
        <v>1655</v>
      </c>
      <c r="G1659" s="270">
        <v>3326.2</v>
      </c>
      <c r="M1659" s="267">
        <v>-80.72095450489492</v>
      </c>
    </row>
    <row r="1660" spans="1:13" x14ac:dyDescent="0.25">
      <c r="A1660" s="267">
        <v>3355012</v>
      </c>
      <c r="B1660" s="267" t="s">
        <v>5828</v>
      </c>
      <c r="C1660" s="267" t="s">
        <v>2525</v>
      </c>
      <c r="D1660" s="268"/>
      <c r="E1660" s="267">
        <v>60</v>
      </c>
      <c r="F1660" s="269">
        <v>277</v>
      </c>
      <c r="G1660" s="270">
        <v>557.20000000000005</v>
      </c>
      <c r="M1660" s="267">
        <v>-80.765827520825482</v>
      </c>
    </row>
    <row r="1661" spans="1:13" x14ac:dyDescent="0.25">
      <c r="A1661" s="267">
        <v>3355013</v>
      </c>
      <c r="B1661" s="267" t="s">
        <v>5830</v>
      </c>
      <c r="C1661" s="267" t="s">
        <v>2525</v>
      </c>
      <c r="D1661" s="268"/>
      <c r="E1661" s="267">
        <v>60</v>
      </c>
      <c r="F1661" s="269">
        <v>1658</v>
      </c>
      <c r="G1661" s="270">
        <v>3331.8</v>
      </c>
      <c r="M1661" s="267">
        <v>-80.308354830215251</v>
      </c>
    </row>
    <row r="1662" spans="1:13" x14ac:dyDescent="0.25">
      <c r="A1662" s="267">
        <v>3355014</v>
      </c>
      <c r="B1662" s="267" t="s">
        <v>5832</v>
      </c>
      <c r="C1662" s="267" t="s">
        <v>2525</v>
      </c>
      <c r="D1662" s="268"/>
      <c r="E1662" s="267">
        <v>50</v>
      </c>
      <c r="F1662" s="269">
        <v>1861</v>
      </c>
      <c r="G1662" s="270">
        <v>3740</v>
      </c>
      <c r="M1662" s="267">
        <v>-72.153439054307668</v>
      </c>
    </row>
    <row r="1663" spans="1:13" x14ac:dyDescent="0.25">
      <c r="A1663" s="267">
        <v>3355015</v>
      </c>
      <c r="B1663" s="267" t="s">
        <v>5834</v>
      </c>
      <c r="C1663" s="267" t="s">
        <v>2525</v>
      </c>
      <c r="D1663" s="268"/>
      <c r="E1663" s="267">
        <v>70</v>
      </c>
      <c r="F1663" s="269">
        <v>504</v>
      </c>
      <c r="G1663" s="270">
        <v>1012.6</v>
      </c>
      <c r="M1663" s="267">
        <v>-86.362049091254278</v>
      </c>
    </row>
    <row r="1664" spans="1:13" x14ac:dyDescent="0.25">
      <c r="A1664" s="267">
        <v>3355016</v>
      </c>
      <c r="B1664" s="267" t="s">
        <v>5836</v>
      </c>
      <c r="C1664" s="267" t="s">
        <v>2525</v>
      </c>
      <c r="D1664" s="268"/>
      <c r="E1664" s="267">
        <v>60</v>
      </c>
      <c r="F1664" s="269">
        <v>1320</v>
      </c>
      <c r="G1664" s="270">
        <v>2652.8</v>
      </c>
      <c r="M1664" s="267">
        <v>-82.443372213263814</v>
      </c>
    </row>
    <row r="1665" spans="1:13" x14ac:dyDescent="0.25">
      <c r="A1665" s="267">
        <v>3355017</v>
      </c>
      <c r="B1665" s="267" t="s">
        <v>5838</v>
      </c>
      <c r="C1665" s="267" t="s">
        <v>2525</v>
      </c>
      <c r="D1665" s="268"/>
      <c r="E1665" s="267">
        <v>50</v>
      </c>
      <c r="F1665" s="269">
        <v>986</v>
      </c>
      <c r="G1665" s="270">
        <v>1982.8</v>
      </c>
      <c r="M1665" s="267">
        <v>-78.579739690763802</v>
      </c>
    </row>
    <row r="1666" spans="1:13" x14ac:dyDescent="0.25">
      <c r="A1666" s="267">
        <v>3355018</v>
      </c>
      <c r="B1666" s="267" t="s">
        <v>5840</v>
      </c>
      <c r="C1666" s="267" t="s">
        <v>2525</v>
      </c>
      <c r="D1666" s="268"/>
      <c r="E1666" s="267">
        <v>60</v>
      </c>
      <c r="F1666" s="269">
        <v>452</v>
      </c>
      <c r="G1666" s="270">
        <v>908.2</v>
      </c>
      <c r="M1666" s="267">
        <v>-83.710753430108952</v>
      </c>
    </row>
    <row r="1667" spans="1:13" x14ac:dyDescent="0.25">
      <c r="A1667" s="267">
        <v>3355019</v>
      </c>
      <c r="B1667" s="267" t="s">
        <v>5842</v>
      </c>
      <c r="C1667" s="267" t="s">
        <v>2525</v>
      </c>
      <c r="D1667" s="268"/>
      <c r="E1667" s="267">
        <v>50</v>
      </c>
      <c r="F1667" s="269">
        <v>1209</v>
      </c>
      <c r="G1667" s="270">
        <v>2429.6</v>
      </c>
      <c r="M1667" s="267">
        <v>-76.795459737678357</v>
      </c>
    </row>
    <row r="1668" spans="1:13" x14ac:dyDescent="0.25">
      <c r="A1668" s="267">
        <v>3355020</v>
      </c>
      <c r="B1668" s="267" t="s">
        <v>5844</v>
      </c>
      <c r="C1668" s="267" t="s">
        <v>2525</v>
      </c>
      <c r="D1668" s="268"/>
      <c r="E1668" s="267">
        <v>60</v>
      </c>
      <c r="F1668" s="269">
        <v>1112</v>
      </c>
      <c r="G1668" s="270">
        <v>2234.1999999999998</v>
      </c>
      <c r="M1668" s="267">
        <v>-79.258180859232425</v>
      </c>
    </row>
    <row r="1669" spans="1:13" x14ac:dyDescent="0.25">
      <c r="A1669" s="267">
        <v>3355021</v>
      </c>
      <c r="B1669" s="267" t="s">
        <v>5846</v>
      </c>
      <c r="C1669" s="267" t="s">
        <v>2525</v>
      </c>
      <c r="D1669" s="268"/>
      <c r="E1669" s="267">
        <v>50</v>
      </c>
      <c r="F1669" s="269">
        <v>314</v>
      </c>
      <c r="G1669" s="270">
        <v>631.20000000000005</v>
      </c>
      <c r="M1669" s="267">
        <v>-68.817234688038667</v>
      </c>
    </row>
    <row r="1670" spans="1:13" x14ac:dyDescent="0.25">
      <c r="A1670" s="267">
        <v>3355022</v>
      </c>
      <c r="B1670" s="267" t="s">
        <v>5848</v>
      </c>
      <c r="C1670" s="267" t="s">
        <v>22275</v>
      </c>
      <c r="D1670" s="268"/>
      <c r="E1670" s="267">
        <v>50</v>
      </c>
      <c r="F1670" s="269">
        <v>35711</v>
      </c>
      <c r="G1670" s="270">
        <v>71779.600000000006</v>
      </c>
      <c r="M1670" s="267">
        <v>-73.716995506873573</v>
      </c>
    </row>
    <row r="1671" spans="1:13" x14ac:dyDescent="0.25">
      <c r="A1671" s="267">
        <v>3355023</v>
      </c>
      <c r="B1671" s="267" t="s">
        <v>5850</v>
      </c>
      <c r="C1671" s="267" t="s">
        <v>2525</v>
      </c>
      <c r="D1671" s="268"/>
      <c r="E1671" s="267">
        <v>60</v>
      </c>
      <c r="F1671" s="269">
        <v>333</v>
      </c>
      <c r="G1671" s="270">
        <v>669.4</v>
      </c>
      <c r="M1671" s="267">
        <v>-79.867268907895792</v>
      </c>
    </row>
    <row r="1672" spans="1:13" x14ac:dyDescent="0.25">
      <c r="A1672" s="267">
        <v>3355024</v>
      </c>
      <c r="B1672" s="267" t="s">
        <v>5852</v>
      </c>
      <c r="C1672" s="267" t="s">
        <v>2525</v>
      </c>
      <c r="D1672" s="268"/>
      <c r="E1672" s="267">
        <v>60</v>
      </c>
      <c r="F1672" s="269">
        <v>1681</v>
      </c>
      <c r="G1672" s="270">
        <v>3379</v>
      </c>
      <c r="M1672" s="267">
        <v>-81.877327441705361</v>
      </c>
    </row>
    <row r="1673" spans="1:13" x14ac:dyDescent="0.25">
      <c r="A1673" s="267">
        <v>3355025</v>
      </c>
      <c r="B1673" s="267" t="s">
        <v>5854</v>
      </c>
      <c r="C1673" s="267" t="s">
        <v>2525</v>
      </c>
      <c r="D1673" s="268"/>
      <c r="E1673" s="267">
        <v>70</v>
      </c>
      <c r="F1673" s="269">
        <v>643</v>
      </c>
      <c r="G1673" s="270">
        <v>1292.2</v>
      </c>
      <c r="M1673" s="267">
        <v>-87.900634912681909</v>
      </c>
    </row>
    <row r="1674" spans="1:13" x14ac:dyDescent="0.25">
      <c r="A1674" s="267">
        <v>3355026</v>
      </c>
      <c r="B1674" s="267" t="s">
        <v>5856</v>
      </c>
      <c r="C1674" s="267" t="s">
        <v>2525</v>
      </c>
      <c r="D1674" s="268"/>
      <c r="E1674" s="267">
        <v>60</v>
      </c>
      <c r="F1674" s="269">
        <v>1291</v>
      </c>
      <c r="G1674" s="270">
        <v>2595</v>
      </c>
      <c r="M1674" s="267">
        <v>-83.748295058998707</v>
      </c>
    </row>
    <row r="1675" spans="1:13" x14ac:dyDescent="0.25">
      <c r="A1675" s="267">
        <v>3355027</v>
      </c>
      <c r="B1675" s="267" t="s">
        <v>5858</v>
      </c>
      <c r="C1675" s="267" t="s">
        <v>2525</v>
      </c>
      <c r="D1675" s="268"/>
      <c r="E1675" s="267">
        <v>50</v>
      </c>
      <c r="F1675" s="269">
        <v>490</v>
      </c>
      <c r="G1675" s="270">
        <v>984.2</v>
      </c>
      <c r="M1675" s="267">
        <v>-74.490203315208078</v>
      </c>
    </row>
    <row r="1676" spans="1:13" x14ac:dyDescent="0.25">
      <c r="A1676" s="267">
        <v>3355028</v>
      </c>
      <c r="B1676" s="267" t="s">
        <v>5860</v>
      </c>
      <c r="C1676" s="267" t="s">
        <v>2525</v>
      </c>
      <c r="D1676" s="268"/>
      <c r="E1676" s="267">
        <v>60</v>
      </c>
      <c r="F1676" s="269">
        <v>972</v>
      </c>
      <c r="G1676" s="270">
        <v>1954</v>
      </c>
      <c r="M1676" s="267">
        <v>-81.496212134479094</v>
      </c>
    </row>
    <row r="1677" spans="1:13" x14ac:dyDescent="0.25">
      <c r="A1677" s="267">
        <v>3355029</v>
      </c>
      <c r="B1677" s="267" t="s">
        <v>5862</v>
      </c>
      <c r="C1677" s="267" t="s">
        <v>2525</v>
      </c>
      <c r="D1677" s="268"/>
      <c r="E1677" s="267">
        <v>60</v>
      </c>
      <c r="F1677" s="269">
        <v>359</v>
      </c>
      <c r="G1677" s="270">
        <v>722</v>
      </c>
      <c r="M1677" s="267">
        <v>-83.2710054689164</v>
      </c>
    </row>
    <row r="1678" spans="1:13" x14ac:dyDescent="0.25">
      <c r="A1678" s="267">
        <v>3355030</v>
      </c>
      <c r="B1678" s="267" t="s">
        <v>5864</v>
      </c>
      <c r="C1678" s="267" t="s">
        <v>2525</v>
      </c>
      <c r="D1678" s="268"/>
      <c r="E1678" s="267">
        <v>60</v>
      </c>
      <c r="F1678" s="269">
        <v>652</v>
      </c>
      <c r="G1678" s="270">
        <v>1310.8</v>
      </c>
      <c r="M1678" s="267">
        <v>-83.6760580457359</v>
      </c>
    </row>
    <row r="1679" spans="1:13" x14ac:dyDescent="0.25">
      <c r="A1679" s="267">
        <v>3355031</v>
      </c>
      <c r="B1679" s="267" t="s">
        <v>5866</v>
      </c>
      <c r="C1679" s="267" t="s">
        <v>2525</v>
      </c>
      <c r="D1679" s="268"/>
      <c r="E1679" s="267">
        <v>60</v>
      </c>
      <c r="F1679" s="269">
        <v>3561</v>
      </c>
      <c r="G1679" s="270">
        <v>7157.8</v>
      </c>
      <c r="M1679" s="267">
        <v>-82.651413847703452</v>
      </c>
    </row>
    <row r="1680" spans="1:13" x14ac:dyDescent="0.25">
      <c r="A1680" s="267">
        <v>3355032</v>
      </c>
      <c r="B1680" s="267" t="s">
        <v>5868</v>
      </c>
      <c r="C1680" s="267" t="s">
        <v>2525</v>
      </c>
      <c r="D1680" s="268"/>
      <c r="E1680" s="267">
        <v>60</v>
      </c>
      <c r="F1680" s="269">
        <v>926</v>
      </c>
      <c r="G1680" s="270">
        <v>1860.4</v>
      </c>
      <c r="M1680" s="267">
        <v>-83.615850340316001</v>
      </c>
    </row>
    <row r="1681" spans="1:13" x14ac:dyDescent="0.25">
      <c r="A1681" s="267">
        <v>3355033</v>
      </c>
      <c r="B1681" s="267" t="s">
        <v>5870</v>
      </c>
      <c r="C1681" s="267" t="s">
        <v>2525</v>
      </c>
      <c r="D1681" s="268"/>
      <c r="E1681" s="267">
        <v>50</v>
      </c>
      <c r="F1681" s="269">
        <v>1634</v>
      </c>
      <c r="G1681" s="270">
        <v>3284</v>
      </c>
      <c r="M1681" s="267">
        <v>-77.864395119309393</v>
      </c>
    </row>
    <row r="1682" spans="1:13" x14ac:dyDescent="0.25">
      <c r="A1682" s="267">
        <v>3355034</v>
      </c>
      <c r="B1682" s="267" t="s">
        <v>5872</v>
      </c>
      <c r="C1682" s="267" t="s">
        <v>2525</v>
      </c>
      <c r="D1682" s="268"/>
      <c r="E1682" s="267">
        <v>60</v>
      </c>
      <c r="F1682" s="269">
        <v>730</v>
      </c>
      <c r="G1682" s="270">
        <v>1466.6</v>
      </c>
      <c r="M1682" s="267">
        <v>-81.632812240720853</v>
      </c>
    </row>
    <row r="1683" spans="1:13" x14ac:dyDescent="0.25">
      <c r="A1683" s="267">
        <v>3355035</v>
      </c>
      <c r="B1683" s="267" t="s">
        <v>5874</v>
      </c>
      <c r="C1683" s="267" t="s">
        <v>2525</v>
      </c>
      <c r="D1683" s="268"/>
      <c r="E1683" s="267">
        <v>50</v>
      </c>
      <c r="F1683" s="269">
        <v>808</v>
      </c>
      <c r="G1683" s="270">
        <v>1623.4</v>
      </c>
      <c r="M1683" s="267">
        <v>-68.053292623656702</v>
      </c>
    </row>
    <row r="1684" spans="1:13" x14ac:dyDescent="0.25">
      <c r="A1684" s="267">
        <v>3355036</v>
      </c>
      <c r="B1684" s="267" t="s">
        <v>5876</v>
      </c>
      <c r="C1684" s="267" t="s">
        <v>2525</v>
      </c>
      <c r="D1684" s="268"/>
      <c r="E1684" s="267">
        <v>60</v>
      </c>
      <c r="F1684" s="269">
        <v>651</v>
      </c>
      <c r="G1684" s="270">
        <v>1309.2</v>
      </c>
      <c r="M1684" s="267">
        <v>-82.800215998513153</v>
      </c>
    </row>
    <row r="1685" spans="1:13" x14ac:dyDescent="0.25">
      <c r="A1685" s="267">
        <v>3355037</v>
      </c>
      <c r="B1685" s="267" t="s">
        <v>5878</v>
      </c>
      <c r="C1685" s="267" t="s">
        <v>2525</v>
      </c>
      <c r="D1685" s="268"/>
      <c r="E1685" s="267">
        <v>70</v>
      </c>
      <c r="F1685" s="269">
        <v>293</v>
      </c>
      <c r="G1685" s="270">
        <v>588.20000000000005</v>
      </c>
      <c r="M1685" s="267">
        <v>-85.927213498121489</v>
      </c>
    </row>
    <row r="1686" spans="1:13" x14ac:dyDescent="0.25">
      <c r="A1686" s="267">
        <v>3355038</v>
      </c>
      <c r="B1686" s="267" t="s">
        <v>5880</v>
      </c>
      <c r="C1686" s="267" t="s">
        <v>2525</v>
      </c>
      <c r="D1686" s="268"/>
      <c r="E1686" s="267">
        <v>50</v>
      </c>
      <c r="F1686" s="269">
        <v>426</v>
      </c>
      <c r="G1686" s="270">
        <v>855.6</v>
      </c>
      <c r="M1686" s="267">
        <v>-73.822346091448594</v>
      </c>
    </row>
    <row r="1687" spans="1:13" x14ac:dyDescent="0.25">
      <c r="A1687" s="267">
        <v>3355039</v>
      </c>
      <c r="B1687" s="267" t="s">
        <v>5882</v>
      </c>
      <c r="C1687" s="267" t="s">
        <v>2525</v>
      </c>
      <c r="D1687" s="268"/>
      <c r="E1687" s="267">
        <v>60</v>
      </c>
      <c r="F1687" s="269">
        <v>1130</v>
      </c>
      <c r="G1687" s="270">
        <v>2272</v>
      </c>
      <c r="M1687" s="267">
        <v>-79.027898202551555</v>
      </c>
    </row>
    <row r="1688" spans="1:13" x14ac:dyDescent="0.25">
      <c r="A1688" s="267">
        <v>3355040</v>
      </c>
      <c r="B1688" s="267" t="s">
        <v>5884</v>
      </c>
      <c r="C1688" s="267" t="s">
        <v>2525</v>
      </c>
      <c r="D1688" s="268"/>
      <c r="E1688" s="267">
        <v>50</v>
      </c>
      <c r="F1688" s="269">
        <v>878</v>
      </c>
      <c r="G1688" s="270">
        <v>1764.6</v>
      </c>
      <c r="M1688" s="267">
        <v>-74.931100355404396</v>
      </c>
    </row>
    <row r="1689" spans="1:13" x14ac:dyDescent="0.25">
      <c r="A1689" s="267">
        <v>3355041</v>
      </c>
      <c r="B1689" s="267" t="s">
        <v>5886</v>
      </c>
      <c r="C1689" s="267" t="s">
        <v>2525</v>
      </c>
      <c r="D1689" s="268"/>
      <c r="E1689" s="267">
        <v>60</v>
      </c>
      <c r="F1689" s="269">
        <v>871</v>
      </c>
      <c r="G1689" s="270">
        <v>1750</v>
      </c>
      <c r="M1689" s="267">
        <v>-83.801200177311443</v>
      </c>
    </row>
    <row r="1690" spans="1:13" x14ac:dyDescent="0.25">
      <c r="A1690" s="267">
        <v>3355042</v>
      </c>
      <c r="B1690" s="267" t="s">
        <v>5888</v>
      </c>
      <c r="C1690" s="267" t="s">
        <v>2525</v>
      </c>
      <c r="D1690" s="268"/>
      <c r="E1690" s="267">
        <v>60</v>
      </c>
      <c r="F1690" s="269">
        <v>726</v>
      </c>
      <c r="G1690" s="270">
        <v>1459.2</v>
      </c>
      <c r="M1690" s="267">
        <v>-83.321518140571669</v>
      </c>
    </row>
    <row r="1691" spans="1:13" x14ac:dyDescent="0.25">
      <c r="A1691" s="267">
        <v>3355049</v>
      </c>
      <c r="B1691" s="267" t="s">
        <v>5890</v>
      </c>
      <c r="C1691" s="267" t="s">
        <v>2525</v>
      </c>
      <c r="D1691" s="268"/>
      <c r="E1691" s="267">
        <v>70</v>
      </c>
      <c r="F1691" s="269">
        <v>2438</v>
      </c>
      <c r="G1691" s="270">
        <v>4901.2</v>
      </c>
      <c r="M1691" s="267">
        <v>-86.776287228985439</v>
      </c>
    </row>
    <row r="1692" spans="1:13" x14ac:dyDescent="0.25">
      <c r="A1692" s="267">
        <v>3356001</v>
      </c>
      <c r="B1692" s="267" t="s">
        <v>5891</v>
      </c>
      <c r="C1692" s="267" t="s">
        <v>2525</v>
      </c>
      <c r="D1692" s="268"/>
      <c r="E1692" s="267">
        <v>70</v>
      </c>
      <c r="F1692" s="269">
        <v>562</v>
      </c>
      <c r="G1692" s="270">
        <v>1129.8</v>
      </c>
      <c r="M1692" s="267">
        <v>-86.140124892259223</v>
      </c>
    </row>
    <row r="1693" spans="1:13" x14ac:dyDescent="0.25">
      <c r="A1693" s="267">
        <v>3356002</v>
      </c>
      <c r="B1693" s="267" t="s">
        <v>5892</v>
      </c>
      <c r="C1693" s="267" t="s">
        <v>2525</v>
      </c>
      <c r="D1693" s="268"/>
      <c r="E1693" s="267">
        <v>50</v>
      </c>
      <c r="F1693" s="269">
        <v>3791</v>
      </c>
      <c r="G1693" s="270">
        <v>7620.4</v>
      </c>
      <c r="M1693" s="267">
        <v>-78.062653143724447</v>
      </c>
    </row>
    <row r="1694" spans="1:13" x14ac:dyDescent="0.25">
      <c r="A1694" s="267">
        <v>3356003</v>
      </c>
      <c r="B1694" s="267" t="s">
        <v>5893</v>
      </c>
      <c r="C1694" s="267" t="s">
        <v>2525</v>
      </c>
      <c r="D1694" s="268"/>
      <c r="E1694" s="267">
        <v>60</v>
      </c>
      <c r="F1694" s="269">
        <v>2800</v>
      </c>
      <c r="G1694" s="270">
        <v>5628.4</v>
      </c>
      <c r="M1694" s="267">
        <v>-82.759367596443724</v>
      </c>
    </row>
    <row r="1695" spans="1:13" x14ac:dyDescent="0.25">
      <c r="A1695" s="267">
        <v>3356004</v>
      </c>
      <c r="B1695" s="267" t="s">
        <v>5894</v>
      </c>
      <c r="C1695" s="267" t="s">
        <v>2525</v>
      </c>
      <c r="D1695" s="268"/>
      <c r="E1695" s="267">
        <v>70</v>
      </c>
      <c r="F1695" s="269">
        <v>657</v>
      </c>
      <c r="G1695" s="270">
        <v>1321.2</v>
      </c>
      <c r="M1695" s="267">
        <v>-86.991802109817627</v>
      </c>
    </row>
    <row r="1696" spans="1:13" x14ac:dyDescent="0.25">
      <c r="A1696" s="267">
        <v>3356005</v>
      </c>
      <c r="B1696" s="267" t="s">
        <v>5895</v>
      </c>
      <c r="C1696" s="267" t="s">
        <v>2525</v>
      </c>
      <c r="D1696" s="268"/>
      <c r="E1696" s="267">
        <v>50</v>
      </c>
      <c r="F1696" s="269">
        <v>9085</v>
      </c>
      <c r="G1696" s="270">
        <v>18261.599999999999</v>
      </c>
      <c r="M1696" s="267">
        <v>-75.822014301359914</v>
      </c>
    </row>
    <row r="1697" spans="1:13" x14ac:dyDescent="0.25">
      <c r="A1697" s="267">
        <v>3356006</v>
      </c>
      <c r="B1697" s="267" t="s">
        <v>5896</v>
      </c>
      <c r="C1697" s="267" t="s">
        <v>2525</v>
      </c>
      <c r="D1697" s="268"/>
      <c r="E1697" s="267">
        <v>60</v>
      </c>
      <c r="F1697" s="269">
        <v>369</v>
      </c>
      <c r="G1697" s="270">
        <v>741.6</v>
      </c>
      <c r="M1697" s="267">
        <v>-81.998831085535912</v>
      </c>
    </row>
    <row r="1698" spans="1:13" x14ac:dyDescent="0.25">
      <c r="A1698" s="267">
        <v>3356007</v>
      </c>
      <c r="B1698" s="267" t="s">
        <v>5897</v>
      </c>
      <c r="C1698" s="267" t="s">
        <v>22275</v>
      </c>
      <c r="D1698" s="268"/>
      <c r="E1698" s="267">
        <v>60</v>
      </c>
      <c r="F1698" s="269">
        <v>14981</v>
      </c>
      <c r="G1698" s="270">
        <v>30112.799999999999</v>
      </c>
      <c r="M1698" s="267">
        <v>-79.361094267924855</v>
      </c>
    </row>
    <row r="1699" spans="1:13" x14ac:dyDescent="0.25">
      <c r="A1699" s="267">
        <v>3356008</v>
      </c>
      <c r="B1699" s="267" t="s">
        <v>5898</v>
      </c>
      <c r="C1699" s="267" t="s">
        <v>2525</v>
      </c>
      <c r="D1699" s="268"/>
      <c r="E1699" s="267">
        <v>50</v>
      </c>
      <c r="F1699" s="269">
        <v>7232</v>
      </c>
      <c r="G1699" s="270">
        <v>14536.6</v>
      </c>
      <c r="M1699" s="267">
        <v>-73.78549047666354</v>
      </c>
    </row>
    <row r="1700" spans="1:13" x14ac:dyDescent="0.25">
      <c r="A1700" s="267">
        <v>3356009</v>
      </c>
      <c r="B1700" s="267" t="s">
        <v>5899</v>
      </c>
      <c r="C1700" s="267" t="s">
        <v>2525</v>
      </c>
      <c r="D1700" s="268"/>
      <c r="E1700" s="267">
        <v>60</v>
      </c>
      <c r="F1700" s="269">
        <v>9798</v>
      </c>
      <c r="G1700" s="270">
        <v>19694.599999999999</v>
      </c>
      <c r="M1700" s="267">
        <v>-79.543149888572543</v>
      </c>
    </row>
    <row r="1701" spans="1:13" x14ac:dyDescent="0.25">
      <c r="A1701" s="267">
        <v>3356010</v>
      </c>
      <c r="B1701" s="267" t="s">
        <v>5900</v>
      </c>
      <c r="C1701" s="267" t="s">
        <v>2525</v>
      </c>
      <c r="D1701" s="268"/>
      <c r="E1701" s="267">
        <v>60</v>
      </c>
      <c r="F1701" s="269">
        <v>1476</v>
      </c>
      <c r="G1701" s="270">
        <v>2965.8</v>
      </c>
      <c r="M1701" s="267">
        <v>-84.971662109329273</v>
      </c>
    </row>
    <row r="1702" spans="1:13" x14ac:dyDescent="0.25">
      <c r="A1702" s="267">
        <v>3356011</v>
      </c>
      <c r="B1702" s="267" t="s">
        <v>5901</v>
      </c>
      <c r="C1702" s="267" t="s">
        <v>2525</v>
      </c>
      <c r="D1702" s="268"/>
      <c r="E1702" s="267">
        <v>60</v>
      </c>
      <c r="F1702" s="269">
        <v>4615</v>
      </c>
      <c r="G1702" s="270">
        <v>9276.2000000000007</v>
      </c>
      <c r="M1702" s="267">
        <v>-79.733617833196405</v>
      </c>
    </row>
    <row r="1703" spans="1:13" x14ac:dyDescent="0.25">
      <c r="A1703" s="267">
        <v>3357001</v>
      </c>
      <c r="B1703" s="267" t="s">
        <v>5903</v>
      </c>
      <c r="C1703" s="267" t="s">
        <v>2525</v>
      </c>
      <c r="D1703" s="268"/>
      <c r="E1703" s="267">
        <v>50</v>
      </c>
      <c r="F1703" s="269">
        <v>919</v>
      </c>
      <c r="G1703" s="270">
        <v>1846.6</v>
      </c>
      <c r="M1703" s="267">
        <v>-76.289258510142048</v>
      </c>
    </row>
    <row r="1704" spans="1:13" x14ac:dyDescent="0.25">
      <c r="A1704" s="267">
        <v>3357002</v>
      </c>
      <c r="B1704" s="267" t="s">
        <v>5905</v>
      </c>
      <c r="C1704" s="267" t="s">
        <v>2525</v>
      </c>
      <c r="D1704" s="268"/>
      <c r="E1704" s="267">
        <v>50</v>
      </c>
      <c r="F1704" s="269">
        <v>422</v>
      </c>
      <c r="G1704" s="270">
        <v>847.8</v>
      </c>
      <c r="M1704" s="267">
        <v>-72.140863228639589</v>
      </c>
    </row>
    <row r="1705" spans="1:13" x14ac:dyDescent="0.25">
      <c r="A1705" s="267">
        <v>3357003</v>
      </c>
      <c r="B1705" s="267" t="s">
        <v>5907</v>
      </c>
      <c r="C1705" s="267" t="s">
        <v>2525</v>
      </c>
      <c r="D1705" s="268"/>
      <c r="E1705" s="267">
        <v>60</v>
      </c>
      <c r="F1705" s="269">
        <v>446</v>
      </c>
      <c r="G1705" s="270">
        <v>897</v>
      </c>
      <c r="M1705" s="267">
        <v>-83.192120658553122</v>
      </c>
    </row>
    <row r="1706" spans="1:13" x14ac:dyDescent="0.25">
      <c r="A1706" s="267">
        <v>3357004</v>
      </c>
      <c r="B1706" s="267" t="s">
        <v>5909</v>
      </c>
      <c r="C1706" s="267" t="s">
        <v>2525</v>
      </c>
      <c r="D1706" s="268"/>
      <c r="E1706" s="267">
        <v>70</v>
      </c>
      <c r="F1706" s="269">
        <v>728</v>
      </c>
      <c r="G1706" s="270">
        <v>1462.6</v>
      </c>
      <c r="M1706" s="267">
        <v>-85.549694468124173</v>
      </c>
    </row>
    <row r="1707" spans="1:13" x14ac:dyDescent="0.25">
      <c r="A1707" s="267">
        <v>3357005</v>
      </c>
      <c r="B1707" s="267" t="s">
        <v>5911</v>
      </c>
      <c r="C1707" s="267" t="s">
        <v>2525</v>
      </c>
      <c r="D1707" s="268"/>
      <c r="E1707" s="267">
        <v>50</v>
      </c>
      <c r="F1707" s="269">
        <v>532</v>
      </c>
      <c r="G1707" s="270">
        <v>1070.2</v>
      </c>
      <c r="M1707" s="267">
        <v>-72.815921749645881</v>
      </c>
    </row>
    <row r="1708" spans="1:13" x14ac:dyDescent="0.25">
      <c r="A1708" s="267">
        <v>3357006</v>
      </c>
      <c r="B1708" s="267" t="s">
        <v>5913</v>
      </c>
      <c r="C1708" s="267" t="s">
        <v>2525</v>
      </c>
      <c r="D1708" s="268"/>
      <c r="E1708" s="267">
        <v>60</v>
      </c>
      <c r="F1708" s="269">
        <v>1217</v>
      </c>
      <c r="G1708" s="270">
        <v>2445.4</v>
      </c>
      <c r="M1708" s="267">
        <v>-80.752634722954014</v>
      </c>
    </row>
    <row r="1709" spans="1:13" x14ac:dyDescent="0.25">
      <c r="A1709" s="267">
        <v>3357007</v>
      </c>
      <c r="B1709" s="267" t="s">
        <v>5915</v>
      </c>
      <c r="C1709" s="267" t="s">
        <v>2525</v>
      </c>
      <c r="D1709" s="268"/>
      <c r="E1709" s="267">
        <v>50</v>
      </c>
      <c r="F1709" s="269">
        <v>551</v>
      </c>
      <c r="G1709" s="270">
        <v>1107.2</v>
      </c>
      <c r="M1709" s="267">
        <v>-74.520945737586075</v>
      </c>
    </row>
    <row r="1710" spans="1:13" x14ac:dyDescent="0.25">
      <c r="A1710" s="267">
        <v>3357008</v>
      </c>
      <c r="B1710" s="267" t="s">
        <v>5917</v>
      </c>
      <c r="C1710" s="267" t="s">
        <v>22275</v>
      </c>
      <c r="D1710" s="268"/>
      <c r="E1710" s="267">
        <v>60</v>
      </c>
      <c r="F1710" s="269">
        <v>9305</v>
      </c>
      <c r="G1710" s="270">
        <v>18702.2</v>
      </c>
      <c r="M1710" s="267">
        <v>-79.352638160541815</v>
      </c>
    </row>
    <row r="1711" spans="1:13" x14ac:dyDescent="0.25">
      <c r="A1711" s="267">
        <v>3357009</v>
      </c>
      <c r="B1711" s="267" t="s">
        <v>5919</v>
      </c>
      <c r="C1711" s="267" t="s">
        <v>2525</v>
      </c>
      <c r="D1711" s="268"/>
      <c r="E1711" s="267">
        <v>50</v>
      </c>
      <c r="F1711" s="269">
        <v>666</v>
      </c>
      <c r="G1711" s="270">
        <v>1339.4</v>
      </c>
      <c r="M1711" s="267">
        <v>-63.528235764616412</v>
      </c>
    </row>
    <row r="1712" spans="1:13" x14ac:dyDescent="0.25">
      <c r="A1712" s="267">
        <v>3357010</v>
      </c>
      <c r="B1712" s="267" t="s">
        <v>5921</v>
      </c>
      <c r="C1712" s="267" t="s">
        <v>2525</v>
      </c>
      <c r="D1712" s="268"/>
      <c r="E1712" s="267">
        <v>50</v>
      </c>
      <c r="F1712" s="269">
        <v>364</v>
      </c>
      <c r="G1712" s="270">
        <v>731</v>
      </c>
      <c r="M1712" s="267">
        <v>-75.676033586768867</v>
      </c>
    </row>
    <row r="1713" spans="1:13" x14ac:dyDescent="0.25">
      <c r="A1713" s="267">
        <v>3357011</v>
      </c>
      <c r="B1713" s="267" t="s">
        <v>5923</v>
      </c>
      <c r="C1713" s="267" t="s">
        <v>2525</v>
      </c>
      <c r="D1713" s="268"/>
      <c r="E1713" s="267">
        <v>60</v>
      </c>
      <c r="F1713" s="269">
        <v>332</v>
      </c>
      <c r="G1713" s="270">
        <v>667.6</v>
      </c>
      <c r="M1713" s="267">
        <v>-81.751954981972972</v>
      </c>
    </row>
    <row r="1714" spans="1:13" x14ac:dyDescent="0.25">
      <c r="A1714" s="267">
        <v>3357012</v>
      </c>
      <c r="B1714" s="267" t="s">
        <v>5925</v>
      </c>
      <c r="C1714" s="267" t="s">
        <v>2525</v>
      </c>
      <c r="D1714" s="268"/>
      <c r="E1714" s="267">
        <v>60</v>
      </c>
      <c r="F1714" s="269">
        <v>528</v>
      </c>
      <c r="G1714" s="270">
        <v>1061.5999999999999</v>
      </c>
      <c r="M1714" s="267">
        <v>-83.686689362402433</v>
      </c>
    </row>
    <row r="1715" spans="1:13" x14ac:dyDescent="0.25">
      <c r="A1715" s="267">
        <v>3357013</v>
      </c>
      <c r="B1715" s="267" t="s">
        <v>5927</v>
      </c>
      <c r="C1715" s="267" t="s">
        <v>2525</v>
      </c>
      <c r="D1715" s="268"/>
      <c r="E1715" s="267">
        <v>50</v>
      </c>
      <c r="F1715" s="269">
        <v>1019</v>
      </c>
      <c r="G1715" s="270">
        <v>2048.8000000000002</v>
      </c>
      <c r="M1715" s="267">
        <v>-65.280824883071602</v>
      </c>
    </row>
    <row r="1716" spans="1:13" x14ac:dyDescent="0.25">
      <c r="A1716" s="267">
        <v>3357014</v>
      </c>
      <c r="B1716" s="267" t="s">
        <v>5929</v>
      </c>
      <c r="C1716" s="267" t="s">
        <v>2525</v>
      </c>
      <c r="D1716" s="268"/>
      <c r="E1716" s="267">
        <v>60</v>
      </c>
      <c r="F1716" s="269">
        <v>332</v>
      </c>
      <c r="G1716" s="270">
        <v>666.4</v>
      </c>
      <c r="M1716" s="267">
        <v>-83.790525312227459</v>
      </c>
    </row>
    <row r="1717" spans="1:13" x14ac:dyDescent="0.25">
      <c r="A1717" s="267">
        <v>3357015</v>
      </c>
      <c r="B1717" s="267" t="s">
        <v>5931</v>
      </c>
      <c r="C1717" s="267" t="s">
        <v>2525</v>
      </c>
      <c r="D1717" s="268"/>
      <c r="E1717" s="267">
        <v>60</v>
      </c>
      <c r="F1717" s="269">
        <v>1432</v>
      </c>
      <c r="G1717" s="270">
        <v>2878.6</v>
      </c>
      <c r="M1717" s="267">
        <v>-81.076064560972696</v>
      </c>
    </row>
    <row r="1718" spans="1:13" x14ac:dyDescent="0.25">
      <c r="A1718" s="267">
        <v>3357016</v>
      </c>
      <c r="B1718" s="267" t="s">
        <v>5933</v>
      </c>
      <c r="C1718" s="267" t="s">
        <v>2525</v>
      </c>
      <c r="D1718" s="268"/>
      <c r="E1718" s="267">
        <v>60</v>
      </c>
      <c r="F1718" s="269">
        <v>4598</v>
      </c>
      <c r="G1718" s="270">
        <v>9242.4</v>
      </c>
      <c r="M1718" s="267">
        <v>-84.130847650011717</v>
      </c>
    </row>
    <row r="1719" spans="1:13" x14ac:dyDescent="0.25">
      <c r="A1719" s="267">
        <v>3357017</v>
      </c>
      <c r="B1719" s="267" t="s">
        <v>5935</v>
      </c>
      <c r="C1719" s="267" t="s">
        <v>2525</v>
      </c>
      <c r="D1719" s="268"/>
      <c r="E1719" s="267">
        <v>50</v>
      </c>
      <c r="F1719" s="269">
        <v>241</v>
      </c>
      <c r="G1719" s="270">
        <v>484</v>
      </c>
      <c r="M1719" s="267">
        <v>-69.553391356041175</v>
      </c>
    </row>
    <row r="1720" spans="1:13" x14ac:dyDescent="0.25">
      <c r="A1720" s="267">
        <v>3357018</v>
      </c>
      <c r="B1720" s="267" t="s">
        <v>5937</v>
      </c>
      <c r="C1720" s="267" t="s">
        <v>2525</v>
      </c>
      <c r="D1720" s="268"/>
      <c r="E1720" s="267">
        <v>50</v>
      </c>
      <c r="F1720" s="269">
        <v>1146</v>
      </c>
      <c r="G1720" s="270">
        <v>2302.8000000000002</v>
      </c>
      <c r="M1720" s="267">
        <v>-77.37209291529814</v>
      </c>
    </row>
    <row r="1721" spans="1:13" x14ac:dyDescent="0.25">
      <c r="A1721" s="267">
        <v>3357019</v>
      </c>
      <c r="B1721" s="267" t="s">
        <v>5939</v>
      </c>
      <c r="C1721" s="267" t="s">
        <v>2525</v>
      </c>
      <c r="D1721" s="268"/>
      <c r="E1721" s="267">
        <v>60</v>
      </c>
      <c r="F1721" s="269">
        <v>231</v>
      </c>
      <c r="G1721" s="270">
        <v>464.8</v>
      </c>
      <c r="M1721" s="267">
        <v>-79.208815008011783</v>
      </c>
    </row>
    <row r="1722" spans="1:13" x14ac:dyDescent="0.25">
      <c r="A1722" s="267">
        <v>3357020</v>
      </c>
      <c r="B1722" s="267" t="s">
        <v>5941</v>
      </c>
      <c r="C1722" s="267" t="s">
        <v>2525</v>
      </c>
      <c r="D1722" s="268"/>
      <c r="E1722" s="267">
        <v>70</v>
      </c>
      <c r="F1722" s="269">
        <v>567</v>
      </c>
      <c r="G1722" s="270">
        <v>1139.8</v>
      </c>
      <c r="M1722" s="267">
        <v>-85.100781615247655</v>
      </c>
    </row>
    <row r="1723" spans="1:13" x14ac:dyDescent="0.25">
      <c r="A1723" s="267">
        <v>3357021</v>
      </c>
      <c r="B1723" s="267" t="s">
        <v>5943</v>
      </c>
      <c r="C1723" s="267" t="s">
        <v>2525</v>
      </c>
      <c r="D1723" s="268"/>
      <c r="E1723" s="267">
        <v>50</v>
      </c>
      <c r="F1723" s="269">
        <v>2346</v>
      </c>
      <c r="G1723" s="270">
        <v>4715</v>
      </c>
      <c r="M1723" s="267">
        <v>-64.83473528434601</v>
      </c>
    </row>
    <row r="1724" spans="1:13" x14ac:dyDescent="0.25">
      <c r="A1724" s="267">
        <v>3357022</v>
      </c>
      <c r="B1724" s="267" t="s">
        <v>5945</v>
      </c>
      <c r="C1724" s="267" t="s">
        <v>2525</v>
      </c>
      <c r="D1724" s="268"/>
      <c r="E1724" s="267">
        <v>60</v>
      </c>
      <c r="F1724" s="269">
        <v>537</v>
      </c>
      <c r="G1724" s="270">
        <v>1079.4000000000001</v>
      </c>
      <c r="M1724" s="267">
        <v>-80.441820492344831</v>
      </c>
    </row>
    <row r="1725" spans="1:13" x14ac:dyDescent="0.25">
      <c r="A1725" s="267">
        <v>3357023</v>
      </c>
      <c r="B1725" s="267" t="s">
        <v>5947</v>
      </c>
      <c r="C1725" s="267" t="s">
        <v>2525</v>
      </c>
      <c r="D1725" s="268"/>
      <c r="E1725" s="267">
        <v>60</v>
      </c>
      <c r="F1725" s="269">
        <v>384</v>
      </c>
      <c r="G1725" s="270">
        <v>772.6</v>
      </c>
      <c r="M1725" s="267">
        <v>-81.274258993001922</v>
      </c>
    </row>
    <row r="1726" spans="1:13" x14ac:dyDescent="0.25">
      <c r="A1726" s="267">
        <v>3357024</v>
      </c>
      <c r="B1726" s="267" t="s">
        <v>5949</v>
      </c>
      <c r="C1726" s="267" t="s">
        <v>2525</v>
      </c>
      <c r="D1726" s="268"/>
      <c r="E1726" s="267">
        <v>50</v>
      </c>
      <c r="F1726" s="269">
        <v>585</v>
      </c>
      <c r="G1726" s="270">
        <v>1175.4000000000001</v>
      </c>
      <c r="M1726" s="267">
        <v>-59.68666731557343</v>
      </c>
    </row>
    <row r="1727" spans="1:13" x14ac:dyDescent="0.25">
      <c r="A1727" s="267">
        <v>3357025</v>
      </c>
      <c r="B1727" s="267" t="s">
        <v>5951</v>
      </c>
      <c r="C1727" s="267" t="s">
        <v>2525</v>
      </c>
      <c r="D1727" s="268"/>
      <c r="E1727" s="267">
        <v>50</v>
      </c>
      <c r="F1727" s="269">
        <v>728</v>
      </c>
      <c r="G1727" s="270">
        <v>1464.2</v>
      </c>
      <c r="M1727" s="267">
        <v>-71.467003069239951</v>
      </c>
    </row>
    <row r="1728" spans="1:13" x14ac:dyDescent="0.25">
      <c r="A1728" s="267">
        <v>3357026</v>
      </c>
      <c r="B1728" s="267" t="s">
        <v>5953</v>
      </c>
      <c r="C1728" s="267" t="s">
        <v>2525</v>
      </c>
      <c r="D1728" s="268"/>
      <c r="E1728" s="267">
        <v>70</v>
      </c>
      <c r="F1728" s="269">
        <v>508</v>
      </c>
      <c r="G1728" s="270">
        <v>1021.6</v>
      </c>
      <c r="M1728" s="267">
        <v>-85.03538323999706</v>
      </c>
    </row>
    <row r="1729" spans="1:13" x14ac:dyDescent="0.25">
      <c r="A1729" s="267">
        <v>3357027</v>
      </c>
      <c r="B1729" s="267" t="s">
        <v>5955</v>
      </c>
      <c r="C1729" s="267" t="s">
        <v>2525</v>
      </c>
      <c r="D1729" s="268"/>
      <c r="E1729" s="267">
        <v>70</v>
      </c>
      <c r="F1729" s="269">
        <v>627</v>
      </c>
      <c r="G1729" s="270">
        <v>1260.4000000000001</v>
      </c>
      <c r="M1729" s="267">
        <v>-87.157416144163435</v>
      </c>
    </row>
    <row r="1730" spans="1:13" x14ac:dyDescent="0.25">
      <c r="A1730" s="267">
        <v>3357028</v>
      </c>
      <c r="B1730" s="267" t="s">
        <v>3651</v>
      </c>
      <c r="C1730" s="267" t="s">
        <v>2525</v>
      </c>
      <c r="D1730" s="268"/>
      <c r="E1730" s="267">
        <v>50</v>
      </c>
      <c r="F1730" s="269">
        <v>652</v>
      </c>
      <c r="G1730" s="270">
        <v>1311</v>
      </c>
      <c r="M1730" s="267">
        <v>-71.559584016204639</v>
      </c>
    </row>
    <row r="1731" spans="1:13" x14ac:dyDescent="0.25">
      <c r="A1731" s="267">
        <v>3357029</v>
      </c>
      <c r="B1731" s="267" t="s">
        <v>5958</v>
      </c>
      <c r="C1731" s="267" t="s">
        <v>2525</v>
      </c>
      <c r="D1731" s="268"/>
      <c r="E1731" s="267">
        <v>60</v>
      </c>
      <c r="F1731" s="269">
        <v>281</v>
      </c>
      <c r="G1731" s="270">
        <v>565.20000000000005</v>
      </c>
      <c r="M1731" s="267">
        <v>-80.56764005988137</v>
      </c>
    </row>
    <row r="1732" spans="1:13" x14ac:dyDescent="0.25">
      <c r="A1732" s="267">
        <v>3357030</v>
      </c>
      <c r="B1732" s="267" t="s">
        <v>5960</v>
      </c>
      <c r="C1732" s="267" t="s">
        <v>2525</v>
      </c>
      <c r="D1732" s="268"/>
      <c r="E1732" s="267">
        <v>70</v>
      </c>
      <c r="F1732" s="269">
        <v>488</v>
      </c>
      <c r="G1732" s="270">
        <v>980.6</v>
      </c>
      <c r="M1732" s="267">
        <v>-85.958104476878319</v>
      </c>
    </row>
    <row r="1733" spans="1:13" x14ac:dyDescent="0.25">
      <c r="A1733" s="267">
        <v>3357031</v>
      </c>
      <c r="B1733" s="267" t="s">
        <v>5962</v>
      </c>
      <c r="C1733" s="267" t="s">
        <v>2525</v>
      </c>
      <c r="D1733" s="268"/>
      <c r="E1733" s="267">
        <v>60</v>
      </c>
      <c r="F1733" s="269">
        <v>594</v>
      </c>
      <c r="G1733" s="270">
        <v>1194.2</v>
      </c>
      <c r="M1733" s="267">
        <v>-81.624383732788061</v>
      </c>
    </row>
    <row r="1734" spans="1:13" x14ac:dyDescent="0.25">
      <c r="A1734" s="267">
        <v>3357032</v>
      </c>
      <c r="B1734" s="267" t="s">
        <v>5964</v>
      </c>
      <c r="C1734" s="267" t="s">
        <v>2525</v>
      </c>
      <c r="D1734" s="268"/>
      <c r="E1734" s="267">
        <v>50</v>
      </c>
      <c r="F1734" s="269">
        <v>459</v>
      </c>
      <c r="G1734" s="270">
        <v>922.2</v>
      </c>
      <c r="M1734" s="267">
        <v>-78.413144697992252</v>
      </c>
    </row>
    <row r="1735" spans="1:13" x14ac:dyDescent="0.25">
      <c r="A1735" s="267">
        <v>3357033</v>
      </c>
      <c r="B1735" s="267" t="s">
        <v>5966</v>
      </c>
      <c r="C1735" s="267" t="s">
        <v>2525</v>
      </c>
      <c r="D1735" s="268"/>
      <c r="E1735" s="267">
        <v>50</v>
      </c>
      <c r="F1735" s="269">
        <v>1083</v>
      </c>
      <c r="G1735" s="270">
        <v>2177.6</v>
      </c>
      <c r="M1735" s="267">
        <v>-74.166070634294243</v>
      </c>
    </row>
    <row r="1736" spans="1:13" x14ac:dyDescent="0.25">
      <c r="A1736" s="267">
        <v>3357034</v>
      </c>
      <c r="B1736" s="267" t="s">
        <v>5968</v>
      </c>
      <c r="C1736" s="267" t="s">
        <v>2525</v>
      </c>
      <c r="D1736" s="268"/>
      <c r="E1736" s="267">
        <v>50</v>
      </c>
      <c r="F1736" s="269">
        <v>229</v>
      </c>
      <c r="G1736" s="270">
        <v>460.6</v>
      </c>
      <c r="M1736" s="267">
        <v>-78.202350520869928</v>
      </c>
    </row>
    <row r="1737" spans="1:13" x14ac:dyDescent="0.25">
      <c r="A1737" s="267">
        <v>3357035</v>
      </c>
      <c r="B1737" s="267" t="s">
        <v>5970</v>
      </c>
      <c r="C1737" s="267" t="s">
        <v>2525</v>
      </c>
      <c r="D1737" s="268"/>
      <c r="E1737" s="267">
        <v>60</v>
      </c>
      <c r="F1737" s="269">
        <v>915</v>
      </c>
      <c r="G1737" s="270">
        <v>1839.4</v>
      </c>
      <c r="M1737" s="267">
        <v>-84.703858720684025</v>
      </c>
    </row>
    <row r="1738" spans="1:13" x14ac:dyDescent="0.25">
      <c r="A1738" s="267">
        <v>3357036</v>
      </c>
      <c r="B1738" s="267" t="s">
        <v>5972</v>
      </c>
      <c r="C1738" s="267" t="s">
        <v>2525</v>
      </c>
      <c r="D1738" s="268"/>
      <c r="E1738" s="267">
        <v>50</v>
      </c>
      <c r="F1738" s="269">
        <v>465</v>
      </c>
      <c r="G1738" s="270">
        <v>933.8</v>
      </c>
      <c r="M1738" s="267">
        <v>-76.068643857144963</v>
      </c>
    </row>
    <row r="1739" spans="1:13" x14ac:dyDescent="0.25">
      <c r="A1739" s="267">
        <v>3357037</v>
      </c>
      <c r="B1739" s="267" t="s">
        <v>5974</v>
      </c>
      <c r="C1739" s="267" t="s">
        <v>2525</v>
      </c>
      <c r="D1739" s="268"/>
      <c r="E1739" s="267">
        <v>60</v>
      </c>
      <c r="F1739" s="269">
        <v>841</v>
      </c>
      <c r="G1739" s="270">
        <v>1689.8</v>
      </c>
      <c r="M1739" s="267">
        <v>-82.865751214228339</v>
      </c>
    </row>
    <row r="1740" spans="1:13" x14ac:dyDescent="0.25">
      <c r="A1740" s="267">
        <v>3357038</v>
      </c>
      <c r="B1740" s="267" t="s">
        <v>5976</v>
      </c>
      <c r="C1740" s="267" t="s">
        <v>2525</v>
      </c>
      <c r="D1740" s="268"/>
      <c r="E1740" s="267">
        <v>60</v>
      </c>
      <c r="F1740" s="269">
        <v>567</v>
      </c>
      <c r="G1740" s="270">
        <v>1139</v>
      </c>
      <c r="M1740" s="267">
        <v>-79.941050975877744</v>
      </c>
    </row>
    <row r="1741" spans="1:13" x14ac:dyDescent="0.25">
      <c r="A1741" s="267">
        <v>3357039</v>
      </c>
      <c r="B1741" s="267" t="s">
        <v>5978</v>
      </c>
      <c r="C1741" s="267" t="s">
        <v>22275</v>
      </c>
      <c r="D1741" s="268"/>
      <c r="E1741" s="267">
        <v>50</v>
      </c>
      <c r="F1741" s="269">
        <v>10622</v>
      </c>
      <c r="G1741" s="270">
        <v>21349.8</v>
      </c>
      <c r="M1741" s="267">
        <v>-76.764984970582788</v>
      </c>
    </row>
    <row r="1742" spans="1:13" x14ac:dyDescent="0.25">
      <c r="A1742" s="267">
        <v>3357040</v>
      </c>
      <c r="B1742" s="267" t="s">
        <v>5980</v>
      </c>
      <c r="C1742" s="267" t="s">
        <v>2525</v>
      </c>
      <c r="D1742" s="268"/>
      <c r="E1742" s="267">
        <v>60</v>
      </c>
      <c r="F1742" s="269">
        <v>408</v>
      </c>
      <c r="G1742" s="270">
        <v>819.6</v>
      </c>
      <c r="M1742" s="267">
        <v>-84.19638508218469</v>
      </c>
    </row>
    <row r="1743" spans="1:13" x14ac:dyDescent="0.25">
      <c r="A1743" s="267">
        <v>3357041</v>
      </c>
      <c r="B1743" s="267" t="s">
        <v>5982</v>
      </c>
      <c r="C1743" s="267" t="s">
        <v>2525</v>
      </c>
      <c r="D1743" s="268"/>
      <c r="E1743" s="267">
        <v>60</v>
      </c>
      <c r="F1743" s="269">
        <v>6422</v>
      </c>
      <c r="G1743" s="270">
        <v>12909.2</v>
      </c>
      <c r="M1743" s="267">
        <v>-79.298342058455987</v>
      </c>
    </row>
    <row r="1744" spans="1:13" x14ac:dyDescent="0.25">
      <c r="A1744" s="267">
        <v>3357042</v>
      </c>
      <c r="B1744" s="267" t="s">
        <v>3530</v>
      </c>
      <c r="C1744" s="267" t="s">
        <v>2525</v>
      </c>
      <c r="D1744" s="268"/>
      <c r="E1744" s="267">
        <v>50</v>
      </c>
      <c r="F1744" s="269">
        <v>464</v>
      </c>
      <c r="G1744" s="270">
        <v>931.8</v>
      </c>
      <c r="M1744" s="267">
        <v>-72.321721862790412</v>
      </c>
    </row>
    <row r="1745" spans="1:13" x14ac:dyDescent="0.25">
      <c r="A1745" s="267">
        <v>3357043</v>
      </c>
      <c r="B1745" s="267" t="s">
        <v>5985</v>
      </c>
      <c r="C1745" s="267" t="s">
        <v>2525</v>
      </c>
      <c r="D1745" s="268"/>
      <c r="E1745" s="267">
        <v>60</v>
      </c>
      <c r="F1745" s="269">
        <v>1732</v>
      </c>
      <c r="G1745" s="270">
        <v>3482</v>
      </c>
      <c r="M1745" s="267">
        <v>-81.808825249466011</v>
      </c>
    </row>
    <row r="1746" spans="1:13" x14ac:dyDescent="0.25">
      <c r="A1746" s="267">
        <v>3357044</v>
      </c>
      <c r="B1746" s="267" t="s">
        <v>5987</v>
      </c>
      <c r="C1746" s="267" t="s">
        <v>2525</v>
      </c>
      <c r="D1746" s="268"/>
      <c r="E1746" s="267">
        <v>50</v>
      </c>
      <c r="F1746" s="269">
        <v>2769</v>
      </c>
      <c r="G1746" s="270">
        <v>5565.2</v>
      </c>
      <c r="M1746" s="267">
        <v>-70.665801838877968</v>
      </c>
    </row>
    <row r="1747" spans="1:13" x14ac:dyDescent="0.25">
      <c r="A1747" s="267">
        <v>3357045</v>
      </c>
      <c r="B1747" s="267" t="s">
        <v>5989</v>
      </c>
      <c r="C1747" s="267" t="s">
        <v>2525</v>
      </c>
      <c r="D1747" s="268"/>
      <c r="E1747" s="267">
        <v>50</v>
      </c>
      <c r="F1747" s="269">
        <v>3064</v>
      </c>
      <c r="G1747" s="270">
        <v>6159.6</v>
      </c>
      <c r="M1747" s="267">
        <v>-76.746310531039086</v>
      </c>
    </row>
    <row r="1748" spans="1:13" x14ac:dyDescent="0.25">
      <c r="A1748" s="267">
        <v>3357046</v>
      </c>
      <c r="B1748" s="267" t="s">
        <v>5991</v>
      </c>
      <c r="C1748" s="267" t="s">
        <v>2525</v>
      </c>
      <c r="D1748" s="268"/>
      <c r="E1748" s="267">
        <v>60</v>
      </c>
      <c r="F1748" s="269">
        <v>439</v>
      </c>
      <c r="G1748" s="270">
        <v>881.6</v>
      </c>
      <c r="M1748" s="267">
        <v>-80.482780759960463</v>
      </c>
    </row>
    <row r="1749" spans="1:13" x14ac:dyDescent="0.25">
      <c r="A1749" s="267">
        <v>3357047</v>
      </c>
      <c r="B1749" s="267" t="s">
        <v>5993</v>
      </c>
      <c r="C1749" s="267" t="s">
        <v>2525</v>
      </c>
      <c r="D1749" s="268"/>
      <c r="E1749" s="267">
        <v>60</v>
      </c>
      <c r="F1749" s="269">
        <v>1801</v>
      </c>
      <c r="G1749" s="270">
        <v>3619.2</v>
      </c>
      <c r="M1749" s="267">
        <v>-82.521808855077978</v>
      </c>
    </row>
    <row r="1750" spans="1:13" x14ac:dyDescent="0.25">
      <c r="A1750" s="267">
        <v>3357048</v>
      </c>
      <c r="B1750" s="267" t="s">
        <v>5995</v>
      </c>
      <c r="C1750" s="267" t="s">
        <v>2525</v>
      </c>
      <c r="D1750" s="268"/>
      <c r="E1750" s="267">
        <v>60</v>
      </c>
      <c r="F1750" s="269">
        <v>433</v>
      </c>
      <c r="G1750" s="270">
        <v>871.2</v>
      </c>
      <c r="M1750" s="267">
        <v>-84.252097333185162</v>
      </c>
    </row>
    <row r="1751" spans="1:13" x14ac:dyDescent="0.25">
      <c r="A1751" s="267">
        <v>3357049</v>
      </c>
      <c r="B1751" s="267" t="s">
        <v>5997</v>
      </c>
      <c r="C1751" s="267" t="s">
        <v>2525</v>
      </c>
      <c r="D1751" s="268"/>
      <c r="E1751" s="267">
        <v>70</v>
      </c>
      <c r="F1751" s="269">
        <v>334</v>
      </c>
      <c r="G1751" s="270">
        <v>671.4</v>
      </c>
      <c r="M1751" s="267">
        <v>-86.590959473162982</v>
      </c>
    </row>
    <row r="1752" spans="1:13" x14ac:dyDescent="0.25">
      <c r="A1752" s="267">
        <v>3357050</v>
      </c>
      <c r="B1752" s="267" t="s">
        <v>5999</v>
      </c>
      <c r="C1752" s="267" t="s">
        <v>2525</v>
      </c>
      <c r="D1752" s="268"/>
      <c r="E1752" s="267">
        <v>60</v>
      </c>
      <c r="F1752" s="269">
        <v>394</v>
      </c>
      <c r="G1752" s="270">
        <v>792.8</v>
      </c>
      <c r="M1752" s="267">
        <v>-81.77511711467416</v>
      </c>
    </row>
    <row r="1753" spans="1:13" x14ac:dyDescent="0.25">
      <c r="A1753" s="267">
        <v>3357051</v>
      </c>
      <c r="B1753" s="267" t="s">
        <v>6001</v>
      </c>
      <c r="C1753" s="267" t="s">
        <v>22275</v>
      </c>
      <c r="D1753" s="268"/>
      <c r="E1753" s="267">
        <v>60</v>
      </c>
      <c r="F1753" s="269">
        <v>5040</v>
      </c>
      <c r="G1753" s="270">
        <v>10129.6</v>
      </c>
      <c r="M1753" s="267">
        <v>-79.366275637021943</v>
      </c>
    </row>
    <row r="1754" spans="1:13" x14ac:dyDescent="0.25">
      <c r="A1754" s="267">
        <v>3357052</v>
      </c>
      <c r="B1754" s="267" t="s">
        <v>6003</v>
      </c>
      <c r="C1754" s="267" t="s">
        <v>2525</v>
      </c>
      <c r="D1754" s="268"/>
      <c r="E1754" s="267">
        <v>70</v>
      </c>
      <c r="F1754" s="269">
        <v>519</v>
      </c>
      <c r="G1754" s="270">
        <v>1043.8</v>
      </c>
      <c r="M1754" s="267">
        <v>-85.796702271932887</v>
      </c>
    </row>
    <row r="1755" spans="1:13" x14ac:dyDescent="0.25">
      <c r="A1755" s="267">
        <v>3357053</v>
      </c>
      <c r="B1755" s="267" t="s">
        <v>6005</v>
      </c>
      <c r="C1755" s="267" t="s">
        <v>2525</v>
      </c>
      <c r="D1755" s="268"/>
      <c r="E1755" s="267">
        <v>60</v>
      </c>
      <c r="F1755" s="269">
        <v>264</v>
      </c>
      <c r="G1755" s="270">
        <v>531</v>
      </c>
      <c r="M1755" s="267">
        <v>-80.602840325764831</v>
      </c>
    </row>
    <row r="1756" spans="1:13" x14ac:dyDescent="0.25">
      <c r="A1756" s="267">
        <v>3357054</v>
      </c>
      <c r="B1756" s="267" t="s">
        <v>6007</v>
      </c>
      <c r="C1756" s="267" t="s">
        <v>2525</v>
      </c>
      <c r="D1756" s="268"/>
      <c r="E1756" s="267">
        <v>60</v>
      </c>
      <c r="F1756" s="269">
        <v>368</v>
      </c>
      <c r="G1756" s="270">
        <v>740</v>
      </c>
      <c r="M1756" s="267">
        <v>-81.418366191033073</v>
      </c>
    </row>
    <row r="1757" spans="1:13" x14ac:dyDescent="0.25">
      <c r="A1757" s="267">
        <v>3357055</v>
      </c>
      <c r="B1757" s="267" t="s">
        <v>6009</v>
      </c>
      <c r="C1757" s="267" t="s">
        <v>2525</v>
      </c>
      <c r="D1757" s="268"/>
      <c r="E1757" s="267">
        <v>60</v>
      </c>
      <c r="F1757" s="269">
        <v>860</v>
      </c>
      <c r="G1757" s="270">
        <v>1728.4</v>
      </c>
      <c r="M1757" s="267">
        <v>-79.094392473249158</v>
      </c>
    </row>
    <row r="1758" spans="1:13" x14ac:dyDescent="0.25">
      <c r="A1758" s="267">
        <v>3357056</v>
      </c>
      <c r="B1758" s="267" t="s">
        <v>6011</v>
      </c>
      <c r="C1758" s="267" t="s">
        <v>2525</v>
      </c>
      <c r="D1758" s="268"/>
      <c r="E1758" s="267">
        <v>60</v>
      </c>
      <c r="F1758" s="269">
        <v>390</v>
      </c>
      <c r="G1758" s="270">
        <v>784.4</v>
      </c>
      <c r="M1758" s="267">
        <v>-80.013009895050118</v>
      </c>
    </row>
    <row r="1759" spans="1:13" x14ac:dyDescent="0.25">
      <c r="A1759" s="267">
        <v>3357057</v>
      </c>
      <c r="B1759" s="267" t="s">
        <v>6013</v>
      </c>
      <c r="C1759" s="267" t="s">
        <v>22275</v>
      </c>
      <c r="D1759" s="268"/>
      <c r="E1759" s="267">
        <v>50</v>
      </c>
      <c r="F1759" s="269">
        <v>6726</v>
      </c>
      <c r="G1759" s="270">
        <v>13520</v>
      </c>
      <c r="M1759" s="267">
        <v>-68.283218962512123</v>
      </c>
    </row>
    <row r="1760" spans="1:13" x14ac:dyDescent="0.25">
      <c r="A1760" s="267">
        <v>3358001</v>
      </c>
      <c r="B1760" s="267" t="s">
        <v>6015</v>
      </c>
      <c r="C1760" s="267" t="s">
        <v>2525</v>
      </c>
      <c r="D1760" s="268"/>
      <c r="E1760" s="267">
        <v>50</v>
      </c>
      <c r="F1760" s="269">
        <v>771</v>
      </c>
      <c r="G1760" s="270">
        <v>1550.4</v>
      </c>
      <c r="M1760" s="267">
        <v>-67.5763074574337</v>
      </c>
    </row>
    <row r="1761" spans="1:13" x14ac:dyDescent="0.25">
      <c r="A1761" s="267">
        <v>3358002</v>
      </c>
      <c r="B1761" s="267" t="s">
        <v>6017</v>
      </c>
      <c r="C1761" s="267" t="s">
        <v>2525</v>
      </c>
      <c r="D1761" s="268"/>
      <c r="E1761" s="267">
        <v>50</v>
      </c>
      <c r="F1761" s="269">
        <v>3097</v>
      </c>
      <c r="G1761" s="270">
        <v>6225</v>
      </c>
      <c r="M1761" s="267">
        <v>-75.726378610139548</v>
      </c>
    </row>
    <row r="1762" spans="1:13" x14ac:dyDescent="0.25">
      <c r="A1762" s="267">
        <v>3358003</v>
      </c>
      <c r="B1762" s="267" t="s">
        <v>6019</v>
      </c>
      <c r="C1762" s="267" t="s">
        <v>2525</v>
      </c>
      <c r="D1762" s="268"/>
      <c r="E1762" s="267">
        <v>70</v>
      </c>
      <c r="F1762" s="269">
        <v>452</v>
      </c>
      <c r="G1762" s="270">
        <v>909.2</v>
      </c>
      <c r="M1762" s="267">
        <v>-85.048871867901397</v>
      </c>
    </row>
    <row r="1763" spans="1:13" x14ac:dyDescent="0.25">
      <c r="A1763" s="267">
        <v>3358004</v>
      </c>
      <c r="B1763" s="267" t="s">
        <v>6021</v>
      </c>
      <c r="C1763" s="267" t="s">
        <v>2525</v>
      </c>
      <c r="D1763" s="268"/>
      <c r="E1763" s="267">
        <v>50</v>
      </c>
      <c r="F1763" s="269">
        <v>3463</v>
      </c>
      <c r="G1763" s="270">
        <v>6960.6</v>
      </c>
      <c r="M1763" s="267">
        <v>-73.34330307784272</v>
      </c>
    </row>
    <row r="1764" spans="1:13" x14ac:dyDescent="0.25">
      <c r="A1764" s="267">
        <v>3358005</v>
      </c>
      <c r="B1764" s="267" t="s">
        <v>6023</v>
      </c>
      <c r="C1764" s="267" t="s">
        <v>2525</v>
      </c>
      <c r="D1764" s="268"/>
      <c r="E1764" s="267">
        <v>50</v>
      </c>
      <c r="F1764" s="269">
        <v>1026</v>
      </c>
      <c r="G1764" s="270">
        <v>2062.1999999999998</v>
      </c>
      <c r="M1764" s="267">
        <v>-73.14743721127688</v>
      </c>
    </row>
    <row r="1765" spans="1:13" x14ac:dyDescent="0.25">
      <c r="A1765" s="267">
        <v>3358006</v>
      </c>
      <c r="B1765" s="267" t="s">
        <v>6025</v>
      </c>
      <c r="C1765" s="267" t="s">
        <v>2525</v>
      </c>
      <c r="D1765" s="268"/>
      <c r="E1765" s="267">
        <v>60</v>
      </c>
      <c r="F1765" s="269">
        <v>392</v>
      </c>
      <c r="G1765" s="270">
        <v>787.2</v>
      </c>
      <c r="M1765" s="267">
        <v>-84.224962543210424</v>
      </c>
    </row>
    <row r="1766" spans="1:13" x14ac:dyDescent="0.25">
      <c r="A1766" s="267">
        <v>3358007</v>
      </c>
      <c r="B1766" s="267" t="s">
        <v>6027</v>
      </c>
      <c r="C1766" s="267" t="s">
        <v>2525</v>
      </c>
      <c r="D1766" s="268"/>
      <c r="E1766" s="267">
        <v>50</v>
      </c>
      <c r="F1766" s="269">
        <v>535</v>
      </c>
      <c r="G1766" s="270">
        <v>1075</v>
      </c>
      <c r="M1766" s="267">
        <v>-77.203439309736453</v>
      </c>
    </row>
    <row r="1767" spans="1:13" x14ac:dyDescent="0.25">
      <c r="A1767" s="267">
        <v>3358008</v>
      </c>
      <c r="B1767" s="267" t="s">
        <v>6029</v>
      </c>
      <c r="C1767" s="267" t="s">
        <v>22275</v>
      </c>
      <c r="D1767" s="268"/>
      <c r="E1767" s="267">
        <v>50</v>
      </c>
      <c r="F1767" s="269">
        <v>5480</v>
      </c>
      <c r="G1767" s="270">
        <v>11015.8</v>
      </c>
      <c r="M1767" s="267">
        <v>-75.982056356974525</v>
      </c>
    </row>
    <row r="1768" spans="1:13" x14ac:dyDescent="0.25">
      <c r="A1768" s="267">
        <v>3358009</v>
      </c>
      <c r="B1768" s="267" t="s">
        <v>6031</v>
      </c>
      <c r="C1768" s="267" t="s">
        <v>2525</v>
      </c>
      <c r="D1768" s="268"/>
      <c r="E1768" s="267">
        <v>60</v>
      </c>
      <c r="F1768" s="269">
        <v>262</v>
      </c>
      <c r="G1768" s="270">
        <v>527.6</v>
      </c>
      <c r="M1768" s="267">
        <v>-82.200171922158759</v>
      </c>
    </row>
    <row r="1769" spans="1:13" x14ac:dyDescent="0.25">
      <c r="A1769" s="267">
        <v>3358010</v>
      </c>
      <c r="B1769" s="267" t="s">
        <v>6033</v>
      </c>
      <c r="C1769" s="267" t="s">
        <v>2525</v>
      </c>
      <c r="D1769" s="268"/>
      <c r="E1769" s="267">
        <v>60</v>
      </c>
      <c r="F1769" s="269">
        <v>593</v>
      </c>
      <c r="G1769" s="270">
        <v>1192</v>
      </c>
      <c r="M1769" s="267">
        <v>-81.271449480927814</v>
      </c>
    </row>
    <row r="1770" spans="1:13" x14ac:dyDescent="0.25">
      <c r="A1770" s="267">
        <v>3358011</v>
      </c>
      <c r="B1770" s="267" t="s">
        <v>6035</v>
      </c>
      <c r="C1770" s="267" t="s">
        <v>2525</v>
      </c>
      <c r="D1770" s="268"/>
      <c r="E1770" s="267">
        <v>60</v>
      </c>
      <c r="F1770" s="269">
        <v>328</v>
      </c>
      <c r="G1770" s="270">
        <v>659.4</v>
      </c>
      <c r="M1770" s="267">
        <v>-80.225946401906455</v>
      </c>
    </row>
    <row r="1771" spans="1:13" x14ac:dyDescent="0.25">
      <c r="A1771" s="267">
        <v>3358012</v>
      </c>
      <c r="B1771" s="267" t="s">
        <v>6037</v>
      </c>
      <c r="C1771" s="267" t="s">
        <v>2525</v>
      </c>
      <c r="D1771" s="268"/>
      <c r="E1771" s="267">
        <v>60</v>
      </c>
      <c r="F1771" s="269">
        <v>416</v>
      </c>
      <c r="G1771" s="270">
        <v>836.8</v>
      </c>
      <c r="M1771" s="267">
        <v>-84.610184351060781</v>
      </c>
    </row>
    <row r="1772" spans="1:13" x14ac:dyDescent="0.25">
      <c r="A1772" s="267">
        <v>3358013</v>
      </c>
      <c r="B1772" s="267" t="s">
        <v>6039</v>
      </c>
      <c r="C1772" s="267" t="s">
        <v>2525</v>
      </c>
      <c r="D1772" s="268"/>
      <c r="E1772" s="267">
        <v>60</v>
      </c>
      <c r="F1772" s="269">
        <v>419</v>
      </c>
      <c r="G1772" s="270">
        <v>841.4</v>
      </c>
      <c r="M1772" s="267">
        <v>-81.862637186736791</v>
      </c>
    </row>
    <row r="1773" spans="1:13" x14ac:dyDescent="0.25">
      <c r="A1773" s="267">
        <v>3358014</v>
      </c>
      <c r="B1773" s="267" t="s">
        <v>6041</v>
      </c>
      <c r="C1773" s="267" t="s">
        <v>2525</v>
      </c>
      <c r="D1773" s="268"/>
      <c r="E1773" s="267">
        <v>50</v>
      </c>
      <c r="F1773" s="269">
        <v>1572</v>
      </c>
      <c r="G1773" s="270">
        <v>3160.6</v>
      </c>
      <c r="M1773" s="267">
        <v>-67.211897328761751</v>
      </c>
    </row>
    <row r="1774" spans="1:13" x14ac:dyDescent="0.25">
      <c r="A1774" s="267">
        <v>3358015</v>
      </c>
      <c r="B1774" s="267" t="s">
        <v>6043</v>
      </c>
      <c r="C1774" s="267" t="s">
        <v>2525</v>
      </c>
      <c r="D1774" s="268"/>
      <c r="E1774" s="267">
        <v>60</v>
      </c>
      <c r="F1774" s="269">
        <v>1286</v>
      </c>
      <c r="G1774" s="270">
        <v>2585.4</v>
      </c>
      <c r="M1774" s="267">
        <v>-83.773885749713131</v>
      </c>
    </row>
    <row r="1775" spans="1:13" x14ac:dyDescent="0.25">
      <c r="A1775" s="267">
        <v>3358016</v>
      </c>
      <c r="B1775" s="267" t="s">
        <v>6045</v>
      </c>
      <c r="C1775" s="267" t="s">
        <v>22275</v>
      </c>
      <c r="D1775" s="268"/>
      <c r="E1775" s="267">
        <v>60</v>
      </c>
      <c r="F1775" s="269">
        <v>7680</v>
      </c>
      <c r="G1775" s="270">
        <v>15437.6</v>
      </c>
      <c r="M1775" s="267">
        <v>-83.864340794740301</v>
      </c>
    </row>
    <row r="1776" spans="1:13" x14ac:dyDescent="0.25">
      <c r="A1776" s="267">
        <v>3358017</v>
      </c>
      <c r="B1776" s="267" t="s">
        <v>2710</v>
      </c>
      <c r="C1776" s="267" t="s">
        <v>2525</v>
      </c>
      <c r="D1776" s="268"/>
      <c r="E1776" s="267">
        <v>50</v>
      </c>
      <c r="F1776" s="269">
        <v>2791</v>
      </c>
      <c r="G1776" s="270">
        <v>5610</v>
      </c>
      <c r="M1776" s="267">
        <v>-78.717402691295064</v>
      </c>
    </row>
    <row r="1777" spans="1:13" x14ac:dyDescent="0.25">
      <c r="A1777" s="267">
        <v>3358018</v>
      </c>
      <c r="B1777" s="267" t="s">
        <v>6048</v>
      </c>
      <c r="C1777" s="267" t="s">
        <v>22275</v>
      </c>
      <c r="D1777" s="268"/>
      <c r="E1777" s="267">
        <v>50</v>
      </c>
      <c r="F1777" s="269">
        <v>1158</v>
      </c>
      <c r="G1777" s="270">
        <v>2327.1999999999998</v>
      </c>
      <c r="M1777" s="267">
        <v>-71.241693927011411</v>
      </c>
    </row>
    <row r="1778" spans="1:13" x14ac:dyDescent="0.25">
      <c r="A1778" s="267">
        <v>3358019</v>
      </c>
      <c r="B1778" s="267" t="s">
        <v>6050</v>
      </c>
      <c r="C1778" s="267" t="s">
        <v>22275</v>
      </c>
      <c r="D1778" s="268"/>
      <c r="E1778" s="267">
        <v>60</v>
      </c>
      <c r="F1778" s="269">
        <v>9344</v>
      </c>
      <c r="G1778" s="270">
        <v>18780.599999999999</v>
      </c>
      <c r="M1778" s="267">
        <v>-81.790649845562925</v>
      </c>
    </row>
    <row r="1779" spans="1:13" x14ac:dyDescent="0.25">
      <c r="A1779" s="267">
        <v>3358020</v>
      </c>
      <c r="B1779" s="267" t="s">
        <v>6052</v>
      </c>
      <c r="C1779" s="267" t="s">
        <v>2525</v>
      </c>
      <c r="D1779" s="268"/>
      <c r="E1779" s="267">
        <v>50</v>
      </c>
      <c r="F1779" s="269">
        <v>2623</v>
      </c>
      <c r="G1779" s="270">
        <v>5271.8</v>
      </c>
      <c r="M1779" s="267">
        <v>-76.996493904115098</v>
      </c>
    </row>
    <row r="1780" spans="1:13" x14ac:dyDescent="0.25">
      <c r="A1780" s="267">
        <v>3358021</v>
      </c>
      <c r="B1780" s="267" t="s">
        <v>6054</v>
      </c>
      <c r="C1780" s="267" t="s">
        <v>22275</v>
      </c>
      <c r="D1780" s="268"/>
      <c r="E1780" s="267">
        <v>50</v>
      </c>
      <c r="F1780" s="269">
        <v>10640</v>
      </c>
      <c r="G1780" s="270">
        <v>21386.400000000001</v>
      </c>
      <c r="M1780" s="267">
        <v>-74.925224873758339</v>
      </c>
    </row>
    <row r="1781" spans="1:13" x14ac:dyDescent="0.25">
      <c r="A1781" s="267">
        <v>3358022</v>
      </c>
      <c r="B1781" s="267" t="s">
        <v>6056</v>
      </c>
      <c r="C1781" s="267" t="s">
        <v>22275</v>
      </c>
      <c r="D1781" s="268"/>
      <c r="E1781" s="267">
        <v>60</v>
      </c>
      <c r="F1781" s="269">
        <v>11746</v>
      </c>
      <c r="G1781" s="270">
        <v>23609.8</v>
      </c>
      <c r="M1781" s="267">
        <v>-79.353566021411496</v>
      </c>
    </row>
    <row r="1782" spans="1:13" x14ac:dyDescent="0.25">
      <c r="A1782" s="267">
        <v>3358023</v>
      </c>
      <c r="B1782" s="267" t="s">
        <v>6058</v>
      </c>
      <c r="C1782" s="267" t="s">
        <v>2525</v>
      </c>
      <c r="D1782" s="268"/>
      <c r="E1782" s="267">
        <v>60</v>
      </c>
      <c r="F1782" s="269">
        <v>2020</v>
      </c>
      <c r="G1782" s="270">
        <v>4060.2</v>
      </c>
      <c r="M1782" s="267">
        <v>-82.178714905192123</v>
      </c>
    </row>
    <row r="1783" spans="1:13" x14ac:dyDescent="0.25">
      <c r="A1783" s="267">
        <v>3358501</v>
      </c>
      <c r="B1783" s="267" t="s">
        <v>6060</v>
      </c>
      <c r="C1783" s="267" t="s">
        <v>22278</v>
      </c>
      <c r="D1783" s="268"/>
      <c r="E1783" s="267">
        <v>60</v>
      </c>
      <c r="F1783" s="269">
        <v>340</v>
      </c>
      <c r="G1783" s="270">
        <v>683.4</v>
      </c>
      <c r="M1783" s="267">
        <v>-82.612472912216973</v>
      </c>
    </row>
    <row r="1784" spans="1:13" x14ac:dyDescent="0.25">
      <c r="A1784" s="267">
        <v>3359001</v>
      </c>
      <c r="B1784" s="267" t="s">
        <v>6062</v>
      </c>
      <c r="C1784" s="267" t="s">
        <v>2525</v>
      </c>
      <c r="D1784" s="268"/>
      <c r="E1784" s="267">
        <v>50</v>
      </c>
      <c r="F1784" s="269">
        <v>578</v>
      </c>
      <c r="G1784" s="270">
        <v>1161.5999999999999</v>
      </c>
      <c r="M1784" s="267">
        <v>-75.669723798891084</v>
      </c>
    </row>
    <row r="1785" spans="1:13" x14ac:dyDescent="0.25">
      <c r="A1785" s="267">
        <v>3359002</v>
      </c>
      <c r="B1785" s="267" t="s">
        <v>6064</v>
      </c>
      <c r="C1785" s="267" t="s">
        <v>2525</v>
      </c>
      <c r="D1785" s="268"/>
      <c r="E1785" s="267">
        <v>60</v>
      </c>
      <c r="F1785" s="269">
        <v>2529</v>
      </c>
      <c r="G1785" s="270">
        <v>5082.8</v>
      </c>
      <c r="M1785" s="267">
        <v>-81.106747158917045</v>
      </c>
    </row>
    <row r="1786" spans="1:13" x14ac:dyDescent="0.25">
      <c r="A1786" s="267">
        <v>3359003</v>
      </c>
      <c r="B1786" s="267" t="s">
        <v>6066</v>
      </c>
      <c r="C1786" s="267" t="s">
        <v>2525</v>
      </c>
      <c r="D1786" s="268"/>
      <c r="E1786" s="267">
        <v>50</v>
      </c>
      <c r="F1786" s="269">
        <v>1748</v>
      </c>
      <c r="G1786" s="270">
        <v>3513.4</v>
      </c>
      <c r="M1786" s="267">
        <v>-72.907215700019094</v>
      </c>
    </row>
    <row r="1787" spans="1:13" x14ac:dyDescent="0.25">
      <c r="A1787" s="267">
        <v>3359004</v>
      </c>
      <c r="B1787" s="267" t="s">
        <v>6068</v>
      </c>
      <c r="C1787" s="267" t="s">
        <v>2525</v>
      </c>
      <c r="D1787" s="268"/>
      <c r="E1787" s="267">
        <v>60</v>
      </c>
      <c r="F1787" s="269">
        <v>511</v>
      </c>
      <c r="G1787" s="270">
        <v>1027.5999999999999</v>
      </c>
      <c r="M1787" s="267">
        <v>-81.748851041876307</v>
      </c>
    </row>
    <row r="1788" spans="1:13" x14ac:dyDescent="0.25">
      <c r="A1788" s="267">
        <v>3359005</v>
      </c>
      <c r="B1788" s="267" t="s">
        <v>223</v>
      </c>
      <c r="C1788" s="267" t="s">
        <v>2525</v>
      </c>
      <c r="D1788" s="268"/>
      <c r="E1788" s="267">
        <v>50</v>
      </c>
      <c r="F1788" s="269">
        <v>1014</v>
      </c>
      <c r="G1788" s="270">
        <v>2038.6</v>
      </c>
      <c r="M1788" s="267">
        <v>-70.764050110880603</v>
      </c>
    </row>
    <row r="1789" spans="1:13" x14ac:dyDescent="0.25">
      <c r="A1789" s="267">
        <v>3359006</v>
      </c>
      <c r="B1789" s="267" t="s">
        <v>6071</v>
      </c>
      <c r="C1789" s="267" t="s">
        <v>2525</v>
      </c>
      <c r="D1789" s="268"/>
      <c r="E1789" s="267">
        <v>60</v>
      </c>
      <c r="F1789" s="269">
        <v>1289</v>
      </c>
      <c r="G1789" s="270">
        <v>2591.4</v>
      </c>
      <c r="M1789" s="267">
        <v>-81.050373755065664</v>
      </c>
    </row>
    <row r="1790" spans="1:13" x14ac:dyDescent="0.25">
      <c r="A1790" s="267">
        <v>3359007</v>
      </c>
      <c r="B1790" s="267" t="s">
        <v>6073</v>
      </c>
      <c r="C1790" s="267" t="s">
        <v>2525</v>
      </c>
      <c r="D1790" s="268"/>
      <c r="E1790" s="267">
        <v>60</v>
      </c>
      <c r="F1790" s="269">
        <v>854</v>
      </c>
      <c r="G1790" s="270">
        <v>1715.6</v>
      </c>
      <c r="M1790" s="267">
        <v>-80.834890065514529</v>
      </c>
    </row>
    <row r="1791" spans="1:13" x14ac:dyDescent="0.25">
      <c r="A1791" s="267">
        <v>3359008</v>
      </c>
      <c r="B1791" s="267" t="s">
        <v>6075</v>
      </c>
      <c r="C1791" s="267" t="s">
        <v>2525</v>
      </c>
      <c r="D1791" s="268"/>
      <c r="E1791" s="267">
        <v>60</v>
      </c>
      <c r="F1791" s="269">
        <v>395</v>
      </c>
      <c r="G1791" s="270">
        <v>793.8</v>
      </c>
      <c r="M1791" s="267">
        <v>-84.143477634480803</v>
      </c>
    </row>
    <row r="1792" spans="1:13" x14ac:dyDescent="0.25">
      <c r="A1792" s="267">
        <v>3359009</v>
      </c>
      <c r="B1792" s="267" t="s">
        <v>6077</v>
      </c>
      <c r="C1792" s="267" t="s">
        <v>2525</v>
      </c>
      <c r="D1792" s="268"/>
      <c r="E1792" s="267">
        <v>70</v>
      </c>
      <c r="F1792" s="269">
        <v>489</v>
      </c>
      <c r="G1792" s="270">
        <v>983.2</v>
      </c>
      <c r="M1792" s="267">
        <v>-85.161217217611693</v>
      </c>
    </row>
    <row r="1793" spans="1:13" x14ac:dyDescent="0.25">
      <c r="A1793" s="267">
        <v>3359010</v>
      </c>
      <c r="B1793" s="267" t="s">
        <v>6079</v>
      </c>
      <c r="C1793" s="267" t="s">
        <v>22275</v>
      </c>
      <c r="D1793" s="268"/>
      <c r="E1793" s="267">
        <v>50</v>
      </c>
      <c r="F1793" s="269">
        <v>19762</v>
      </c>
      <c r="G1793" s="270">
        <v>39722</v>
      </c>
      <c r="M1793" s="267">
        <v>-71.256563546702765</v>
      </c>
    </row>
    <row r="1794" spans="1:13" x14ac:dyDescent="0.25">
      <c r="A1794" s="267">
        <v>3359011</v>
      </c>
      <c r="B1794" s="267" t="s">
        <v>6081</v>
      </c>
      <c r="C1794" s="267" t="s">
        <v>2525</v>
      </c>
      <c r="D1794" s="268"/>
      <c r="E1794" s="267">
        <v>60</v>
      </c>
      <c r="F1794" s="269">
        <v>1026</v>
      </c>
      <c r="G1794" s="270">
        <v>2062.6</v>
      </c>
      <c r="M1794" s="267">
        <v>-80.205828029258612</v>
      </c>
    </row>
    <row r="1795" spans="1:13" x14ac:dyDescent="0.25">
      <c r="A1795" s="267">
        <v>3359012</v>
      </c>
      <c r="B1795" s="267" t="s">
        <v>6083</v>
      </c>
      <c r="C1795" s="267" t="s">
        <v>2525</v>
      </c>
      <c r="D1795" s="268"/>
      <c r="E1795" s="267">
        <v>50</v>
      </c>
      <c r="F1795" s="269">
        <v>930</v>
      </c>
      <c r="G1795" s="270">
        <v>1869.4</v>
      </c>
      <c r="M1795" s="267">
        <v>-65.119703607066526</v>
      </c>
    </row>
    <row r="1796" spans="1:13" x14ac:dyDescent="0.25">
      <c r="A1796" s="267">
        <v>3359013</v>
      </c>
      <c r="B1796" s="267" t="s">
        <v>6085</v>
      </c>
      <c r="C1796" s="267" t="s">
        <v>2525</v>
      </c>
      <c r="D1796" s="268"/>
      <c r="E1796" s="267">
        <v>60</v>
      </c>
      <c r="F1796" s="269">
        <v>5731</v>
      </c>
      <c r="G1796" s="270">
        <v>11518.4</v>
      </c>
      <c r="M1796" s="267">
        <v>-79.023128600241236</v>
      </c>
    </row>
    <row r="1797" spans="1:13" x14ac:dyDescent="0.25">
      <c r="A1797" s="267">
        <v>3359014</v>
      </c>
      <c r="B1797" s="267" t="s">
        <v>6087</v>
      </c>
      <c r="C1797" s="267" t="s">
        <v>2525</v>
      </c>
      <c r="D1797" s="268"/>
      <c r="E1797" s="267">
        <v>50</v>
      </c>
      <c r="F1797" s="269">
        <v>478</v>
      </c>
      <c r="G1797" s="270">
        <v>961.6</v>
      </c>
      <c r="M1797" s="267">
        <v>-63.963264631382401</v>
      </c>
    </row>
    <row r="1798" spans="1:13" x14ac:dyDescent="0.25">
      <c r="A1798" s="267">
        <v>3359015</v>
      </c>
      <c r="B1798" s="267" t="s">
        <v>6089</v>
      </c>
      <c r="C1798" s="267" t="s">
        <v>2525</v>
      </c>
      <c r="D1798" s="268"/>
      <c r="E1798" s="267">
        <v>70</v>
      </c>
      <c r="F1798" s="269">
        <v>375</v>
      </c>
      <c r="G1798" s="270">
        <v>753.6</v>
      </c>
      <c r="M1798" s="267">
        <v>-86.431363364222364</v>
      </c>
    </row>
    <row r="1799" spans="1:13" x14ac:dyDescent="0.25">
      <c r="A1799" s="267">
        <v>3359016</v>
      </c>
      <c r="B1799" s="267" t="s">
        <v>1489</v>
      </c>
      <c r="C1799" s="267" t="s">
        <v>2525</v>
      </c>
      <c r="D1799" s="268"/>
      <c r="E1799" s="267">
        <v>50</v>
      </c>
      <c r="F1799" s="269">
        <v>704</v>
      </c>
      <c r="G1799" s="270">
        <v>1415</v>
      </c>
      <c r="M1799" s="267">
        <v>-76.562980244715575</v>
      </c>
    </row>
    <row r="1800" spans="1:13" x14ac:dyDescent="0.25">
      <c r="A1800" s="267">
        <v>3359017</v>
      </c>
      <c r="B1800" s="267" t="s">
        <v>6092</v>
      </c>
      <c r="C1800" s="267" t="s">
        <v>2525</v>
      </c>
      <c r="D1800" s="268"/>
      <c r="E1800" s="267">
        <v>50</v>
      </c>
      <c r="F1800" s="269">
        <v>2918</v>
      </c>
      <c r="G1800" s="270">
        <v>5864.8</v>
      </c>
      <c r="M1800" s="267">
        <v>-78.33326685282529</v>
      </c>
    </row>
    <row r="1801" spans="1:13" x14ac:dyDescent="0.25">
      <c r="A1801" s="267">
        <v>3359018</v>
      </c>
      <c r="B1801" s="267" t="s">
        <v>6094</v>
      </c>
      <c r="C1801" s="267" t="s">
        <v>2525</v>
      </c>
      <c r="D1801" s="268"/>
      <c r="E1801" s="267">
        <v>50</v>
      </c>
      <c r="F1801" s="269">
        <v>922</v>
      </c>
      <c r="G1801" s="270">
        <v>1854.2</v>
      </c>
      <c r="M1801" s="267">
        <v>-76.127340699666377</v>
      </c>
    </row>
    <row r="1802" spans="1:13" x14ac:dyDescent="0.25">
      <c r="A1802" s="267">
        <v>3359019</v>
      </c>
      <c r="B1802" s="267" t="s">
        <v>6096</v>
      </c>
      <c r="C1802" s="267" t="s">
        <v>2525</v>
      </c>
      <c r="D1802" s="268"/>
      <c r="E1802" s="267">
        <v>60</v>
      </c>
      <c r="F1802" s="269">
        <v>234</v>
      </c>
      <c r="G1802" s="270">
        <v>469.4</v>
      </c>
      <c r="M1802" s="267">
        <v>-83.203141944299972</v>
      </c>
    </row>
    <row r="1803" spans="1:13" x14ac:dyDescent="0.25">
      <c r="A1803" s="267">
        <v>3359020</v>
      </c>
      <c r="B1803" s="267" t="s">
        <v>6098</v>
      </c>
      <c r="C1803" s="267" t="s">
        <v>2525</v>
      </c>
      <c r="D1803" s="268"/>
      <c r="E1803" s="267">
        <v>50</v>
      </c>
      <c r="F1803" s="269">
        <v>937</v>
      </c>
      <c r="G1803" s="270">
        <v>1884</v>
      </c>
      <c r="M1803" s="267">
        <v>-68.439551680025048</v>
      </c>
    </row>
    <row r="1804" spans="1:13" x14ac:dyDescent="0.25">
      <c r="A1804" s="267">
        <v>3359021</v>
      </c>
      <c r="B1804" s="267" t="s">
        <v>6100</v>
      </c>
      <c r="C1804" s="267" t="s">
        <v>2525</v>
      </c>
      <c r="D1804" s="268"/>
      <c r="E1804" s="267">
        <v>50</v>
      </c>
      <c r="F1804" s="269">
        <v>568</v>
      </c>
      <c r="G1804" s="270">
        <v>1140.8</v>
      </c>
      <c r="M1804" s="267">
        <v>-74.068694365768323</v>
      </c>
    </row>
    <row r="1805" spans="1:13" x14ac:dyDescent="0.25">
      <c r="A1805" s="267">
        <v>3359022</v>
      </c>
      <c r="B1805" s="267" t="s">
        <v>6102</v>
      </c>
      <c r="C1805" s="267" t="s">
        <v>2525</v>
      </c>
      <c r="D1805" s="268"/>
      <c r="E1805" s="267">
        <v>60</v>
      </c>
      <c r="F1805" s="269">
        <v>1436</v>
      </c>
      <c r="G1805" s="270">
        <v>2886.2</v>
      </c>
      <c r="M1805" s="267">
        <v>-81.101675354759422</v>
      </c>
    </row>
    <row r="1806" spans="1:13" x14ac:dyDescent="0.25">
      <c r="A1806" s="267">
        <v>3359023</v>
      </c>
      <c r="B1806" s="267" t="s">
        <v>6104</v>
      </c>
      <c r="C1806" s="267" t="s">
        <v>2525</v>
      </c>
      <c r="D1806" s="268"/>
      <c r="E1806" s="267">
        <v>50</v>
      </c>
      <c r="F1806" s="269">
        <v>6107</v>
      </c>
      <c r="G1806" s="270">
        <v>12275.6</v>
      </c>
      <c r="M1806" s="267">
        <v>-78.271498245037364</v>
      </c>
    </row>
    <row r="1807" spans="1:13" x14ac:dyDescent="0.25">
      <c r="A1807" s="267">
        <v>3359024</v>
      </c>
      <c r="B1807" s="267" t="s">
        <v>6106</v>
      </c>
      <c r="C1807" s="267" t="s">
        <v>2525</v>
      </c>
      <c r="D1807" s="268"/>
      <c r="E1807" s="267">
        <v>60</v>
      </c>
      <c r="F1807" s="269">
        <v>741</v>
      </c>
      <c r="G1807" s="270">
        <v>1489.8</v>
      </c>
      <c r="M1807" s="267">
        <v>-83.631379460139925</v>
      </c>
    </row>
    <row r="1808" spans="1:13" x14ac:dyDescent="0.25">
      <c r="A1808" s="267">
        <v>3359025</v>
      </c>
      <c r="B1808" s="267" t="s">
        <v>6108</v>
      </c>
      <c r="C1808" s="267" t="s">
        <v>2525</v>
      </c>
      <c r="D1808" s="268"/>
      <c r="E1808" s="267">
        <v>60</v>
      </c>
      <c r="F1808" s="269">
        <v>2456</v>
      </c>
      <c r="G1808" s="270">
        <v>4936.3999999999996</v>
      </c>
      <c r="M1808" s="267">
        <v>-81.658285565950933</v>
      </c>
    </row>
    <row r="1809" spans="1:13" x14ac:dyDescent="0.25">
      <c r="A1809" s="267">
        <v>3359026</v>
      </c>
      <c r="B1809" s="267" t="s">
        <v>6110</v>
      </c>
      <c r="C1809" s="267" t="s">
        <v>2525</v>
      </c>
      <c r="D1809" s="268"/>
      <c r="E1809" s="267">
        <v>50</v>
      </c>
      <c r="F1809" s="269">
        <v>1656</v>
      </c>
      <c r="G1809" s="270">
        <v>3328</v>
      </c>
      <c r="M1809" s="267">
        <v>-77.314997312192219</v>
      </c>
    </row>
    <row r="1810" spans="1:13" x14ac:dyDescent="0.25">
      <c r="A1810" s="267">
        <v>3359027</v>
      </c>
      <c r="B1810" s="267" t="s">
        <v>6112</v>
      </c>
      <c r="C1810" s="267" t="s">
        <v>2525</v>
      </c>
      <c r="D1810" s="268"/>
      <c r="E1810" s="267">
        <v>50</v>
      </c>
      <c r="F1810" s="269">
        <v>2807</v>
      </c>
      <c r="G1810" s="270">
        <v>5643</v>
      </c>
      <c r="M1810" s="267">
        <v>-77.98299658421702</v>
      </c>
    </row>
    <row r="1811" spans="1:13" x14ac:dyDescent="0.25">
      <c r="A1811" s="267">
        <v>3359028</v>
      </c>
      <c r="B1811" s="267" t="s">
        <v>6114</v>
      </c>
      <c r="C1811" s="267" t="s">
        <v>2525</v>
      </c>
      <c r="D1811" s="268"/>
      <c r="E1811" s="267">
        <v>50</v>
      </c>
      <c r="F1811" s="269">
        <v>5823</v>
      </c>
      <c r="G1811" s="270">
        <v>11703.4</v>
      </c>
      <c r="M1811" s="267">
        <v>-71.393348333169854</v>
      </c>
    </row>
    <row r="1812" spans="1:13" x14ac:dyDescent="0.25">
      <c r="A1812" s="267">
        <v>3359029</v>
      </c>
      <c r="B1812" s="267" t="s">
        <v>6116</v>
      </c>
      <c r="C1812" s="267" t="s">
        <v>2525</v>
      </c>
      <c r="D1812" s="268"/>
      <c r="E1812" s="267">
        <v>60</v>
      </c>
      <c r="F1812" s="269">
        <v>364</v>
      </c>
      <c r="G1812" s="270">
        <v>731</v>
      </c>
      <c r="M1812" s="267">
        <v>-83.33112432517045</v>
      </c>
    </row>
    <row r="1813" spans="1:13" x14ac:dyDescent="0.25">
      <c r="A1813" s="267">
        <v>3359030</v>
      </c>
      <c r="B1813" s="267" t="s">
        <v>6118</v>
      </c>
      <c r="C1813" s="267" t="s">
        <v>2525</v>
      </c>
      <c r="D1813" s="268"/>
      <c r="E1813" s="267">
        <v>60</v>
      </c>
      <c r="F1813" s="269">
        <v>241</v>
      </c>
      <c r="G1813" s="270">
        <v>485</v>
      </c>
      <c r="M1813" s="267">
        <v>-84.804838227894905</v>
      </c>
    </row>
    <row r="1814" spans="1:13" x14ac:dyDescent="0.25">
      <c r="A1814" s="267">
        <v>3359031</v>
      </c>
      <c r="B1814" s="267" t="s">
        <v>6120</v>
      </c>
      <c r="C1814" s="267" t="s">
        <v>2525</v>
      </c>
      <c r="D1814" s="268"/>
      <c r="E1814" s="267">
        <v>60</v>
      </c>
      <c r="F1814" s="269">
        <v>2365</v>
      </c>
      <c r="G1814" s="270">
        <v>4754.6000000000004</v>
      </c>
      <c r="M1814" s="267">
        <v>-83.598202670684117</v>
      </c>
    </row>
    <row r="1815" spans="1:13" x14ac:dyDescent="0.25">
      <c r="A1815" s="267">
        <v>3359032</v>
      </c>
      <c r="B1815" s="267" t="s">
        <v>6122</v>
      </c>
      <c r="C1815" s="267" t="s">
        <v>2525</v>
      </c>
      <c r="D1815" s="268"/>
      <c r="E1815" s="267">
        <v>60</v>
      </c>
      <c r="F1815" s="269">
        <v>502</v>
      </c>
      <c r="G1815" s="270">
        <v>1009.6</v>
      </c>
      <c r="M1815" s="267">
        <v>-81.367507467743081</v>
      </c>
    </row>
    <row r="1816" spans="1:13" x14ac:dyDescent="0.25">
      <c r="A1816" s="267">
        <v>3359033</v>
      </c>
      <c r="B1816" s="267" t="s">
        <v>2710</v>
      </c>
      <c r="C1816" s="267" t="s">
        <v>2525</v>
      </c>
      <c r="D1816" s="268"/>
      <c r="E1816" s="267">
        <v>50</v>
      </c>
      <c r="F1816" s="269">
        <v>420</v>
      </c>
      <c r="G1816" s="270">
        <v>845.2</v>
      </c>
      <c r="M1816" s="267">
        <v>-74.418154009881334</v>
      </c>
    </row>
    <row r="1817" spans="1:13" x14ac:dyDescent="0.25">
      <c r="A1817" s="267">
        <v>3359034</v>
      </c>
      <c r="B1817" s="267" t="s">
        <v>6125</v>
      </c>
      <c r="C1817" s="267" t="s">
        <v>2525</v>
      </c>
      <c r="D1817" s="268"/>
      <c r="E1817" s="267">
        <v>50</v>
      </c>
      <c r="F1817" s="269">
        <v>694</v>
      </c>
      <c r="G1817" s="270">
        <v>1394</v>
      </c>
      <c r="M1817" s="267">
        <v>-70.641183573195804</v>
      </c>
    </row>
    <row r="1818" spans="1:13" x14ac:dyDescent="0.25">
      <c r="A1818" s="267">
        <v>3359035</v>
      </c>
      <c r="B1818" s="267" t="s">
        <v>6127</v>
      </c>
      <c r="C1818" s="267" t="s">
        <v>2525</v>
      </c>
      <c r="D1818" s="268"/>
      <c r="E1818" s="267">
        <v>60</v>
      </c>
      <c r="F1818" s="269">
        <v>551</v>
      </c>
      <c r="G1818" s="270">
        <v>1106.8</v>
      </c>
      <c r="M1818" s="267">
        <v>-82.085687944519705</v>
      </c>
    </row>
    <row r="1819" spans="1:13" x14ac:dyDescent="0.25">
      <c r="A1819" s="267">
        <v>3359036</v>
      </c>
      <c r="B1819" s="267" t="s">
        <v>1128</v>
      </c>
      <c r="C1819" s="267" t="s">
        <v>2525</v>
      </c>
      <c r="D1819" s="268"/>
      <c r="E1819" s="267">
        <v>50</v>
      </c>
      <c r="F1819" s="269">
        <v>1423</v>
      </c>
      <c r="G1819" s="270">
        <v>2860.4</v>
      </c>
      <c r="M1819" s="267">
        <v>-78.708217040295665</v>
      </c>
    </row>
    <row r="1820" spans="1:13" x14ac:dyDescent="0.25">
      <c r="A1820" s="267">
        <v>3359037</v>
      </c>
      <c r="B1820" s="267" t="s">
        <v>6130</v>
      </c>
      <c r="C1820" s="267" t="s">
        <v>2525</v>
      </c>
      <c r="D1820" s="268"/>
      <c r="E1820" s="267">
        <v>60</v>
      </c>
      <c r="F1820" s="269">
        <v>1147</v>
      </c>
      <c r="G1820" s="270">
        <v>2305</v>
      </c>
      <c r="M1820" s="267">
        <v>-81.61573620115486</v>
      </c>
    </row>
    <row r="1821" spans="1:13" x14ac:dyDescent="0.25">
      <c r="A1821" s="267">
        <v>3359038</v>
      </c>
      <c r="B1821" s="267" t="s">
        <v>6132</v>
      </c>
      <c r="C1821" s="267" t="s">
        <v>22275</v>
      </c>
      <c r="D1821" s="268"/>
      <c r="E1821" s="267">
        <v>50</v>
      </c>
      <c r="F1821" s="269">
        <v>22684</v>
      </c>
      <c r="G1821" s="270">
        <v>45594.400000000001</v>
      </c>
      <c r="M1821" s="267">
        <v>-72.01532678731536</v>
      </c>
    </row>
    <row r="1822" spans="1:13" x14ac:dyDescent="0.25">
      <c r="A1822" s="267">
        <v>3359039</v>
      </c>
      <c r="B1822" s="267" t="s">
        <v>6134</v>
      </c>
      <c r="C1822" s="267" t="s">
        <v>2525</v>
      </c>
      <c r="D1822" s="268"/>
      <c r="E1822" s="267">
        <v>50</v>
      </c>
      <c r="F1822" s="269">
        <v>787</v>
      </c>
      <c r="G1822" s="270">
        <v>1581.8</v>
      </c>
      <c r="M1822" s="267">
        <v>-25.708344178526986</v>
      </c>
    </row>
    <row r="1823" spans="1:13" x14ac:dyDescent="0.25">
      <c r="A1823" s="267">
        <v>3359040</v>
      </c>
      <c r="B1823" s="267" t="s">
        <v>6136</v>
      </c>
      <c r="C1823" s="267" t="s">
        <v>2525</v>
      </c>
      <c r="D1823" s="268"/>
      <c r="E1823" s="267">
        <v>60</v>
      </c>
      <c r="F1823" s="269">
        <v>1514</v>
      </c>
      <c r="G1823" s="270">
        <v>3043</v>
      </c>
      <c r="M1823" s="267">
        <v>-82.784644785237788</v>
      </c>
    </row>
    <row r="1824" spans="1:13" x14ac:dyDescent="0.25">
      <c r="A1824" s="267">
        <v>3360001</v>
      </c>
      <c r="B1824" s="267" t="s">
        <v>6138</v>
      </c>
      <c r="C1824" s="267" t="s">
        <v>2525</v>
      </c>
      <c r="D1824" s="268"/>
      <c r="E1824" s="267">
        <v>60</v>
      </c>
      <c r="F1824" s="269">
        <v>774</v>
      </c>
      <c r="G1824" s="270">
        <v>1554.8</v>
      </c>
      <c r="M1824" s="267">
        <v>-84.191371074705998</v>
      </c>
    </row>
    <row r="1825" spans="1:13" x14ac:dyDescent="0.25">
      <c r="A1825" s="267">
        <v>3360002</v>
      </c>
      <c r="B1825" s="267" t="s">
        <v>6140</v>
      </c>
      <c r="C1825" s="267" t="s">
        <v>22275</v>
      </c>
      <c r="D1825" s="268"/>
      <c r="E1825" s="267">
        <v>50</v>
      </c>
      <c r="F1825" s="269">
        <v>4344</v>
      </c>
      <c r="G1825" s="270">
        <v>8731.6</v>
      </c>
      <c r="M1825" s="267">
        <v>-66.335423962424869</v>
      </c>
    </row>
    <row r="1826" spans="1:13" x14ac:dyDescent="0.25">
      <c r="A1826" s="267">
        <v>3360003</v>
      </c>
      <c r="B1826" s="267" t="s">
        <v>5818</v>
      </c>
      <c r="C1826" s="267" t="s">
        <v>2525</v>
      </c>
      <c r="D1826" s="268"/>
      <c r="E1826" s="267">
        <v>50</v>
      </c>
      <c r="F1826" s="269">
        <v>407</v>
      </c>
      <c r="G1826" s="270">
        <v>817.4</v>
      </c>
      <c r="M1826" s="267">
        <v>-77.066622538043092</v>
      </c>
    </row>
    <row r="1827" spans="1:13" x14ac:dyDescent="0.25">
      <c r="A1827" s="267">
        <v>3360004</v>
      </c>
      <c r="B1827" s="267" t="s">
        <v>6143</v>
      </c>
      <c r="C1827" s="267" t="s">
        <v>2525</v>
      </c>
      <c r="D1827" s="268"/>
      <c r="E1827" s="267">
        <v>50</v>
      </c>
      <c r="F1827" s="269">
        <v>3290</v>
      </c>
      <c r="G1827" s="270">
        <v>6613.6</v>
      </c>
      <c r="M1827" s="267">
        <v>-74.252769536759018</v>
      </c>
    </row>
    <row r="1828" spans="1:13" x14ac:dyDescent="0.25">
      <c r="A1828" s="267">
        <v>3360005</v>
      </c>
      <c r="B1828" s="267" t="s">
        <v>6145</v>
      </c>
      <c r="C1828" s="267" t="s">
        <v>2525</v>
      </c>
      <c r="D1828" s="268"/>
      <c r="E1828" s="267">
        <v>50</v>
      </c>
      <c r="F1828" s="269">
        <v>1906</v>
      </c>
      <c r="G1828" s="270">
        <v>3831.4</v>
      </c>
      <c r="M1828" s="267">
        <v>-74.096524510092735</v>
      </c>
    </row>
    <row r="1829" spans="1:13" x14ac:dyDescent="0.25">
      <c r="A1829" s="267">
        <v>3360006</v>
      </c>
      <c r="B1829" s="267" t="s">
        <v>6147</v>
      </c>
      <c r="C1829" s="267" t="s">
        <v>2525</v>
      </c>
      <c r="D1829" s="268"/>
      <c r="E1829" s="267">
        <v>50</v>
      </c>
      <c r="F1829" s="269">
        <v>2660</v>
      </c>
      <c r="G1829" s="270">
        <v>5346.4</v>
      </c>
      <c r="M1829" s="267">
        <v>-73.698845765615275</v>
      </c>
    </row>
    <row r="1830" spans="1:13" x14ac:dyDescent="0.25">
      <c r="A1830" s="267">
        <v>3360007</v>
      </c>
      <c r="B1830" s="267" t="s">
        <v>6149</v>
      </c>
      <c r="C1830" s="267" t="s">
        <v>2525</v>
      </c>
      <c r="D1830" s="268"/>
      <c r="E1830" s="267">
        <v>60</v>
      </c>
      <c r="F1830" s="269">
        <v>426</v>
      </c>
      <c r="G1830" s="270">
        <v>857</v>
      </c>
      <c r="M1830" s="267">
        <v>-81.696686482098727</v>
      </c>
    </row>
    <row r="1831" spans="1:13" x14ac:dyDescent="0.25">
      <c r="A1831" s="267">
        <v>3360008</v>
      </c>
      <c r="B1831" s="267" t="s">
        <v>6151</v>
      </c>
      <c r="C1831" s="267" t="s">
        <v>2525</v>
      </c>
      <c r="D1831" s="268"/>
      <c r="E1831" s="267">
        <v>60</v>
      </c>
      <c r="F1831" s="269">
        <v>368</v>
      </c>
      <c r="G1831" s="270">
        <v>740.2</v>
      </c>
      <c r="M1831" s="267">
        <v>-82.022438794247989</v>
      </c>
    </row>
    <row r="1832" spans="1:13" x14ac:dyDescent="0.25">
      <c r="A1832" s="267">
        <v>3360009</v>
      </c>
      <c r="B1832" s="267" t="s">
        <v>6153</v>
      </c>
      <c r="C1832" s="267" t="s">
        <v>2525</v>
      </c>
      <c r="D1832" s="268"/>
      <c r="E1832" s="267">
        <v>50</v>
      </c>
      <c r="F1832" s="269">
        <v>748</v>
      </c>
      <c r="G1832" s="270">
        <v>1502.6</v>
      </c>
      <c r="M1832" s="267">
        <v>-76.504065886761481</v>
      </c>
    </row>
    <row r="1833" spans="1:13" x14ac:dyDescent="0.25">
      <c r="A1833" s="267">
        <v>3360010</v>
      </c>
      <c r="B1833" s="267" t="s">
        <v>5697</v>
      </c>
      <c r="C1833" s="267" t="s">
        <v>2525</v>
      </c>
      <c r="D1833" s="268"/>
      <c r="E1833" s="267">
        <v>50</v>
      </c>
      <c r="F1833" s="269">
        <v>457</v>
      </c>
      <c r="G1833" s="270">
        <v>919</v>
      </c>
      <c r="M1833" s="267">
        <v>-69.0717299319424</v>
      </c>
    </row>
    <row r="1834" spans="1:13" x14ac:dyDescent="0.25">
      <c r="A1834" s="267">
        <v>3360011</v>
      </c>
      <c r="B1834" s="267" t="s">
        <v>6156</v>
      </c>
      <c r="C1834" s="267" t="s">
        <v>2525</v>
      </c>
      <c r="D1834" s="268"/>
      <c r="E1834" s="267">
        <v>70</v>
      </c>
      <c r="F1834" s="269">
        <v>862</v>
      </c>
      <c r="G1834" s="270">
        <v>1732.6</v>
      </c>
      <c r="M1834" s="267">
        <v>-86.322865243322326</v>
      </c>
    </row>
    <row r="1835" spans="1:13" x14ac:dyDescent="0.25">
      <c r="A1835" s="267">
        <v>3360012</v>
      </c>
      <c r="B1835" s="267" t="s">
        <v>6158</v>
      </c>
      <c r="C1835" s="267" t="s">
        <v>2525</v>
      </c>
      <c r="D1835" s="268"/>
      <c r="E1835" s="267">
        <v>70</v>
      </c>
      <c r="F1835" s="269">
        <v>399</v>
      </c>
      <c r="G1835" s="270">
        <v>801</v>
      </c>
      <c r="M1835" s="267">
        <v>-87.644380716917041</v>
      </c>
    </row>
    <row r="1836" spans="1:13" x14ac:dyDescent="0.25">
      <c r="A1836" s="267">
        <v>3360013</v>
      </c>
      <c r="B1836" s="267" t="s">
        <v>6160</v>
      </c>
      <c r="C1836" s="267" t="s">
        <v>2525</v>
      </c>
      <c r="D1836" s="268"/>
      <c r="E1836" s="267">
        <v>50</v>
      </c>
      <c r="F1836" s="269">
        <v>626</v>
      </c>
      <c r="G1836" s="270">
        <v>1258.8</v>
      </c>
      <c r="M1836" s="267">
        <v>-76.408362200545213</v>
      </c>
    </row>
    <row r="1837" spans="1:13" x14ac:dyDescent="0.25">
      <c r="A1837" s="267">
        <v>3360014</v>
      </c>
      <c r="B1837" s="267" t="s">
        <v>6162</v>
      </c>
      <c r="C1837" s="267" t="s">
        <v>2525</v>
      </c>
      <c r="D1837" s="268"/>
      <c r="E1837" s="267">
        <v>60</v>
      </c>
      <c r="F1837" s="269">
        <v>395</v>
      </c>
      <c r="G1837" s="270">
        <v>793.6</v>
      </c>
      <c r="M1837" s="267">
        <v>-82.482062409894667</v>
      </c>
    </row>
    <row r="1838" spans="1:13" x14ac:dyDescent="0.25">
      <c r="A1838" s="267">
        <v>3360015</v>
      </c>
      <c r="B1838" s="267" t="s">
        <v>6164</v>
      </c>
      <c r="C1838" s="267" t="s">
        <v>2525</v>
      </c>
      <c r="D1838" s="268"/>
      <c r="E1838" s="267">
        <v>60</v>
      </c>
      <c r="F1838" s="269">
        <v>592</v>
      </c>
      <c r="G1838" s="270">
        <v>1189</v>
      </c>
      <c r="M1838" s="267">
        <v>-82.255478897102009</v>
      </c>
    </row>
    <row r="1839" spans="1:13" x14ac:dyDescent="0.25">
      <c r="A1839" s="267">
        <v>3360016</v>
      </c>
      <c r="B1839" s="267" t="s">
        <v>6166</v>
      </c>
      <c r="C1839" s="267" t="s">
        <v>2525</v>
      </c>
      <c r="D1839" s="268"/>
      <c r="E1839" s="267">
        <v>50</v>
      </c>
      <c r="F1839" s="269">
        <v>246</v>
      </c>
      <c r="G1839" s="270">
        <v>493.8</v>
      </c>
      <c r="M1839" s="267">
        <v>-77.120223058470046</v>
      </c>
    </row>
    <row r="1840" spans="1:13" x14ac:dyDescent="0.25">
      <c r="A1840" s="267">
        <v>3360017</v>
      </c>
      <c r="B1840" s="267" t="s">
        <v>6168</v>
      </c>
      <c r="C1840" s="267" t="s">
        <v>2525</v>
      </c>
      <c r="D1840" s="268"/>
      <c r="E1840" s="267">
        <v>60</v>
      </c>
      <c r="F1840" s="269">
        <v>394</v>
      </c>
      <c r="G1840" s="270">
        <v>792.6</v>
      </c>
      <c r="M1840" s="267">
        <v>-84.597802280711818</v>
      </c>
    </row>
    <row r="1841" spans="1:13" x14ac:dyDescent="0.25">
      <c r="A1841" s="267">
        <v>3360018</v>
      </c>
      <c r="B1841" s="267" t="s">
        <v>6170</v>
      </c>
      <c r="C1841" s="267" t="s">
        <v>2525</v>
      </c>
      <c r="D1841" s="268"/>
      <c r="E1841" s="267">
        <v>60</v>
      </c>
      <c r="F1841" s="269">
        <v>1026</v>
      </c>
      <c r="G1841" s="270">
        <v>2061.8000000000002</v>
      </c>
      <c r="M1841" s="267">
        <v>-83.270513571954012</v>
      </c>
    </row>
    <row r="1842" spans="1:13" x14ac:dyDescent="0.25">
      <c r="A1842" s="267">
        <v>3360019</v>
      </c>
      <c r="B1842" s="267" t="s">
        <v>6172</v>
      </c>
      <c r="C1842" s="267" t="s">
        <v>2525</v>
      </c>
      <c r="D1842" s="268"/>
      <c r="E1842" s="267">
        <v>60</v>
      </c>
      <c r="F1842" s="269">
        <v>362</v>
      </c>
      <c r="G1842" s="270">
        <v>728.6</v>
      </c>
      <c r="M1842" s="267">
        <v>-81.982117689149476</v>
      </c>
    </row>
    <row r="1843" spans="1:13" x14ac:dyDescent="0.25">
      <c r="A1843" s="267">
        <v>3360020</v>
      </c>
      <c r="B1843" s="267" t="s">
        <v>6174</v>
      </c>
      <c r="C1843" s="267" t="s">
        <v>2525</v>
      </c>
      <c r="D1843" s="268"/>
      <c r="E1843" s="267">
        <v>70</v>
      </c>
      <c r="F1843" s="269">
        <v>511</v>
      </c>
      <c r="G1843" s="270">
        <v>1027.5999999999999</v>
      </c>
      <c r="M1843" s="267">
        <v>-88.72238530061567</v>
      </c>
    </row>
    <row r="1844" spans="1:13" x14ac:dyDescent="0.25">
      <c r="A1844" s="267">
        <v>3360022</v>
      </c>
      <c r="B1844" s="267" t="s">
        <v>6176</v>
      </c>
      <c r="C1844" s="267" t="s">
        <v>2525</v>
      </c>
      <c r="D1844" s="268"/>
      <c r="E1844" s="267">
        <v>70</v>
      </c>
      <c r="F1844" s="269">
        <v>316</v>
      </c>
      <c r="G1844" s="270">
        <v>635.20000000000005</v>
      </c>
      <c r="M1844" s="267">
        <v>-85.180052162453507</v>
      </c>
    </row>
    <row r="1845" spans="1:13" x14ac:dyDescent="0.25">
      <c r="A1845" s="267">
        <v>3360023</v>
      </c>
      <c r="B1845" s="267" t="s">
        <v>6178</v>
      </c>
      <c r="C1845" s="267" t="s">
        <v>2525</v>
      </c>
      <c r="D1845" s="268"/>
      <c r="E1845" s="267">
        <v>60</v>
      </c>
      <c r="F1845" s="269">
        <v>2270</v>
      </c>
      <c r="G1845" s="270">
        <v>4562.3999999999996</v>
      </c>
      <c r="M1845" s="267">
        <v>-83.051702167019158</v>
      </c>
    </row>
    <row r="1846" spans="1:13" x14ac:dyDescent="0.25">
      <c r="A1846" s="267">
        <v>3360024</v>
      </c>
      <c r="B1846" s="267" t="s">
        <v>6180</v>
      </c>
      <c r="C1846" s="267" t="s">
        <v>2525</v>
      </c>
      <c r="D1846" s="268"/>
      <c r="E1846" s="267">
        <v>60</v>
      </c>
      <c r="F1846" s="269">
        <v>1274</v>
      </c>
      <c r="G1846" s="270">
        <v>2559.8000000000002</v>
      </c>
      <c r="M1846" s="267">
        <v>-84.002307951989351</v>
      </c>
    </row>
    <row r="1847" spans="1:13" x14ac:dyDescent="0.25">
      <c r="A1847" s="267">
        <v>3360025</v>
      </c>
      <c r="B1847" s="267" t="s">
        <v>6182</v>
      </c>
      <c r="C1847" s="267" t="s">
        <v>22275</v>
      </c>
      <c r="D1847" s="268"/>
      <c r="E1847" s="267">
        <v>50</v>
      </c>
      <c r="F1847" s="269">
        <v>16779</v>
      </c>
      <c r="G1847" s="270">
        <v>33725.199999999997</v>
      </c>
      <c r="M1847" s="267">
        <v>-73.219278284690276</v>
      </c>
    </row>
    <row r="1848" spans="1:13" x14ac:dyDescent="0.25">
      <c r="A1848" s="267">
        <v>3360026</v>
      </c>
      <c r="B1848" s="267" t="s">
        <v>6184</v>
      </c>
      <c r="C1848" s="267" t="s">
        <v>2525</v>
      </c>
      <c r="D1848" s="268"/>
      <c r="E1848" s="267">
        <v>70</v>
      </c>
      <c r="F1848" s="269">
        <v>500</v>
      </c>
      <c r="G1848" s="270">
        <v>1005.2</v>
      </c>
      <c r="M1848" s="267">
        <v>-86.081991709038803</v>
      </c>
    </row>
    <row r="1849" spans="1:13" x14ac:dyDescent="0.25">
      <c r="A1849" s="267">
        <v>3360029</v>
      </c>
      <c r="B1849" s="267" t="s">
        <v>6186</v>
      </c>
      <c r="C1849" s="267" t="s">
        <v>2525</v>
      </c>
      <c r="D1849" s="268"/>
      <c r="E1849" s="267">
        <v>60</v>
      </c>
      <c r="F1849" s="269">
        <v>1217</v>
      </c>
      <c r="G1849" s="270">
        <v>2445.8000000000002</v>
      </c>
      <c r="M1849" s="267">
        <v>-84.107452970549616</v>
      </c>
    </row>
    <row r="1850" spans="1:13" x14ac:dyDescent="0.25">
      <c r="A1850" s="267">
        <v>3360030</v>
      </c>
      <c r="B1850" s="267" t="s">
        <v>6188</v>
      </c>
      <c r="C1850" s="267" t="s">
        <v>2525</v>
      </c>
      <c r="D1850" s="268"/>
      <c r="E1850" s="267">
        <v>70</v>
      </c>
      <c r="F1850" s="269">
        <v>3309</v>
      </c>
      <c r="G1850" s="270">
        <v>6650.8</v>
      </c>
      <c r="M1850" s="267">
        <v>-87.136933774645172</v>
      </c>
    </row>
    <row r="1851" spans="1:13" x14ac:dyDescent="0.25">
      <c r="A1851" s="267">
        <v>3361001</v>
      </c>
      <c r="B1851" s="267" t="s">
        <v>6190</v>
      </c>
      <c r="C1851" s="267" t="s">
        <v>22275</v>
      </c>
      <c r="D1851" s="268"/>
      <c r="E1851" s="267">
        <v>50</v>
      </c>
      <c r="F1851" s="269">
        <v>14871</v>
      </c>
      <c r="G1851" s="270">
        <v>29890.400000000001</v>
      </c>
      <c r="M1851" s="267">
        <v>-70.533802053304896</v>
      </c>
    </row>
    <row r="1852" spans="1:13" x14ac:dyDescent="0.25">
      <c r="A1852" s="267">
        <v>3361002</v>
      </c>
      <c r="B1852" s="267" t="s">
        <v>6192</v>
      </c>
      <c r="C1852" s="267" t="s">
        <v>2525</v>
      </c>
      <c r="D1852" s="268"/>
      <c r="E1852" s="267">
        <v>60</v>
      </c>
      <c r="F1852" s="269">
        <v>1442</v>
      </c>
      <c r="G1852" s="270">
        <v>2898.4</v>
      </c>
      <c r="M1852" s="267">
        <v>-81.372194219349552</v>
      </c>
    </row>
    <row r="1853" spans="1:13" x14ac:dyDescent="0.25">
      <c r="A1853" s="267">
        <v>3361003</v>
      </c>
      <c r="B1853" s="267" t="s">
        <v>6194</v>
      </c>
      <c r="C1853" s="267" t="s">
        <v>2525</v>
      </c>
      <c r="D1853" s="268"/>
      <c r="E1853" s="267">
        <v>60</v>
      </c>
      <c r="F1853" s="269">
        <v>4509</v>
      </c>
      <c r="G1853" s="270">
        <v>9062.2000000000007</v>
      </c>
      <c r="M1853" s="267">
        <v>-83.708450780971901</v>
      </c>
    </row>
    <row r="1854" spans="1:13" x14ac:dyDescent="0.25">
      <c r="A1854" s="267">
        <v>3361004</v>
      </c>
      <c r="B1854" s="267" t="s">
        <v>6196</v>
      </c>
      <c r="C1854" s="267" t="s">
        <v>2525</v>
      </c>
      <c r="D1854" s="268"/>
      <c r="E1854" s="267">
        <v>60</v>
      </c>
      <c r="F1854" s="269">
        <v>771</v>
      </c>
      <c r="G1854" s="270">
        <v>1550</v>
      </c>
      <c r="M1854" s="267">
        <v>-81.927189672376358</v>
      </c>
    </row>
    <row r="1855" spans="1:13" x14ac:dyDescent="0.25">
      <c r="A1855" s="267">
        <v>3361005</v>
      </c>
      <c r="B1855" s="267" t="s">
        <v>6198</v>
      </c>
      <c r="C1855" s="267" t="s">
        <v>2525</v>
      </c>
      <c r="D1855" s="268"/>
      <c r="E1855" s="267">
        <v>50</v>
      </c>
      <c r="F1855" s="269">
        <v>5072</v>
      </c>
      <c r="G1855" s="270">
        <v>10195.200000000001</v>
      </c>
      <c r="M1855" s="267">
        <v>-76.388172389174599</v>
      </c>
    </row>
    <row r="1856" spans="1:13" x14ac:dyDescent="0.25">
      <c r="A1856" s="267">
        <v>3361006</v>
      </c>
      <c r="B1856" s="267" t="s">
        <v>378</v>
      </c>
      <c r="C1856" s="267" t="s">
        <v>2525</v>
      </c>
      <c r="D1856" s="268"/>
      <c r="E1856" s="267">
        <v>50</v>
      </c>
      <c r="F1856" s="269">
        <v>7208</v>
      </c>
      <c r="G1856" s="270">
        <v>14487.4</v>
      </c>
      <c r="M1856" s="267">
        <v>-78.819823975708744</v>
      </c>
    </row>
    <row r="1857" spans="1:13" x14ac:dyDescent="0.25">
      <c r="A1857" s="267">
        <v>3361008</v>
      </c>
      <c r="B1857" s="267" t="s">
        <v>6201</v>
      </c>
      <c r="C1857" s="267" t="s">
        <v>2525</v>
      </c>
      <c r="D1857" s="268"/>
      <c r="E1857" s="267">
        <v>50</v>
      </c>
      <c r="F1857" s="269">
        <v>6046</v>
      </c>
      <c r="G1857" s="270">
        <v>12152.6</v>
      </c>
      <c r="M1857" s="267">
        <v>-75.581198884925072</v>
      </c>
    </row>
    <row r="1858" spans="1:13" x14ac:dyDescent="0.25">
      <c r="A1858" s="267">
        <v>3361009</v>
      </c>
      <c r="B1858" s="267" t="s">
        <v>6203</v>
      </c>
      <c r="C1858" s="267" t="s">
        <v>2525</v>
      </c>
      <c r="D1858" s="268"/>
      <c r="E1858" s="267">
        <v>50</v>
      </c>
      <c r="F1858" s="269">
        <v>7659</v>
      </c>
      <c r="G1858" s="270">
        <v>15394.6</v>
      </c>
      <c r="M1858" s="267">
        <v>-71.638038560626228</v>
      </c>
    </row>
    <row r="1859" spans="1:13" x14ac:dyDescent="0.25">
      <c r="A1859" s="267">
        <v>3361010</v>
      </c>
      <c r="B1859" s="267" t="s">
        <v>6205</v>
      </c>
      <c r="C1859" s="267" t="s">
        <v>2525</v>
      </c>
      <c r="D1859" s="268"/>
      <c r="E1859" s="267">
        <v>60</v>
      </c>
      <c r="F1859" s="269">
        <v>1349</v>
      </c>
      <c r="G1859" s="270">
        <v>2712.2</v>
      </c>
      <c r="M1859" s="267">
        <v>-80.688179324536563</v>
      </c>
    </row>
    <row r="1860" spans="1:13" x14ac:dyDescent="0.25">
      <c r="A1860" s="267">
        <v>3361012</v>
      </c>
      <c r="B1860" s="267" t="s">
        <v>6207</v>
      </c>
      <c r="C1860" s="267" t="s">
        <v>22275</v>
      </c>
      <c r="D1860" s="268"/>
      <c r="E1860" s="267">
        <v>50</v>
      </c>
      <c r="F1860" s="269">
        <v>13288</v>
      </c>
      <c r="G1860" s="270">
        <v>26708.2</v>
      </c>
      <c r="M1860" s="267">
        <v>-49.136030609015087</v>
      </c>
    </row>
    <row r="1861" spans="1:13" x14ac:dyDescent="0.25">
      <c r="A1861" s="267">
        <v>3361013</v>
      </c>
      <c r="B1861" s="267" t="s">
        <v>6209</v>
      </c>
      <c r="C1861" s="267" t="s">
        <v>2525</v>
      </c>
      <c r="D1861" s="268"/>
      <c r="E1861" s="267">
        <v>50</v>
      </c>
      <c r="F1861" s="269">
        <v>3778</v>
      </c>
      <c r="G1861" s="270">
        <v>7592.8</v>
      </c>
      <c r="M1861" s="267">
        <v>-77.374260188370755</v>
      </c>
    </row>
    <row r="1862" spans="1:13" x14ac:dyDescent="0.25">
      <c r="A1862" s="267">
        <v>3401000</v>
      </c>
      <c r="B1862" s="267" t="s">
        <v>6211</v>
      </c>
      <c r="C1862" s="267" t="s">
        <v>22275</v>
      </c>
      <c r="D1862" s="268"/>
      <c r="E1862" s="267">
        <v>60</v>
      </c>
      <c r="F1862" s="269">
        <v>36804</v>
      </c>
      <c r="G1862" s="270">
        <v>73975.399999999994</v>
      </c>
      <c r="M1862" s="267">
        <v>-80.57174469953523</v>
      </c>
    </row>
    <row r="1863" spans="1:13" x14ac:dyDescent="0.25">
      <c r="A1863" s="267">
        <v>3402000</v>
      </c>
      <c r="B1863" s="267" t="s">
        <v>6213</v>
      </c>
      <c r="C1863" s="267" t="s">
        <v>22275</v>
      </c>
      <c r="D1863" s="268"/>
      <c r="E1863" s="267">
        <v>50</v>
      </c>
      <c r="F1863" s="269">
        <v>25104</v>
      </c>
      <c r="G1863" s="270">
        <v>50459.4</v>
      </c>
      <c r="M1863" s="267">
        <v>-64.486248409247764</v>
      </c>
    </row>
    <row r="1864" spans="1:13" x14ac:dyDescent="0.25">
      <c r="A1864" s="267">
        <v>3403000</v>
      </c>
      <c r="B1864" s="267" t="s">
        <v>6215</v>
      </c>
      <c r="C1864" s="267" t="s">
        <v>22275</v>
      </c>
      <c r="D1864" s="268"/>
      <c r="E1864" s="267">
        <v>50</v>
      </c>
      <c r="F1864" s="269">
        <v>79550</v>
      </c>
      <c r="G1864" s="270">
        <v>159896.20000000001</v>
      </c>
      <c r="M1864" s="267">
        <v>-72.597594054422615</v>
      </c>
    </row>
    <row r="1865" spans="1:13" x14ac:dyDescent="0.25">
      <c r="A1865" s="267">
        <v>3404000</v>
      </c>
      <c r="B1865" s="267" t="s">
        <v>6217</v>
      </c>
      <c r="C1865" s="267" t="s">
        <v>22275</v>
      </c>
      <c r="D1865" s="268"/>
      <c r="E1865" s="267">
        <v>50</v>
      </c>
      <c r="F1865" s="269">
        <v>79014</v>
      </c>
      <c r="G1865" s="270">
        <v>158817.20000000001</v>
      </c>
      <c r="M1865" s="267">
        <v>-71.909640480688282</v>
      </c>
    </row>
    <row r="1866" spans="1:13" x14ac:dyDescent="0.25">
      <c r="A1866" s="267">
        <v>3405000</v>
      </c>
      <c r="B1866" s="267" t="s">
        <v>6219</v>
      </c>
      <c r="C1866" s="267" t="s">
        <v>22275</v>
      </c>
      <c r="D1866" s="268"/>
      <c r="E1866" s="267">
        <v>60</v>
      </c>
      <c r="F1866" s="269">
        <v>38971</v>
      </c>
      <c r="G1866" s="270">
        <v>78332</v>
      </c>
      <c r="M1866" s="267">
        <v>-79.872180022873749</v>
      </c>
    </row>
    <row r="1867" spans="1:13" x14ac:dyDescent="0.25">
      <c r="A1867" s="267">
        <v>3451001</v>
      </c>
      <c r="B1867" s="267" t="s">
        <v>6221</v>
      </c>
      <c r="C1867" s="267" t="s">
        <v>2525</v>
      </c>
      <c r="D1867" s="268"/>
      <c r="E1867" s="267">
        <v>60</v>
      </c>
      <c r="F1867" s="269">
        <v>5509</v>
      </c>
      <c r="G1867" s="270">
        <v>11072.2</v>
      </c>
      <c r="M1867" s="267">
        <v>-81.976271996124666</v>
      </c>
    </row>
    <row r="1868" spans="1:13" x14ac:dyDescent="0.25">
      <c r="A1868" s="267">
        <v>3451002</v>
      </c>
      <c r="B1868" s="267" t="s">
        <v>6223</v>
      </c>
      <c r="C1868" s="267" t="s">
        <v>2525</v>
      </c>
      <c r="D1868" s="268"/>
      <c r="E1868" s="267">
        <v>50</v>
      </c>
      <c r="F1868" s="269">
        <v>13741</v>
      </c>
      <c r="G1868" s="270">
        <v>27619.8</v>
      </c>
      <c r="M1868" s="267">
        <v>-76.174590937714584</v>
      </c>
    </row>
    <row r="1869" spans="1:13" x14ac:dyDescent="0.25">
      <c r="A1869" s="267">
        <v>3451004</v>
      </c>
      <c r="B1869" s="267" t="s">
        <v>6225</v>
      </c>
      <c r="C1869" s="267" t="s">
        <v>2525</v>
      </c>
      <c r="D1869" s="268"/>
      <c r="E1869" s="267">
        <v>50</v>
      </c>
      <c r="F1869" s="269">
        <v>10542</v>
      </c>
      <c r="G1869" s="270">
        <v>21190</v>
      </c>
      <c r="M1869" s="267">
        <v>-78.528000585316931</v>
      </c>
    </row>
    <row r="1870" spans="1:13" x14ac:dyDescent="0.25">
      <c r="A1870" s="267">
        <v>3451005</v>
      </c>
      <c r="B1870" s="267" t="s">
        <v>6227</v>
      </c>
      <c r="C1870" s="267" t="s">
        <v>2525</v>
      </c>
      <c r="D1870" s="268"/>
      <c r="E1870" s="267">
        <v>50</v>
      </c>
      <c r="F1870" s="269">
        <v>10442</v>
      </c>
      <c r="G1870" s="270">
        <v>20988.799999999999</v>
      </c>
      <c r="M1870" s="267">
        <v>-75.697829597302018</v>
      </c>
    </row>
    <row r="1871" spans="1:13" x14ac:dyDescent="0.25">
      <c r="A1871" s="267">
        <v>3451007</v>
      </c>
      <c r="B1871" s="267" t="s">
        <v>6229</v>
      </c>
      <c r="C1871" s="267" t="s">
        <v>22275</v>
      </c>
      <c r="D1871" s="268"/>
      <c r="E1871" s="267">
        <v>50</v>
      </c>
      <c r="F1871" s="269">
        <v>10914</v>
      </c>
      <c r="G1871" s="270">
        <v>21937</v>
      </c>
      <c r="M1871" s="267">
        <v>-75.316565977265839</v>
      </c>
    </row>
    <row r="1872" spans="1:13" x14ac:dyDescent="0.25">
      <c r="A1872" s="267">
        <v>3451008</v>
      </c>
      <c r="B1872" s="267" t="s">
        <v>6231</v>
      </c>
      <c r="C1872" s="267" t="s">
        <v>2525</v>
      </c>
      <c r="D1872" s="268"/>
      <c r="E1872" s="267">
        <v>50</v>
      </c>
      <c r="F1872" s="269">
        <v>7640</v>
      </c>
      <c r="G1872" s="270">
        <v>15357.4</v>
      </c>
      <c r="M1872" s="267">
        <v>-76.995127549124732</v>
      </c>
    </row>
    <row r="1873" spans="1:13" x14ac:dyDescent="0.25">
      <c r="A1873" s="267">
        <v>3452001</v>
      </c>
      <c r="B1873" s="267" t="s">
        <v>6233</v>
      </c>
      <c r="C1873" s="267" t="s">
        <v>22275</v>
      </c>
      <c r="D1873" s="268"/>
      <c r="E1873" s="267">
        <v>50</v>
      </c>
      <c r="F1873" s="269">
        <v>20190</v>
      </c>
      <c r="G1873" s="270">
        <v>40582</v>
      </c>
      <c r="M1873" s="267">
        <v>-23.438696706912026</v>
      </c>
    </row>
    <row r="1874" spans="1:13" x14ac:dyDescent="0.25">
      <c r="A1874" s="267">
        <v>3452002</v>
      </c>
      <c r="B1874" s="267" t="s">
        <v>6235</v>
      </c>
      <c r="C1874" s="267" t="s">
        <v>2525</v>
      </c>
      <c r="D1874" s="268"/>
      <c r="E1874" s="267">
        <v>50</v>
      </c>
      <c r="F1874" s="269">
        <v>263</v>
      </c>
      <c r="G1874" s="270">
        <v>529</v>
      </c>
      <c r="M1874" s="267">
        <v>-65.574990097722392</v>
      </c>
    </row>
    <row r="1875" spans="1:13" x14ac:dyDescent="0.25">
      <c r="A1875" s="267">
        <v>3452003</v>
      </c>
      <c r="B1875" s="267" t="s">
        <v>6237</v>
      </c>
      <c r="C1875" s="267" t="s">
        <v>2525</v>
      </c>
      <c r="D1875" s="268"/>
      <c r="E1875" s="267">
        <v>70</v>
      </c>
      <c r="F1875" s="269">
        <v>1279</v>
      </c>
      <c r="G1875" s="270">
        <v>2570.6</v>
      </c>
      <c r="M1875" s="267">
        <v>-89.798257616411476</v>
      </c>
    </row>
    <row r="1876" spans="1:13" x14ac:dyDescent="0.25">
      <c r="A1876" s="267">
        <v>3452006</v>
      </c>
      <c r="B1876" s="267" t="s">
        <v>6239</v>
      </c>
      <c r="C1876" s="267" t="s">
        <v>2525</v>
      </c>
      <c r="D1876" s="268"/>
      <c r="E1876" s="267">
        <v>60</v>
      </c>
      <c r="F1876" s="269">
        <v>6714</v>
      </c>
      <c r="G1876" s="270">
        <v>13494.8</v>
      </c>
      <c r="M1876" s="267">
        <v>-83.140956763829621</v>
      </c>
    </row>
    <row r="1877" spans="1:13" x14ac:dyDescent="0.25">
      <c r="A1877" s="267">
        <v>3452007</v>
      </c>
      <c r="B1877" s="267" t="s">
        <v>6241</v>
      </c>
      <c r="C1877" s="267" t="s">
        <v>2525</v>
      </c>
      <c r="D1877" s="268"/>
      <c r="E1877" s="267">
        <v>70</v>
      </c>
      <c r="F1877" s="269">
        <v>4277</v>
      </c>
      <c r="G1877" s="270">
        <v>8596</v>
      </c>
      <c r="M1877" s="267">
        <v>-89.392986610658852</v>
      </c>
    </row>
    <row r="1878" spans="1:13" x14ac:dyDescent="0.25">
      <c r="A1878" s="267">
        <v>3452008</v>
      </c>
      <c r="B1878" s="267" t="s">
        <v>6243</v>
      </c>
      <c r="C1878" s="267" t="s">
        <v>2525</v>
      </c>
      <c r="D1878" s="268"/>
      <c r="E1878" s="267">
        <v>70</v>
      </c>
      <c r="F1878" s="269">
        <v>2994</v>
      </c>
      <c r="G1878" s="270">
        <v>6018.4</v>
      </c>
      <c r="M1878" s="267">
        <v>-85.734642212703378</v>
      </c>
    </row>
    <row r="1879" spans="1:13" x14ac:dyDescent="0.25">
      <c r="A1879" s="267">
        <v>3452009</v>
      </c>
      <c r="B1879" s="267" t="s">
        <v>6245</v>
      </c>
      <c r="C1879" s="267" t="s">
        <v>2525</v>
      </c>
      <c r="D1879" s="268"/>
      <c r="E1879" s="267">
        <v>60</v>
      </c>
      <c r="F1879" s="269">
        <v>217</v>
      </c>
      <c r="G1879" s="270">
        <v>435.2</v>
      </c>
      <c r="M1879" s="267">
        <v>-81.281628374449852</v>
      </c>
    </row>
    <row r="1880" spans="1:13" x14ac:dyDescent="0.25">
      <c r="A1880" s="267">
        <v>3452010</v>
      </c>
      <c r="B1880" s="267" t="s">
        <v>6247</v>
      </c>
      <c r="C1880" s="267" t="s">
        <v>2525</v>
      </c>
      <c r="D1880" s="268"/>
      <c r="E1880" s="267">
        <v>70</v>
      </c>
      <c r="F1880" s="269">
        <v>506</v>
      </c>
      <c r="G1880" s="270">
        <v>1016.6</v>
      </c>
      <c r="M1880" s="267">
        <v>-91.171082613364774</v>
      </c>
    </row>
    <row r="1881" spans="1:13" x14ac:dyDescent="0.25">
      <c r="A1881" s="267">
        <v>3452011</v>
      </c>
      <c r="B1881" s="267" t="s">
        <v>6249</v>
      </c>
      <c r="C1881" s="267" t="s">
        <v>2525</v>
      </c>
      <c r="D1881" s="268"/>
      <c r="E1881" s="267">
        <v>70</v>
      </c>
      <c r="F1881" s="269">
        <v>3475</v>
      </c>
      <c r="G1881" s="270">
        <v>6984.4</v>
      </c>
      <c r="M1881" s="267">
        <v>-85.945789892816038</v>
      </c>
    </row>
    <row r="1882" spans="1:13" x14ac:dyDescent="0.25">
      <c r="A1882" s="267">
        <v>3452012</v>
      </c>
      <c r="B1882" s="267" t="s">
        <v>6251</v>
      </c>
      <c r="C1882" s="267" t="s">
        <v>2525</v>
      </c>
      <c r="D1882" s="268"/>
      <c r="E1882" s="267">
        <v>60</v>
      </c>
      <c r="F1882" s="269">
        <v>6093</v>
      </c>
      <c r="G1882" s="270">
        <v>12247</v>
      </c>
      <c r="M1882" s="267">
        <v>-80.617417627060917</v>
      </c>
    </row>
    <row r="1883" spans="1:13" x14ac:dyDescent="0.25">
      <c r="A1883" s="267">
        <v>3452013</v>
      </c>
      <c r="B1883" s="267" t="s">
        <v>6253</v>
      </c>
      <c r="C1883" s="267" t="s">
        <v>2525</v>
      </c>
      <c r="D1883" s="268"/>
      <c r="E1883" s="267">
        <v>50</v>
      </c>
      <c r="F1883" s="269">
        <v>796</v>
      </c>
      <c r="G1883" s="270">
        <v>1599.6</v>
      </c>
      <c r="M1883" s="267">
        <v>-64.485215262606758</v>
      </c>
    </row>
    <row r="1884" spans="1:13" x14ac:dyDescent="0.25">
      <c r="A1884" s="267">
        <v>3452014</v>
      </c>
      <c r="B1884" s="267" t="s">
        <v>6255</v>
      </c>
      <c r="C1884" s="267" t="s">
        <v>2525</v>
      </c>
      <c r="D1884" s="268"/>
      <c r="E1884" s="267">
        <v>50</v>
      </c>
      <c r="F1884" s="269">
        <v>6208</v>
      </c>
      <c r="G1884" s="270">
        <v>12478</v>
      </c>
      <c r="M1884" s="267">
        <v>-76.876621782516537</v>
      </c>
    </row>
    <row r="1885" spans="1:13" x14ac:dyDescent="0.25">
      <c r="A1885" s="267">
        <v>3452015</v>
      </c>
      <c r="B1885" s="267" t="s">
        <v>6257</v>
      </c>
      <c r="C1885" s="267" t="s">
        <v>2525</v>
      </c>
      <c r="D1885" s="268"/>
      <c r="E1885" s="267">
        <v>70</v>
      </c>
      <c r="F1885" s="269">
        <v>932</v>
      </c>
      <c r="G1885" s="270">
        <v>1873</v>
      </c>
      <c r="M1885" s="267">
        <v>-90.522870680181654</v>
      </c>
    </row>
    <row r="1886" spans="1:13" x14ac:dyDescent="0.25">
      <c r="A1886" s="267">
        <v>3452016</v>
      </c>
      <c r="B1886" s="267" t="s">
        <v>6259</v>
      </c>
      <c r="C1886" s="267" t="s">
        <v>2525</v>
      </c>
      <c r="D1886" s="268"/>
      <c r="E1886" s="267">
        <v>50</v>
      </c>
      <c r="F1886" s="269">
        <v>379</v>
      </c>
      <c r="G1886" s="270">
        <v>762</v>
      </c>
      <c r="M1886" s="267">
        <v>-73.874805827412686</v>
      </c>
    </row>
    <row r="1887" spans="1:13" x14ac:dyDescent="0.25">
      <c r="A1887" s="267">
        <v>3452017</v>
      </c>
      <c r="B1887" s="267" t="s">
        <v>6261</v>
      </c>
      <c r="C1887" s="267" t="s">
        <v>2525</v>
      </c>
      <c r="D1887" s="268"/>
      <c r="E1887" s="267">
        <v>60</v>
      </c>
      <c r="F1887" s="269">
        <v>1076</v>
      </c>
      <c r="G1887" s="270">
        <v>2163</v>
      </c>
      <c r="M1887" s="267">
        <v>-83.918725575323236</v>
      </c>
    </row>
    <row r="1888" spans="1:13" x14ac:dyDescent="0.25">
      <c r="A1888" s="267">
        <v>3452019</v>
      </c>
      <c r="B1888" s="267" t="s">
        <v>6263</v>
      </c>
      <c r="C1888" s="267" t="s">
        <v>22275</v>
      </c>
      <c r="D1888" s="268"/>
      <c r="E1888" s="267">
        <v>60</v>
      </c>
      <c r="F1888" s="269">
        <v>12431</v>
      </c>
      <c r="G1888" s="270">
        <v>24986</v>
      </c>
      <c r="M1888" s="267">
        <v>-82.233464456760331</v>
      </c>
    </row>
    <row r="1889" spans="1:13" x14ac:dyDescent="0.25">
      <c r="A1889" s="267">
        <v>3452020</v>
      </c>
      <c r="B1889" s="267" t="s">
        <v>6265</v>
      </c>
      <c r="C1889" s="267" t="s">
        <v>22275</v>
      </c>
      <c r="D1889" s="268"/>
      <c r="E1889" s="267">
        <v>50</v>
      </c>
      <c r="F1889" s="269">
        <v>2893</v>
      </c>
      <c r="G1889" s="270">
        <v>5815.6</v>
      </c>
      <c r="M1889" s="267">
        <v>-69.075654977267718</v>
      </c>
    </row>
    <row r="1890" spans="1:13" x14ac:dyDescent="0.25">
      <c r="A1890" s="267">
        <v>3452021</v>
      </c>
      <c r="B1890" s="267" t="s">
        <v>6267</v>
      </c>
      <c r="C1890" s="267" t="s">
        <v>2525</v>
      </c>
      <c r="D1890" s="268"/>
      <c r="E1890" s="267">
        <v>70</v>
      </c>
      <c r="F1890" s="269">
        <v>1117</v>
      </c>
      <c r="G1890" s="270">
        <v>2244.4</v>
      </c>
      <c r="M1890" s="267">
        <v>-89.618728000914444</v>
      </c>
    </row>
    <row r="1891" spans="1:13" x14ac:dyDescent="0.25">
      <c r="A1891" s="267">
        <v>3452022</v>
      </c>
      <c r="B1891" s="267" t="s">
        <v>6269</v>
      </c>
      <c r="C1891" s="267" t="s">
        <v>2525</v>
      </c>
      <c r="D1891" s="268"/>
      <c r="E1891" s="267">
        <v>70</v>
      </c>
      <c r="F1891" s="269">
        <v>1035</v>
      </c>
      <c r="G1891" s="270">
        <v>2080.6</v>
      </c>
      <c r="M1891" s="267">
        <v>-88.490860904548995</v>
      </c>
    </row>
    <row r="1892" spans="1:13" x14ac:dyDescent="0.25">
      <c r="A1892" s="267">
        <v>3452023</v>
      </c>
      <c r="B1892" s="267" t="s">
        <v>6271</v>
      </c>
      <c r="C1892" s="267" t="s">
        <v>2525</v>
      </c>
      <c r="D1892" s="268"/>
      <c r="E1892" s="267">
        <v>70</v>
      </c>
      <c r="F1892" s="269">
        <v>9312</v>
      </c>
      <c r="G1892" s="270">
        <v>18717.2</v>
      </c>
      <c r="M1892" s="267">
        <v>-87.501447957511644</v>
      </c>
    </row>
    <row r="1893" spans="1:13" x14ac:dyDescent="0.25">
      <c r="A1893" s="267">
        <v>3452024</v>
      </c>
      <c r="B1893" s="267" t="s">
        <v>6273</v>
      </c>
      <c r="C1893" s="267" t="s">
        <v>2525</v>
      </c>
      <c r="D1893" s="268"/>
      <c r="E1893" s="267">
        <v>70</v>
      </c>
      <c r="F1893" s="269">
        <v>1905</v>
      </c>
      <c r="G1893" s="270">
        <v>3828.4</v>
      </c>
      <c r="M1893" s="267">
        <v>-88.415645782330927</v>
      </c>
    </row>
    <row r="1894" spans="1:13" x14ac:dyDescent="0.25">
      <c r="A1894" s="267">
        <v>3452025</v>
      </c>
      <c r="B1894" s="267" t="s">
        <v>6275</v>
      </c>
      <c r="C1894" s="267" t="s">
        <v>22275</v>
      </c>
      <c r="D1894" s="268"/>
      <c r="E1894" s="267">
        <v>60</v>
      </c>
      <c r="F1894" s="269">
        <v>6471</v>
      </c>
      <c r="G1894" s="270">
        <v>13007</v>
      </c>
      <c r="M1894" s="267">
        <v>-81.913886249819598</v>
      </c>
    </row>
    <row r="1895" spans="1:13" x14ac:dyDescent="0.25">
      <c r="A1895" s="267">
        <v>3452026</v>
      </c>
      <c r="B1895" s="267" t="s">
        <v>6277</v>
      </c>
      <c r="C1895" s="267" t="s">
        <v>2525</v>
      </c>
      <c r="D1895" s="268"/>
      <c r="E1895" s="267">
        <v>70</v>
      </c>
      <c r="F1895" s="269">
        <v>516</v>
      </c>
      <c r="G1895" s="270">
        <v>1037.8</v>
      </c>
      <c r="M1895" s="267">
        <v>-87.36707395835144</v>
      </c>
    </row>
    <row r="1896" spans="1:13" x14ac:dyDescent="0.25">
      <c r="A1896" s="267">
        <v>3452027</v>
      </c>
      <c r="B1896" s="267" t="s">
        <v>6279</v>
      </c>
      <c r="C1896" s="267" t="s">
        <v>2525</v>
      </c>
      <c r="D1896" s="268"/>
      <c r="E1896" s="267">
        <v>60</v>
      </c>
      <c r="F1896" s="269">
        <v>2292</v>
      </c>
      <c r="G1896" s="270">
        <v>4606.2</v>
      </c>
      <c r="M1896" s="267">
        <v>-82.914901452305685</v>
      </c>
    </row>
    <row r="1897" spans="1:13" x14ac:dyDescent="0.25">
      <c r="A1897" s="267">
        <v>3452501</v>
      </c>
      <c r="B1897" s="267" t="s">
        <v>6281</v>
      </c>
      <c r="C1897" s="267" t="s">
        <v>22278</v>
      </c>
      <c r="D1897" s="268"/>
      <c r="E1897" s="267">
        <v>50</v>
      </c>
      <c r="F1897" s="269">
        <v>0</v>
      </c>
      <c r="G1897" s="270">
        <v>0</v>
      </c>
      <c r="M1897" s="267">
        <v>0</v>
      </c>
    </row>
    <row r="1898" spans="1:13" x14ac:dyDescent="0.25">
      <c r="A1898" s="267">
        <v>3453001</v>
      </c>
      <c r="B1898" s="267" t="s">
        <v>6283</v>
      </c>
      <c r="C1898" s="267" t="s">
        <v>2525</v>
      </c>
      <c r="D1898" s="268"/>
      <c r="E1898" s="267">
        <v>60</v>
      </c>
      <c r="F1898" s="269">
        <v>6211</v>
      </c>
      <c r="G1898" s="270">
        <v>12483.4</v>
      </c>
      <c r="M1898" s="267">
        <v>-84.855477262606911</v>
      </c>
    </row>
    <row r="1899" spans="1:13" x14ac:dyDescent="0.25">
      <c r="A1899" s="267">
        <v>3453002</v>
      </c>
      <c r="B1899" s="267" t="s">
        <v>6285</v>
      </c>
      <c r="C1899" s="267" t="s">
        <v>2525</v>
      </c>
      <c r="D1899" s="268"/>
      <c r="E1899" s="267">
        <v>50</v>
      </c>
      <c r="F1899" s="269">
        <v>3729</v>
      </c>
      <c r="G1899" s="270">
        <v>7494.6</v>
      </c>
      <c r="M1899" s="267">
        <v>-78.365655425531799</v>
      </c>
    </row>
    <row r="1900" spans="1:13" x14ac:dyDescent="0.25">
      <c r="A1900" s="267">
        <v>3453003</v>
      </c>
      <c r="B1900" s="267" t="s">
        <v>1707</v>
      </c>
      <c r="C1900" s="267" t="s">
        <v>2525</v>
      </c>
      <c r="D1900" s="268"/>
      <c r="E1900" s="267">
        <v>50</v>
      </c>
      <c r="F1900" s="269">
        <v>3264</v>
      </c>
      <c r="G1900" s="270">
        <v>6561</v>
      </c>
      <c r="M1900" s="267">
        <v>-77.661178459348179</v>
      </c>
    </row>
    <row r="1901" spans="1:13" x14ac:dyDescent="0.25">
      <c r="A1901" s="267">
        <v>3453004</v>
      </c>
      <c r="B1901" s="267" t="s">
        <v>1709</v>
      </c>
      <c r="C1901" s="267" t="s">
        <v>22275</v>
      </c>
      <c r="D1901" s="268"/>
      <c r="E1901" s="267">
        <v>50</v>
      </c>
      <c r="F1901" s="269">
        <v>16328</v>
      </c>
      <c r="G1901" s="270">
        <v>32818.400000000001</v>
      </c>
      <c r="M1901" s="267">
        <v>-78.866712269248723</v>
      </c>
    </row>
    <row r="1902" spans="1:13" x14ac:dyDescent="0.25">
      <c r="A1902" s="267">
        <v>3453005</v>
      </c>
      <c r="B1902" s="267" t="s">
        <v>1711</v>
      </c>
      <c r="C1902" s="267" t="s">
        <v>2525</v>
      </c>
      <c r="D1902" s="268"/>
      <c r="E1902" s="267">
        <v>50</v>
      </c>
      <c r="F1902" s="269">
        <v>5708</v>
      </c>
      <c r="G1902" s="270">
        <v>11474</v>
      </c>
      <c r="M1902" s="267">
        <v>-63.435548324964266</v>
      </c>
    </row>
    <row r="1903" spans="1:13" x14ac:dyDescent="0.25">
      <c r="A1903" s="267">
        <v>3453006</v>
      </c>
      <c r="B1903" s="267" t="s">
        <v>1713</v>
      </c>
      <c r="C1903" s="267" t="s">
        <v>2525</v>
      </c>
      <c r="D1903" s="268"/>
      <c r="E1903" s="267">
        <v>50</v>
      </c>
      <c r="F1903" s="269">
        <v>4155</v>
      </c>
      <c r="G1903" s="270">
        <v>8351.4</v>
      </c>
      <c r="M1903" s="267">
        <v>-53.355124975585923</v>
      </c>
    </row>
    <row r="1904" spans="1:13" x14ac:dyDescent="0.25">
      <c r="A1904" s="267">
        <v>3453007</v>
      </c>
      <c r="B1904" s="267" t="s">
        <v>1715</v>
      </c>
      <c r="C1904" s="267" t="s">
        <v>22275</v>
      </c>
      <c r="D1904" s="268"/>
      <c r="E1904" s="267">
        <v>60</v>
      </c>
      <c r="F1904" s="269">
        <v>10410</v>
      </c>
      <c r="G1904" s="270">
        <v>20923.599999999999</v>
      </c>
      <c r="M1904" s="267">
        <v>-79.347666960578238</v>
      </c>
    </row>
    <row r="1905" spans="1:13" x14ac:dyDescent="0.25">
      <c r="A1905" s="267">
        <v>3453008</v>
      </c>
      <c r="B1905" s="267" t="s">
        <v>1717</v>
      </c>
      <c r="C1905" s="267" t="s">
        <v>2525</v>
      </c>
      <c r="D1905" s="268"/>
      <c r="E1905" s="267">
        <v>60</v>
      </c>
      <c r="F1905" s="269">
        <v>6827</v>
      </c>
      <c r="G1905" s="270">
        <v>13723</v>
      </c>
      <c r="M1905" s="267">
        <v>-79.970878444600103</v>
      </c>
    </row>
    <row r="1906" spans="1:13" x14ac:dyDescent="0.25">
      <c r="A1906" s="267">
        <v>3453009</v>
      </c>
      <c r="B1906" s="267" t="s">
        <v>1719</v>
      </c>
      <c r="C1906" s="267" t="s">
        <v>2525</v>
      </c>
      <c r="D1906" s="268"/>
      <c r="E1906" s="267">
        <v>50</v>
      </c>
      <c r="F1906" s="269">
        <v>3347</v>
      </c>
      <c r="G1906" s="270">
        <v>6727.6</v>
      </c>
      <c r="M1906" s="267">
        <v>-72.682132001551977</v>
      </c>
    </row>
    <row r="1907" spans="1:13" x14ac:dyDescent="0.25">
      <c r="A1907" s="267">
        <v>3453010</v>
      </c>
      <c r="B1907" s="267" t="s">
        <v>1721</v>
      </c>
      <c r="C1907" s="267" t="s">
        <v>2525</v>
      </c>
      <c r="D1907" s="268"/>
      <c r="E1907" s="267">
        <v>50</v>
      </c>
      <c r="F1907" s="269">
        <v>2300</v>
      </c>
      <c r="G1907" s="270">
        <v>4623.3999999999996</v>
      </c>
      <c r="M1907" s="267">
        <v>-77.365267620303797</v>
      </c>
    </row>
    <row r="1908" spans="1:13" x14ac:dyDescent="0.25">
      <c r="A1908" s="267">
        <v>3453011</v>
      </c>
      <c r="B1908" s="267" t="s">
        <v>1723</v>
      </c>
      <c r="C1908" s="267" t="s">
        <v>22275</v>
      </c>
      <c r="D1908" s="268"/>
      <c r="E1908" s="267">
        <v>50</v>
      </c>
      <c r="F1908" s="269">
        <v>6484</v>
      </c>
      <c r="G1908" s="270">
        <v>13032</v>
      </c>
      <c r="M1908" s="267">
        <v>-78.180407105589609</v>
      </c>
    </row>
    <row r="1909" spans="1:13" x14ac:dyDescent="0.25">
      <c r="A1909" s="267">
        <v>3453012</v>
      </c>
      <c r="B1909" s="267" t="s">
        <v>1725</v>
      </c>
      <c r="C1909" s="267" t="s">
        <v>2525</v>
      </c>
      <c r="D1909" s="268"/>
      <c r="E1909" s="267">
        <v>60</v>
      </c>
      <c r="F1909" s="269">
        <v>3886</v>
      </c>
      <c r="G1909" s="270">
        <v>7811.8</v>
      </c>
      <c r="M1909" s="267">
        <v>-83.282528085439807</v>
      </c>
    </row>
    <row r="1910" spans="1:13" x14ac:dyDescent="0.25">
      <c r="A1910" s="267">
        <v>3453013</v>
      </c>
      <c r="B1910" s="267" t="s">
        <v>1727</v>
      </c>
      <c r="C1910" s="267" t="s">
        <v>2525</v>
      </c>
      <c r="D1910" s="268"/>
      <c r="E1910" s="267">
        <v>60</v>
      </c>
      <c r="F1910" s="269">
        <v>6475</v>
      </c>
      <c r="G1910" s="270">
        <v>13015.6</v>
      </c>
      <c r="M1910" s="267">
        <v>-80.952755953089081</v>
      </c>
    </row>
    <row r="1911" spans="1:13" x14ac:dyDescent="0.25">
      <c r="A1911" s="267">
        <v>3454001</v>
      </c>
      <c r="B1911" s="267" t="s">
        <v>1729</v>
      </c>
      <c r="C1911" s="267" t="s">
        <v>2525</v>
      </c>
      <c r="D1911" s="268"/>
      <c r="E1911" s="267">
        <v>70</v>
      </c>
      <c r="F1911" s="269">
        <v>442</v>
      </c>
      <c r="G1911" s="270">
        <v>888.8</v>
      </c>
      <c r="M1911" s="267">
        <v>-86.206839844494425</v>
      </c>
    </row>
    <row r="1912" spans="1:13" x14ac:dyDescent="0.25">
      <c r="A1912" s="267">
        <v>3454002</v>
      </c>
      <c r="B1912" s="267" t="s">
        <v>1731</v>
      </c>
      <c r="C1912" s="267" t="s">
        <v>2525</v>
      </c>
      <c r="D1912" s="268"/>
      <c r="E1912" s="267">
        <v>50</v>
      </c>
      <c r="F1912" s="269">
        <v>1176</v>
      </c>
      <c r="G1912" s="270">
        <v>2364</v>
      </c>
      <c r="M1912" s="267">
        <v>-77.82051104967114</v>
      </c>
    </row>
    <row r="1913" spans="1:13" x14ac:dyDescent="0.25">
      <c r="A1913" s="267">
        <v>3454003</v>
      </c>
      <c r="B1913" s="267" t="s">
        <v>1733</v>
      </c>
      <c r="C1913" s="267" t="s">
        <v>2525</v>
      </c>
      <c r="D1913" s="268"/>
      <c r="E1913" s="267">
        <v>50</v>
      </c>
      <c r="F1913" s="269">
        <v>817</v>
      </c>
      <c r="G1913" s="270">
        <v>1641.4</v>
      </c>
      <c r="M1913" s="267">
        <v>-77.481661228579057</v>
      </c>
    </row>
    <row r="1914" spans="1:13" x14ac:dyDescent="0.25">
      <c r="A1914" s="267">
        <v>3454004</v>
      </c>
      <c r="B1914" s="267" t="s">
        <v>1735</v>
      </c>
      <c r="C1914" s="267" t="s">
        <v>2525</v>
      </c>
      <c r="D1914" s="268"/>
      <c r="E1914" s="267">
        <v>70</v>
      </c>
      <c r="F1914" s="269">
        <v>489</v>
      </c>
      <c r="G1914" s="270">
        <v>983.8</v>
      </c>
      <c r="M1914" s="267">
        <v>-89.634847669830208</v>
      </c>
    </row>
    <row r="1915" spans="1:13" x14ac:dyDescent="0.25">
      <c r="A1915" s="267">
        <v>3454005</v>
      </c>
      <c r="B1915" s="267" t="s">
        <v>1737</v>
      </c>
      <c r="C1915" s="267" t="s">
        <v>2525</v>
      </c>
      <c r="D1915" s="268"/>
      <c r="E1915" s="267">
        <v>50</v>
      </c>
      <c r="F1915" s="269">
        <v>1367</v>
      </c>
      <c r="G1915" s="270">
        <v>2747.4</v>
      </c>
      <c r="M1915" s="267">
        <v>-75.688930009090811</v>
      </c>
    </row>
    <row r="1916" spans="1:13" x14ac:dyDescent="0.25">
      <c r="A1916" s="267">
        <v>3454006</v>
      </c>
      <c r="B1916" s="267" t="s">
        <v>1739</v>
      </c>
      <c r="C1916" s="267" t="s">
        <v>2525</v>
      </c>
      <c r="D1916" s="268"/>
      <c r="E1916" s="267">
        <v>70</v>
      </c>
      <c r="F1916" s="269">
        <v>387</v>
      </c>
      <c r="G1916" s="270">
        <v>777</v>
      </c>
      <c r="M1916" s="267">
        <v>-87.856491758821036</v>
      </c>
    </row>
    <row r="1917" spans="1:13" x14ac:dyDescent="0.25">
      <c r="A1917" s="267">
        <v>3454007</v>
      </c>
      <c r="B1917" s="267" t="s">
        <v>1741</v>
      </c>
      <c r="C1917" s="267" t="s">
        <v>2525</v>
      </c>
      <c r="D1917" s="268"/>
      <c r="E1917" s="267">
        <v>60</v>
      </c>
      <c r="F1917" s="269">
        <v>731</v>
      </c>
      <c r="G1917" s="270">
        <v>1469.2</v>
      </c>
      <c r="M1917" s="267">
        <v>-79.851151748648135</v>
      </c>
    </row>
    <row r="1918" spans="1:13" x14ac:dyDescent="0.25">
      <c r="A1918" s="267">
        <v>3454008</v>
      </c>
      <c r="B1918" s="267" t="s">
        <v>1743</v>
      </c>
      <c r="C1918" s="267" t="s">
        <v>2525</v>
      </c>
      <c r="D1918" s="268"/>
      <c r="E1918" s="267">
        <v>50</v>
      </c>
      <c r="F1918" s="269">
        <v>2425</v>
      </c>
      <c r="G1918" s="270">
        <v>4874.2</v>
      </c>
      <c r="M1918" s="267">
        <v>-70.812037045201407</v>
      </c>
    </row>
    <row r="1919" spans="1:13" x14ac:dyDescent="0.25">
      <c r="A1919" s="267">
        <v>3454009</v>
      </c>
      <c r="B1919" s="267" t="s">
        <v>5678</v>
      </c>
      <c r="C1919" s="267" t="s">
        <v>2525</v>
      </c>
      <c r="D1919" s="268"/>
      <c r="E1919" s="267">
        <v>50</v>
      </c>
      <c r="F1919" s="269">
        <v>554</v>
      </c>
      <c r="G1919" s="270">
        <v>1114.2</v>
      </c>
      <c r="M1919" s="267">
        <v>-76.466023888974291</v>
      </c>
    </row>
    <row r="1920" spans="1:13" x14ac:dyDescent="0.25">
      <c r="A1920" s="267">
        <v>3454010</v>
      </c>
      <c r="B1920" s="267" t="s">
        <v>1746</v>
      </c>
      <c r="C1920" s="267" t="s">
        <v>2525</v>
      </c>
      <c r="D1920" s="268"/>
      <c r="E1920" s="267">
        <v>50</v>
      </c>
      <c r="F1920" s="269">
        <v>4901</v>
      </c>
      <c r="G1920" s="270">
        <v>9850.6</v>
      </c>
      <c r="M1920" s="267">
        <v>-78.248290297389048</v>
      </c>
    </row>
    <row r="1921" spans="1:13" x14ac:dyDescent="0.25">
      <c r="A1921" s="267">
        <v>3454011</v>
      </c>
      <c r="B1921" s="267" t="s">
        <v>1748</v>
      </c>
      <c r="C1921" s="267" t="s">
        <v>2525</v>
      </c>
      <c r="D1921" s="268"/>
      <c r="E1921" s="267">
        <v>70</v>
      </c>
      <c r="F1921" s="269">
        <v>2583</v>
      </c>
      <c r="G1921" s="270">
        <v>5192</v>
      </c>
      <c r="M1921" s="267">
        <v>-86.778713146783844</v>
      </c>
    </row>
    <row r="1922" spans="1:13" x14ac:dyDescent="0.25">
      <c r="A1922" s="267">
        <v>3454012</v>
      </c>
      <c r="B1922" s="267" t="s">
        <v>1750</v>
      </c>
      <c r="C1922" s="267" t="s">
        <v>22275</v>
      </c>
      <c r="D1922" s="268"/>
      <c r="E1922" s="267">
        <v>60</v>
      </c>
      <c r="F1922" s="269">
        <v>2508</v>
      </c>
      <c r="G1922" s="270">
        <v>5041.6000000000004</v>
      </c>
      <c r="M1922" s="267">
        <v>-81.621760774336721</v>
      </c>
    </row>
    <row r="1923" spans="1:13" x14ac:dyDescent="0.25">
      <c r="A1923" s="267">
        <v>3454013</v>
      </c>
      <c r="B1923" s="267" t="s">
        <v>1752</v>
      </c>
      <c r="C1923" s="267" t="s">
        <v>2525</v>
      </c>
      <c r="D1923" s="268"/>
      <c r="E1923" s="267">
        <v>60</v>
      </c>
      <c r="F1923" s="269">
        <v>458</v>
      </c>
      <c r="G1923" s="270">
        <v>920</v>
      </c>
      <c r="M1923" s="267">
        <v>-80.456871041928622</v>
      </c>
    </row>
    <row r="1924" spans="1:13" x14ac:dyDescent="0.25">
      <c r="A1924" s="267">
        <v>3454014</v>
      </c>
      <c r="B1924" s="267" t="s">
        <v>1754</v>
      </c>
      <c r="C1924" s="267" t="s">
        <v>2525</v>
      </c>
      <c r="D1924" s="268"/>
      <c r="E1924" s="267">
        <v>50</v>
      </c>
      <c r="F1924" s="269">
        <v>5601</v>
      </c>
      <c r="G1924" s="270">
        <v>11257.2</v>
      </c>
      <c r="M1924" s="267">
        <v>-74.043468190472865</v>
      </c>
    </row>
    <row r="1925" spans="1:13" x14ac:dyDescent="0.25">
      <c r="A1925" s="267">
        <v>3454015</v>
      </c>
      <c r="B1925" s="267" t="s">
        <v>1756</v>
      </c>
      <c r="C1925" s="267" t="s">
        <v>2525</v>
      </c>
      <c r="D1925" s="268"/>
      <c r="E1925" s="267">
        <v>60</v>
      </c>
      <c r="F1925" s="269">
        <v>609</v>
      </c>
      <c r="G1925" s="270">
        <v>1224.5999999999999</v>
      </c>
      <c r="M1925" s="267">
        <v>-81.912530486292724</v>
      </c>
    </row>
    <row r="1926" spans="1:13" x14ac:dyDescent="0.25">
      <c r="A1926" s="267">
        <v>3454016</v>
      </c>
      <c r="B1926" s="267" t="s">
        <v>1758</v>
      </c>
      <c r="C1926" s="267" t="s">
        <v>2525</v>
      </c>
      <c r="D1926" s="268"/>
      <c r="E1926" s="267">
        <v>50</v>
      </c>
      <c r="F1926" s="269">
        <v>332</v>
      </c>
      <c r="G1926" s="270">
        <v>667.2</v>
      </c>
      <c r="M1926" s="267">
        <v>38.360487722546701</v>
      </c>
    </row>
    <row r="1927" spans="1:13" x14ac:dyDescent="0.25">
      <c r="A1927" s="267">
        <v>3454017</v>
      </c>
      <c r="B1927" s="267" t="s">
        <v>1760</v>
      </c>
      <c r="C1927" s="267" t="s">
        <v>2525</v>
      </c>
      <c r="D1927" s="268"/>
      <c r="E1927" s="267">
        <v>60</v>
      </c>
      <c r="F1927" s="269">
        <v>433</v>
      </c>
      <c r="G1927" s="270">
        <v>870.8</v>
      </c>
      <c r="M1927" s="267">
        <v>-82.65225754981843</v>
      </c>
    </row>
    <row r="1928" spans="1:13" x14ac:dyDescent="0.25">
      <c r="A1928" s="267">
        <v>3454018</v>
      </c>
      <c r="B1928" s="267" t="s">
        <v>1762</v>
      </c>
      <c r="C1928" s="267" t="s">
        <v>22275</v>
      </c>
      <c r="D1928" s="268"/>
      <c r="E1928" s="267">
        <v>50</v>
      </c>
      <c r="F1928" s="269">
        <v>11426</v>
      </c>
      <c r="G1928" s="270">
        <v>22967</v>
      </c>
      <c r="M1928" s="267">
        <v>-72.427427243554618</v>
      </c>
    </row>
    <row r="1929" spans="1:13" x14ac:dyDescent="0.25">
      <c r="A1929" s="267">
        <v>3454019</v>
      </c>
      <c r="B1929" s="267" t="s">
        <v>1764</v>
      </c>
      <c r="C1929" s="267" t="s">
        <v>22275</v>
      </c>
      <c r="D1929" s="268"/>
      <c r="E1929" s="267">
        <v>50</v>
      </c>
      <c r="F1929" s="269">
        <v>6250</v>
      </c>
      <c r="G1929" s="270">
        <v>12563</v>
      </c>
      <c r="M1929" s="267">
        <v>-78.590828075722555</v>
      </c>
    </row>
    <row r="1930" spans="1:13" x14ac:dyDescent="0.25">
      <c r="A1930" s="267">
        <v>3454020</v>
      </c>
      <c r="B1930" s="267" t="s">
        <v>3942</v>
      </c>
      <c r="C1930" s="267" t="s">
        <v>2525</v>
      </c>
      <c r="D1930" s="268"/>
      <c r="E1930" s="267">
        <v>60</v>
      </c>
      <c r="F1930" s="269">
        <v>1153</v>
      </c>
      <c r="G1930" s="270">
        <v>2317</v>
      </c>
      <c r="M1930" s="267">
        <v>-80.628836756653925</v>
      </c>
    </row>
    <row r="1931" spans="1:13" x14ac:dyDescent="0.25">
      <c r="A1931" s="267">
        <v>3454021</v>
      </c>
      <c r="B1931" s="267" t="s">
        <v>1767</v>
      </c>
      <c r="C1931" s="267" t="s">
        <v>2525</v>
      </c>
      <c r="D1931" s="268"/>
      <c r="E1931" s="267">
        <v>50</v>
      </c>
      <c r="F1931" s="269">
        <v>2083</v>
      </c>
      <c r="G1931" s="270">
        <v>4186.8</v>
      </c>
      <c r="M1931" s="267">
        <v>-74.680640719398781</v>
      </c>
    </row>
    <row r="1932" spans="1:13" x14ac:dyDescent="0.25">
      <c r="A1932" s="267">
        <v>3454022</v>
      </c>
      <c r="B1932" s="267" t="s">
        <v>1769</v>
      </c>
      <c r="C1932" s="267" t="s">
        <v>2525</v>
      </c>
      <c r="D1932" s="268"/>
      <c r="E1932" s="267">
        <v>70</v>
      </c>
      <c r="F1932" s="269">
        <v>413</v>
      </c>
      <c r="G1932" s="270">
        <v>829.2</v>
      </c>
      <c r="M1932" s="267">
        <v>-85.641514722622048</v>
      </c>
    </row>
    <row r="1933" spans="1:13" x14ac:dyDescent="0.25">
      <c r="A1933" s="267">
        <v>3454023</v>
      </c>
      <c r="B1933" s="267" t="s">
        <v>1771</v>
      </c>
      <c r="C1933" s="267" t="s">
        <v>2525</v>
      </c>
      <c r="D1933" s="268"/>
      <c r="E1933" s="267">
        <v>50</v>
      </c>
      <c r="F1933" s="269">
        <v>271</v>
      </c>
      <c r="G1933" s="270">
        <v>545.20000000000005</v>
      </c>
      <c r="M1933" s="267">
        <v>-73.606867838410324</v>
      </c>
    </row>
    <row r="1934" spans="1:13" x14ac:dyDescent="0.25">
      <c r="A1934" s="267">
        <v>3454024</v>
      </c>
      <c r="B1934" s="267" t="s">
        <v>1773</v>
      </c>
      <c r="C1934" s="267" t="s">
        <v>2525</v>
      </c>
      <c r="D1934" s="268"/>
      <c r="E1934" s="267">
        <v>50</v>
      </c>
      <c r="F1934" s="269">
        <v>571</v>
      </c>
      <c r="G1934" s="270">
        <v>1147.2</v>
      </c>
      <c r="M1934" s="267">
        <v>-69.532159411380107</v>
      </c>
    </row>
    <row r="1935" spans="1:13" x14ac:dyDescent="0.25">
      <c r="A1935" s="267">
        <v>3454025</v>
      </c>
      <c r="B1935" s="267" t="s">
        <v>1775</v>
      </c>
      <c r="C1935" s="267" t="s">
        <v>2525</v>
      </c>
      <c r="D1935" s="268"/>
      <c r="E1935" s="267">
        <v>60</v>
      </c>
      <c r="F1935" s="269">
        <v>762</v>
      </c>
      <c r="G1935" s="270">
        <v>1531</v>
      </c>
      <c r="M1935" s="267">
        <v>-79.5913301684987</v>
      </c>
    </row>
    <row r="1936" spans="1:13" x14ac:dyDescent="0.25">
      <c r="A1936" s="267">
        <v>3454026</v>
      </c>
      <c r="B1936" s="267" t="s">
        <v>1777</v>
      </c>
      <c r="C1936" s="267" t="s">
        <v>2525</v>
      </c>
      <c r="D1936" s="268"/>
      <c r="E1936" s="267">
        <v>50</v>
      </c>
      <c r="F1936" s="269">
        <v>2294</v>
      </c>
      <c r="G1936" s="270">
        <v>4611.3999999999996</v>
      </c>
      <c r="M1936" s="267">
        <v>-77.492703556308953</v>
      </c>
    </row>
    <row r="1937" spans="1:13" x14ac:dyDescent="0.25">
      <c r="A1937" s="267">
        <v>3454027</v>
      </c>
      <c r="B1937" s="267" t="s">
        <v>1779</v>
      </c>
      <c r="C1937" s="267" t="s">
        <v>2525</v>
      </c>
      <c r="D1937" s="268"/>
      <c r="E1937" s="267">
        <v>60</v>
      </c>
      <c r="F1937" s="269">
        <v>445</v>
      </c>
      <c r="G1937" s="270">
        <v>894</v>
      </c>
      <c r="M1937" s="267">
        <v>-81.829574568335545</v>
      </c>
    </row>
    <row r="1938" spans="1:13" x14ac:dyDescent="0.25">
      <c r="A1938" s="267">
        <v>3454028</v>
      </c>
      <c r="B1938" s="267" t="s">
        <v>1781</v>
      </c>
      <c r="C1938" s="267" t="s">
        <v>2525</v>
      </c>
      <c r="D1938" s="268"/>
      <c r="E1938" s="267">
        <v>50</v>
      </c>
      <c r="F1938" s="269">
        <v>718</v>
      </c>
      <c r="G1938" s="270">
        <v>1442.4</v>
      </c>
      <c r="M1938" s="267">
        <v>-77.040666931952202</v>
      </c>
    </row>
    <row r="1939" spans="1:13" x14ac:dyDescent="0.25">
      <c r="A1939" s="267">
        <v>3454029</v>
      </c>
      <c r="B1939" s="267" t="s">
        <v>1783</v>
      </c>
      <c r="C1939" s="267" t="s">
        <v>2525</v>
      </c>
      <c r="D1939" s="268"/>
      <c r="E1939" s="267">
        <v>60</v>
      </c>
      <c r="F1939" s="269">
        <v>3008</v>
      </c>
      <c r="G1939" s="270">
        <v>6046.2</v>
      </c>
      <c r="M1939" s="267">
        <v>-79.547105837914842</v>
      </c>
    </row>
    <row r="1940" spans="1:13" x14ac:dyDescent="0.25">
      <c r="A1940" s="267">
        <v>3454030</v>
      </c>
      <c r="B1940" s="267" t="s">
        <v>2694</v>
      </c>
      <c r="C1940" s="267" t="s">
        <v>2525</v>
      </c>
      <c r="D1940" s="268"/>
      <c r="E1940" s="267">
        <v>50</v>
      </c>
      <c r="F1940" s="269">
        <v>504</v>
      </c>
      <c r="G1940" s="270">
        <v>1013.4</v>
      </c>
      <c r="M1940" s="267">
        <v>-70.168600417769539</v>
      </c>
    </row>
    <row r="1941" spans="1:13" x14ac:dyDescent="0.25">
      <c r="A1941" s="267">
        <v>3454031</v>
      </c>
      <c r="B1941" s="267" t="s">
        <v>1786</v>
      </c>
      <c r="C1941" s="267" t="s">
        <v>2525</v>
      </c>
      <c r="D1941" s="268"/>
      <c r="E1941" s="267">
        <v>50</v>
      </c>
      <c r="F1941" s="269">
        <v>1307</v>
      </c>
      <c r="G1941" s="270">
        <v>2627.2</v>
      </c>
      <c r="M1941" s="267">
        <v>-69.052033586981324</v>
      </c>
    </row>
    <row r="1942" spans="1:13" x14ac:dyDescent="0.25">
      <c r="A1942" s="267">
        <v>3454032</v>
      </c>
      <c r="B1942" s="267" t="s">
        <v>1788</v>
      </c>
      <c r="C1942" s="267" t="s">
        <v>22275</v>
      </c>
      <c r="D1942" s="268"/>
      <c r="E1942" s="267">
        <v>50</v>
      </c>
      <c r="F1942" s="269">
        <v>25708</v>
      </c>
      <c r="G1942" s="270">
        <v>51672.2</v>
      </c>
      <c r="M1942" s="267">
        <v>-64.948800529515751</v>
      </c>
    </row>
    <row r="1943" spans="1:13" x14ac:dyDescent="0.25">
      <c r="A1943" s="267">
        <v>3454033</v>
      </c>
      <c r="B1943" s="267" t="s">
        <v>1790</v>
      </c>
      <c r="C1943" s="267" t="s">
        <v>2525</v>
      </c>
      <c r="D1943" s="268"/>
      <c r="E1943" s="267">
        <v>50</v>
      </c>
      <c r="F1943" s="269">
        <v>1577</v>
      </c>
      <c r="G1943" s="270">
        <v>3169</v>
      </c>
      <c r="M1943" s="267">
        <v>-77.335835181896854</v>
      </c>
    </row>
    <row r="1944" spans="1:13" x14ac:dyDescent="0.25">
      <c r="A1944" s="267">
        <v>3454034</v>
      </c>
      <c r="B1944" s="267" t="s">
        <v>1792</v>
      </c>
      <c r="C1944" s="267" t="s">
        <v>2525</v>
      </c>
      <c r="D1944" s="268"/>
      <c r="E1944" s="267">
        <v>50</v>
      </c>
      <c r="F1944" s="269">
        <v>924</v>
      </c>
      <c r="G1944" s="270">
        <v>1858.2</v>
      </c>
      <c r="M1944" s="267">
        <v>-70.491873791329738</v>
      </c>
    </row>
    <row r="1945" spans="1:13" x14ac:dyDescent="0.25">
      <c r="A1945" s="267">
        <v>3454035</v>
      </c>
      <c r="B1945" s="267" t="s">
        <v>1794</v>
      </c>
      <c r="C1945" s="267" t="s">
        <v>22275</v>
      </c>
      <c r="D1945" s="268"/>
      <c r="E1945" s="267">
        <v>50</v>
      </c>
      <c r="F1945" s="269">
        <v>17084</v>
      </c>
      <c r="G1945" s="270">
        <v>34339.599999999999</v>
      </c>
      <c r="M1945" s="267">
        <v>-72.861224465159552</v>
      </c>
    </row>
    <row r="1946" spans="1:13" x14ac:dyDescent="0.25">
      <c r="A1946" s="267">
        <v>3454036</v>
      </c>
      <c r="B1946" s="267" t="s">
        <v>1796</v>
      </c>
      <c r="C1946" s="267" t="s">
        <v>2525</v>
      </c>
      <c r="D1946" s="268"/>
      <c r="E1946" s="267">
        <v>60</v>
      </c>
      <c r="F1946" s="269">
        <v>543</v>
      </c>
      <c r="G1946" s="270">
        <v>1092.4000000000001</v>
      </c>
      <c r="M1946" s="267">
        <v>-80.972016823439674</v>
      </c>
    </row>
    <row r="1947" spans="1:13" x14ac:dyDescent="0.25">
      <c r="A1947" s="267">
        <v>3454037</v>
      </c>
      <c r="B1947" s="267" t="s">
        <v>1798</v>
      </c>
      <c r="C1947" s="267" t="s">
        <v>2525</v>
      </c>
      <c r="D1947" s="268"/>
      <c r="E1947" s="267">
        <v>60</v>
      </c>
      <c r="F1947" s="269">
        <v>772</v>
      </c>
      <c r="G1947" s="270">
        <v>1551.8</v>
      </c>
      <c r="M1947" s="267">
        <v>-84.229910852412814</v>
      </c>
    </row>
    <row r="1948" spans="1:13" x14ac:dyDescent="0.25">
      <c r="A1948" s="267">
        <v>3454038</v>
      </c>
      <c r="B1948" s="267" t="s">
        <v>1800</v>
      </c>
      <c r="C1948" s="267" t="s">
        <v>2525</v>
      </c>
      <c r="D1948" s="268"/>
      <c r="E1948" s="267">
        <v>60</v>
      </c>
      <c r="F1948" s="269">
        <v>364</v>
      </c>
      <c r="G1948" s="270">
        <v>731.6</v>
      </c>
      <c r="M1948" s="267">
        <v>-83.842495505351181</v>
      </c>
    </row>
    <row r="1949" spans="1:13" x14ac:dyDescent="0.25">
      <c r="A1949" s="267">
        <v>3454039</v>
      </c>
      <c r="B1949" s="267" t="s">
        <v>1802</v>
      </c>
      <c r="C1949" s="267" t="s">
        <v>2525</v>
      </c>
      <c r="D1949" s="268"/>
      <c r="E1949" s="267">
        <v>50</v>
      </c>
      <c r="F1949" s="269">
        <v>606</v>
      </c>
      <c r="G1949" s="270">
        <v>1218.4000000000001</v>
      </c>
      <c r="M1949" s="267">
        <v>-76.620471817410689</v>
      </c>
    </row>
    <row r="1950" spans="1:13" x14ac:dyDescent="0.25">
      <c r="A1950" s="267">
        <v>3454040</v>
      </c>
      <c r="B1950" s="267" t="s">
        <v>1804</v>
      </c>
      <c r="C1950" s="267" t="s">
        <v>2525</v>
      </c>
      <c r="D1950" s="268"/>
      <c r="E1950" s="267">
        <v>70</v>
      </c>
      <c r="F1950" s="269">
        <v>473</v>
      </c>
      <c r="G1950" s="270">
        <v>950.8</v>
      </c>
      <c r="M1950" s="267">
        <v>-86.343911423870523</v>
      </c>
    </row>
    <row r="1951" spans="1:13" x14ac:dyDescent="0.25">
      <c r="A1951" s="267">
        <v>3454041</v>
      </c>
      <c r="B1951" s="267" t="s">
        <v>1806</v>
      </c>
      <c r="C1951" s="267" t="s">
        <v>22275</v>
      </c>
      <c r="D1951" s="268"/>
      <c r="E1951" s="267">
        <v>50</v>
      </c>
      <c r="F1951" s="269">
        <v>17575</v>
      </c>
      <c r="G1951" s="270">
        <v>35326.400000000001</v>
      </c>
      <c r="M1951" s="267">
        <v>-78.523314327732308</v>
      </c>
    </row>
    <row r="1952" spans="1:13" x14ac:dyDescent="0.25">
      <c r="A1952" s="267">
        <v>3454042</v>
      </c>
      <c r="B1952" s="267" t="s">
        <v>1808</v>
      </c>
      <c r="C1952" s="267" t="s">
        <v>2525</v>
      </c>
      <c r="D1952" s="268"/>
      <c r="E1952" s="267">
        <v>60</v>
      </c>
      <c r="F1952" s="269">
        <v>505</v>
      </c>
      <c r="G1952" s="270">
        <v>1014.4</v>
      </c>
      <c r="M1952" s="267">
        <v>-81.239645363129199</v>
      </c>
    </row>
    <row r="1953" spans="1:13" x14ac:dyDescent="0.25">
      <c r="A1953" s="267">
        <v>3454043</v>
      </c>
      <c r="B1953" s="267" t="s">
        <v>1810</v>
      </c>
      <c r="C1953" s="267" t="s">
        <v>2525</v>
      </c>
      <c r="D1953" s="268"/>
      <c r="E1953" s="267">
        <v>70</v>
      </c>
      <c r="F1953" s="269">
        <v>349</v>
      </c>
      <c r="G1953" s="270">
        <v>702.2</v>
      </c>
      <c r="M1953" s="267">
        <v>-89.065366595262034</v>
      </c>
    </row>
    <row r="1954" spans="1:13" x14ac:dyDescent="0.25">
      <c r="A1954" s="267">
        <v>3454044</v>
      </c>
      <c r="B1954" s="267" t="s">
        <v>1812</v>
      </c>
      <c r="C1954" s="267" t="s">
        <v>2525</v>
      </c>
      <c r="D1954" s="268"/>
      <c r="E1954" s="267">
        <v>60</v>
      </c>
      <c r="F1954" s="269">
        <v>2094</v>
      </c>
      <c r="G1954" s="270">
        <v>4209.8</v>
      </c>
      <c r="M1954" s="267">
        <v>-81.800176605079443</v>
      </c>
    </row>
    <row r="1955" spans="1:13" x14ac:dyDescent="0.25">
      <c r="A1955" s="267">
        <v>3454045</v>
      </c>
      <c r="B1955" s="267" t="s">
        <v>1814</v>
      </c>
      <c r="C1955" s="267" t="s">
        <v>2525</v>
      </c>
      <c r="D1955" s="268"/>
      <c r="E1955" s="267">
        <v>50</v>
      </c>
      <c r="F1955" s="269">
        <v>3739</v>
      </c>
      <c r="G1955" s="270">
        <v>7516.2</v>
      </c>
      <c r="M1955" s="267">
        <v>-61.407640697910026</v>
      </c>
    </row>
    <row r="1956" spans="1:13" x14ac:dyDescent="0.25">
      <c r="A1956" s="267">
        <v>3454046</v>
      </c>
      <c r="B1956" s="267" t="s">
        <v>1816</v>
      </c>
      <c r="C1956" s="267" t="s">
        <v>2525</v>
      </c>
      <c r="D1956" s="268"/>
      <c r="E1956" s="267">
        <v>50</v>
      </c>
      <c r="F1956" s="269">
        <v>1192</v>
      </c>
      <c r="G1956" s="270">
        <v>2396</v>
      </c>
      <c r="M1956" s="267">
        <v>-77.92707738429624</v>
      </c>
    </row>
    <row r="1957" spans="1:13" x14ac:dyDescent="0.25">
      <c r="A1957" s="267">
        <v>3454047</v>
      </c>
      <c r="B1957" s="267" t="s">
        <v>1818</v>
      </c>
      <c r="C1957" s="267" t="s">
        <v>2525</v>
      </c>
      <c r="D1957" s="268"/>
      <c r="E1957" s="267">
        <v>60</v>
      </c>
      <c r="F1957" s="269">
        <v>3546</v>
      </c>
      <c r="G1957" s="270">
        <v>7126.6</v>
      </c>
      <c r="M1957" s="267">
        <v>-79.105893043470601</v>
      </c>
    </row>
    <row r="1958" spans="1:13" x14ac:dyDescent="0.25">
      <c r="A1958" s="267">
        <v>3454048</v>
      </c>
      <c r="B1958" s="267" t="s">
        <v>1820</v>
      </c>
      <c r="C1958" s="267" t="s">
        <v>2525</v>
      </c>
      <c r="D1958" s="268"/>
      <c r="E1958" s="267">
        <v>60</v>
      </c>
      <c r="F1958" s="269">
        <v>726</v>
      </c>
      <c r="G1958" s="270">
        <v>1460.2</v>
      </c>
      <c r="M1958" s="267">
        <v>-79.30299126875957</v>
      </c>
    </row>
    <row r="1959" spans="1:13" x14ac:dyDescent="0.25">
      <c r="A1959" s="267">
        <v>3454049</v>
      </c>
      <c r="B1959" s="267" t="s">
        <v>1822</v>
      </c>
      <c r="C1959" s="267" t="s">
        <v>2525</v>
      </c>
      <c r="D1959" s="268"/>
      <c r="E1959" s="267">
        <v>50</v>
      </c>
      <c r="F1959" s="269">
        <v>4273</v>
      </c>
      <c r="G1959" s="270">
        <v>8589</v>
      </c>
      <c r="M1959" s="267">
        <v>-62.63426634561889</v>
      </c>
    </row>
    <row r="1960" spans="1:13" x14ac:dyDescent="0.25">
      <c r="A1960" s="267">
        <v>3454050</v>
      </c>
      <c r="B1960" s="267" t="s">
        <v>1824</v>
      </c>
      <c r="C1960" s="267" t="s">
        <v>2525</v>
      </c>
      <c r="D1960" s="268"/>
      <c r="E1960" s="267">
        <v>70</v>
      </c>
      <c r="F1960" s="269">
        <v>533</v>
      </c>
      <c r="G1960" s="270">
        <v>1071.4000000000001</v>
      </c>
      <c r="M1960" s="267">
        <v>-87.733266049779431</v>
      </c>
    </row>
    <row r="1961" spans="1:13" x14ac:dyDescent="0.25">
      <c r="A1961" s="267">
        <v>3454051</v>
      </c>
      <c r="B1961" s="267" t="s">
        <v>1826</v>
      </c>
      <c r="C1961" s="267" t="s">
        <v>2525</v>
      </c>
      <c r="D1961" s="268"/>
      <c r="E1961" s="267">
        <v>60</v>
      </c>
      <c r="F1961" s="269">
        <v>2142</v>
      </c>
      <c r="G1961" s="270">
        <v>4305</v>
      </c>
      <c r="M1961" s="267">
        <v>-82.604046955288339</v>
      </c>
    </row>
    <row r="1962" spans="1:13" x14ac:dyDescent="0.25">
      <c r="A1962" s="267">
        <v>3454052</v>
      </c>
      <c r="B1962" s="267" t="s">
        <v>1828</v>
      </c>
      <c r="C1962" s="267" t="s">
        <v>2525</v>
      </c>
      <c r="D1962" s="268"/>
      <c r="E1962" s="267">
        <v>70</v>
      </c>
      <c r="F1962" s="269">
        <v>656</v>
      </c>
      <c r="G1962" s="270">
        <v>1319.4</v>
      </c>
      <c r="M1962" s="267">
        <v>-85.05891707490909</v>
      </c>
    </row>
    <row r="1963" spans="1:13" x14ac:dyDescent="0.25">
      <c r="A1963" s="267">
        <v>3454053</v>
      </c>
      <c r="B1963" s="267" t="s">
        <v>1830</v>
      </c>
      <c r="C1963" s="267" t="s">
        <v>2525</v>
      </c>
      <c r="D1963" s="268"/>
      <c r="E1963" s="267">
        <v>60</v>
      </c>
      <c r="F1963" s="269">
        <v>918</v>
      </c>
      <c r="G1963" s="270">
        <v>1845.4</v>
      </c>
      <c r="M1963" s="267">
        <v>-82.880856654771648</v>
      </c>
    </row>
    <row r="1964" spans="1:13" x14ac:dyDescent="0.25">
      <c r="A1964" s="267">
        <v>3454054</v>
      </c>
      <c r="B1964" s="267" t="s">
        <v>1832</v>
      </c>
      <c r="C1964" s="267" t="s">
        <v>2525</v>
      </c>
      <c r="D1964" s="268"/>
      <c r="E1964" s="267">
        <v>60</v>
      </c>
      <c r="F1964" s="269">
        <v>4792</v>
      </c>
      <c r="G1964" s="270">
        <v>9632.4</v>
      </c>
      <c r="M1964" s="267">
        <v>-79.07698949342732</v>
      </c>
    </row>
    <row r="1965" spans="1:13" x14ac:dyDescent="0.25">
      <c r="A1965" s="267">
        <v>3454055</v>
      </c>
      <c r="B1965" s="267" t="s">
        <v>1834</v>
      </c>
      <c r="C1965" s="267" t="s">
        <v>2525</v>
      </c>
      <c r="D1965" s="268"/>
      <c r="E1965" s="267">
        <v>50</v>
      </c>
      <c r="F1965" s="269">
        <v>824</v>
      </c>
      <c r="G1965" s="270">
        <v>1656.2</v>
      </c>
      <c r="M1965" s="267">
        <v>-66.884627272466261</v>
      </c>
    </row>
    <row r="1966" spans="1:13" x14ac:dyDescent="0.25">
      <c r="A1966" s="267">
        <v>3454056</v>
      </c>
      <c r="B1966" s="267" t="s">
        <v>1836</v>
      </c>
      <c r="C1966" s="267" t="s">
        <v>2525</v>
      </c>
      <c r="D1966" s="268"/>
      <c r="E1966" s="267">
        <v>60</v>
      </c>
      <c r="F1966" s="269">
        <v>725</v>
      </c>
      <c r="G1966" s="270">
        <v>1457</v>
      </c>
      <c r="M1966" s="267">
        <v>-82.345417411935173</v>
      </c>
    </row>
    <row r="1967" spans="1:13" x14ac:dyDescent="0.25">
      <c r="A1967" s="267">
        <v>3454057</v>
      </c>
      <c r="B1967" s="267" t="s">
        <v>1838</v>
      </c>
      <c r="C1967" s="267" t="s">
        <v>2525</v>
      </c>
      <c r="D1967" s="268"/>
      <c r="E1967" s="267">
        <v>50</v>
      </c>
      <c r="F1967" s="269">
        <v>4737</v>
      </c>
      <c r="G1967" s="270">
        <v>9521.6</v>
      </c>
      <c r="M1967" s="267">
        <v>-77.608713885130953</v>
      </c>
    </row>
    <row r="1968" spans="1:13" x14ac:dyDescent="0.25">
      <c r="A1968" s="267">
        <v>3454058</v>
      </c>
      <c r="B1968" s="267" t="s">
        <v>1840</v>
      </c>
      <c r="C1968" s="267" t="s">
        <v>2525</v>
      </c>
      <c r="D1968" s="268"/>
      <c r="E1968" s="267">
        <v>60</v>
      </c>
      <c r="F1968" s="269">
        <v>527</v>
      </c>
      <c r="G1968" s="270">
        <v>1060.2</v>
      </c>
      <c r="M1968" s="267">
        <v>-81.504774294143218</v>
      </c>
    </row>
    <row r="1969" spans="1:13" x14ac:dyDescent="0.25">
      <c r="A1969" s="267">
        <v>3454059</v>
      </c>
      <c r="B1969" s="267" t="s">
        <v>1842</v>
      </c>
      <c r="C1969" s="267" t="s">
        <v>2525</v>
      </c>
      <c r="D1969" s="268"/>
      <c r="E1969" s="267">
        <v>70</v>
      </c>
      <c r="F1969" s="269">
        <v>278</v>
      </c>
      <c r="G1969" s="270">
        <v>557.79999999999995</v>
      </c>
      <c r="M1969" s="267">
        <v>-86.034484599417368</v>
      </c>
    </row>
    <row r="1970" spans="1:13" x14ac:dyDescent="0.25">
      <c r="A1970" s="267">
        <v>3454060</v>
      </c>
      <c r="B1970" s="267" t="s">
        <v>1844</v>
      </c>
      <c r="C1970" s="267" t="s">
        <v>2525</v>
      </c>
      <c r="D1970" s="268"/>
      <c r="E1970" s="267">
        <v>60</v>
      </c>
      <c r="F1970" s="269">
        <v>453</v>
      </c>
      <c r="G1970" s="270">
        <v>910.2</v>
      </c>
      <c r="M1970" s="267">
        <v>-80.60943208417882</v>
      </c>
    </row>
    <row r="1971" spans="1:13" x14ac:dyDescent="0.25">
      <c r="A1971" s="267">
        <v>3455007</v>
      </c>
      <c r="B1971" s="267" t="s">
        <v>1846</v>
      </c>
      <c r="C1971" s="267" t="s">
        <v>22275</v>
      </c>
      <c r="D1971" s="268"/>
      <c r="E1971" s="267">
        <v>60</v>
      </c>
      <c r="F1971" s="269">
        <v>6907</v>
      </c>
      <c r="G1971" s="270">
        <v>13883</v>
      </c>
      <c r="M1971" s="267">
        <v>-80.160778377007802</v>
      </c>
    </row>
    <row r="1972" spans="1:13" x14ac:dyDescent="0.25">
      <c r="A1972" s="267">
        <v>3455014</v>
      </c>
      <c r="B1972" s="267" t="s">
        <v>1848</v>
      </c>
      <c r="C1972" s="267" t="s">
        <v>2525</v>
      </c>
      <c r="D1972" s="268"/>
      <c r="E1972" s="267">
        <v>60</v>
      </c>
      <c r="F1972" s="269">
        <v>4538</v>
      </c>
      <c r="G1972" s="270">
        <v>9122</v>
      </c>
      <c r="M1972" s="267">
        <v>-79.224680591357085</v>
      </c>
    </row>
    <row r="1973" spans="1:13" x14ac:dyDescent="0.25">
      <c r="A1973" s="267">
        <v>3455015</v>
      </c>
      <c r="B1973" s="267" t="s">
        <v>1850</v>
      </c>
      <c r="C1973" s="267" t="s">
        <v>22275</v>
      </c>
      <c r="D1973" s="268"/>
      <c r="E1973" s="267">
        <v>60</v>
      </c>
      <c r="F1973" s="269">
        <v>10175</v>
      </c>
      <c r="G1973" s="270">
        <v>20451.2</v>
      </c>
      <c r="M1973" s="267">
        <v>-83.54098404694976</v>
      </c>
    </row>
    <row r="1974" spans="1:13" x14ac:dyDescent="0.25">
      <c r="A1974" s="267">
        <v>3455020</v>
      </c>
      <c r="B1974" s="267" t="s">
        <v>1852</v>
      </c>
      <c r="C1974" s="267" t="s">
        <v>2525</v>
      </c>
      <c r="D1974" s="268"/>
      <c r="E1974" s="267">
        <v>60</v>
      </c>
      <c r="F1974" s="269">
        <v>4733</v>
      </c>
      <c r="G1974" s="270">
        <v>9513.2000000000007</v>
      </c>
      <c r="M1974" s="267">
        <v>-81.976556451936574</v>
      </c>
    </row>
    <row r="1975" spans="1:13" x14ac:dyDescent="0.25">
      <c r="A1975" s="267">
        <v>3455021</v>
      </c>
      <c r="B1975" s="267" t="s">
        <v>1854</v>
      </c>
      <c r="C1975" s="267" t="s">
        <v>2525</v>
      </c>
      <c r="D1975" s="268"/>
      <c r="E1975" s="267">
        <v>50</v>
      </c>
      <c r="F1975" s="269">
        <v>565</v>
      </c>
      <c r="G1975" s="270">
        <v>1136.5999999999999</v>
      </c>
      <c r="M1975" s="267">
        <v>-70.945894837448549</v>
      </c>
    </row>
    <row r="1976" spans="1:13" x14ac:dyDescent="0.25">
      <c r="A1976" s="267">
        <v>3455025</v>
      </c>
      <c r="B1976" s="267" t="s">
        <v>1856</v>
      </c>
      <c r="C1976" s="267" t="s">
        <v>2525</v>
      </c>
      <c r="D1976" s="268"/>
      <c r="E1976" s="267">
        <v>60</v>
      </c>
      <c r="F1976" s="269">
        <v>4242</v>
      </c>
      <c r="G1976" s="270">
        <v>8525.7999999999993</v>
      </c>
      <c r="M1976" s="267">
        <v>-84.238806329664015</v>
      </c>
    </row>
    <row r="1977" spans="1:13" x14ac:dyDescent="0.25">
      <c r="A1977" s="267">
        <v>3455026</v>
      </c>
      <c r="B1977" s="267" t="s">
        <v>1858</v>
      </c>
      <c r="C1977" s="267" t="s">
        <v>22275</v>
      </c>
      <c r="D1977" s="268"/>
      <c r="E1977" s="267">
        <v>50</v>
      </c>
      <c r="F1977" s="269">
        <v>11958</v>
      </c>
      <c r="G1977" s="270">
        <v>24034.6</v>
      </c>
      <c r="M1977" s="267">
        <v>-77.199693883620625</v>
      </c>
    </row>
    <row r="1978" spans="1:13" x14ac:dyDescent="0.25">
      <c r="A1978" s="267">
        <v>3455027</v>
      </c>
      <c r="B1978" s="267" t="s">
        <v>1860</v>
      </c>
      <c r="C1978" s="267" t="s">
        <v>2525</v>
      </c>
      <c r="D1978" s="268"/>
      <c r="E1978" s="267">
        <v>60</v>
      </c>
      <c r="F1978" s="269">
        <v>5810</v>
      </c>
      <c r="G1978" s="270">
        <v>11678.8</v>
      </c>
      <c r="M1978" s="267">
        <v>-83.963532920907411</v>
      </c>
    </row>
    <row r="1979" spans="1:13" x14ac:dyDescent="0.25">
      <c r="A1979" s="267">
        <v>3456001</v>
      </c>
      <c r="B1979" s="267" t="s">
        <v>1862</v>
      </c>
      <c r="C1979" s="267" t="s">
        <v>22275</v>
      </c>
      <c r="D1979" s="268"/>
      <c r="E1979" s="267">
        <v>50</v>
      </c>
      <c r="F1979" s="269">
        <v>7599</v>
      </c>
      <c r="G1979" s="270">
        <v>15274.6</v>
      </c>
      <c r="M1979" s="267">
        <v>-78.414677435740273</v>
      </c>
    </row>
    <row r="1980" spans="1:13" x14ac:dyDescent="0.25">
      <c r="A1980" s="267">
        <v>3456002</v>
      </c>
      <c r="B1980" s="267" t="s">
        <v>1864</v>
      </c>
      <c r="C1980" s="267" t="s">
        <v>2525</v>
      </c>
      <c r="D1980" s="268"/>
      <c r="E1980" s="267">
        <v>60</v>
      </c>
      <c r="F1980" s="269">
        <v>3514</v>
      </c>
      <c r="G1980" s="270">
        <v>7062.6</v>
      </c>
      <c r="M1980" s="267">
        <v>-80.627098248971194</v>
      </c>
    </row>
    <row r="1981" spans="1:13" x14ac:dyDescent="0.25">
      <c r="A1981" s="267">
        <v>3456003</v>
      </c>
      <c r="B1981" s="267" t="s">
        <v>1866</v>
      </c>
      <c r="C1981" s="267" t="s">
        <v>2525</v>
      </c>
      <c r="D1981" s="268"/>
      <c r="E1981" s="267">
        <v>60</v>
      </c>
      <c r="F1981" s="269">
        <v>221</v>
      </c>
      <c r="G1981" s="270">
        <v>443.6</v>
      </c>
      <c r="M1981" s="267">
        <v>-81.762281727352956</v>
      </c>
    </row>
    <row r="1982" spans="1:13" x14ac:dyDescent="0.25">
      <c r="A1982" s="267">
        <v>3456004</v>
      </c>
      <c r="B1982" s="267" t="s">
        <v>1868</v>
      </c>
      <c r="C1982" s="267" t="s">
        <v>2525</v>
      </c>
      <c r="D1982" s="268"/>
      <c r="E1982" s="267">
        <v>60</v>
      </c>
      <c r="F1982" s="269">
        <v>285</v>
      </c>
      <c r="G1982" s="270">
        <v>573.20000000000005</v>
      </c>
      <c r="M1982" s="267">
        <v>-81.315759147239078</v>
      </c>
    </row>
    <row r="1983" spans="1:13" x14ac:dyDescent="0.25">
      <c r="A1983" s="267">
        <v>3456005</v>
      </c>
      <c r="B1983" s="267" t="s">
        <v>1870</v>
      </c>
      <c r="C1983" s="267" t="s">
        <v>2525</v>
      </c>
      <c r="D1983" s="268"/>
      <c r="E1983" s="267">
        <v>60</v>
      </c>
      <c r="F1983" s="269">
        <v>647</v>
      </c>
      <c r="G1983" s="270">
        <v>1301.4000000000001</v>
      </c>
      <c r="M1983" s="267">
        <v>-82.631553596005404</v>
      </c>
    </row>
    <row r="1984" spans="1:13" x14ac:dyDescent="0.25">
      <c r="A1984" s="267">
        <v>3456006</v>
      </c>
      <c r="B1984" s="267" t="s">
        <v>1872</v>
      </c>
      <c r="C1984" s="267" t="s">
        <v>2525</v>
      </c>
      <c r="D1984" s="268"/>
      <c r="E1984" s="267">
        <v>70</v>
      </c>
      <c r="F1984" s="269">
        <v>295</v>
      </c>
      <c r="G1984" s="270">
        <v>593</v>
      </c>
      <c r="M1984" s="267">
        <v>-88.159736862564799</v>
      </c>
    </row>
    <row r="1985" spans="1:13" x14ac:dyDescent="0.25">
      <c r="A1985" s="267">
        <v>3456007</v>
      </c>
      <c r="B1985" s="267" t="s">
        <v>1874</v>
      </c>
      <c r="C1985" s="267" t="s">
        <v>2525</v>
      </c>
      <c r="D1985" s="268"/>
      <c r="E1985" s="267">
        <v>50</v>
      </c>
      <c r="F1985" s="269">
        <v>304</v>
      </c>
      <c r="G1985" s="270">
        <v>610.6</v>
      </c>
      <c r="M1985" s="267">
        <v>-76.721363494558545</v>
      </c>
    </row>
    <row r="1986" spans="1:13" x14ac:dyDescent="0.25">
      <c r="A1986" s="267">
        <v>3456008</v>
      </c>
      <c r="B1986" s="267" t="s">
        <v>1431</v>
      </c>
      <c r="C1986" s="267" t="s">
        <v>2525</v>
      </c>
      <c r="D1986" s="268"/>
      <c r="E1986" s="267">
        <v>50</v>
      </c>
      <c r="F1986" s="269">
        <v>329</v>
      </c>
      <c r="G1986" s="270">
        <v>661</v>
      </c>
      <c r="M1986" s="267">
        <v>-71.796228929836815</v>
      </c>
    </row>
    <row r="1987" spans="1:13" x14ac:dyDescent="0.25">
      <c r="A1987" s="267">
        <v>3456009</v>
      </c>
      <c r="B1987" s="267" t="s">
        <v>1877</v>
      </c>
      <c r="C1987" s="267" t="s">
        <v>2525</v>
      </c>
      <c r="D1987" s="268"/>
      <c r="E1987" s="267">
        <v>50</v>
      </c>
      <c r="F1987" s="269">
        <v>1438</v>
      </c>
      <c r="G1987" s="270">
        <v>2890.8</v>
      </c>
      <c r="M1987" s="267">
        <v>-76.163582677281525</v>
      </c>
    </row>
    <row r="1988" spans="1:13" x14ac:dyDescent="0.25">
      <c r="A1988" s="267">
        <v>3456010</v>
      </c>
      <c r="B1988" s="267" t="s">
        <v>1879</v>
      </c>
      <c r="C1988" s="267" t="s">
        <v>2525</v>
      </c>
      <c r="D1988" s="268"/>
      <c r="E1988" s="267">
        <v>60</v>
      </c>
      <c r="F1988" s="269">
        <v>298</v>
      </c>
      <c r="G1988" s="270">
        <v>598.4</v>
      </c>
      <c r="M1988" s="267">
        <v>-84.835825513535127</v>
      </c>
    </row>
    <row r="1989" spans="1:13" x14ac:dyDescent="0.25">
      <c r="A1989" s="267">
        <v>3456011</v>
      </c>
      <c r="B1989" s="267" t="s">
        <v>1881</v>
      </c>
      <c r="C1989" s="267" t="s">
        <v>2525</v>
      </c>
      <c r="D1989" s="268"/>
      <c r="E1989" s="267">
        <v>50</v>
      </c>
      <c r="F1989" s="269">
        <v>889</v>
      </c>
      <c r="G1989" s="270">
        <v>1787</v>
      </c>
      <c r="M1989" s="267">
        <v>-51.626519188546965</v>
      </c>
    </row>
    <row r="1990" spans="1:13" x14ac:dyDescent="0.25">
      <c r="A1990" s="267">
        <v>3456012</v>
      </c>
      <c r="B1990" s="267" t="s">
        <v>1883</v>
      </c>
      <c r="C1990" s="267" t="s">
        <v>2525</v>
      </c>
      <c r="D1990" s="268"/>
      <c r="E1990" s="267">
        <v>60</v>
      </c>
      <c r="F1990" s="269">
        <v>1076</v>
      </c>
      <c r="G1990" s="270">
        <v>2161.8000000000002</v>
      </c>
      <c r="M1990" s="267">
        <v>-82.348012023511629</v>
      </c>
    </row>
    <row r="1991" spans="1:13" x14ac:dyDescent="0.25">
      <c r="A1991" s="267">
        <v>3456013</v>
      </c>
      <c r="B1991" s="267" t="s">
        <v>1885</v>
      </c>
      <c r="C1991" s="267" t="s">
        <v>2525</v>
      </c>
      <c r="D1991" s="268"/>
      <c r="E1991" s="267">
        <v>60</v>
      </c>
      <c r="F1991" s="269">
        <v>523</v>
      </c>
      <c r="G1991" s="270">
        <v>1051</v>
      </c>
      <c r="M1991" s="267">
        <v>-84.864717418592676</v>
      </c>
    </row>
    <row r="1992" spans="1:13" x14ac:dyDescent="0.25">
      <c r="A1992" s="267">
        <v>3456014</v>
      </c>
      <c r="B1992" s="267" t="s">
        <v>1887</v>
      </c>
      <c r="C1992" s="267" t="s">
        <v>22275</v>
      </c>
      <c r="D1992" s="268"/>
      <c r="E1992" s="267">
        <v>50</v>
      </c>
      <c r="F1992" s="269">
        <v>4861</v>
      </c>
      <c r="G1992" s="270">
        <v>9770.7999999999993</v>
      </c>
      <c r="M1992" s="267">
        <v>-76.922841660684938</v>
      </c>
    </row>
    <row r="1993" spans="1:13" x14ac:dyDescent="0.25">
      <c r="A1993" s="267">
        <v>3456015</v>
      </c>
      <c r="B1993" s="267" t="s">
        <v>1889</v>
      </c>
      <c r="C1993" s="267" t="s">
        <v>22275</v>
      </c>
      <c r="D1993" s="268"/>
      <c r="E1993" s="267">
        <v>60</v>
      </c>
      <c r="F1993" s="269">
        <v>26186</v>
      </c>
      <c r="G1993" s="270">
        <v>52633.599999999999</v>
      </c>
      <c r="M1993" s="267">
        <v>-79.139084090217835</v>
      </c>
    </row>
    <row r="1994" spans="1:13" x14ac:dyDescent="0.25">
      <c r="A1994" s="267">
        <v>3456016</v>
      </c>
      <c r="B1994" s="267" t="s">
        <v>1891</v>
      </c>
      <c r="C1994" s="267" t="s">
        <v>2525</v>
      </c>
      <c r="D1994" s="268"/>
      <c r="E1994" s="267">
        <v>60</v>
      </c>
      <c r="F1994" s="269">
        <v>289</v>
      </c>
      <c r="G1994" s="270">
        <v>580.6</v>
      </c>
      <c r="M1994" s="267">
        <v>-82.721924821132603</v>
      </c>
    </row>
    <row r="1995" spans="1:13" x14ac:dyDescent="0.25">
      <c r="A1995" s="267">
        <v>3456017</v>
      </c>
      <c r="B1995" s="267" t="s">
        <v>1893</v>
      </c>
      <c r="C1995" s="267" t="s">
        <v>2525</v>
      </c>
      <c r="D1995" s="268"/>
      <c r="E1995" s="267">
        <v>50</v>
      </c>
      <c r="F1995" s="269">
        <v>582</v>
      </c>
      <c r="G1995" s="270">
        <v>1170.8</v>
      </c>
      <c r="M1995" s="267">
        <v>-59.338829062862402</v>
      </c>
    </row>
    <row r="1996" spans="1:13" x14ac:dyDescent="0.25">
      <c r="A1996" s="267">
        <v>3456018</v>
      </c>
      <c r="B1996" s="267" t="s">
        <v>1895</v>
      </c>
      <c r="C1996" s="267" t="s">
        <v>2525</v>
      </c>
      <c r="D1996" s="268"/>
      <c r="E1996" s="267">
        <v>70</v>
      </c>
      <c r="F1996" s="269">
        <v>279</v>
      </c>
      <c r="G1996" s="270">
        <v>560.79999999999995</v>
      </c>
      <c r="M1996" s="267">
        <v>-89.674468353359075</v>
      </c>
    </row>
    <row r="1997" spans="1:13" x14ac:dyDescent="0.25">
      <c r="A1997" s="267">
        <v>3456019</v>
      </c>
      <c r="B1997" s="267" t="s">
        <v>1897</v>
      </c>
      <c r="C1997" s="267" t="s">
        <v>2525</v>
      </c>
      <c r="D1997" s="268"/>
      <c r="E1997" s="267">
        <v>50</v>
      </c>
      <c r="F1997" s="269">
        <v>1064</v>
      </c>
      <c r="G1997" s="270">
        <v>2139</v>
      </c>
      <c r="M1997" s="267">
        <v>-76.413496026004623</v>
      </c>
    </row>
    <row r="1998" spans="1:13" x14ac:dyDescent="0.25">
      <c r="A1998" s="267">
        <v>3456020</v>
      </c>
      <c r="B1998" s="267" t="s">
        <v>1899</v>
      </c>
      <c r="C1998" s="267" t="s">
        <v>2525</v>
      </c>
      <c r="D1998" s="268"/>
      <c r="E1998" s="267">
        <v>60</v>
      </c>
      <c r="F1998" s="269">
        <v>358</v>
      </c>
      <c r="G1998" s="270">
        <v>720</v>
      </c>
      <c r="M1998" s="267">
        <v>-79.483789746180378</v>
      </c>
    </row>
    <row r="1999" spans="1:13" x14ac:dyDescent="0.25">
      <c r="A1999" s="267">
        <v>3456023</v>
      </c>
      <c r="B1999" s="267" t="s">
        <v>1901</v>
      </c>
      <c r="C1999" s="267" t="s">
        <v>2525</v>
      </c>
      <c r="D1999" s="268"/>
      <c r="E1999" s="267">
        <v>60</v>
      </c>
      <c r="F1999" s="269">
        <v>2707</v>
      </c>
      <c r="G1999" s="270">
        <v>5440.4</v>
      </c>
      <c r="M1999" s="267">
        <v>-80.83469205740117</v>
      </c>
    </row>
    <row r="2000" spans="1:13" x14ac:dyDescent="0.25">
      <c r="A2000" s="267">
        <v>3456024</v>
      </c>
      <c r="B2000" s="267" t="s">
        <v>1903</v>
      </c>
      <c r="C2000" s="267" t="s">
        <v>2525</v>
      </c>
      <c r="D2000" s="268"/>
      <c r="E2000" s="267">
        <v>70</v>
      </c>
      <c r="F2000" s="269">
        <v>286</v>
      </c>
      <c r="G2000" s="270">
        <v>574.4</v>
      </c>
      <c r="M2000" s="267">
        <v>-85.074181959441162</v>
      </c>
    </row>
    <row r="2001" spans="1:13" x14ac:dyDescent="0.25">
      <c r="A2001" s="267">
        <v>3456025</v>
      </c>
      <c r="B2001" s="267" t="s">
        <v>1905</v>
      </c>
      <c r="C2001" s="267" t="s">
        <v>2525</v>
      </c>
      <c r="D2001" s="268"/>
      <c r="E2001" s="267">
        <v>60</v>
      </c>
      <c r="F2001" s="269">
        <v>5730</v>
      </c>
      <c r="G2001" s="270">
        <v>11516.4</v>
      </c>
      <c r="M2001" s="267">
        <v>-79.076633775333761</v>
      </c>
    </row>
    <row r="2002" spans="1:13" x14ac:dyDescent="0.25">
      <c r="A2002" s="267">
        <v>3456026</v>
      </c>
      <c r="B2002" s="267" t="s">
        <v>1907</v>
      </c>
      <c r="C2002" s="267" t="s">
        <v>2525</v>
      </c>
      <c r="D2002" s="268"/>
      <c r="E2002" s="267">
        <v>60</v>
      </c>
      <c r="F2002" s="269">
        <v>812</v>
      </c>
      <c r="G2002" s="270">
        <v>1632.8</v>
      </c>
      <c r="M2002" s="267">
        <v>-81.15166519885743</v>
      </c>
    </row>
    <row r="2003" spans="1:13" x14ac:dyDescent="0.25">
      <c r="A2003" s="267">
        <v>3456027</v>
      </c>
      <c r="B2003" s="267" t="s">
        <v>1909</v>
      </c>
      <c r="C2003" s="267" t="s">
        <v>22275</v>
      </c>
      <c r="D2003" s="268"/>
      <c r="E2003" s="267">
        <v>50</v>
      </c>
      <c r="F2003" s="269">
        <v>6207</v>
      </c>
      <c r="G2003" s="270">
        <v>12476</v>
      </c>
      <c r="M2003" s="267">
        <v>-65.813925771733707</v>
      </c>
    </row>
    <row r="2004" spans="1:13" x14ac:dyDescent="0.25">
      <c r="A2004" s="267">
        <v>3457002</v>
      </c>
      <c r="B2004" s="267" t="s">
        <v>1911</v>
      </c>
      <c r="C2004" s="267" t="s">
        <v>22275</v>
      </c>
      <c r="D2004" s="268"/>
      <c r="E2004" s="267">
        <v>50</v>
      </c>
      <c r="F2004" s="269">
        <v>2565</v>
      </c>
      <c r="G2004" s="270">
        <v>5156.2</v>
      </c>
      <c r="M2004" s="267">
        <v>-75.854486691776515</v>
      </c>
    </row>
    <row r="2005" spans="1:13" x14ac:dyDescent="0.25">
      <c r="A2005" s="267">
        <v>3457003</v>
      </c>
      <c r="B2005" s="267" t="s">
        <v>1913</v>
      </c>
      <c r="C2005" s="267" t="s">
        <v>2525</v>
      </c>
      <c r="D2005" s="268"/>
      <c r="E2005" s="267">
        <v>70</v>
      </c>
      <c r="F2005" s="269">
        <v>338</v>
      </c>
      <c r="G2005" s="270">
        <v>678.6</v>
      </c>
      <c r="M2005" s="267">
        <v>-89.449205783505008</v>
      </c>
    </row>
    <row r="2006" spans="1:13" x14ac:dyDescent="0.25">
      <c r="A2006" s="267">
        <v>3457006</v>
      </c>
      <c r="B2006" s="267" t="s">
        <v>1915</v>
      </c>
      <c r="C2006" s="267" t="s">
        <v>2525</v>
      </c>
      <c r="D2006" s="268"/>
      <c r="E2006" s="267">
        <v>70</v>
      </c>
      <c r="F2006" s="269">
        <v>1333</v>
      </c>
      <c r="G2006" s="270">
        <v>2678.8</v>
      </c>
      <c r="M2006" s="267">
        <v>-86.052514653761435</v>
      </c>
    </row>
    <row r="2007" spans="1:13" x14ac:dyDescent="0.25">
      <c r="A2007" s="267">
        <v>3457008</v>
      </c>
      <c r="B2007" s="267" t="s">
        <v>1917</v>
      </c>
      <c r="C2007" s="267" t="s">
        <v>2525</v>
      </c>
      <c r="D2007" s="268"/>
      <c r="E2007" s="267">
        <v>70</v>
      </c>
      <c r="F2007" s="269">
        <v>1042</v>
      </c>
      <c r="G2007" s="270">
        <v>2094.8000000000002</v>
      </c>
      <c r="M2007" s="267">
        <v>-86.004207028203368</v>
      </c>
    </row>
    <row r="2008" spans="1:13" x14ac:dyDescent="0.25">
      <c r="A2008" s="267">
        <v>3457009</v>
      </c>
      <c r="B2008" s="267" t="s">
        <v>1919</v>
      </c>
      <c r="C2008" s="267" t="s">
        <v>2525</v>
      </c>
      <c r="D2008" s="268"/>
      <c r="E2008" s="267">
        <v>60</v>
      </c>
      <c r="F2008" s="269">
        <v>410</v>
      </c>
      <c r="G2008" s="270">
        <v>824.6</v>
      </c>
      <c r="M2008" s="267">
        <v>-83.743876520748145</v>
      </c>
    </row>
    <row r="2009" spans="1:13" x14ac:dyDescent="0.25">
      <c r="A2009" s="267">
        <v>3457010</v>
      </c>
      <c r="B2009" s="267" t="s">
        <v>1921</v>
      </c>
      <c r="C2009" s="267" t="s">
        <v>2525</v>
      </c>
      <c r="D2009" s="268"/>
      <c r="E2009" s="267">
        <v>60</v>
      </c>
      <c r="F2009" s="269">
        <v>2150</v>
      </c>
      <c r="G2009" s="270">
        <v>4321.8</v>
      </c>
      <c r="M2009" s="267">
        <v>-80.458952757100889</v>
      </c>
    </row>
    <row r="2010" spans="1:13" x14ac:dyDescent="0.25">
      <c r="A2010" s="267">
        <v>3457011</v>
      </c>
      <c r="B2010" s="267" t="s">
        <v>1923</v>
      </c>
      <c r="C2010" s="267" t="s">
        <v>2525</v>
      </c>
      <c r="D2010" s="268"/>
      <c r="E2010" s="267">
        <v>70</v>
      </c>
      <c r="F2010" s="269">
        <v>1128</v>
      </c>
      <c r="G2010" s="270">
        <v>2266.4</v>
      </c>
      <c r="M2010" s="267">
        <v>-87.845506998743403</v>
      </c>
    </row>
    <row r="2011" spans="1:13" x14ac:dyDescent="0.25">
      <c r="A2011" s="267">
        <v>3457012</v>
      </c>
      <c r="B2011" s="267" t="s">
        <v>1925</v>
      </c>
      <c r="C2011" s="267" t="s">
        <v>2525</v>
      </c>
      <c r="D2011" s="268"/>
      <c r="E2011" s="267">
        <v>50</v>
      </c>
      <c r="F2011" s="269">
        <v>1805</v>
      </c>
      <c r="G2011" s="270">
        <v>3628.2</v>
      </c>
      <c r="M2011" s="267">
        <v>-65.710949834455192</v>
      </c>
    </row>
    <row r="2012" spans="1:13" x14ac:dyDescent="0.25">
      <c r="A2012" s="267">
        <v>3457013</v>
      </c>
      <c r="B2012" s="267" t="s">
        <v>1927</v>
      </c>
      <c r="C2012" s="267" t="s">
        <v>22275</v>
      </c>
      <c r="D2012" s="268"/>
      <c r="E2012" s="267">
        <v>50</v>
      </c>
      <c r="F2012" s="269">
        <v>16948</v>
      </c>
      <c r="G2012" s="270">
        <v>34065.199999999997</v>
      </c>
      <c r="M2012" s="267">
        <v>-70.626674485124738</v>
      </c>
    </row>
    <row r="2013" spans="1:13" x14ac:dyDescent="0.25">
      <c r="A2013" s="267">
        <v>3457014</v>
      </c>
      <c r="B2013" s="267" t="s">
        <v>1929</v>
      </c>
      <c r="C2013" s="267" t="s">
        <v>2525</v>
      </c>
      <c r="D2013" s="268"/>
      <c r="E2013" s="267">
        <v>70</v>
      </c>
      <c r="F2013" s="269">
        <v>11206</v>
      </c>
      <c r="G2013" s="270">
        <v>22524.799999999999</v>
      </c>
      <c r="M2013" s="267">
        <v>-85.412177915936923</v>
      </c>
    </row>
    <row r="2014" spans="1:13" x14ac:dyDescent="0.25">
      <c r="A2014" s="267">
        <v>3457015</v>
      </c>
      <c r="B2014" s="267" t="s">
        <v>1931</v>
      </c>
      <c r="C2014" s="267" t="s">
        <v>2525</v>
      </c>
      <c r="D2014" s="268"/>
      <c r="E2014" s="267">
        <v>70</v>
      </c>
      <c r="F2014" s="269">
        <v>801</v>
      </c>
      <c r="G2014" s="270">
        <v>1610.4</v>
      </c>
      <c r="M2014" s="267">
        <v>-85.711754855107557</v>
      </c>
    </row>
    <row r="2015" spans="1:13" x14ac:dyDescent="0.25">
      <c r="A2015" s="267">
        <v>3457016</v>
      </c>
      <c r="B2015" s="267" t="s">
        <v>1933</v>
      </c>
      <c r="C2015" s="267" t="s">
        <v>2525</v>
      </c>
      <c r="D2015" s="268"/>
      <c r="E2015" s="267">
        <v>50</v>
      </c>
      <c r="F2015" s="269">
        <v>822</v>
      </c>
      <c r="G2015" s="270">
        <v>1652.2</v>
      </c>
      <c r="M2015" s="267">
        <v>-78.115513268380482</v>
      </c>
    </row>
    <row r="2016" spans="1:13" x14ac:dyDescent="0.25">
      <c r="A2016" s="267">
        <v>3457017</v>
      </c>
      <c r="B2016" s="267" t="s">
        <v>1935</v>
      </c>
      <c r="C2016" s="267" t="s">
        <v>2525</v>
      </c>
      <c r="D2016" s="268"/>
      <c r="E2016" s="267">
        <v>70</v>
      </c>
      <c r="F2016" s="269">
        <v>5279</v>
      </c>
      <c r="G2016" s="270">
        <v>10610.8</v>
      </c>
      <c r="M2016" s="267">
        <v>-85.924811518050106</v>
      </c>
    </row>
    <row r="2017" spans="1:13" x14ac:dyDescent="0.25">
      <c r="A2017" s="267">
        <v>3457018</v>
      </c>
      <c r="B2017" s="267" t="s">
        <v>1937</v>
      </c>
      <c r="C2017" s="267" t="s">
        <v>2525</v>
      </c>
      <c r="D2017" s="268"/>
      <c r="E2017" s="267">
        <v>70</v>
      </c>
      <c r="F2017" s="269">
        <v>8584</v>
      </c>
      <c r="G2017" s="270">
        <v>17253.8</v>
      </c>
      <c r="M2017" s="267">
        <v>-86.828839564496278</v>
      </c>
    </row>
    <row r="2018" spans="1:13" x14ac:dyDescent="0.25">
      <c r="A2018" s="267">
        <v>3457019</v>
      </c>
      <c r="B2018" s="267" t="s">
        <v>1939</v>
      </c>
      <c r="C2018" s="267" t="s">
        <v>2525</v>
      </c>
      <c r="D2018" s="268"/>
      <c r="E2018" s="267">
        <v>70</v>
      </c>
      <c r="F2018" s="269">
        <v>363</v>
      </c>
      <c r="G2018" s="270">
        <v>730.4</v>
      </c>
      <c r="M2018" s="267">
        <v>-90.285202013178832</v>
      </c>
    </row>
    <row r="2019" spans="1:13" x14ac:dyDescent="0.25">
      <c r="A2019" s="267">
        <v>3457020</v>
      </c>
      <c r="B2019" s="267" t="s">
        <v>1941</v>
      </c>
      <c r="C2019" s="267" t="s">
        <v>2525</v>
      </c>
      <c r="D2019" s="268"/>
      <c r="E2019" s="267">
        <v>60</v>
      </c>
      <c r="F2019" s="269">
        <v>5690</v>
      </c>
      <c r="G2019" s="270">
        <v>11437.6</v>
      </c>
      <c r="M2019" s="267">
        <v>-81.286972625606012</v>
      </c>
    </row>
    <row r="2020" spans="1:13" x14ac:dyDescent="0.25">
      <c r="A2020" s="267">
        <v>3457021</v>
      </c>
      <c r="B2020" s="267" t="s">
        <v>1943</v>
      </c>
      <c r="C2020" s="267" t="s">
        <v>22275</v>
      </c>
      <c r="D2020" s="268"/>
      <c r="E2020" s="267">
        <v>60</v>
      </c>
      <c r="F2020" s="269">
        <v>7749</v>
      </c>
      <c r="G2020" s="270">
        <v>15576</v>
      </c>
      <c r="M2020" s="267">
        <v>-84.026731682354736</v>
      </c>
    </row>
    <row r="2021" spans="1:13" x14ac:dyDescent="0.25">
      <c r="A2021" s="267">
        <v>3457022</v>
      </c>
      <c r="B2021" s="267" t="s">
        <v>1945</v>
      </c>
      <c r="C2021" s="267" t="s">
        <v>2525</v>
      </c>
      <c r="D2021" s="268"/>
      <c r="E2021" s="267">
        <v>70</v>
      </c>
      <c r="F2021" s="269">
        <v>9880</v>
      </c>
      <c r="G2021" s="270">
        <v>19859.400000000001</v>
      </c>
      <c r="M2021" s="267">
        <v>-87.166380191876229</v>
      </c>
    </row>
    <row r="2022" spans="1:13" x14ac:dyDescent="0.25">
      <c r="A2022" s="267">
        <v>3457024</v>
      </c>
      <c r="B2022" s="267" t="s">
        <v>1947</v>
      </c>
      <c r="C2022" s="267" t="s">
        <v>2525</v>
      </c>
      <c r="D2022" s="268"/>
      <c r="E2022" s="267">
        <v>60</v>
      </c>
      <c r="F2022" s="269">
        <v>3749</v>
      </c>
      <c r="G2022" s="270">
        <v>7535.4</v>
      </c>
      <c r="M2022" s="267">
        <v>-79.55636610069277</v>
      </c>
    </row>
    <row r="2023" spans="1:13" x14ac:dyDescent="0.25">
      <c r="A2023" s="267">
        <v>3457501</v>
      </c>
      <c r="B2023" s="267" t="s">
        <v>1949</v>
      </c>
      <c r="C2023" s="267" t="s">
        <v>22278</v>
      </c>
      <c r="D2023" s="268"/>
      <c r="E2023" s="267">
        <v>50</v>
      </c>
      <c r="F2023" s="269">
        <v>0</v>
      </c>
      <c r="G2023" s="270">
        <v>0</v>
      </c>
      <c r="M2023" s="267">
        <v>0</v>
      </c>
    </row>
    <row r="2024" spans="1:13" x14ac:dyDescent="0.25">
      <c r="A2024" s="267">
        <v>3458001</v>
      </c>
      <c r="B2024" s="267" t="s">
        <v>1951</v>
      </c>
      <c r="C2024" s="267" t="s">
        <v>2525</v>
      </c>
      <c r="D2024" s="268"/>
      <c r="E2024" s="267">
        <v>60</v>
      </c>
      <c r="F2024" s="269">
        <v>407</v>
      </c>
      <c r="G2024" s="270">
        <v>818.6</v>
      </c>
      <c r="M2024" s="267">
        <v>-82.181928520534697</v>
      </c>
    </row>
    <row r="2025" spans="1:13" x14ac:dyDescent="0.25">
      <c r="A2025" s="267">
        <v>3458002</v>
      </c>
      <c r="B2025" s="267" t="s">
        <v>1953</v>
      </c>
      <c r="C2025" s="267" t="s">
        <v>2525</v>
      </c>
      <c r="D2025" s="268"/>
      <c r="E2025" s="267">
        <v>60</v>
      </c>
      <c r="F2025" s="269">
        <v>397</v>
      </c>
      <c r="G2025" s="270">
        <v>797</v>
      </c>
      <c r="M2025" s="267">
        <v>-83.874368071936246</v>
      </c>
    </row>
    <row r="2026" spans="1:13" x14ac:dyDescent="0.25">
      <c r="A2026" s="267">
        <v>3458003</v>
      </c>
      <c r="B2026" s="267" t="s">
        <v>1955</v>
      </c>
      <c r="C2026" s="267" t="s">
        <v>2525</v>
      </c>
      <c r="D2026" s="268"/>
      <c r="E2026" s="267">
        <v>50</v>
      </c>
      <c r="F2026" s="269">
        <v>3029</v>
      </c>
      <c r="G2026" s="270">
        <v>6087.6</v>
      </c>
      <c r="M2026" s="267">
        <v>-67.718068262016487</v>
      </c>
    </row>
    <row r="2027" spans="1:13" x14ac:dyDescent="0.25">
      <c r="A2027" s="267">
        <v>3458004</v>
      </c>
      <c r="B2027" s="267" t="s">
        <v>1957</v>
      </c>
      <c r="C2027" s="267" t="s">
        <v>2525</v>
      </c>
      <c r="D2027" s="268"/>
      <c r="E2027" s="267">
        <v>50</v>
      </c>
      <c r="F2027" s="269">
        <v>584</v>
      </c>
      <c r="G2027" s="270">
        <v>1173</v>
      </c>
      <c r="M2027" s="267">
        <v>-69.291832845164492</v>
      </c>
    </row>
    <row r="2028" spans="1:13" x14ac:dyDescent="0.25">
      <c r="A2028" s="267">
        <v>3458005</v>
      </c>
      <c r="B2028" s="267" t="s">
        <v>1959</v>
      </c>
      <c r="C2028" s="267" t="s">
        <v>2525</v>
      </c>
      <c r="D2028" s="268"/>
      <c r="E2028" s="267">
        <v>50</v>
      </c>
      <c r="F2028" s="269">
        <v>15224</v>
      </c>
      <c r="G2028" s="270">
        <v>30600.400000000001</v>
      </c>
      <c r="M2028" s="267">
        <v>-75.539810236645621</v>
      </c>
    </row>
    <row r="2029" spans="1:13" x14ac:dyDescent="0.25">
      <c r="A2029" s="267">
        <v>3458006</v>
      </c>
      <c r="B2029" s="267" t="s">
        <v>1961</v>
      </c>
      <c r="C2029" s="267" t="s">
        <v>2525</v>
      </c>
      <c r="D2029" s="268"/>
      <c r="E2029" s="267">
        <v>50</v>
      </c>
      <c r="F2029" s="269">
        <v>533</v>
      </c>
      <c r="G2029" s="270">
        <v>1072.2</v>
      </c>
      <c r="M2029" s="267">
        <v>-59.441218680425045</v>
      </c>
    </row>
    <row r="2030" spans="1:13" x14ac:dyDescent="0.25">
      <c r="A2030" s="267">
        <v>3458007</v>
      </c>
      <c r="B2030" s="267" t="s">
        <v>1963</v>
      </c>
      <c r="C2030" s="267" t="s">
        <v>2525</v>
      </c>
      <c r="D2030" s="268"/>
      <c r="E2030" s="267">
        <v>50</v>
      </c>
      <c r="F2030" s="269">
        <v>7002</v>
      </c>
      <c r="G2030" s="270">
        <v>14073.6</v>
      </c>
      <c r="M2030" s="267">
        <v>-70.935296389037418</v>
      </c>
    </row>
    <row r="2031" spans="1:13" x14ac:dyDescent="0.25">
      <c r="A2031" s="267">
        <v>3458008</v>
      </c>
      <c r="B2031" s="267" t="s">
        <v>1965</v>
      </c>
      <c r="C2031" s="267" t="s">
        <v>2525</v>
      </c>
      <c r="D2031" s="268"/>
      <c r="E2031" s="267">
        <v>50</v>
      </c>
      <c r="F2031" s="269">
        <v>2281</v>
      </c>
      <c r="G2031" s="270">
        <v>4585.2</v>
      </c>
      <c r="M2031" s="267">
        <v>-77.873027757696534</v>
      </c>
    </row>
    <row r="2032" spans="1:13" x14ac:dyDescent="0.25">
      <c r="A2032" s="267">
        <v>3458009</v>
      </c>
      <c r="B2032" s="267" t="s">
        <v>1967</v>
      </c>
      <c r="C2032" s="267" t="s">
        <v>2525</v>
      </c>
      <c r="D2032" s="268"/>
      <c r="E2032" s="267">
        <v>60</v>
      </c>
      <c r="F2032" s="269">
        <v>6860</v>
      </c>
      <c r="G2032" s="270">
        <v>13788.2</v>
      </c>
      <c r="M2032" s="267">
        <v>-82.352703323355044</v>
      </c>
    </row>
    <row r="2033" spans="1:13" x14ac:dyDescent="0.25">
      <c r="A2033" s="267">
        <v>3458010</v>
      </c>
      <c r="B2033" s="267" t="s">
        <v>1969</v>
      </c>
      <c r="C2033" s="267" t="s">
        <v>2525</v>
      </c>
      <c r="D2033" s="268"/>
      <c r="E2033" s="267">
        <v>50</v>
      </c>
      <c r="F2033" s="269">
        <v>7874</v>
      </c>
      <c r="G2033" s="270">
        <v>15826.8</v>
      </c>
      <c r="M2033" s="267">
        <v>-75.954481565542707</v>
      </c>
    </row>
    <row r="2034" spans="1:13" x14ac:dyDescent="0.25">
      <c r="A2034" s="267">
        <v>3458011</v>
      </c>
      <c r="B2034" s="267" t="s">
        <v>1971</v>
      </c>
      <c r="C2034" s="267" t="s">
        <v>2525</v>
      </c>
      <c r="D2034" s="268"/>
      <c r="E2034" s="267">
        <v>60</v>
      </c>
      <c r="F2034" s="269">
        <v>599</v>
      </c>
      <c r="G2034" s="270">
        <v>1204.5999999999999</v>
      </c>
      <c r="M2034" s="267">
        <v>-79.082183643149861</v>
      </c>
    </row>
    <row r="2035" spans="1:13" x14ac:dyDescent="0.25">
      <c r="A2035" s="267">
        <v>3458012</v>
      </c>
      <c r="B2035" s="267" t="s">
        <v>1973</v>
      </c>
      <c r="C2035" s="267" t="s">
        <v>2525</v>
      </c>
      <c r="D2035" s="268"/>
      <c r="E2035" s="267">
        <v>50</v>
      </c>
      <c r="F2035" s="269">
        <v>360</v>
      </c>
      <c r="G2035" s="270">
        <v>724.4</v>
      </c>
      <c r="M2035" s="267">
        <v>-55.436400383565939</v>
      </c>
    </row>
    <row r="2036" spans="1:13" x14ac:dyDescent="0.25">
      <c r="A2036" s="267">
        <v>3458013</v>
      </c>
      <c r="B2036" s="267" t="s">
        <v>1975</v>
      </c>
      <c r="C2036" s="267" t="s">
        <v>2525</v>
      </c>
      <c r="D2036" s="268"/>
      <c r="E2036" s="267">
        <v>50</v>
      </c>
      <c r="F2036" s="269">
        <v>7832</v>
      </c>
      <c r="G2036" s="270">
        <v>15742.4</v>
      </c>
      <c r="M2036" s="267">
        <v>-72.399482581565408</v>
      </c>
    </row>
    <row r="2037" spans="1:13" x14ac:dyDescent="0.25">
      <c r="A2037" s="267">
        <v>3458014</v>
      </c>
      <c r="B2037" s="267" t="s">
        <v>1977</v>
      </c>
      <c r="C2037" s="267" t="s">
        <v>22275</v>
      </c>
      <c r="D2037" s="268"/>
      <c r="E2037" s="267">
        <v>50</v>
      </c>
      <c r="F2037" s="269">
        <v>9440</v>
      </c>
      <c r="G2037" s="270">
        <v>18974.599999999999</v>
      </c>
      <c r="M2037" s="267">
        <v>-76.436573697509004</v>
      </c>
    </row>
    <row r="2038" spans="1:13" x14ac:dyDescent="0.25">
      <c r="A2038" s="267">
        <v>3458015</v>
      </c>
      <c r="B2038" s="267" t="s">
        <v>1979</v>
      </c>
      <c r="C2038" s="267" t="s">
        <v>2525</v>
      </c>
      <c r="D2038" s="268"/>
      <c r="E2038" s="267">
        <v>60</v>
      </c>
      <c r="F2038" s="269">
        <v>295</v>
      </c>
      <c r="G2038" s="270">
        <v>593.20000000000005</v>
      </c>
      <c r="M2038" s="267">
        <v>-82.102283223815988</v>
      </c>
    </row>
    <row r="2039" spans="1:13" x14ac:dyDescent="0.25">
      <c r="A2039" s="267">
        <v>3459001</v>
      </c>
      <c r="B2039" s="267" t="s">
        <v>1981</v>
      </c>
      <c r="C2039" s="267" t="s">
        <v>2525</v>
      </c>
      <c r="D2039" s="268"/>
      <c r="E2039" s="267">
        <v>60</v>
      </c>
      <c r="F2039" s="269">
        <v>1890</v>
      </c>
      <c r="G2039" s="270">
        <v>3798.2</v>
      </c>
      <c r="M2039" s="267">
        <v>-84.363040630073968</v>
      </c>
    </row>
    <row r="2040" spans="1:13" x14ac:dyDescent="0.25">
      <c r="A2040" s="267">
        <v>3459002</v>
      </c>
      <c r="B2040" s="267" t="s">
        <v>1983</v>
      </c>
      <c r="C2040" s="267" t="s">
        <v>2525</v>
      </c>
      <c r="D2040" s="268"/>
      <c r="E2040" s="267">
        <v>50</v>
      </c>
      <c r="F2040" s="269">
        <v>3567</v>
      </c>
      <c r="G2040" s="270">
        <v>7169.4</v>
      </c>
      <c r="M2040" s="267">
        <v>-76.604275724171103</v>
      </c>
    </row>
    <row r="2041" spans="1:13" x14ac:dyDescent="0.25">
      <c r="A2041" s="267">
        <v>3459003</v>
      </c>
      <c r="B2041" s="267" t="s">
        <v>1985</v>
      </c>
      <c r="C2041" s="267" t="s">
        <v>2525</v>
      </c>
      <c r="D2041" s="268"/>
      <c r="E2041" s="267">
        <v>50</v>
      </c>
      <c r="F2041" s="269">
        <v>7609</v>
      </c>
      <c r="G2041" s="270">
        <v>15294.6</v>
      </c>
      <c r="M2041" s="267">
        <v>-74.075600285808036</v>
      </c>
    </row>
    <row r="2042" spans="1:13" x14ac:dyDescent="0.25">
      <c r="A2042" s="267">
        <v>3459004</v>
      </c>
      <c r="B2042" s="267" t="s">
        <v>1987</v>
      </c>
      <c r="C2042" s="267" t="s">
        <v>22275</v>
      </c>
      <c r="D2042" s="268"/>
      <c r="E2042" s="267">
        <v>50</v>
      </c>
      <c r="F2042" s="269">
        <v>5449</v>
      </c>
      <c r="G2042" s="270">
        <v>10952.8</v>
      </c>
      <c r="M2042" s="267">
        <v>-75.867929373740026</v>
      </c>
    </row>
    <row r="2043" spans="1:13" x14ac:dyDescent="0.25">
      <c r="A2043" s="267">
        <v>3459005</v>
      </c>
      <c r="B2043" s="267" t="s">
        <v>1989</v>
      </c>
      <c r="C2043" s="267" t="s">
        <v>2525</v>
      </c>
      <c r="D2043" s="268"/>
      <c r="E2043" s="267">
        <v>50</v>
      </c>
      <c r="F2043" s="269">
        <v>4559</v>
      </c>
      <c r="G2043" s="270">
        <v>9163</v>
      </c>
      <c r="M2043" s="267">
        <v>-75.666967370580963</v>
      </c>
    </row>
    <row r="2044" spans="1:13" x14ac:dyDescent="0.25">
      <c r="A2044" s="267">
        <v>3459006</v>
      </c>
      <c r="B2044" s="267" t="s">
        <v>1991</v>
      </c>
      <c r="C2044" s="267" t="s">
        <v>2525</v>
      </c>
      <c r="D2044" s="268"/>
      <c r="E2044" s="267">
        <v>60</v>
      </c>
      <c r="F2044" s="269">
        <v>3736</v>
      </c>
      <c r="G2044" s="270">
        <v>7509.4</v>
      </c>
      <c r="M2044" s="267">
        <v>-80.770744396952438</v>
      </c>
    </row>
    <row r="2045" spans="1:13" x14ac:dyDescent="0.25">
      <c r="A2045" s="267">
        <v>3459007</v>
      </c>
      <c r="B2045" s="267" t="s">
        <v>1993</v>
      </c>
      <c r="C2045" s="267" t="s">
        <v>2525</v>
      </c>
      <c r="D2045" s="268"/>
      <c r="E2045" s="267">
        <v>60</v>
      </c>
      <c r="F2045" s="269">
        <v>2240</v>
      </c>
      <c r="G2045" s="270">
        <v>4502.6000000000004</v>
      </c>
      <c r="M2045" s="267">
        <v>-84.264301143908796</v>
      </c>
    </row>
    <row r="2046" spans="1:13" x14ac:dyDescent="0.25">
      <c r="A2046" s="267">
        <v>3459008</v>
      </c>
      <c r="B2046" s="267" t="s">
        <v>1995</v>
      </c>
      <c r="C2046" s="267" t="s">
        <v>2525</v>
      </c>
      <c r="D2046" s="268"/>
      <c r="E2046" s="267">
        <v>60</v>
      </c>
      <c r="F2046" s="269">
        <v>6750</v>
      </c>
      <c r="G2046" s="270">
        <v>13568.4</v>
      </c>
      <c r="M2046" s="267">
        <v>-79.770986918949049</v>
      </c>
    </row>
    <row r="2047" spans="1:13" x14ac:dyDescent="0.25">
      <c r="A2047" s="267">
        <v>3459009</v>
      </c>
      <c r="B2047" s="267" t="s">
        <v>1997</v>
      </c>
      <c r="C2047" s="267" t="s">
        <v>2525</v>
      </c>
      <c r="D2047" s="268"/>
      <c r="E2047" s="267">
        <v>50</v>
      </c>
      <c r="F2047" s="269">
        <v>1804</v>
      </c>
      <c r="G2047" s="270">
        <v>3626.6</v>
      </c>
      <c r="M2047" s="267">
        <v>-76.8701403901932</v>
      </c>
    </row>
    <row r="2048" spans="1:13" x14ac:dyDescent="0.25">
      <c r="A2048" s="267">
        <v>3459010</v>
      </c>
      <c r="B2048" s="267" t="s">
        <v>1999</v>
      </c>
      <c r="C2048" s="267" t="s">
        <v>22275</v>
      </c>
      <c r="D2048" s="268"/>
      <c r="E2048" s="267">
        <v>50</v>
      </c>
      <c r="F2048" s="269">
        <v>3942</v>
      </c>
      <c r="G2048" s="270">
        <v>7923.2</v>
      </c>
      <c r="M2048" s="267">
        <v>-63.614798690484605</v>
      </c>
    </row>
    <row r="2049" spans="1:13" x14ac:dyDescent="0.25">
      <c r="A2049" s="267">
        <v>3459011</v>
      </c>
      <c r="B2049" s="267" t="s">
        <v>2001</v>
      </c>
      <c r="C2049" s="267" t="s">
        <v>2525</v>
      </c>
      <c r="D2049" s="268"/>
      <c r="E2049" s="267">
        <v>60</v>
      </c>
      <c r="F2049" s="269">
        <v>1472</v>
      </c>
      <c r="G2049" s="270">
        <v>2959.2</v>
      </c>
      <c r="M2049" s="267">
        <v>-80.539608989748814</v>
      </c>
    </row>
    <row r="2050" spans="1:13" x14ac:dyDescent="0.25">
      <c r="A2050" s="267">
        <v>3459012</v>
      </c>
      <c r="B2050" s="267" t="s">
        <v>2003</v>
      </c>
      <c r="C2050" s="267" t="s">
        <v>2525</v>
      </c>
      <c r="D2050" s="268"/>
      <c r="E2050" s="267">
        <v>50</v>
      </c>
      <c r="F2050" s="269">
        <v>7120</v>
      </c>
      <c r="G2050" s="270">
        <v>14311.6</v>
      </c>
      <c r="M2050" s="267">
        <v>-76.090821639918161</v>
      </c>
    </row>
    <row r="2051" spans="1:13" x14ac:dyDescent="0.25">
      <c r="A2051" s="267">
        <v>3459013</v>
      </c>
      <c r="B2051" s="267" t="s">
        <v>2005</v>
      </c>
      <c r="C2051" s="267" t="s">
        <v>2525</v>
      </c>
      <c r="D2051" s="268"/>
      <c r="E2051" s="267">
        <v>60</v>
      </c>
      <c r="F2051" s="269">
        <v>6363</v>
      </c>
      <c r="G2051" s="270">
        <v>12790.2</v>
      </c>
      <c r="M2051" s="267">
        <v>-79.101243529033383</v>
      </c>
    </row>
    <row r="2052" spans="1:13" x14ac:dyDescent="0.25">
      <c r="A2052" s="267">
        <v>3459014</v>
      </c>
      <c r="B2052" s="267" t="s">
        <v>2007</v>
      </c>
      <c r="C2052" s="267" t="s">
        <v>22275</v>
      </c>
      <c r="D2052" s="268"/>
      <c r="E2052" s="267">
        <v>60</v>
      </c>
      <c r="F2052" s="269">
        <v>15171</v>
      </c>
      <c r="G2052" s="270">
        <v>30493.599999999999</v>
      </c>
      <c r="M2052" s="267">
        <v>-79.236818994454197</v>
      </c>
    </row>
    <row r="2053" spans="1:13" x14ac:dyDescent="0.25">
      <c r="A2053" s="267">
        <v>3459015</v>
      </c>
      <c r="B2053" s="267" t="s">
        <v>2009</v>
      </c>
      <c r="C2053" s="267" t="s">
        <v>22275</v>
      </c>
      <c r="D2053" s="268"/>
      <c r="E2053" s="267">
        <v>50</v>
      </c>
      <c r="F2053" s="269">
        <v>4638</v>
      </c>
      <c r="G2053" s="270">
        <v>9322.4</v>
      </c>
      <c r="M2053" s="267">
        <v>-66.58970374934546</v>
      </c>
    </row>
    <row r="2054" spans="1:13" x14ac:dyDescent="0.25">
      <c r="A2054" s="267">
        <v>3459016</v>
      </c>
      <c r="B2054" s="267" t="s">
        <v>2011</v>
      </c>
      <c r="C2054" s="267" t="s">
        <v>2525</v>
      </c>
      <c r="D2054" s="268"/>
      <c r="E2054" s="267">
        <v>60</v>
      </c>
      <c r="F2054" s="269">
        <v>859</v>
      </c>
      <c r="G2054" s="270">
        <v>1726</v>
      </c>
      <c r="M2054" s="267">
        <v>-80.156377359423573</v>
      </c>
    </row>
    <row r="2055" spans="1:13" x14ac:dyDescent="0.25">
      <c r="A2055" s="267">
        <v>3459017</v>
      </c>
      <c r="B2055" s="267" t="s">
        <v>2013</v>
      </c>
      <c r="C2055" s="267" t="s">
        <v>22275</v>
      </c>
      <c r="D2055" s="268"/>
      <c r="E2055" s="267">
        <v>50</v>
      </c>
      <c r="F2055" s="269">
        <v>4678</v>
      </c>
      <c r="G2055" s="270">
        <v>9403.2000000000007</v>
      </c>
      <c r="M2055" s="267">
        <v>-75.982762183089378</v>
      </c>
    </row>
    <row r="2056" spans="1:13" x14ac:dyDescent="0.25">
      <c r="A2056" s="267">
        <v>3459018</v>
      </c>
      <c r="B2056" s="267" t="s">
        <v>2015</v>
      </c>
      <c r="C2056" s="267" t="s">
        <v>2525</v>
      </c>
      <c r="D2056" s="268"/>
      <c r="E2056" s="267">
        <v>70</v>
      </c>
      <c r="F2056" s="269">
        <v>1243</v>
      </c>
      <c r="G2056" s="270">
        <v>2498.6</v>
      </c>
      <c r="M2056" s="267">
        <v>-85.751794269246673</v>
      </c>
    </row>
    <row r="2057" spans="1:13" x14ac:dyDescent="0.25">
      <c r="A2057" s="267">
        <v>3459019</v>
      </c>
      <c r="B2057" s="267" t="s">
        <v>2017</v>
      </c>
      <c r="C2057" s="267" t="s">
        <v>22275</v>
      </c>
      <c r="D2057" s="268"/>
      <c r="E2057" s="267">
        <v>50</v>
      </c>
      <c r="F2057" s="269">
        <v>15876</v>
      </c>
      <c r="G2057" s="270">
        <v>31910.400000000001</v>
      </c>
      <c r="M2057" s="267">
        <v>-69.235081224382725</v>
      </c>
    </row>
    <row r="2058" spans="1:13" x14ac:dyDescent="0.25">
      <c r="A2058" s="267">
        <v>3459020</v>
      </c>
      <c r="B2058" s="267" t="s">
        <v>2019</v>
      </c>
      <c r="C2058" s="267" t="s">
        <v>2525</v>
      </c>
      <c r="D2058" s="268"/>
      <c r="E2058" s="267">
        <v>60</v>
      </c>
      <c r="F2058" s="269">
        <v>6836</v>
      </c>
      <c r="G2058" s="270">
        <v>13739.6</v>
      </c>
      <c r="M2058" s="267">
        <v>-81.872541257109788</v>
      </c>
    </row>
    <row r="2059" spans="1:13" x14ac:dyDescent="0.25">
      <c r="A2059" s="267">
        <v>3459021</v>
      </c>
      <c r="B2059" s="267" t="s">
        <v>2021</v>
      </c>
      <c r="C2059" s="267" t="s">
        <v>2525</v>
      </c>
      <c r="D2059" s="268"/>
      <c r="E2059" s="267">
        <v>50</v>
      </c>
      <c r="F2059" s="269">
        <v>5483</v>
      </c>
      <c r="G2059" s="270">
        <v>11020.6</v>
      </c>
      <c r="M2059" s="267">
        <v>-72.291496235567791</v>
      </c>
    </row>
    <row r="2060" spans="1:13" x14ac:dyDescent="0.25">
      <c r="A2060" s="267">
        <v>3459022</v>
      </c>
      <c r="B2060" s="267" t="s">
        <v>2023</v>
      </c>
      <c r="C2060" s="267" t="s">
        <v>2525</v>
      </c>
      <c r="D2060" s="268"/>
      <c r="E2060" s="267">
        <v>50</v>
      </c>
      <c r="F2060" s="269">
        <v>5072</v>
      </c>
      <c r="G2060" s="270">
        <v>10195.200000000001</v>
      </c>
      <c r="M2060" s="267">
        <v>-72.675380035431914</v>
      </c>
    </row>
    <row r="2061" spans="1:13" x14ac:dyDescent="0.25">
      <c r="A2061" s="267">
        <v>3459023</v>
      </c>
      <c r="B2061" s="267" t="s">
        <v>2025</v>
      </c>
      <c r="C2061" s="267" t="s">
        <v>2525</v>
      </c>
      <c r="D2061" s="268"/>
      <c r="E2061" s="267">
        <v>60</v>
      </c>
      <c r="F2061" s="269">
        <v>848</v>
      </c>
      <c r="G2061" s="270">
        <v>1704.6</v>
      </c>
      <c r="M2061" s="267">
        <v>-79.161833494191001</v>
      </c>
    </row>
    <row r="2062" spans="1:13" x14ac:dyDescent="0.25">
      <c r="A2062" s="267">
        <v>3459024</v>
      </c>
      <c r="B2062" s="267" t="s">
        <v>2027</v>
      </c>
      <c r="C2062" s="267" t="s">
        <v>22275</v>
      </c>
      <c r="D2062" s="268"/>
      <c r="E2062" s="267">
        <v>50</v>
      </c>
      <c r="F2062" s="269">
        <v>22910</v>
      </c>
      <c r="G2062" s="270">
        <v>46050</v>
      </c>
      <c r="M2062" s="267">
        <v>-72.469561500990309</v>
      </c>
    </row>
    <row r="2063" spans="1:13" x14ac:dyDescent="0.25">
      <c r="A2063" s="267">
        <v>3459025</v>
      </c>
      <c r="B2063" s="267" t="s">
        <v>2029</v>
      </c>
      <c r="C2063" s="267" t="s">
        <v>2525</v>
      </c>
      <c r="D2063" s="268"/>
      <c r="E2063" s="267">
        <v>70</v>
      </c>
      <c r="F2063" s="269">
        <v>1238</v>
      </c>
      <c r="G2063" s="270">
        <v>2488.1999999999998</v>
      </c>
      <c r="M2063" s="267">
        <v>-86.819750708191663</v>
      </c>
    </row>
    <row r="2064" spans="1:13" x14ac:dyDescent="0.25">
      <c r="A2064" s="267">
        <v>3459026</v>
      </c>
      <c r="B2064" s="267" t="s">
        <v>2031</v>
      </c>
      <c r="C2064" s="267" t="s">
        <v>2525</v>
      </c>
      <c r="D2064" s="268"/>
      <c r="E2064" s="267">
        <v>60</v>
      </c>
      <c r="F2064" s="269">
        <v>1969</v>
      </c>
      <c r="G2064" s="270">
        <v>3956.8</v>
      </c>
      <c r="M2064" s="267">
        <v>-81.955394431802475</v>
      </c>
    </row>
    <row r="2065" spans="1:13" x14ac:dyDescent="0.25">
      <c r="A2065" s="267">
        <v>3459027</v>
      </c>
      <c r="B2065" s="267" t="s">
        <v>2710</v>
      </c>
      <c r="C2065" s="267" t="s">
        <v>2525</v>
      </c>
      <c r="D2065" s="268"/>
      <c r="E2065" s="267">
        <v>50</v>
      </c>
      <c r="F2065" s="269">
        <v>2248</v>
      </c>
      <c r="G2065" s="270">
        <v>4519</v>
      </c>
      <c r="M2065" s="267">
        <v>-70.684767369620801</v>
      </c>
    </row>
    <row r="2066" spans="1:13" x14ac:dyDescent="0.25">
      <c r="A2066" s="267">
        <v>3459028</v>
      </c>
      <c r="B2066" s="267" t="s">
        <v>2034</v>
      </c>
      <c r="C2066" s="267" t="s">
        <v>2525</v>
      </c>
      <c r="D2066" s="268"/>
      <c r="E2066" s="267">
        <v>50</v>
      </c>
      <c r="F2066" s="269">
        <v>1472</v>
      </c>
      <c r="G2066" s="270">
        <v>2958.6</v>
      </c>
      <c r="M2066" s="267">
        <v>-39.551528184012234</v>
      </c>
    </row>
    <row r="2067" spans="1:13" x14ac:dyDescent="0.25">
      <c r="A2067" s="267">
        <v>3459029</v>
      </c>
      <c r="B2067" s="267" t="s">
        <v>2036</v>
      </c>
      <c r="C2067" s="267" t="s">
        <v>2525</v>
      </c>
      <c r="D2067" s="268"/>
      <c r="E2067" s="267">
        <v>60</v>
      </c>
      <c r="F2067" s="269">
        <v>4721</v>
      </c>
      <c r="G2067" s="270">
        <v>9489.4</v>
      </c>
      <c r="M2067" s="267">
        <v>-84.637533326902229</v>
      </c>
    </row>
    <row r="2068" spans="1:13" x14ac:dyDescent="0.25">
      <c r="A2068" s="267">
        <v>3459030</v>
      </c>
      <c r="B2068" s="267" t="s">
        <v>2038</v>
      </c>
      <c r="C2068" s="267" t="s">
        <v>22275</v>
      </c>
      <c r="D2068" s="268"/>
      <c r="E2068" s="267">
        <v>50</v>
      </c>
      <c r="F2068" s="269">
        <v>6344</v>
      </c>
      <c r="G2068" s="270">
        <v>12752.2</v>
      </c>
      <c r="M2068" s="267">
        <v>-62.065754432765097</v>
      </c>
    </row>
    <row r="2069" spans="1:13" x14ac:dyDescent="0.25">
      <c r="A2069" s="267">
        <v>3459031</v>
      </c>
      <c r="B2069" s="267" t="s">
        <v>2040</v>
      </c>
      <c r="C2069" s="267" t="s">
        <v>2525</v>
      </c>
      <c r="D2069" s="268"/>
      <c r="E2069" s="267">
        <v>60</v>
      </c>
      <c r="F2069" s="269">
        <v>1628</v>
      </c>
      <c r="G2069" s="270">
        <v>3273</v>
      </c>
      <c r="M2069" s="267">
        <v>-81.663130051423323</v>
      </c>
    </row>
    <row r="2070" spans="1:13" x14ac:dyDescent="0.25">
      <c r="A2070" s="267">
        <v>3459032</v>
      </c>
      <c r="B2070" s="267" t="s">
        <v>2042</v>
      </c>
      <c r="C2070" s="267" t="s">
        <v>2525</v>
      </c>
      <c r="D2070" s="268"/>
      <c r="E2070" s="267">
        <v>50</v>
      </c>
      <c r="F2070" s="269">
        <v>881</v>
      </c>
      <c r="G2070" s="270">
        <v>1771</v>
      </c>
      <c r="M2070" s="267">
        <v>-73.635545168517808</v>
      </c>
    </row>
    <row r="2071" spans="1:13" x14ac:dyDescent="0.25">
      <c r="A2071" s="267">
        <v>3459033</v>
      </c>
      <c r="B2071" s="267" t="s">
        <v>2044</v>
      </c>
      <c r="C2071" s="267" t="s">
        <v>2525</v>
      </c>
      <c r="D2071" s="268"/>
      <c r="E2071" s="267">
        <v>50</v>
      </c>
      <c r="F2071" s="269">
        <v>11587</v>
      </c>
      <c r="G2071" s="270">
        <v>23290.400000000001</v>
      </c>
      <c r="M2071" s="267">
        <v>-75.110360968363821</v>
      </c>
    </row>
    <row r="2072" spans="1:13" x14ac:dyDescent="0.25">
      <c r="A2072" s="267">
        <v>3459034</v>
      </c>
      <c r="B2072" s="267" t="s">
        <v>2046</v>
      </c>
      <c r="C2072" s="267" t="s">
        <v>2525</v>
      </c>
      <c r="D2072" s="268"/>
      <c r="E2072" s="267">
        <v>50</v>
      </c>
      <c r="F2072" s="269">
        <v>3352</v>
      </c>
      <c r="G2072" s="270">
        <v>6736.6</v>
      </c>
      <c r="M2072" s="267">
        <v>-78.619003887635742</v>
      </c>
    </row>
    <row r="2073" spans="1:13" x14ac:dyDescent="0.25">
      <c r="A2073" s="267">
        <v>3460001</v>
      </c>
      <c r="B2073" s="267" t="s">
        <v>2048</v>
      </c>
      <c r="C2073" s="267" t="s">
        <v>2525</v>
      </c>
      <c r="D2073" s="268"/>
      <c r="E2073" s="267">
        <v>50</v>
      </c>
      <c r="F2073" s="269">
        <v>2920</v>
      </c>
      <c r="G2073" s="270">
        <v>5870.2</v>
      </c>
      <c r="M2073" s="267">
        <v>-71.451064510351586</v>
      </c>
    </row>
    <row r="2074" spans="1:13" x14ac:dyDescent="0.25">
      <c r="A2074" s="267">
        <v>3460002</v>
      </c>
      <c r="B2074" s="267" t="s">
        <v>2050</v>
      </c>
      <c r="C2074" s="267" t="s">
        <v>22275</v>
      </c>
      <c r="D2074" s="268"/>
      <c r="E2074" s="267">
        <v>50</v>
      </c>
      <c r="F2074" s="269">
        <v>8161</v>
      </c>
      <c r="G2074" s="270">
        <v>16403</v>
      </c>
      <c r="M2074" s="267">
        <v>-70.304672614450055</v>
      </c>
    </row>
    <row r="2075" spans="1:13" x14ac:dyDescent="0.25">
      <c r="A2075" s="267">
        <v>3460003</v>
      </c>
      <c r="B2075" s="267" t="s">
        <v>2052</v>
      </c>
      <c r="C2075" s="267" t="s">
        <v>22275</v>
      </c>
      <c r="D2075" s="268"/>
      <c r="E2075" s="267">
        <v>50</v>
      </c>
      <c r="F2075" s="269">
        <v>6309</v>
      </c>
      <c r="G2075" s="270">
        <v>12680.4</v>
      </c>
      <c r="M2075" s="267">
        <v>-72.43920002280457</v>
      </c>
    </row>
    <row r="2076" spans="1:13" x14ac:dyDescent="0.25">
      <c r="A2076" s="267">
        <v>3460004</v>
      </c>
      <c r="B2076" s="267" t="s">
        <v>2054</v>
      </c>
      <c r="C2076" s="267" t="s">
        <v>2525</v>
      </c>
      <c r="D2076" s="268"/>
      <c r="E2076" s="267">
        <v>50</v>
      </c>
      <c r="F2076" s="269">
        <v>4633</v>
      </c>
      <c r="G2076" s="270">
        <v>9313.2000000000007</v>
      </c>
      <c r="M2076" s="267">
        <v>-74.175968955016998</v>
      </c>
    </row>
    <row r="2077" spans="1:13" x14ac:dyDescent="0.25">
      <c r="A2077" s="267">
        <v>3460005</v>
      </c>
      <c r="B2077" s="267" t="s">
        <v>2056</v>
      </c>
      <c r="C2077" s="267" t="s">
        <v>2525</v>
      </c>
      <c r="D2077" s="268"/>
      <c r="E2077" s="267">
        <v>50</v>
      </c>
      <c r="F2077" s="269">
        <v>3258</v>
      </c>
      <c r="G2077" s="270">
        <v>6549.2</v>
      </c>
      <c r="M2077" s="267">
        <v>-70.503523920694107</v>
      </c>
    </row>
    <row r="2078" spans="1:13" x14ac:dyDescent="0.25">
      <c r="A2078" s="267">
        <v>3460006</v>
      </c>
      <c r="B2078" s="267" t="s">
        <v>2058</v>
      </c>
      <c r="C2078" s="267" t="s">
        <v>22275</v>
      </c>
      <c r="D2078" s="268"/>
      <c r="E2078" s="267">
        <v>50</v>
      </c>
      <c r="F2078" s="269">
        <v>12672</v>
      </c>
      <c r="G2078" s="270">
        <v>25471.200000000001</v>
      </c>
      <c r="M2078" s="267">
        <v>-65.344529575720912</v>
      </c>
    </row>
    <row r="2079" spans="1:13" x14ac:dyDescent="0.25">
      <c r="A2079" s="267">
        <v>3460007</v>
      </c>
      <c r="B2079" s="267" t="s">
        <v>2060</v>
      </c>
      <c r="C2079" s="267" t="s">
        <v>2525</v>
      </c>
      <c r="D2079" s="268"/>
      <c r="E2079" s="267">
        <v>50</v>
      </c>
      <c r="F2079" s="269">
        <v>3939</v>
      </c>
      <c r="G2079" s="270">
        <v>7918</v>
      </c>
      <c r="M2079" s="267">
        <v>-76.226338084235977</v>
      </c>
    </row>
    <row r="2080" spans="1:13" x14ac:dyDescent="0.25">
      <c r="A2080" s="267">
        <v>3460008</v>
      </c>
      <c r="B2080" s="267" t="s">
        <v>2062</v>
      </c>
      <c r="C2080" s="267" t="s">
        <v>2525</v>
      </c>
      <c r="D2080" s="268"/>
      <c r="E2080" s="267">
        <v>50</v>
      </c>
      <c r="F2080" s="269">
        <v>4786</v>
      </c>
      <c r="G2080" s="270">
        <v>9620</v>
      </c>
      <c r="M2080" s="267">
        <v>-70.435459305484486</v>
      </c>
    </row>
    <row r="2081" spans="1:13" x14ac:dyDescent="0.25">
      <c r="A2081" s="267">
        <v>3460009</v>
      </c>
      <c r="B2081" s="267" t="s">
        <v>2064</v>
      </c>
      <c r="C2081" s="267" t="s">
        <v>22275</v>
      </c>
      <c r="D2081" s="268"/>
      <c r="E2081" s="267">
        <v>50</v>
      </c>
      <c r="F2081" s="269">
        <v>15413</v>
      </c>
      <c r="G2081" s="270">
        <v>30980.6</v>
      </c>
      <c r="M2081" s="267">
        <v>-64.84375784610026</v>
      </c>
    </row>
    <row r="2082" spans="1:13" x14ac:dyDescent="0.25">
      <c r="A2082" s="267">
        <v>3460010</v>
      </c>
      <c r="B2082" s="267" t="s">
        <v>2066</v>
      </c>
      <c r="C2082" s="267" t="s">
        <v>2525</v>
      </c>
      <c r="D2082" s="268"/>
      <c r="E2082" s="267">
        <v>50</v>
      </c>
      <c r="F2082" s="269">
        <v>4635</v>
      </c>
      <c r="G2082" s="270">
        <v>9317</v>
      </c>
      <c r="M2082" s="267">
        <v>-55.907153000296347</v>
      </c>
    </row>
    <row r="2083" spans="1:13" x14ac:dyDescent="0.25">
      <c r="A2083" s="267">
        <v>3461001</v>
      </c>
      <c r="B2083" s="267" t="s">
        <v>2068</v>
      </c>
      <c r="C2083" s="267" t="s">
        <v>2525</v>
      </c>
      <c r="D2083" s="268"/>
      <c r="E2083" s="267">
        <v>50</v>
      </c>
      <c r="F2083" s="269">
        <v>3430</v>
      </c>
      <c r="G2083" s="270">
        <v>6895</v>
      </c>
      <c r="M2083" s="267">
        <v>-72.722403406969704</v>
      </c>
    </row>
    <row r="2084" spans="1:13" x14ac:dyDescent="0.25">
      <c r="A2084" s="267">
        <v>3461002</v>
      </c>
      <c r="B2084" s="267" t="s">
        <v>2070</v>
      </c>
      <c r="C2084" s="267" t="s">
        <v>22275</v>
      </c>
      <c r="D2084" s="268"/>
      <c r="E2084" s="267">
        <v>50</v>
      </c>
      <c r="F2084" s="269">
        <v>7600</v>
      </c>
      <c r="G2084" s="270">
        <v>15275</v>
      </c>
      <c r="M2084" s="267">
        <v>-75.897926262903368</v>
      </c>
    </row>
    <row r="2085" spans="1:13" x14ac:dyDescent="0.25">
      <c r="A2085" s="267">
        <v>3461003</v>
      </c>
      <c r="B2085" s="267" t="s">
        <v>2072</v>
      </c>
      <c r="C2085" s="267" t="s">
        <v>2525</v>
      </c>
      <c r="D2085" s="268"/>
      <c r="E2085" s="267">
        <v>60</v>
      </c>
      <c r="F2085" s="269">
        <v>3100</v>
      </c>
      <c r="G2085" s="270">
        <v>6231.2</v>
      </c>
      <c r="M2085" s="267">
        <v>-82.407444922523069</v>
      </c>
    </row>
    <row r="2086" spans="1:13" x14ac:dyDescent="0.25">
      <c r="A2086" s="267">
        <v>3461004</v>
      </c>
      <c r="B2086" s="267" t="s">
        <v>2074</v>
      </c>
      <c r="C2086" s="267" t="s">
        <v>22275</v>
      </c>
      <c r="D2086" s="268"/>
      <c r="E2086" s="267">
        <v>50</v>
      </c>
      <c r="F2086" s="269">
        <v>4537</v>
      </c>
      <c r="G2086" s="270">
        <v>9118.6</v>
      </c>
      <c r="M2086" s="267">
        <v>-73.898866733649626</v>
      </c>
    </row>
    <row r="2087" spans="1:13" x14ac:dyDescent="0.25">
      <c r="A2087" s="267">
        <v>3461005</v>
      </c>
      <c r="B2087" s="267" t="s">
        <v>2076</v>
      </c>
      <c r="C2087" s="267" t="s">
        <v>2525</v>
      </c>
      <c r="D2087" s="268"/>
      <c r="E2087" s="267">
        <v>60</v>
      </c>
      <c r="F2087" s="269">
        <v>2885</v>
      </c>
      <c r="G2087" s="270">
        <v>5799.2</v>
      </c>
      <c r="M2087" s="267">
        <v>-83.389652560778558</v>
      </c>
    </row>
    <row r="2088" spans="1:13" x14ac:dyDescent="0.25">
      <c r="A2088" s="267">
        <v>3461006</v>
      </c>
      <c r="B2088" s="267" t="s">
        <v>2078</v>
      </c>
      <c r="C2088" s="267" t="s">
        <v>2525</v>
      </c>
      <c r="D2088" s="268"/>
      <c r="E2088" s="267">
        <v>50</v>
      </c>
      <c r="F2088" s="269">
        <v>3474</v>
      </c>
      <c r="G2088" s="270">
        <v>6982</v>
      </c>
      <c r="M2088" s="267">
        <v>-4.2655833030145516</v>
      </c>
    </row>
    <row r="2089" spans="1:13" x14ac:dyDescent="0.25">
      <c r="A2089" s="267">
        <v>3461007</v>
      </c>
      <c r="B2089" s="267" t="s">
        <v>2080</v>
      </c>
      <c r="C2089" s="267" t="s">
        <v>22275</v>
      </c>
      <c r="D2089" s="268"/>
      <c r="E2089" s="267">
        <v>50</v>
      </c>
      <c r="F2089" s="269">
        <v>13227</v>
      </c>
      <c r="G2089" s="270">
        <v>26586</v>
      </c>
      <c r="M2089" s="267">
        <v>-77.162351652107162</v>
      </c>
    </row>
    <row r="2090" spans="1:13" x14ac:dyDescent="0.25">
      <c r="A2090" s="267">
        <v>3461008</v>
      </c>
      <c r="B2090" s="267" t="s">
        <v>2082</v>
      </c>
      <c r="C2090" s="267" t="s">
        <v>2525</v>
      </c>
      <c r="D2090" s="268"/>
      <c r="E2090" s="267">
        <v>60</v>
      </c>
      <c r="F2090" s="269">
        <v>2730</v>
      </c>
      <c r="G2090" s="270">
        <v>5488.2</v>
      </c>
      <c r="M2090" s="267">
        <v>-82.453530504617035</v>
      </c>
    </row>
    <row r="2091" spans="1:13" x14ac:dyDescent="0.25">
      <c r="A2091" s="267">
        <v>3461009</v>
      </c>
      <c r="B2091" s="267" t="s">
        <v>2084</v>
      </c>
      <c r="C2091" s="267" t="s">
        <v>2525</v>
      </c>
      <c r="D2091" s="268"/>
      <c r="E2091" s="267">
        <v>50</v>
      </c>
      <c r="F2091" s="269">
        <v>3742</v>
      </c>
      <c r="G2091" s="270">
        <v>7521.6</v>
      </c>
      <c r="M2091" s="267">
        <v>-65.201335479641472</v>
      </c>
    </row>
    <row r="2092" spans="1:13" x14ac:dyDescent="0.25">
      <c r="A2092" s="267">
        <v>3462001</v>
      </c>
      <c r="B2092" s="267" t="s">
        <v>2086</v>
      </c>
      <c r="C2092" s="267" t="s">
        <v>2525</v>
      </c>
      <c r="D2092" s="268"/>
      <c r="E2092" s="267">
        <v>60</v>
      </c>
      <c r="F2092" s="269">
        <v>812</v>
      </c>
      <c r="G2092" s="270">
        <v>1632.6</v>
      </c>
      <c r="M2092" s="267">
        <v>-82.26322009847874</v>
      </c>
    </row>
    <row r="2093" spans="1:13" x14ac:dyDescent="0.25">
      <c r="A2093" s="267">
        <v>3462002</v>
      </c>
      <c r="B2093" s="267" t="s">
        <v>2088</v>
      </c>
      <c r="C2093" s="267" t="s">
        <v>2525</v>
      </c>
      <c r="D2093" s="268"/>
      <c r="E2093" s="267">
        <v>70</v>
      </c>
      <c r="F2093" s="269">
        <v>556</v>
      </c>
      <c r="G2093" s="270">
        <v>1118</v>
      </c>
      <c r="M2093" s="267">
        <v>-89.952203864908142</v>
      </c>
    </row>
    <row r="2094" spans="1:13" x14ac:dyDescent="0.25">
      <c r="A2094" s="267">
        <v>3462003</v>
      </c>
      <c r="B2094" s="267" t="s">
        <v>2090</v>
      </c>
      <c r="C2094" s="267" t="s">
        <v>22275</v>
      </c>
      <c r="D2094" s="268"/>
      <c r="E2094" s="267">
        <v>60</v>
      </c>
      <c r="F2094" s="269">
        <v>3542</v>
      </c>
      <c r="G2094" s="270">
        <v>7119.6</v>
      </c>
      <c r="M2094" s="267">
        <v>-82.897625985689416</v>
      </c>
    </row>
    <row r="2095" spans="1:13" x14ac:dyDescent="0.25">
      <c r="A2095" s="267">
        <v>3462004</v>
      </c>
      <c r="B2095" s="267" t="s">
        <v>2092</v>
      </c>
      <c r="C2095" s="267" t="s">
        <v>2525</v>
      </c>
      <c r="D2095" s="268"/>
      <c r="E2095" s="267">
        <v>70</v>
      </c>
      <c r="F2095" s="269">
        <v>420</v>
      </c>
      <c r="G2095" s="270">
        <v>844.8</v>
      </c>
      <c r="M2095" s="267">
        <v>-89.656623201047054</v>
      </c>
    </row>
    <row r="2096" spans="1:13" x14ac:dyDescent="0.25">
      <c r="A2096" s="267">
        <v>3462005</v>
      </c>
      <c r="B2096" s="267" t="s">
        <v>2094</v>
      </c>
      <c r="C2096" s="267" t="s">
        <v>2525</v>
      </c>
      <c r="D2096" s="268"/>
      <c r="E2096" s="267">
        <v>50</v>
      </c>
      <c r="F2096" s="269">
        <v>5115</v>
      </c>
      <c r="G2096" s="270">
        <v>10281.799999999999</v>
      </c>
      <c r="M2096" s="267">
        <v>-64.723086304271277</v>
      </c>
    </row>
    <row r="2097" spans="1:13" x14ac:dyDescent="0.25">
      <c r="A2097" s="267">
        <v>3462006</v>
      </c>
      <c r="B2097" s="267" t="s">
        <v>2096</v>
      </c>
      <c r="C2097" s="267" t="s">
        <v>2525</v>
      </c>
      <c r="D2097" s="268"/>
      <c r="E2097" s="267">
        <v>70</v>
      </c>
      <c r="F2097" s="269">
        <v>883</v>
      </c>
      <c r="G2097" s="270">
        <v>1775.2</v>
      </c>
      <c r="M2097" s="267">
        <v>-89.242430225864226</v>
      </c>
    </row>
    <row r="2098" spans="1:13" x14ac:dyDescent="0.25">
      <c r="A2098" s="267">
        <v>3462007</v>
      </c>
      <c r="B2098" s="267" t="s">
        <v>2098</v>
      </c>
      <c r="C2098" s="267" t="s">
        <v>2525</v>
      </c>
      <c r="D2098" s="268"/>
      <c r="E2098" s="267">
        <v>50</v>
      </c>
      <c r="F2098" s="269">
        <v>902</v>
      </c>
      <c r="G2098" s="270">
        <v>1812.2</v>
      </c>
      <c r="M2098" s="267">
        <v>-66.144507568780725</v>
      </c>
    </row>
    <row r="2099" spans="1:13" x14ac:dyDescent="0.25">
      <c r="A2099" s="267">
        <v>3462008</v>
      </c>
      <c r="B2099" s="267" t="s">
        <v>2100</v>
      </c>
      <c r="C2099" s="267" t="s">
        <v>2525</v>
      </c>
      <c r="D2099" s="268"/>
      <c r="E2099" s="267">
        <v>70</v>
      </c>
      <c r="F2099" s="269">
        <v>430</v>
      </c>
      <c r="G2099" s="270">
        <v>865.2</v>
      </c>
      <c r="M2099" s="267">
        <v>-88.875743774878288</v>
      </c>
    </row>
    <row r="2100" spans="1:13" x14ac:dyDescent="0.25">
      <c r="A2100" s="267">
        <v>3462009</v>
      </c>
      <c r="B2100" s="267" t="s">
        <v>2102</v>
      </c>
      <c r="C2100" s="267" t="s">
        <v>2525</v>
      </c>
      <c r="D2100" s="268"/>
      <c r="E2100" s="267">
        <v>60</v>
      </c>
      <c r="F2100" s="269">
        <v>367</v>
      </c>
      <c r="G2100" s="270">
        <v>736.8</v>
      </c>
      <c r="M2100" s="267">
        <v>-83.483959180478536</v>
      </c>
    </row>
    <row r="2101" spans="1:13" x14ac:dyDescent="0.25">
      <c r="A2101" s="267">
        <v>3462010</v>
      </c>
      <c r="B2101" s="267" t="s">
        <v>2104</v>
      </c>
      <c r="C2101" s="267" t="s">
        <v>2525</v>
      </c>
      <c r="D2101" s="268"/>
      <c r="E2101" s="267">
        <v>50</v>
      </c>
      <c r="F2101" s="269">
        <v>523</v>
      </c>
      <c r="G2101" s="270">
        <v>1050.8</v>
      </c>
      <c r="M2101" s="267">
        <v>-70.805225381941966</v>
      </c>
    </row>
    <row r="2102" spans="1:13" x14ac:dyDescent="0.25">
      <c r="A2102" s="267">
        <v>3462011</v>
      </c>
      <c r="B2102" s="267" t="s">
        <v>2106</v>
      </c>
      <c r="C2102" s="267" t="s">
        <v>2525</v>
      </c>
      <c r="D2102" s="268"/>
      <c r="E2102" s="267">
        <v>70</v>
      </c>
      <c r="F2102" s="269">
        <v>578</v>
      </c>
      <c r="G2102" s="270">
        <v>1161.8</v>
      </c>
      <c r="M2102" s="267">
        <v>-88.284291994744436</v>
      </c>
    </row>
    <row r="2103" spans="1:13" x14ac:dyDescent="0.25">
      <c r="A2103" s="267">
        <v>3462012</v>
      </c>
      <c r="B2103" s="267" t="s">
        <v>2108</v>
      </c>
      <c r="C2103" s="267" t="s">
        <v>2525</v>
      </c>
      <c r="D2103" s="268"/>
      <c r="E2103" s="267">
        <v>70</v>
      </c>
      <c r="F2103" s="269">
        <v>458</v>
      </c>
      <c r="G2103" s="270">
        <v>921.2</v>
      </c>
      <c r="M2103" s="267">
        <v>-88.882919138175879</v>
      </c>
    </row>
    <row r="2104" spans="1:13" x14ac:dyDescent="0.25">
      <c r="A2104" s="267">
        <v>3462013</v>
      </c>
      <c r="B2104" s="267" t="s">
        <v>2110</v>
      </c>
      <c r="C2104" s="267" t="s">
        <v>2525</v>
      </c>
      <c r="D2104" s="268"/>
      <c r="E2104" s="267">
        <v>60</v>
      </c>
      <c r="F2104" s="269">
        <v>346</v>
      </c>
      <c r="G2104" s="270">
        <v>694.6</v>
      </c>
      <c r="M2104" s="267">
        <v>-80.965971039479058</v>
      </c>
    </row>
    <row r="2105" spans="1:13" x14ac:dyDescent="0.25">
      <c r="A2105" s="267">
        <v>3462014</v>
      </c>
      <c r="B2105" s="267" t="s">
        <v>2112</v>
      </c>
      <c r="C2105" s="267" t="s">
        <v>2525</v>
      </c>
      <c r="D2105" s="268"/>
      <c r="E2105" s="267">
        <v>50</v>
      </c>
      <c r="F2105" s="269">
        <v>382</v>
      </c>
      <c r="G2105" s="270">
        <v>768.6</v>
      </c>
      <c r="M2105" s="267">
        <v>-62.555142132205297</v>
      </c>
    </row>
    <row r="2106" spans="1:13" x14ac:dyDescent="0.25">
      <c r="A2106" s="267">
        <v>3462015</v>
      </c>
      <c r="B2106" s="267" t="s">
        <v>2114</v>
      </c>
      <c r="C2106" s="267" t="s">
        <v>2525</v>
      </c>
      <c r="D2106" s="268"/>
      <c r="E2106" s="267">
        <v>70</v>
      </c>
      <c r="F2106" s="269">
        <v>801</v>
      </c>
      <c r="G2106" s="270">
        <v>1609.4</v>
      </c>
      <c r="M2106" s="267">
        <v>-90.11931935116074</v>
      </c>
    </row>
    <row r="2107" spans="1:13" x14ac:dyDescent="0.25">
      <c r="A2107" s="267">
        <v>3462016</v>
      </c>
      <c r="B2107" s="267" t="s">
        <v>2116</v>
      </c>
      <c r="C2107" s="267" t="s">
        <v>2525</v>
      </c>
      <c r="D2107" s="268"/>
      <c r="E2107" s="267">
        <v>70</v>
      </c>
      <c r="F2107" s="269">
        <v>319</v>
      </c>
      <c r="G2107" s="270">
        <v>641.6</v>
      </c>
      <c r="M2107" s="267">
        <v>-89.460926689077752</v>
      </c>
    </row>
    <row r="2108" spans="1:13" x14ac:dyDescent="0.25">
      <c r="A2108" s="267">
        <v>3462017</v>
      </c>
      <c r="B2108" s="267" t="s">
        <v>2118</v>
      </c>
      <c r="C2108" s="267" t="s">
        <v>2525</v>
      </c>
      <c r="D2108" s="268"/>
      <c r="E2108" s="267">
        <v>70</v>
      </c>
      <c r="F2108" s="269">
        <v>361</v>
      </c>
      <c r="G2108" s="270">
        <v>725</v>
      </c>
      <c r="M2108" s="267">
        <v>-85.077581495945765</v>
      </c>
    </row>
    <row r="2109" spans="1:13" x14ac:dyDescent="0.25">
      <c r="A2109" s="267">
        <v>3462018</v>
      </c>
      <c r="B2109" s="267" t="s">
        <v>2120</v>
      </c>
      <c r="C2109" s="267" t="s">
        <v>2525</v>
      </c>
      <c r="D2109" s="268"/>
      <c r="E2109" s="267">
        <v>50</v>
      </c>
      <c r="F2109" s="269">
        <v>1219</v>
      </c>
      <c r="G2109" s="270">
        <v>2450.8000000000002</v>
      </c>
      <c r="M2109" s="267">
        <v>-72.710803345641651</v>
      </c>
    </row>
    <row r="2110" spans="1:13" x14ac:dyDescent="0.25">
      <c r="A2110" s="267">
        <v>3462019</v>
      </c>
      <c r="B2110" s="267" t="s">
        <v>2122</v>
      </c>
      <c r="C2110" s="267" t="s">
        <v>22275</v>
      </c>
      <c r="D2110" s="268"/>
      <c r="E2110" s="267">
        <v>60</v>
      </c>
      <c r="F2110" s="269">
        <v>10244</v>
      </c>
      <c r="G2110" s="270">
        <v>20591</v>
      </c>
      <c r="M2110" s="267">
        <v>-82.436434248763433</v>
      </c>
    </row>
    <row r="2111" spans="1:13" x14ac:dyDescent="0.25">
      <c r="A2111" s="267">
        <v>4011000</v>
      </c>
      <c r="B2111" s="267" t="s">
        <v>2124</v>
      </c>
      <c r="C2111" s="267" t="s">
        <v>22275</v>
      </c>
      <c r="D2111" s="268"/>
      <c r="E2111" s="267">
        <v>50</v>
      </c>
      <c r="F2111" s="269">
        <v>272046</v>
      </c>
      <c r="G2111" s="270">
        <v>546813.19999999995</v>
      </c>
      <c r="M2111" s="267">
        <v>-70.008953919516841</v>
      </c>
    </row>
    <row r="2112" spans="1:13" x14ac:dyDescent="0.25">
      <c r="A2112" s="267">
        <v>4012000</v>
      </c>
      <c r="B2112" s="267" t="s">
        <v>2126</v>
      </c>
      <c r="C2112" s="267" t="s">
        <v>22275</v>
      </c>
      <c r="D2112" s="268"/>
      <c r="E2112" s="267">
        <v>50</v>
      </c>
      <c r="F2112" s="269">
        <v>54995</v>
      </c>
      <c r="G2112" s="270">
        <v>110540.6</v>
      </c>
      <c r="M2112" s="267">
        <v>-76.981215580816851</v>
      </c>
    </row>
    <row r="2113" spans="1:13" x14ac:dyDescent="0.25">
      <c r="A2113" s="267">
        <v>5111000</v>
      </c>
      <c r="B2113" s="267" t="s">
        <v>2128</v>
      </c>
      <c r="C2113" s="267" t="s">
        <v>22275</v>
      </c>
      <c r="D2113" s="268"/>
      <c r="E2113" s="267">
        <v>50</v>
      </c>
      <c r="F2113" s="269">
        <v>294226</v>
      </c>
      <c r="G2113" s="270">
        <v>591393.80000000005</v>
      </c>
      <c r="M2113" s="267">
        <v>-47.628722946350678</v>
      </c>
    </row>
    <row r="2114" spans="1:13" x14ac:dyDescent="0.25">
      <c r="A2114" s="267">
        <v>5112000</v>
      </c>
      <c r="B2114" s="267" t="s">
        <v>2130</v>
      </c>
      <c r="C2114" s="267" t="s">
        <v>22275</v>
      </c>
      <c r="D2114" s="268"/>
      <c r="E2114" s="267">
        <v>50</v>
      </c>
      <c r="F2114" s="269">
        <v>243048</v>
      </c>
      <c r="G2114" s="270">
        <v>488526.2</v>
      </c>
      <c r="M2114" s="267">
        <v>-78.952435819092074</v>
      </c>
    </row>
    <row r="2115" spans="1:13" x14ac:dyDescent="0.25">
      <c r="A2115" s="267">
        <v>5113000</v>
      </c>
      <c r="B2115" s="267" t="s">
        <v>2132</v>
      </c>
      <c r="C2115" s="267" t="s">
        <v>22275</v>
      </c>
      <c r="D2115" s="268"/>
      <c r="E2115" s="267">
        <v>50</v>
      </c>
      <c r="F2115" s="269">
        <v>283934</v>
      </c>
      <c r="G2115" s="270">
        <v>570708</v>
      </c>
      <c r="M2115" s="267">
        <v>-70.418692783907701</v>
      </c>
    </row>
    <row r="2116" spans="1:13" x14ac:dyDescent="0.25">
      <c r="A2116" s="267">
        <v>5114000</v>
      </c>
      <c r="B2116" s="267" t="s">
        <v>2134</v>
      </c>
      <c r="C2116" s="267" t="s">
        <v>22275</v>
      </c>
      <c r="D2116" s="268"/>
      <c r="E2116" s="267">
        <v>50</v>
      </c>
      <c r="F2116" s="269">
        <v>113078</v>
      </c>
      <c r="G2116" s="270">
        <v>227287.6</v>
      </c>
      <c r="M2116" s="267">
        <v>-71.74078936523216</v>
      </c>
    </row>
    <row r="2117" spans="1:13" x14ac:dyDescent="0.25">
      <c r="A2117" s="267">
        <v>5116000</v>
      </c>
      <c r="B2117" s="267" t="s">
        <v>2136</v>
      </c>
      <c r="C2117" s="267" t="s">
        <v>22275</v>
      </c>
      <c r="D2117" s="268"/>
      <c r="E2117" s="267">
        <v>50</v>
      </c>
      <c r="F2117" s="269">
        <v>127522</v>
      </c>
      <c r="G2117" s="270">
        <v>256319</v>
      </c>
      <c r="M2117" s="267">
        <v>-72.826157644096142</v>
      </c>
    </row>
    <row r="2118" spans="1:13" x14ac:dyDescent="0.25">
      <c r="A2118" s="267">
        <v>5117000</v>
      </c>
      <c r="B2118" s="267" t="s">
        <v>2138</v>
      </c>
      <c r="C2118" s="267" t="s">
        <v>22275</v>
      </c>
      <c r="D2118" s="268"/>
      <c r="E2118" s="267">
        <v>50</v>
      </c>
      <c r="F2118" s="269">
        <v>83076</v>
      </c>
      <c r="G2118" s="270">
        <v>166982.6</v>
      </c>
      <c r="M2118" s="267">
        <v>-68.516198481513214</v>
      </c>
    </row>
    <row r="2119" spans="1:13" x14ac:dyDescent="0.25">
      <c r="A2119" s="267">
        <v>5119000</v>
      </c>
      <c r="B2119" s="267" t="s">
        <v>2140</v>
      </c>
      <c r="C2119" s="267" t="s">
        <v>22275</v>
      </c>
      <c r="D2119" s="268"/>
      <c r="E2119" s="267">
        <v>50</v>
      </c>
      <c r="F2119" s="269">
        <v>105107</v>
      </c>
      <c r="G2119" s="270">
        <v>211265.4</v>
      </c>
      <c r="M2119" s="267">
        <v>-77.618093550430828</v>
      </c>
    </row>
    <row r="2120" spans="1:13" x14ac:dyDescent="0.25">
      <c r="A2120" s="267">
        <v>5120000</v>
      </c>
      <c r="B2120" s="267" t="s">
        <v>2142</v>
      </c>
      <c r="C2120" s="267" t="s">
        <v>22275</v>
      </c>
      <c r="D2120" s="268"/>
      <c r="E2120" s="267">
        <v>50</v>
      </c>
      <c r="F2120" s="269">
        <v>54769</v>
      </c>
      <c r="G2120" s="270">
        <v>110084.8</v>
      </c>
      <c r="M2120" s="267">
        <v>-70.303326423851331</v>
      </c>
    </row>
    <row r="2121" spans="1:13" x14ac:dyDescent="0.25">
      <c r="A2121" s="267">
        <v>5122000</v>
      </c>
      <c r="B2121" s="267" t="s">
        <v>2144</v>
      </c>
      <c r="C2121" s="267" t="s">
        <v>22275</v>
      </c>
      <c r="D2121" s="268"/>
      <c r="E2121" s="267">
        <v>50</v>
      </c>
      <c r="F2121" s="269">
        <v>78317</v>
      </c>
      <c r="G2121" s="270">
        <v>157416.6</v>
      </c>
      <c r="M2121" s="267">
        <v>-71.452289922436194</v>
      </c>
    </row>
    <row r="2122" spans="1:13" x14ac:dyDescent="0.25">
      <c r="A2122" s="267">
        <v>5124000</v>
      </c>
      <c r="B2122" s="267" t="s">
        <v>2146</v>
      </c>
      <c r="C2122" s="267" t="s">
        <v>22275</v>
      </c>
      <c r="D2122" s="268"/>
      <c r="E2122" s="267">
        <v>50</v>
      </c>
      <c r="F2122" s="269">
        <v>172111</v>
      </c>
      <c r="G2122" s="270">
        <v>345942.8</v>
      </c>
      <c r="M2122" s="267">
        <v>-73.35802370669434</v>
      </c>
    </row>
    <row r="2123" spans="1:13" x14ac:dyDescent="0.25">
      <c r="A2123" s="267">
        <v>5154004</v>
      </c>
      <c r="B2123" s="267" t="s">
        <v>2148</v>
      </c>
      <c r="C2123" s="267" t="s">
        <v>2525</v>
      </c>
      <c r="D2123" s="268"/>
      <c r="E2123" s="267">
        <v>60</v>
      </c>
      <c r="F2123" s="269">
        <v>6403</v>
      </c>
      <c r="G2123" s="270">
        <v>12869.2</v>
      </c>
      <c r="M2123" s="267">
        <v>-81.780992650257716</v>
      </c>
    </row>
    <row r="2124" spans="1:13" x14ac:dyDescent="0.25">
      <c r="A2124" s="267">
        <v>5154008</v>
      </c>
      <c r="B2124" s="267" t="s">
        <v>2150</v>
      </c>
      <c r="C2124" s="267" t="s">
        <v>22275</v>
      </c>
      <c r="D2124" s="268"/>
      <c r="E2124" s="267">
        <v>50</v>
      </c>
      <c r="F2124" s="269">
        <v>14857</v>
      </c>
      <c r="G2124" s="270">
        <v>29862</v>
      </c>
      <c r="M2124" s="267">
        <v>-76.187316625448148</v>
      </c>
    </row>
    <row r="2125" spans="1:13" x14ac:dyDescent="0.25">
      <c r="A2125" s="267">
        <v>5154012</v>
      </c>
      <c r="B2125" s="267" t="s">
        <v>2152</v>
      </c>
      <c r="C2125" s="267" t="s">
        <v>22275</v>
      </c>
      <c r="D2125" s="268"/>
      <c r="E2125" s="267">
        <v>50</v>
      </c>
      <c r="F2125" s="269">
        <v>16550</v>
      </c>
      <c r="G2125" s="270">
        <v>33264.6</v>
      </c>
      <c r="M2125" s="267">
        <v>-75.371840898377798</v>
      </c>
    </row>
    <row r="2126" spans="1:13" x14ac:dyDescent="0.25">
      <c r="A2126" s="267">
        <v>5154016</v>
      </c>
      <c r="B2126" s="267" t="s">
        <v>2154</v>
      </c>
      <c r="C2126" s="267" t="s">
        <v>22275</v>
      </c>
      <c r="D2126" s="268"/>
      <c r="E2126" s="267">
        <v>50</v>
      </c>
      <c r="F2126" s="269">
        <v>16602</v>
      </c>
      <c r="G2126" s="270">
        <v>33369.800000000003</v>
      </c>
      <c r="M2126" s="267">
        <v>-77.739424661807604</v>
      </c>
    </row>
    <row r="2127" spans="1:13" x14ac:dyDescent="0.25">
      <c r="A2127" s="267">
        <v>5154020</v>
      </c>
      <c r="B2127" s="267" t="s">
        <v>2156</v>
      </c>
      <c r="C2127" s="267" t="s">
        <v>2525</v>
      </c>
      <c r="D2127" s="268"/>
      <c r="E2127" s="267">
        <v>50</v>
      </c>
      <c r="F2127" s="269">
        <v>5906</v>
      </c>
      <c r="G2127" s="270">
        <v>11870.8</v>
      </c>
      <c r="M2127" s="267">
        <v>-77.49209063511023</v>
      </c>
    </row>
    <row r="2128" spans="1:13" x14ac:dyDescent="0.25">
      <c r="A2128" s="267">
        <v>5154024</v>
      </c>
      <c r="B2128" s="267" t="s">
        <v>2158</v>
      </c>
      <c r="C2128" s="267" t="s">
        <v>22275</v>
      </c>
      <c r="D2128" s="268"/>
      <c r="E2128" s="267">
        <v>50</v>
      </c>
      <c r="F2128" s="269">
        <v>6854</v>
      </c>
      <c r="G2128" s="270">
        <v>13776.2</v>
      </c>
      <c r="M2128" s="267">
        <v>-78.983415784531402</v>
      </c>
    </row>
    <row r="2129" spans="1:13" x14ac:dyDescent="0.25">
      <c r="A2129" s="267">
        <v>5154028</v>
      </c>
      <c r="B2129" s="267" t="s">
        <v>2160</v>
      </c>
      <c r="C2129" s="267" t="s">
        <v>2525</v>
      </c>
      <c r="D2129" s="268"/>
      <c r="E2129" s="267">
        <v>50</v>
      </c>
      <c r="F2129" s="269">
        <v>6249</v>
      </c>
      <c r="G2129" s="270">
        <v>12559.8</v>
      </c>
      <c r="M2129" s="267">
        <v>-77.195978097070849</v>
      </c>
    </row>
    <row r="2130" spans="1:13" x14ac:dyDescent="0.25">
      <c r="A2130" s="267">
        <v>5154032</v>
      </c>
      <c r="B2130" s="267" t="s">
        <v>2162</v>
      </c>
      <c r="C2130" s="267" t="s">
        <v>22275</v>
      </c>
      <c r="D2130" s="268"/>
      <c r="E2130" s="267">
        <v>50</v>
      </c>
      <c r="F2130" s="269">
        <v>13864</v>
      </c>
      <c r="G2130" s="270">
        <v>27866.400000000001</v>
      </c>
      <c r="M2130" s="267">
        <v>-77.725356036130364</v>
      </c>
    </row>
    <row r="2131" spans="1:13" x14ac:dyDescent="0.25">
      <c r="A2131" s="267">
        <v>5154036</v>
      </c>
      <c r="B2131" s="267" t="s">
        <v>2684</v>
      </c>
      <c r="C2131" s="267" t="s">
        <v>22275</v>
      </c>
      <c r="D2131" s="268"/>
      <c r="E2131" s="267">
        <v>50</v>
      </c>
      <c r="F2131" s="269">
        <v>24128</v>
      </c>
      <c r="G2131" s="270">
        <v>48497.8</v>
      </c>
      <c r="M2131" s="267">
        <v>-75.745352902170225</v>
      </c>
    </row>
    <row r="2132" spans="1:13" x14ac:dyDescent="0.25">
      <c r="A2132" s="267">
        <v>5154040</v>
      </c>
      <c r="B2132" s="267" t="s">
        <v>6116</v>
      </c>
      <c r="C2132" s="267" t="s">
        <v>2525</v>
      </c>
      <c r="D2132" s="268"/>
      <c r="E2132" s="267">
        <v>70</v>
      </c>
      <c r="F2132" s="269">
        <v>5026</v>
      </c>
      <c r="G2132" s="270">
        <v>10103</v>
      </c>
      <c r="M2132" s="267">
        <v>-85.443261048372321</v>
      </c>
    </row>
    <row r="2133" spans="1:13" x14ac:dyDescent="0.25">
      <c r="A2133" s="267">
        <v>5154044</v>
      </c>
      <c r="B2133" s="267" t="s">
        <v>2166</v>
      </c>
      <c r="C2133" s="267" t="s">
        <v>22275</v>
      </c>
      <c r="D2133" s="268"/>
      <c r="E2133" s="267">
        <v>60</v>
      </c>
      <c r="F2133" s="269">
        <v>10816</v>
      </c>
      <c r="G2133" s="270">
        <v>21740.799999999999</v>
      </c>
      <c r="M2133" s="267">
        <v>-81.29376144515868</v>
      </c>
    </row>
    <row r="2134" spans="1:13" x14ac:dyDescent="0.25">
      <c r="A2134" s="267">
        <v>5154048</v>
      </c>
      <c r="B2134" s="267" t="s">
        <v>2168</v>
      </c>
      <c r="C2134" s="267" t="s">
        <v>2525</v>
      </c>
      <c r="D2134" s="268"/>
      <c r="E2134" s="267">
        <v>60</v>
      </c>
      <c r="F2134" s="269">
        <v>3336</v>
      </c>
      <c r="G2134" s="270">
        <v>6705</v>
      </c>
      <c r="M2134" s="267">
        <v>-79.775794380871943</v>
      </c>
    </row>
    <row r="2135" spans="1:13" x14ac:dyDescent="0.25">
      <c r="A2135" s="267">
        <v>5154052</v>
      </c>
      <c r="B2135" s="267" t="s">
        <v>2170</v>
      </c>
      <c r="C2135" s="267" t="s">
        <v>22275</v>
      </c>
      <c r="D2135" s="268"/>
      <c r="E2135" s="267">
        <v>50</v>
      </c>
      <c r="F2135" s="269">
        <v>7704</v>
      </c>
      <c r="G2135" s="270">
        <v>15486</v>
      </c>
      <c r="M2135" s="267">
        <v>-32.901252730227029</v>
      </c>
    </row>
    <row r="2136" spans="1:13" x14ac:dyDescent="0.25">
      <c r="A2136" s="267">
        <v>5154056</v>
      </c>
      <c r="B2136" s="267" t="s">
        <v>2172</v>
      </c>
      <c r="C2136" s="267" t="s">
        <v>2525</v>
      </c>
      <c r="D2136" s="268"/>
      <c r="E2136" s="267">
        <v>50</v>
      </c>
      <c r="F2136" s="269">
        <v>4062</v>
      </c>
      <c r="G2136" s="270">
        <v>8164.8</v>
      </c>
      <c r="M2136" s="267">
        <v>-76.21255843658723</v>
      </c>
    </row>
    <row r="2137" spans="1:13" x14ac:dyDescent="0.25">
      <c r="A2137" s="267">
        <v>5154060</v>
      </c>
      <c r="B2137" s="267" t="s">
        <v>2174</v>
      </c>
      <c r="C2137" s="267" t="s">
        <v>2525</v>
      </c>
      <c r="D2137" s="268"/>
      <c r="E2137" s="267">
        <v>50</v>
      </c>
      <c r="F2137" s="269">
        <v>3916</v>
      </c>
      <c r="G2137" s="270">
        <v>7871</v>
      </c>
      <c r="M2137" s="267">
        <v>-74.239775859567061</v>
      </c>
    </row>
    <row r="2138" spans="1:13" x14ac:dyDescent="0.25">
      <c r="A2138" s="267">
        <v>5154064</v>
      </c>
      <c r="B2138" s="267" t="s">
        <v>2176</v>
      </c>
      <c r="C2138" s="267" t="s">
        <v>2525</v>
      </c>
      <c r="D2138" s="268"/>
      <c r="E2138" s="267">
        <v>50</v>
      </c>
      <c r="F2138" s="269">
        <v>5145</v>
      </c>
      <c r="G2138" s="270">
        <v>10341.4</v>
      </c>
      <c r="M2138" s="267">
        <v>-76.463123595989913</v>
      </c>
    </row>
    <row r="2139" spans="1:13" x14ac:dyDescent="0.25">
      <c r="A2139" s="267">
        <v>5158004</v>
      </c>
      <c r="B2139" s="267" t="s">
        <v>2178</v>
      </c>
      <c r="C2139" s="267" t="s">
        <v>22275</v>
      </c>
      <c r="D2139" s="268"/>
      <c r="E2139" s="267">
        <v>50</v>
      </c>
      <c r="F2139" s="269">
        <v>22217</v>
      </c>
      <c r="G2139" s="270">
        <v>44656.800000000003</v>
      </c>
      <c r="M2139" s="267">
        <v>-66.392912798677131</v>
      </c>
    </row>
    <row r="2140" spans="1:13" x14ac:dyDescent="0.25">
      <c r="A2140" s="267">
        <v>5158008</v>
      </c>
      <c r="B2140" s="267" t="s">
        <v>2180</v>
      </c>
      <c r="C2140" s="267" t="s">
        <v>22275</v>
      </c>
      <c r="D2140" s="268"/>
      <c r="E2140" s="267">
        <v>50</v>
      </c>
      <c r="F2140" s="269">
        <v>14720</v>
      </c>
      <c r="G2140" s="270">
        <v>29586.400000000001</v>
      </c>
      <c r="M2140" s="267">
        <v>-57.673580971922007</v>
      </c>
    </row>
    <row r="2141" spans="1:13" x14ac:dyDescent="0.25">
      <c r="A2141" s="267">
        <v>5158012</v>
      </c>
      <c r="B2141" s="267" t="s">
        <v>2182</v>
      </c>
      <c r="C2141" s="267" t="s">
        <v>22275</v>
      </c>
      <c r="D2141" s="268"/>
      <c r="E2141" s="267">
        <v>50</v>
      </c>
      <c r="F2141" s="269">
        <v>12923</v>
      </c>
      <c r="G2141" s="270">
        <v>25975.4</v>
      </c>
      <c r="M2141" s="267">
        <v>-71.269239212578157</v>
      </c>
    </row>
    <row r="2142" spans="1:13" x14ac:dyDescent="0.25">
      <c r="A2142" s="267">
        <v>5158016</v>
      </c>
      <c r="B2142" s="267" t="s">
        <v>2184</v>
      </c>
      <c r="C2142" s="267" t="s">
        <v>22275</v>
      </c>
      <c r="D2142" s="268"/>
      <c r="E2142" s="267">
        <v>50</v>
      </c>
      <c r="F2142" s="269">
        <v>27360</v>
      </c>
      <c r="G2142" s="270">
        <v>54993</v>
      </c>
      <c r="M2142" s="267">
        <v>-56.470573453415923</v>
      </c>
    </row>
    <row r="2143" spans="1:13" x14ac:dyDescent="0.25">
      <c r="A2143" s="267">
        <v>5158020</v>
      </c>
      <c r="B2143" s="267" t="s">
        <v>2186</v>
      </c>
      <c r="C2143" s="267" t="s">
        <v>22275</v>
      </c>
      <c r="D2143" s="268"/>
      <c r="E2143" s="267">
        <v>50</v>
      </c>
      <c r="F2143" s="269">
        <v>28772</v>
      </c>
      <c r="G2143" s="270">
        <v>57832.4</v>
      </c>
      <c r="M2143" s="267">
        <v>-54.560733259307845</v>
      </c>
    </row>
    <row r="2144" spans="1:13" x14ac:dyDescent="0.25">
      <c r="A2144" s="267">
        <v>5158024</v>
      </c>
      <c r="B2144" s="267" t="s">
        <v>2188</v>
      </c>
      <c r="C2144" s="267" t="s">
        <v>22275</v>
      </c>
      <c r="D2144" s="268"/>
      <c r="E2144" s="267">
        <v>50</v>
      </c>
      <c r="F2144" s="269">
        <v>19102</v>
      </c>
      <c r="G2144" s="270">
        <v>38395.800000000003</v>
      </c>
      <c r="M2144" s="267">
        <v>-71.882349931570815</v>
      </c>
    </row>
    <row r="2145" spans="1:13" x14ac:dyDescent="0.25">
      <c r="A2145" s="267">
        <v>5158026</v>
      </c>
      <c r="B2145" s="267" t="s">
        <v>2190</v>
      </c>
      <c r="C2145" s="267" t="s">
        <v>22275</v>
      </c>
      <c r="D2145" s="268"/>
      <c r="E2145" s="267">
        <v>50</v>
      </c>
      <c r="F2145" s="269">
        <v>20566</v>
      </c>
      <c r="G2145" s="270">
        <v>41337</v>
      </c>
      <c r="M2145" s="267">
        <v>-14.814080033191601</v>
      </c>
    </row>
    <row r="2146" spans="1:13" x14ac:dyDescent="0.25">
      <c r="A2146" s="267">
        <v>5158028</v>
      </c>
      <c r="B2146" s="267" t="s">
        <v>2192</v>
      </c>
      <c r="C2146" s="267" t="s">
        <v>22275</v>
      </c>
      <c r="D2146" s="268"/>
      <c r="E2146" s="267">
        <v>50</v>
      </c>
      <c r="F2146" s="269">
        <v>44028</v>
      </c>
      <c r="G2146" s="270">
        <v>88497</v>
      </c>
      <c r="M2146" s="267">
        <v>-50.911612403012917</v>
      </c>
    </row>
    <row r="2147" spans="1:13" x14ac:dyDescent="0.25">
      <c r="A2147" s="267">
        <v>5158032</v>
      </c>
      <c r="B2147" s="267" t="s">
        <v>2194</v>
      </c>
      <c r="C2147" s="267" t="s">
        <v>22275</v>
      </c>
      <c r="D2147" s="268"/>
      <c r="E2147" s="267">
        <v>50</v>
      </c>
      <c r="F2147" s="269">
        <v>40929</v>
      </c>
      <c r="G2147" s="270">
        <v>82266.399999999994</v>
      </c>
      <c r="M2147" s="267">
        <v>-71.800483120721125</v>
      </c>
    </row>
    <row r="2148" spans="1:13" x14ac:dyDescent="0.25">
      <c r="A2148" s="267">
        <v>5158036</v>
      </c>
      <c r="B2148" s="267" t="s">
        <v>2196</v>
      </c>
      <c r="C2148" s="267" t="s">
        <v>22275</v>
      </c>
      <c r="D2148" s="268"/>
      <c r="E2148" s="267">
        <v>50</v>
      </c>
      <c r="F2148" s="269">
        <v>10532</v>
      </c>
      <c r="G2148" s="270">
        <v>21169.599999999999</v>
      </c>
      <c r="M2148" s="267">
        <v>-67.79387801120464</v>
      </c>
    </row>
    <row r="2149" spans="1:13" x14ac:dyDescent="0.25">
      <c r="A2149" s="267">
        <v>5162004</v>
      </c>
      <c r="B2149" s="267" t="s">
        <v>2198</v>
      </c>
      <c r="C2149" s="267" t="s">
        <v>22275</v>
      </c>
      <c r="D2149" s="268"/>
      <c r="E2149" s="267">
        <v>50</v>
      </c>
      <c r="F2149" s="269">
        <v>31152</v>
      </c>
      <c r="G2149" s="270">
        <v>62614.8</v>
      </c>
      <c r="M2149" s="267">
        <v>-73.130957161353351</v>
      </c>
    </row>
    <row r="2150" spans="1:13" x14ac:dyDescent="0.25">
      <c r="A2150" s="267">
        <v>5162008</v>
      </c>
      <c r="B2150" s="267" t="s">
        <v>2200</v>
      </c>
      <c r="C2150" s="267" t="s">
        <v>22275</v>
      </c>
      <c r="D2150" s="268"/>
      <c r="E2150" s="267">
        <v>50</v>
      </c>
      <c r="F2150" s="269">
        <v>31117</v>
      </c>
      <c r="G2150" s="270">
        <v>62545</v>
      </c>
      <c r="M2150" s="267">
        <v>-64.68993271951436</v>
      </c>
    </row>
    <row r="2151" spans="1:13" x14ac:dyDescent="0.25">
      <c r="A2151" s="267">
        <v>5162012</v>
      </c>
      <c r="B2151" s="267" t="s">
        <v>2202</v>
      </c>
      <c r="C2151" s="267" t="s">
        <v>2525</v>
      </c>
      <c r="D2151" s="268"/>
      <c r="E2151" s="267">
        <v>50</v>
      </c>
      <c r="F2151" s="269">
        <v>11189</v>
      </c>
      <c r="G2151" s="270">
        <v>22489</v>
      </c>
      <c r="M2151" s="267">
        <v>-74.015835251643537</v>
      </c>
    </row>
    <row r="2152" spans="1:13" x14ac:dyDescent="0.25">
      <c r="A2152" s="267">
        <v>5162016</v>
      </c>
      <c r="B2152" s="267" t="s">
        <v>2204</v>
      </c>
      <c r="C2152" s="267" t="s">
        <v>22275</v>
      </c>
      <c r="D2152" s="268"/>
      <c r="E2152" s="267">
        <v>50</v>
      </c>
      <c r="F2152" s="269">
        <v>20906</v>
      </c>
      <c r="G2152" s="270">
        <v>42020.800000000003</v>
      </c>
      <c r="M2152" s="267">
        <v>-69.444884024152884</v>
      </c>
    </row>
    <row r="2153" spans="1:13" x14ac:dyDescent="0.25">
      <c r="A2153" s="267">
        <v>5162020</v>
      </c>
      <c r="B2153" s="267" t="s">
        <v>2206</v>
      </c>
      <c r="C2153" s="267" t="s">
        <v>22275</v>
      </c>
      <c r="D2153" s="268"/>
      <c r="E2153" s="267">
        <v>50</v>
      </c>
      <c r="F2153" s="269">
        <v>16191</v>
      </c>
      <c r="G2153" s="270">
        <v>32543.599999999999</v>
      </c>
      <c r="M2153" s="267">
        <v>-70.486998955753336</v>
      </c>
    </row>
    <row r="2154" spans="1:13" x14ac:dyDescent="0.25">
      <c r="A2154" s="267">
        <v>5162022</v>
      </c>
      <c r="B2154" s="267" t="s">
        <v>2208</v>
      </c>
      <c r="C2154" s="267" t="s">
        <v>22275</v>
      </c>
      <c r="D2154" s="268"/>
      <c r="E2154" s="267">
        <v>50</v>
      </c>
      <c r="F2154" s="269">
        <v>27051</v>
      </c>
      <c r="G2154" s="270">
        <v>54373.4</v>
      </c>
      <c r="M2154" s="267">
        <v>-66.034216175651551</v>
      </c>
    </row>
    <row r="2155" spans="1:13" x14ac:dyDescent="0.25">
      <c r="A2155" s="267">
        <v>5162024</v>
      </c>
      <c r="B2155" s="267" t="s">
        <v>2210</v>
      </c>
      <c r="C2155" s="267" t="s">
        <v>22275</v>
      </c>
      <c r="D2155" s="268"/>
      <c r="E2155" s="267">
        <v>50</v>
      </c>
      <c r="F2155" s="269">
        <v>75371</v>
      </c>
      <c r="G2155" s="270">
        <v>151495.20000000001</v>
      </c>
      <c r="M2155" s="267">
        <v>-60.017661528308466</v>
      </c>
    </row>
    <row r="2156" spans="1:13" x14ac:dyDescent="0.25">
      <c r="A2156" s="267">
        <v>5162028</v>
      </c>
      <c r="B2156" s="267" t="s">
        <v>2212</v>
      </c>
      <c r="C2156" s="267" t="s">
        <v>2525</v>
      </c>
      <c r="D2156" s="268"/>
      <c r="E2156" s="267">
        <v>50</v>
      </c>
      <c r="F2156" s="269">
        <v>6323</v>
      </c>
      <c r="G2156" s="270">
        <v>12709.6</v>
      </c>
      <c r="M2156" s="267">
        <v>-76.55368412936761</v>
      </c>
    </row>
    <row r="2157" spans="1:13" x14ac:dyDescent="0.25">
      <c r="A2157" s="267">
        <v>5166004</v>
      </c>
      <c r="B2157" s="267" t="s">
        <v>1342</v>
      </c>
      <c r="C2157" s="267" t="s">
        <v>2525</v>
      </c>
      <c r="D2157" s="268"/>
      <c r="E2157" s="267">
        <v>50</v>
      </c>
      <c r="F2157" s="269">
        <v>7793</v>
      </c>
      <c r="G2157" s="270">
        <v>15663.8</v>
      </c>
      <c r="M2157" s="267">
        <v>-75.517594693575916</v>
      </c>
    </row>
    <row r="2158" spans="1:13" x14ac:dyDescent="0.25">
      <c r="A2158" s="267">
        <v>5166008</v>
      </c>
      <c r="B2158" s="267" t="s">
        <v>2215</v>
      </c>
      <c r="C2158" s="267" t="s">
        <v>2525</v>
      </c>
      <c r="D2158" s="268"/>
      <c r="E2158" s="267">
        <v>50</v>
      </c>
      <c r="F2158" s="269">
        <v>7539</v>
      </c>
      <c r="G2158" s="270">
        <v>15153.4</v>
      </c>
      <c r="M2158" s="267">
        <v>-75.96093891373468</v>
      </c>
    </row>
    <row r="2159" spans="1:13" x14ac:dyDescent="0.25">
      <c r="A2159" s="267">
        <v>5166012</v>
      </c>
      <c r="B2159" s="267" t="s">
        <v>2217</v>
      </c>
      <c r="C2159" s="267" t="s">
        <v>22275</v>
      </c>
      <c r="D2159" s="268"/>
      <c r="E2159" s="267">
        <v>50</v>
      </c>
      <c r="F2159" s="269">
        <v>17543</v>
      </c>
      <c r="G2159" s="270">
        <v>35262</v>
      </c>
      <c r="M2159" s="267">
        <v>-66.888216477020649</v>
      </c>
    </row>
    <row r="2160" spans="1:13" x14ac:dyDescent="0.25">
      <c r="A2160" s="267">
        <v>5166016</v>
      </c>
      <c r="B2160" s="267" t="s">
        <v>2219</v>
      </c>
      <c r="C2160" s="267" t="s">
        <v>22275</v>
      </c>
      <c r="D2160" s="268"/>
      <c r="E2160" s="267">
        <v>50</v>
      </c>
      <c r="F2160" s="269">
        <v>20714</v>
      </c>
      <c r="G2160" s="270">
        <v>41635.4</v>
      </c>
      <c r="M2160" s="267">
        <v>-74.487090124546825</v>
      </c>
    </row>
    <row r="2161" spans="1:13" x14ac:dyDescent="0.25">
      <c r="A2161" s="267">
        <v>5166020</v>
      </c>
      <c r="B2161" s="267" t="s">
        <v>2221</v>
      </c>
      <c r="C2161" s="267" t="s">
        <v>2525</v>
      </c>
      <c r="D2161" s="268"/>
      <c r="E2161" s="267">
        <v>50</v>
      </c>
      <c r="F2161" s="269">
        <v>7540</v>
      </c>
      <c r="G2161" s="270">
        <v>15154.8</v>
      </c>
      <c r="M2161" s="267">
        <v>-78.173651259150219</v>
      </c>
    </row>
    <row r="2162" spans="1:13" x14ac:dyDescent="0.25">
      <c r="A2162" s="267">
        <v>5166024</v>
      </c>
      <c r="B2162" s="267" t="s">
        <v>2223</v>
      </c>
      <c r="C2162" s="267" t="s">
        <v>2525</v>
      </c>
      <c r="D2162" s="268"/>
      <c r="E2162" s="267">
        <v>50</v>
      </c>
      <c r="F2162" s="269">
        <v>9439</v>
      </c>
      <c r="G2162" s="270">
        <v>18972.8</v>
      </c>
      <c r="M2162" s="267">
        <v>-77.841515067865359</v>
      </c>
    </row>
    <row r="2163" spans="1:13" x14ac:dyDescent="0.25">
      <c r="A2163" s="267">
        <v>5166028</v>
      </c>
      <c r="B2163" s="267" t="s">
        <v>2225</v>
      </c>
      <c r="C2163" s="267" t="s">
        <v>22275</v>
      </c>
      <c r="D2163" s="268"/>
      <c r="E2163" s="267">
        <v>50</v>
      </c>
      <c r="F2163" s="269">
        <v>14710</v>
      </c>
      <c r="G2163" s="270">
        <v>29567.4</v>
      </c>
      <c r="M2163" s="267">
        <v>-73.317516254511887</v>
      </c>
    </row>
    <row r="2164" spans="1:13" x14ac:dyDescent="0.25">
      <c r="A2164" s="267">
        <v>5166032</v>
      </c>
      <c r="B2164" s="267" t="s">
        <v>2227</v>
      </c>
      <c r="C2164" s="267" t="s">
        <v>22275</v>
      </c>
      <c r="D2164" s="268"/>
      <c r="E2164" s="267">
        <v>50</v>
      </c>
      <c r="F2164" s="269">
        <v>37380</v>
      </c>
      <c r="G2164" s="270">
        <v>75133.600000000006</v>
      </c>
      <c r="M2164" s="267">
        <v>-73.26977740863731</v>
      </c>
    </row>
    <row r="2165" spans="1:13" x14ac:dyDescent="0.25">
      <c r="A2165" s="267">
        <v>5166036</v>
      </c>
      <c r="B2165" s="267" t="s">
        <v>2229</v>
      </c>
      <c r="C2165" s="267" t="s">
        <v>22275</v>
      </c>
      <c r="D2165" s="268"/>
      <c r="E2165" s="267">
        <v>50</v>
      </c>
      <c r="F2165" s="269">
        <v>25458</v>
      </c>
      <c r="G2165" s="270">
        <v>51169.8</v>
      </c>
      <c r="M2165" s="267">
        <v>-68.59672081065041</v>
      </c>
    </row>
    <row r="2166" spans="1:13" x14ac:dyDescent="0.25">
      <c r="A2166" s="267">
        <v>5170004</v>
      </c>
      <c r="B2166" s="267" t="s">
        <v>2231</v>
      </c>
      <c r="C2166" s="267" t="s">
        <v>2525</v>
      </c>
      <c r="D2166" s="268"/>
      <c r="E2166" s="267">
        <v>50</v>
      </c>
      <c r="F2166" s="269">
        <v>6330</v>
      </c>
      <c r="G2166" s="270">
        <v>12724</v>
      </c>
      <c r="M2166" s="267">
        <v>-64.59835615768489</v>
      </c>
    </row>
    <row r="2167" spans="1:13" x14ac:dyDescent="0.25">
      <c r="A2167" s="267">
        <v>5170008</v>
      </c>
      <c r="B2167" s="267" t="s">
        <v>2233</v>
      </c>
      <c r="C2167" s="267" t="s">
        <v>22275</v>
      </c>
      <c r="D2167" s="268"/>
      <c r="E2167" s="267">
        <v>50</v>
      </c>
      <c r="F2167" s="269">
        <v>33977</v>
      </c>
      <c r="G2167" s="270">
        <v>68294.2</v>
      </c>
      <c r="M2167" s="267">
        <v>-76.03162102358759</v>
      </c>
    </row>
    <row r="2168" spans="1:13" x14ac:dyDescent="0.25">
      <c r="A2168" s="267">
        <v>5170012</v>
      </c>
      <c r="B2168" s="267" t="s">
        <v>2235</v>
      </c>
      <c r="C2168" s="267" t="s">
        <v>22275</v>
      </c>
      <c r="D2168" s="268"/>
      <c r="E2168" s="267">
        <v>50</v>
      </c>
      <c r="F2168" s="269">
        <v>13384</v>
      </c>
      <c r="G2168" s="270">
        <v>26902</v>
      </c>
      <c r="M2168" s="267">
        <v>-76.760590312539492</v>
      </c>
    </row>
    <row r="2169" spans="1:13" x14ac:dyDescent="0.25">
      <c r="A2169" s="267">
        <v>5170016</v>
      </c>
      <c r="B2169" s="267" t="s">
        <v>2237</v>
      </c>
      <c r="C2169" s="267" t="s">
        <v>2525</v>
      </c>
      <c r="D2169" s="268"/>
      <c r="E2169" s="267">
        <v>50</v>
      </c>
      <c r="F2169" s="269">
        <v>6745</v>
      </c>
      <c r="G2169" s="270">
        <v>13558.2</v>
      </c>
      <c r="M2169" s="267">
        <v>-73.378477978203279</v>
      </c>
    </row>
    <row r="2170" spans="1:13" x14ac:dyDescent="0.25">
      <c r="A2170" s="267">
        <v>5170020</v>
      </c>
      <c r="B2170" s="267" t="s">
        <v>2239</v>
      </c>
      <c r="C2170" s="267" t="s">
        <v>22275</v>
      </c>
      <c r="D2170" s="268"/>
      <c r="E2170" s="267">
        <v>60</v>
      </c>
      <c r="F2170" s="269">
        <v>18741</v>
      </c>
      <c r="G2170" s="270">
        <v>37670</v>
      </c>
      <c r="M2170" s="267">
        <v>-79.413142254522583</v>
      </c>
    </row>
    <row r="2171" spans="1:13" x14ac:dyDescent="0.25">
      <c r="A2171" s="267">
        <v>5170024</v>
      </c>
      <c r="B2171" s="267" t="s">
        <v>2241</v>
      </c>
      <c r="C2171" s="267" t="s">
        <v>22275</v>
      </c>
      <c r="D2171" s="268"/>
      <c r="E2171" s="267">
        <v>50</v>
      </c>
      <c r="F2171" s="269">
        <v>51928</v>
      </c>
      <c r="G2171" s="270">
        <v>104375.6</v>
      </c>
      <c r="M2171" s="267">
        <v>-75.737717995790703</v>
      </c>
    </row>
    <row r="2172" spans="1:13" x14ac:dyDescent="0.25">
      <c r="A2172" s="267">
        <v>5170028</v>
      </c>
      <c r="B2172" s="267" t="s">
        <v>2243</v>
      </c>
      <c r="C2172" s="267" t="s">
        <v>22275</v>
      </c>
      <c r="D2172" s="268"/>
      <c r="E2172" s="267">
        <v>50</v>
      </c>
      <c r="F2172" s="269">
        <v>13543</v>
      </c>
      <c r="G2172" s="270">
        <v>27222</v>
      </c>
      <c r="M2172" s="267">
        <v>-77.189851781151347</v>
      </c>
    </row>
    <row r="2173" spans="1:13" x14ac:dyDescent="0.25">
      <c r="A2173" s="267">
        <v>5170032</v>
      </c>
      <c r="B2173" s="267" t="s">
        <v>2245</v>
      </c>
      <c r="C2173" s="267" t="s">
        <v>22275</v>
      </c>
      <c r="D2173" s="268"/>
      <c r="E2173" s="267">
        <v>50</v>
      </c>
      <c r="F2173" s="269">
        <v>15459</v>
      </c>
      <c r="G2173" s="270">
        <v>31073</v>
      </c>
      <c r="M2173" s="267">
        <v>-68.977485521981521</v>
      </c>
    </row>
    <row r="2174" spans="1:13" x14ac:dyDescent="0.25">
      <c r="A2174" s="267">
        <v>5170036</v>
      </c>
      <c r="B2174" s="267" t="s">
        <v>2247</v>
      </c>
      <c r="C2174" s="267" t="s">
        <v>2525</v>
      </c>
      <c r="D2174" s="268"/>
      <c r="E2174" s="267">
        <v>50</v>
      </c>
      <c r="F2174" s="269">
        <v>6731</v>
      </c>
      <c r="G2174" s="270">
        <v>13528.8</v>
      </c>
      <c r="M2174" s="267">
        <v>-76.153827606345345</v>
      </c>
    </row>
    <row r="2175" spans="1:13" x14ac:dyDescent="0.25">
      <c r="A2175" s="267">
        <v>5170040</v>
      </c>
      <c r="B2175" s="267" t="s">
        <v>2249</v>
      </c>
      <c r="C2175" s="267" t="s">
        <v>2525</v>
      </c>
      <c r="D2175" s="268"/>
      <c r="E2175" s="267">
        <v>50</v>
      </c>
      <c r="F2175" s="269">
        <v>4289</v>
      </c>
      <c r="G2175" s="270">
        <v>8620.4</v>
      </c>
      <c r="M2175" s="267">
        <v>-75.888495591356715</v>
      </c>
    </row>
    <row r="2176" spans="1:13" x14ac:dyDescent="0.25">
      <c r="A2176" s="267">
        <v>5170044</v>
      </c>
      <c r="B2176" s="267" t="s">
        <v>2251</v>
      </c>
      <c r="C2176" s="267" t="s">
        <v>22275</v>
      </c>
      <c r="D2176" s="268"/>
      <c r="E2176" s="267">
        <v>50</v>
      </c>
      <c r="F2176" s="269">
        <v>18429</v>
      </c>
      <c r="G2176" s="270">
        <v>37041.599999999999</v>
      </c>
      <c r="M2176" s="267">
        <v>-77.751472121487453</v>
      </c>
    </row>
    <row r="2177" spans="1:13" x14ac:dyDescent="0.25">
      <c r="A2177" s="267">
        <v>5170048</v>
      </c>
      <c r="B2177" s="267" t="s">
        <v>2253</v>
      </c>
      <c r="C2177" s="267" t="s">
        <v>22275</v>
      </c>
      <c r="D2177" s="268"/>
      <c r="E2177" s="267">
        <v>50</v>
      </c>
      <c r="F2177" s="269">
        <v>30074</v>
      </c>
      <c r="G2177" s="270">
        <v>60449.2</v>
      </c>
      <c r="M2177" s="267">
        <v>-73.568307699241359</v>
      </c>
    </row>
    <row r="2178" spans="1:13" x14ac:dyDescent="0.25">
      <c r="A2178" s="267">
        <v>5170052</v>
      </c>
      <c r="B2178" s="267" t="s">
        <v>2255</v>
      </c>
      <c r="C2178" s="267" t="s">
        <v>22275</v>
      </c>
      <c r="D2178" s="268"/>
      <c r="E2178" s="267">
        <v>60</v>
      </c>
      <c r="F2178" s="269">
        <v>10626</v>
      </c>
      <c r="G2178" s="270">
        <v>21358</v>
      </c>
      <c r="M2178" s="267">
        <v>-79.141849817909048</v>
      </c>
    </row>
    <row r="2179" spans="1:13" x14ac:dyDescent="0.25">
      <c r="A2179" s="267">
        <v>5314000</v>
      </c>
      <c r="B2179" s="267" t="s">
        <v>2257</v>
      </c>
      <c r="C2179" s="267" t="s">
        <v>22275</v>
      </c>
      <c r="D2179" s="268"/>
      <c r="E2179" s="267">
        <v>50</v>
      </c>
      <c r="F2179" s="269">
        <v>156560</v>
      </c>
      <c r="G2179" s="270">
        <v>314685.2</v>
      </c>
      <c r="M2179" s="267">
        <v>-65.874448947810407</v>
      </c>
    </row>
    <row r="2180" spans="1:13" x14ac:dyDescent="0.25">
      <c r="A2180" s="267">
        <v>5315000</v>
      </c>
      <c r="B2180" s="267" t="s">
        <v>2259</v>
      </c>
      <c r="C2180" s="267" t="s">
        <v>22275</v>
      </c>
      <c r="D2180" s="268"/>
      <c r="E2180" s="267">
        <v>50</v>
      </c>
      <c r="F2180" s="269">
        <v>505218</v>
      </c>
      <c r="G2180" s="270">
        <v>1015487.4</v>
      </c>
      <c r="M2180" s="267">
        <v>-62.298912492030347</v>
      </c>
    </row>
    <row r="2181" spans="1:13" x14ac:dyDescent="0.25">
      <c r="A2181" s="267">
        <v>5316000</v>
      </c>
      <c r="B2181" s="267" t="s">
        <v>2261</v>
      </c>
      <c r="C2181" s="267" t="s">
        <v>22275</v>
      </c>
      <c r="D2181" s="268"/>
      <c r="E2181" s="267">
        <v>50</v>
      </c>
      <c r="F2181" s="269">
        <v>79750</v>
      </c>
      <c r="G2181" s="270">
        <v>160296.6</v>
      </c>
      <c r="M2181" s="267">
        <v>-70.152360988273813</v>
      </c>
    </row>
    <row r="2182" spans="1:13" x14ac:dyDescent="0.25">
      <c r="A2182" s="267">
        <v>5334002</v>
      </c>
      <c r="B2182" s="267" t="s">
        <v>2263</v>
      </c>
      <c r="C2182" s="267" t="s">
        <v>22275</v>
      </c>
      <c r="D2182" s="268"/>
      <c r="E2182" s="267">
        <v>50</v>
      </c>
      <c r="F2182" s="269">
        <v>123132</v>
      </c>
      <c r="G2182" s="270">
        <v>247495.6</v>
      </c>
      <c r="M2182" s="267">
        <v>-69.511719441039943</v>
      </c>
    </row>
    <row r="2183" spans="1:13" x14ac:dyDescent="0.25">
      <c r="A2183" s="267">
        <v>5334004</v>
      </c>
      <c r="B2183" s="267" t="s">
        <v>2265</v>
      </c>
      <c r="C2183" s="267" t="s">
        <v>22275</v>
      </c>
      <c r="D2183" s="268"/>
      <c r="E2183" s="267">
        <v>60</v>
      </c>
      <c r="F2183" s="269">
        <v>22917</v>
      </c>
      <c r="G2183" s="270">
        <v>46063.199999999997</v>
      </c>
      <c r="M2183" s="267">
        <v>-81.522907815706134</v>
      </c>
    </row>
    <row r="2184" spans="1:13" x14ac:dyDescent="0.25">
      <c r="A2184" s="267">
        <v>5334008</v>
      </c>
      <c r="B2184" s="267" t="s">
        <v>2267</v>
      </c>
      <c r="C2184" s="267" t="s">
        <v>22275</v>
      </c>
      <c r="D2184" s="268"/>
      <c r="E2184" s="267">
        <v>60</v>
      </c>
      <c r="F2184" s="269">
        <v>13457</v>
      </c>
      <c r="G2184" s="270">
        <v>27049</v>
      </c>
      <c r="M2184" s="267">
        <v>-81.708499010965227</v>
      </c>
    </row>
    <row r="2185" spans="1:13" x14ac:dyDescent="0.25">
      <c r="A2185" s="267">
        <v>5334012</v>
      </c>
      <c r="B2185" s="267" t="s">
        <v>2269</v>
      </c>
      <c r="C2185" s="267" t="s">
        <v>22275</v>
      </c>
      <c r="D2185" s="268"/>
      <c r="E2185" s="267">
        <v>50</v>
      </c>
      <c r="F2185" s="269">
        <v>27398</v>
      </c>
      <c r="G2185" s="270">
        <v>55069.2</v>
      </c>
      <c r="M2185" s="267">
        <v>-73.552296318927063</v>
      </c>
    </row>
    <row r="2186" spans="1:13" x14ac:dyDescent="0.25">
      <c r="A2186" s="267">
        <v>5334016</v>
      </c>
      <c r="B2186" s="267" t="s">
        <v>2271</v>
      </c>
      <c r="C2186" s="267" t="s">
        <v>22275</v>
      </c>
      <c r="D2186" s="268"/>
      <c r="E2186" s="267">
        <v>50</v>
      </c>
      <c r="F2186" s="269">
        <v>23223</v>
      </c>
      <c r="G2186" s="270">
        <v>46677.4</v>
      </c>
      <c r="M2186" s="267">
        <v>-74.249175806359105</v>
      </c>
    </row>
    <row r="2187" spans="1:13" x14ac:dyDescent="0.25">
      <c r="A2187" s="267">
        <v>5334020</v>
      </c>
      <c r="B2187" s="267" t="s">
        <v>2273</v>
      </c>
      <c r="C2187" s="267" t="s">
        <v>22275</v>
      </c>
      <c r="D2187" s="268"/>
      <c r="E2187" s="267">
        <v>50</v>
      </c>
      <c r="F2187" s="269">
        <v>6059</v>
      </c>
      <c r="G2187" s="270">
        <v>12179</v>
      </c>
      <c r="M2187" s="267">
        <v>-74.915201841790633</v>
      </c>
    </row>
    <row r="2188" spans="1:13" x14ac:dyDescent="0.25">
      <c r="A2188" s="267">
        <v>5334024</v>
      </c>
      <c r="B2188" s="267" t="s">
        <v>2275</v>
      </c>
      <c r="C2188" s="267" t="s">
        <v>2525</v>
      </c>
      <c r="D2188" s="268"/>
      <c r="E2188" s="267">
        <v>50</v>
      </c>
      <c r="F2188" s="269">
        <v>4107</v>
      </c>
      <c r="G2188" s="270">
        <v>8256</v>
      </c>
      <c r="M2188" s="267">
        <v>-72.566887127689114</v>
      </c>
    </row>
    <row r="2189" spans="1:13" x14ac:dyDescent="0.25">
      <c r="A2189" s="267">
        <v>5334028</v>
      </c>
      <c r="B2189" s="267" t="s">
        <v>2277</v>
      </c>
      <c r="C2189" s="267" t="s">
        <v>2525</v>
      </c>
      <c r="D2189" s="268"/>
      <c r="E2189" s="267">
        <v>50</v>
      </c>
      <c r="F2189" s="269">
        <v>7583</v>
      </c>
      <c r="G2189" s="270">
        <v>15242.4</v>
      </c>
      <c r="M2189" s="267">
        <v>-77.971502801577842</v>
      </c>
    </row>
    <row r="2190" spans="1:13" x14ac:dyDescent="0.25">
      <c r="A2190" s="267">
        <v>5334032</v>
      </c>
      <c r="B2190" s="267" t="s">
        <v>2279</v>
      </c>
      <c r="C2190" s="267" t="s">
        <v>22275</v>
      </c>
      <c r="D2190" s="268"/>
      <c r="E2190" s="267">
        <v>50</v>
      </c>
      <c r="F2190" s="269">
        <v>28214</v>
      </c>
      <c r="G2190" s="270">
        <v>56710.6</v>
      </c>
      <c r="M2190" s="267">
        <v>-76.359824736557286</v>
      </c>
    </row>
    <row r="2191" spans="1:13" x14ac:dyDescent="0.25">
      <c r="A2191" s="267">
        <v>5334036</v>
      </c>
      <c r="B2191" s="267" t="s">
        <v>2281</v>
      </c>
      <c r="C2191" s="267" t="s">
        <v>22275</v>
      </c>
      <c r="D2191" s="268"/>
      <c r="E2191" s="267">
        <v>50</v>
      </c>
      <c r="F2191" s="269">
        <v>18684</v>
      </c>
      <c r="G2191" s="270">
        <v>37554</v>
      </c>
      <c r="M2191" s="267">
        <v>-73.040450839413381</v>
      </c>
    </row>
    <row r="2192" spans="1:13" x14ac:dyDescent="0.25">
      <c r="A2192" s="267">
        <v>5358004</v>
      </c>
      <c r="B2192" s="267" t="s">
        <v>2283</v>
      </c>
      <c r="C2192" s="267" t="s">
        <v>2525</v>
      </c>
      <c r="D2192" s="268"/>
      <c r="E2192" s="267">
        <v>50</v>
      </c>
      <c r="F2192" s="269">
        <v>6871</v>
      </c>
      <c r="G2192" s="270">
        <v>13809.8</v>
      </c>
      <c r="M2192" s="267">
        <v>-78.665585211225761</v>
      </c>
    </row>
    <row r="2193" spans="1:13" x14ac:dyDescent="0.25">
      <c r="A2193" s="267">
        <v>5358008</v>
      </c>
      <c r="B2193" s="267" t="s">
        <v>2285</v>
      </c>
      <c r="C2193" s="267" t="s">
        <v>22275</v>
      </c>
      <c r="D2193" s="268"/>
      <c r="E2193" s="267">
        <v>50</v>
      </c>
      <c r="F2193" s="269">
        <v>44977</v>
      </c>
      <c r="G2193" s="270">
        <v>90402.8</v>
      </c>
      <c r="M2193" s="267">
        <v>-76.458198747102585</v>
      </c>
    </row>
    <row r="2194" spans="1:13" x14ac:dyDescent="0.25">
      <c r="A2194" s="267">
        <v>5358012</v>
      </c>
      <c r="B2194" s="267" t="s">
        <v>2287</v>
      </c>
      <c r="C2194" s="267" t="s">
        <v>22275</v>
      </c>
      <c r="D2194" s="268"/>
      <c r="E2194" s="267">
        <v>60</v>
      </c>
      <c r="F2194" s="269">
        <v>2189</v>
      </c>
      <c r="G2194" s="270">
        <v>4400.3999999999996</v>
      </c>
      <c r="M2194" s="267">
        <v>-81.715336807955381</v>
      </c>
    </row>
    <row r="2195" spans="1:13" x14ac:dyDescent="0.25">
      <c r="A2195" s="267">
        <v>5358016</v>
      </c>
      <c r="B2195" s="267" t="s">
        <v>2289</v>
      </c>
      <c r="C2195" s="267" t="s">
        <v>2525</v>
      </c>
      <c r="D2195" s="268"/>
      <c r="E2195" s="267">
        <v>60</v>
      </c>
      <c r="F2195" s="269">
        <v>4298</v>
      </c>
      <c r="G2195" s="270">
        <v>8638.2000000000007</v>
      </c>
      <c r="M2195" s="267">
        <v>-79.026788394507349</v>
      </c>
    </row>
    <row r="2196" spans="1:13" x14ac:dyDescent="0.25">
      <c r="A2196" s="267">
        <v>5358020</v>
      </c>
      <c r="B2196" s="267" t="s">
        <v>2291</v>
      </c>
      <c r="C2196" s="267" t="s">
        <v>2525</v>
      </c>
      <c r="D2196" s="268"/>
      <c r="E2196" s="267">
        <v>50</v>
      </c>
      <c r="F2196" s="269">
        <v>3443</v>
      </c>
      <c r="G2196" s="270">
        <v>6921</v>
      </c>
      <c r="M2196" s="267">
        <v>-64.358000842135993</v>
      </c>
    </row>
    <row r="2197" spans="1:13" x14ac:dyDescent="0.25">
      <c r="A2197" s="267">
        <v>5358024</v>
      </c>
      <c r="B2197" s="267" t="s">
        <v>2293</v>
      </c>
      <c r="C2197" s="267" t="s">
        <v>22275</v>
      </c>
      <c r="D2197" s="268"/>
      <c r="E2197" s="267">
        <v>50</v>
      </c>
      <c r="F2197" s="269">
        <v>16143</v>
      </c>
      <c r="G2197" s="270">
        <v>32447</v>
      </c>
      <c r="M2197" s="267">
        <v>-72.293942770496812</v>
      </c>
    </row>
    <row r="2198" spans="1:13" x14ac:dyDescent="0.25">
      <c r="A2198" s="267">
        <v>5358028</v>
      </c>
      <c r="B2198" s="267" t="s">
        <v>2295</v>
      </c>
      <c r="C2198" s="267" t="s">
        <v>2525</v>
      </c>
      <c r="D2198" s="268"/>
      <c r="E2198" s="267">
        <v>50</v>
      </c>
      <c r="F2198" s="269">
        <v>8655</v>
      </c>
      <c r="G2198" s="270">
        <v>17396.2</v>
      </c>
      <c r="M2198" s="267">
        <v>-77.01648209844079</v>
      </c>
    </row>
    <row r="2199" spans="1:13" x14ac:dyDescent="0.25">
      <c r="A2199" s="267">
        <v>5358032</v>
      </c>
      <c r="B2199" s="267" t="s">
        <v>2297</v>
      </c>
      <c r="C2199" s="267" t="s">
        <v>2525</v>
      </c>
      <c r="D2199" s="268"/>
      <c r="E2199" s="267">
        <v>60</v>
      </c>
      <c r="F2199" s="269">
        <v>6828</v>
      </c>
      <c r="G2199" s="270">
        <v>13724.8</v>
      </c>
      <c r="M2199" s="267">
        <v>-79.797095405424116</v>
      </c>
    </row>
    <row r="2200" spans="1:13" x14ac:dyDescent="0.25">
      <c r="A2200" s="267">
        <v>5358036</v>
      </c>
      <c r="B2200" s="267" t="s">
        <v>2299</v>
      </c>
      <c r="C2200" s="267" t="s">
        <v>22275</v>
      </c>
      <c r="D2200" s="268"/>
      <c r="E2200" s="267">
        <v>50</v>
      </c>
      <c r="F2200" s="269">
        <v>6448</v>
      </c>
      <c r="G2200" s="270">
        <v>12961</v>
      </c>
      <c r="M2200" s="267">
        <v>-66.442188651627106</v>
      </c>
    </row>
    <row r="2201" spans="1:13" x14ac:dyDescent="0.25">
      <c r="A2201" s="267">
        <v>5358040</v>
      </c>
      <c r="B2201" s="267" t="s">
        <v>2301</v>
      </c>
      <c r="C2201" s="267" t="s">
        <v>2525</v>
      </c>
      <c r="D2201" s="268"/>
      <c r="E2201" s="267">
        <v>50</v>
      </c>
      <c r="F2201" s="269">
        <v>4898</v>
      </c>
      <c r="G2201" s="270">
        <v>9844.4</v>
      </c>
      <c r="M2201" s="267">
        <v>-74.124893862220603</v>
      </c>
    </row>
    <row r="2202" spans="1:13" x14ac:dyDescent="0.25">
      <c r="A2202" s="267">
        <v>5358044</v>
      </c>
      <c r="B2202" s="267" t="s">
        <v>2303</v>
      </c>
      <c r="C2202" s="267" t="s">
        <v>22275</v>
      </c>
      <c r="D2202" s="268"/>
      <c r="E2202" s="267">
        <v>60</v>
      </c>
      <c r="F2202" s="269">
        <v>5060</v>
      </c>
      <c r="G2202" s="270">
        <v>10170</v>
      </c>
      <c r="M2202" s="267">
        <v>-80.357038373526592</v>
      </c>
    </row>
    <row r="2203" spans="1:13" x14ac:dyDescent="0.25">
      <c r="A2203" s="267">
        <v>5358048</v>
      </c>
      <c r="B2203" s="267" t="s">
        <v>2305</v>
      </c>
      <c r="C2203" s="267" t="s">
        <v>2525</v>
      </c>
      <c r="D2203" s="268"/>
      <c r="E2203" s="267">
        <v>50</v>
      </c>
      <c r="F2203" s="269">
        <v>6882</v>
      </c>
      <c r="G2203" s="270">
        <v>13832.4</v>
      </c>
      <c r="M2203" s="267">
        <v>-64.500366334693965</v>
      </c>
    </row>
    <row r="2204" spans="1:13" x14ac:dyDescent="0.25">
      <c r="A2204" s="267">
        <v>5358052</v>
      </c>
      <c r="B2204" s="267" t="s">
        <v>2307</v>
      </c>
      <c r="C2204" s="267" t="s">
        <v>2525</v>
      </c>
      <c r="D2204" s="268"/>
      <c r="E2204" s="267">
        <v>60</v>
      </c>
      <c r="F2204" s="269">
        <v>5291</v>
      </c>
      <c r="G2204" s="270">
        <v>10634.4</v>
      </c>
      <c r="M2204" s="267">
        <v>-79.803920015831409</v>
      </c>
    </row>
    <row r="2205" spans="1:13" x14ac:dyDescent="0.25">
      <c r="A2205" s="267">
        <v>5358056</v>
      </c>
      <c r="B2205" s="267" t="s">
        <v>2309</v>
      </c>
      <c r="C2205" s="267" t="s">
        <v>2525</v>
      </c>
      <c r="D2205" s="268"/>
      <c r="E2205" s="267">
        <v>50</v>
      </c>
      <c r="F2205" s="269">
        <v>4095</v>
      </c>
      <c r="G2205" s="270">
        <v>8231.4</v>
      </c>
      <c r="M2205" s="267">
        <v>-77.668118013701985</v>
      </c>
    </row>
    <row r="2206" spans="1:13" x14ac:dyDescent="0.25">
      <c r="A2206" s="267">
        <v>5358060</v>
      </c>
      <c r="B2206" s="267" t="s">
        <v>2311</v>
      </c>
      <c r="C2206" s="267" t="s">
        <v>2525</v>
      </c>
      <c r="D2206" s="268"/>
      <c r="E2206" s="267">
        <v>60</v>
      </c>
      <c r="F2206" s="269">
        <v>4462</v>
      </c>
      <c r="G2206" s="270">
        <v>8968</v>
      </c>
      <c r="M2206" s="267">
        <v>-80.828841889466759</v>
      </c>
    </row>
    <row r="2207" spans="1:13" x14ac:dyDescent="0.25">
      <c r="A2207" s="267">
        <v>5362004</v>
      </c>
      <c r="B2207" s="267" t="s">
        <v>2313</v>
      </c>
      <c r="C2207" s="267" t="s">
        <v>22275</v>
      </c>
      <c r="D2207" s="268"/>
      <c r="E2207" s="267">
        <v>50</v>
      </c>
      <c r="F2207" s="269">
        <v>11760</v>
      </c>
      <c r="G2207" s="270">
        <v>23638.6</v>
      </c>
      <c r="M2207" s="267">
        <v>-75.655969784032095</v>
      </c>
    </row>
    <row r="2208" spans="1:13" x14ac:dyDescent="0.25">
      <c r="A2208" s="267">
        <v>5362008</v>
      </c>
      <c r="B2208" s="267" t="s">
        <v>2315</v>
      </c>
      <c r="C2208" s="267" t="s">
        <v>22275</v>
      </c>
      <c r="D2208" s="268"/>
      <c r="E2208" s="267">
        <v>50</v>
      </c>
      <c r="F2208" s="269">
        <v>30009</v>
      </c>
      <c r="G2208" s="270">
        <v>60318</v>
      </c>
      <c r="M2208" s="267">
        <v>-72.624290921125635</v>
      </c>
    </row>
    <row r="2209" spans="1:13" x14ac:dyDescent="0.25">
      <c r="A2209" s="267">
        <v>5362012</v>
      </c>
      <c r="B2209" s="267" t="s">
        <v>2317</v>
      </c>
      <c r="C2209" s="267" t="s">
        <v>22275</v>
      </c>
      <c r="D2209" s="268"/>
      <c r="E2209" s="267">
        <v>50</v>
      </c>
      <c r="F2209" s="269">
        <v>21881</v>
      </c>
      <c r="G2209" s="270">
        <v>43981.2</v>
      </c>
      <c r="M2209" s="267">
        <v>-72.165561918878225</v>
      </c>
    </row>
    <row r="2210" spans="1:13" x14ac:dyDescent="0.25">
      <c r="A2210" s="267">
        <v>5362016</v>
      </c>
      <c r="B2210" s="267" t="s">
        <v>5927</v>
      </c>
      <c r="C2210" s="267" t="s">
        <v>22275</v>
      </c>
      <c r="D2210" s="268"/>
      <c r="E2210" s="267">
        <v>50</v>
      </c>
      <c r="F2210" s="269">
        <v>10443</v>
      </c>
      <c r="G2210" s="270">
        <v>20991.4</v>
      </c>
      <c r="M2210" s="267">
        <v>-71.597196618042148</v>
      </c>
    </row>
    <row r="2211" spans="1:13" x14ac:dyDescent="0.25">
      <c r="A2211" s="267">
        <v>5362020</v>
      </c>
      <c r="B2211" s="267" t="s">
        <v>2320</v>
      </c>
      <c r="C2211" s="267" t="s">
        <v>22275</v>
      </c>
      <c r="D2211" s="268"/>
      <c r="E2211" s="267">
        <v>50</v>
      </c>
      <c r="F2211" s="269">
        <v>24744</v>
      </c>
      <c r="G2211" s="270">
        <v>49736</v>
      </c>
      <c r="M2211" s="267">
        <v>-75.985995948288704</v>
      </c>
    </row>
    <row r="2212" spans="1:13" x14ac:dyDescent="0.25">
      <c r="A2212" s="267">
        <v>5362024</v>
      </c>
      <c r="B2212" s="267" t="s">
        <v>2322</v>
      </c>
      <c r="C2212" s="267" t="s">
        <v>22275</v>
      </c>
      <c r="D2212" s="268"/>
      <c r="E2212" s="267">
        <v>50</v>
      </c>
      <c r="F2212" s="269">
        <v>25027</v>
      </c>
      <c r="G2212" s="270">
        <v>50303.8</v>
      </c>
      <c r="M2212" s="267">
        <v>-62.431976800002595</v>
      </c>
    </row>
    <row r="2213" spans="1:13" x14ac:dyDescent="0.25">
      <c r="A2213" s="267">
        <v>5362028</v>
      </c>
      <c r="B2213" s="267" t="s">
        <v>2324</v>
      </c>
      <c r="C2213" s="267" t="s">
        <v>22275</v>
      </c>
      <c r="D2213" s="268"/>
      <c r="E2213" s="267">
        <v>50</v>
      </c>
      <c r="F2213" s="269">
        <v>28325</v>
      </c>
      <c r="G2213" s="270">
        <v>56933.8</v>
      </c>
      <c r="M2213" s="267">
        <v>-67.258811862842165</v>
      </c>
    </row>
    <row r="2214" spans="1:13" x14ac:dyDescent="0.25">
      <c r="A2214" s="267">
        <v>5362032</v>
      </c>
      <c r="B2214" s="267" t="s">
        <v>2326</v>
      </c>
      <c r="C2214" s="267" t="s">
        <v>22275</v>
      </c>
      <c r="D2214" s="268"/>
      <c r="E2214" s="267">
        <v>50</v>
      </c>
      <c r="F2214" s="269">
        <v>31868</v>
      </c>
      <c r="G2214" s="270">
        <v>64054.8</v>
      </c>
      <c r="M2214" s="267">
        <v>-72.468256766206835</v>
      </c>
    </row>
    <row r="2215" spans="1:13" x14ac:dyDescent="0.25">
      <c r="A2215" s="267">
        <v>5362036</v>
      </c>
      <c r="B2215" s="267" t="s">
        <v>2328</v>
      </c>
      <c r="C2215" s="267" t="s">
        <v>22275</v>
      </c>
      <c r="D2215" s="268"/>
      <c r="E2215" s="267">
        <v>50</v>
      </c>
      <c r="F2215" s="269">
        <v>26568</v>
      </c>
      <c r="G2215" s="270">
        <v>53401.599999999999</v>
      </c>
      <c r="M2215" s="267">
        <v>-71.004036829155453</v>
      </c>
    </row>
    <row r="2216" spans="1:13" x14ac:dyDescent="0.25">
      <c r="A2216" s="267">
        <v>5362040</v>
      </c>
      <c r="B2216" s="267" t="s">
        <v>2330</v>
      </c>
      <c r="C2216" s="267" t="s">
        <v>22275</v>
      </c>
      <c r="D2216" s="268"/>
      <c r="E2216" s="267">
        <v>50</v>
      </c>
      <c r="F2216" s="269">
        <v>17466</v>
      </c>
      <c r="G2216" s="270">
        <v>35107.599999999999</v>
      </c>
      <c r="M2216" s="267">
        <v>-68.601664994003983</v>
      </c>
    </row>
    <row r="2217" spans="1:13" x14ac:dyDescent="0.25">
      <c r="A2217" s="267">
        <v>5366004</v>
      </c>
      <c r="B2217" s="267" t="s">
        <v>2332</v>
      </c>
      <c r="C2217" s="267" t="s">
        <v>22275</v>
      </c>
      <c r="D2217" s="268"/>
      <c r="E2217" s="267">
        <v>50</v>
      </c>
      <c r="F2217" s="269">
        <v>8880</v>
      </c>
      <c r="G2217" s="270">
        <v>17849.599999999999</v>
      </c>
      <c r="M2217" s="267">
        <v>-76.981762118506325</v>
      </c>
    </row>
    <row r="2218" spans="1:13" x14ac:dyDescent="0.25">
      <c r="A2218" s="267">
        <v>5366008</v>
      </c>
      <c r="B2218" s="267" t="s">
        <v>2334</v>
      </c>
      <c r="C2218" s="267" t="s">
        <v>2525</v>
      </c>
      <c r="D2218" s="268"/>
      <c r="E2218" s="267">
        <v>60</v>
      </c>
      <c r="F2218" s="269">
        <v>4200</v>
      </c>
      <c r="G2218" s="270">
        <v>8441.4</v>
      </c>
      <c r="M2218" s="267">
        <v>-82.504451957132943</v>
      </c>
    </row>
    <row r="2219" spans="1:13" x14ac:dyDescent="0.25">
      <c r="A2219" s="267">
        <v>5366012</v>
      </c>
      <c r="B2219" s="267" t="s">
        <v>5828</v>
      </c>
      <c r="C2219" s="267" t="s">
        <v>2525</v>
      </c>
      <c r="D2219" s="268"/>
      <c r="E2219" s="267">
        <v>60</v>
      </c>
      <c r="F2219" s="269">
        <v>2074</v>
      </c>
      <c r="G2219" s="270">
        <v>4168.6000000000004</v>
      </c>
      <c r="M2219" s="267">
        <v>-80.587056920792818</v>
      </c>
    </row>
    <row r="2220" spans="1:13" x14ac:dyDescent="0.25">
      <c r="A2220" s="267">
        <v>5366016</v>
      </c>
      <c r="B2220" s="267" t="s">
        <v>2337</v>
      </c>
      <c r="C2220" s="267" t="s">
        <v>22275</v>
      </c>
      <c r="D2220" s="268"/>
      <c r="E2220" s="267">
        <v>50</v>
      </c>
      <c r="F2220" s="269">
        <v>27660</v>
      </c>
      <c r="G2220" s="270">
        <v>55597.599999999999</v>
      </c>
      <c r="M2220" s="267">
        <v>-74.671284993464184</v>
      </c>
    </row>
    <row r="2221" spans="1:13" x14ac:dyDescent="0.25">
      <c r="A2221" s="267">
        <v>5366020</v>
      </c>
      <c r="B2221" s="267" t="s">
        <v>2339</v>
      </c>
      <c r="C2221" s="267" t="s">
        <v>2525</v>
      </c>
      <c r="D2221" s="268"/>
      <c r="E2221" s="267">
        <v>50</v>
      </c>
      <c r="F2221" s="269">
        <v>4077</v>
      </c>
      <c r="G2221" s="270">
        <v>8194.4</v>
      </c>
      <c r="M2221" s="267">
        <v>-74.053543053462107</v>
      </c>
    </row>
    <row r="2222" spans="1:13" x14ac:dyDescent="0.25">
      <c r="A2222" s="267">
        <v>5366024</v>
      </c>
      <c r="B2222" s="267" t="s">
        <v>2341</v>
      </c>
      <c r="C2222" s="267" t="s">
        <v>2525</v>
      </c>
      <c r="D2222" s="268"/>
      <c r="E2222" s="267">
        <v>50</v>
      </c>
      <c r="F2222" s="269">
        <v>5716</v>
      </c>
      <c r="G2222" s="270">
        <v>11489.6</v>
      </c>
      <c r="M2222" s="267">
        <v>-75.441651011145609</v>
      </c>
    </row>
    <row r="2223" spans="1:13" x14ac:dyDescent="0.25">
      <c r="A2223" s="267">
        <v>5366028</v>
      </c>
      <c r="B2223" s="267" t="s">
        <v>2343</v>
      </c>
      <c r="C2223" s="267" t="s">
        <v>22275</v>
      </c>
      <c r="D2223" s="268"/>
      <c r="E2223" s="267">
        <v>60</v>
      </c>
      <c r="F2223" s="269">
        <v>13399</v>
      </c>
      <c r="G2223" s="270">
        <v>26931.8</v>
      </c>
      <c r="M2223" s="267">
        <v>-79.826173091599316</v>
      </c>
    </row>
    <row r="2224" spans="1:13" x14ac:dyDescent="0.25">
      <c r="A2224" s="267">
        <v>5366032</v>
      </c>
      <c r="B2224" s="267" t="s">
        <v>2345</v>
      </c>
      <c r="C2224" s="267" t="s">
        <v>2525</v>
      </c>
      <c r="D2224" s="268"/>
      <c r="E2224" s="267">
        <v>50</v>
      </c>
      <c r="F2224" s="269">
        <v>3773</v>
      </c>
      <c r="G2224" s="270">
        <v>7584.2</v>
      </c>
      <c r="M2224" s="267">
        <v>-76.3338465132816</v>
      </c>
    </row>
    <row r="2225" spans="1:13" x14ac:dyDescent="0.25">
      <c r="A2225" s="267">
        <v>5366036</v>
      </c>
      <c r="B2225" s="267" t="s">
        <v>2347</v>
      </c>
      <c r="C2225" s="267" t="s">
        <v>22275</v>
      </c>
      <c r="D2225" s="268"/>
      <c r="E2225" s="267">
        <v>60</v>
      </c>
      <c r="F2225" s="269">
        <v>6519</v>
      </c>
      <c r="G2225" s="270">
        <v>13103.4</v>
      </c>
      <c r="M2225" s="267">
        <v>-79.53432435533972</v>
      </c>
    </row>
    <row r="2226" spans="1:13" x14ac:dyDescent="0.25">
      <c r="A2226" s="267">
        <v>5366040</v>
      </c>
      <c r="B2226" s="267" t="s">
        <v>2349</v>
      </c>
      <c r="C2226" s="267" t="s">
        <v>2525</v>
      </c>
      <c r="D2226" s="268"/>
      <c r="E2226" s="267">
        <v>50</v>
      </c>
      <c r="F2226" s="269">
        <v>7977</v>
      </c>
      <c r="G2226" s="270">
        <v>16033.2</v>
      </c>
      <c r="M2226" s="267">
        <v>-76.077370922720405</v>
      </c>
    </row>
    <row r="2227" spans="1:13" x14ac:dyDescent="0.25">
      <c r="A2227" s="267">
        <v>5366044</v>
      </c>
      <c r="B2227" s="267" t="s">
        <v>2351</v>
      </c>
      <c r="C2227" s="267" t="s">
        <v>22275</v>
      </c>
      <c r="D2227" s="268"/>
      <c r="E2227" s="267">
        <v>50</v>
      </c>
      <c r="F2227" s="269">
        <v>9855</v>
      </c>
      <c r="G2227" s="270">
        <v>19808.599999999999</v>
      </c>
      <c r="M2227" s="267">
        <v>-75.068414959143666</v>
      </c>
    </row>
    <row r="2228" spans="1:13" x14ac:dyDescent="0.25">
      <c r="A2228" s="267">
        <v>5370004</v>
      </c>
      <c r="B2228" s="267" t="s">
        <v>2353</v>
      </c>
      <c r="C2228" s="267" t="s">
        <v>22275</v>
      </c>
      <c r="D2228" s="268"/>
      <c r="E2228" s="267">
        <v>50</v>
      </c>
      <c r="F2228" s="269">
        <v>21672</v>
      </c>
      <c r="G2228" s="270">
        <v>43559.8</v>
      </c>
      <c r="M2228" s="267">
        <v>-72.173994130808651</v>
      </c>
    </row>
    <row r="2229" spans="1:13" x14ac:dyDescent="0.25">
      <c r="A2229" s="267">
        <v>5370008</v>
      </c>
      <c r="B2229" s="267" t="s">
        <v>2355</v>
      </c>
      <c r="C2229" s="267" t="s">
        <v>2525</v>
      </c>
      <c r="D2229" s="268"/>
      <c r="E2229" s="267">
        <v>60</v>
      </c>
      <c r="F2229" s="269">
        <v>5757</v>
      </c>
      <c r="G2229" s="270">
        <v>11571.4</v>
      </c>
      <c r="M2229" s="267">
        <v>-82.092846639157159</v>
      </c>
    </row>
    <row r="2230" spans="1:13" x14ac:dyDescent="0.25">
      <c r="A2230" s="267">
        <v>5370012</v>
      </c>
      <c r="B2230" s="267" t="s">
        <v>2357</v>
      </c>
      <c r="C2230" s="267" t="s">
        <v>22275</v>
      </c>
      <c r="D2230" s="268"/>
      <c r="E2230" s="267">
        <v>50</v>
      </c>
      <c r="F2230" s="269">
        <v>13506</v>
      </c>
      <c r="G2230" s="270">
        <v>27146.6</v>
      </c>
      <c r="M2230" s="267">
        <v>-78.319701029715731</v>
      </c>
    </row>
    <row r="2231" spans="1:13" x14ac:dyDescent="0.25">
      <c r="A2231" s="267">
        <v>5370016</v>
      </c>
      <c r="B2231" s="267" t="s">
        <v>2359</v>
      </c>
      <c r="C2231" s="267" t="s">
        <v>22275</v>
      </c>
      <c r="D2231" s="268"/>
      <c r="E2231" s="267">
        <v>50</v>
      </c>
      <c r="F2231" s="269">
        <v>20350</v>
      </c>
      <c r="G2231" s="270">
        <v>40904.199999999997</v>
      </c>
      <c r="M2231" s="267">
        <v>-76.108901920539324</v>
      </c>
    </row>
    <row r="2232" spans="1:13" x14ac:dyDescent="0.25">
      <c r="A2232" s="267">
        <v>5370020</v>
      </c>
      <c r="B2232" s="267" t="s">
        <v>2361</v>
      </c>
      <c r="C2232" s="267" t="s">
        <v>22275</v>
      </c>
      <c r="D2232" s="268"/>
      <c r="E2232" s="267">
        <v>60</v>
      </c>
      <c r="F2232" s="269">
        <v>19352</v>
      </c>
      <c r="G2232" s="270">
        <v>38898.400000000001</v>
      </c>
      <c r="M2232" s="267">
        <v>-80.733834169874171</v>
      </c>
    </row>
    <row r="2233" spans="1:13" x14ac:dyDescent="0.25">
      <c r="A2233" s="267">
        <v>5370024</v>
      </c>
      <c r="B2233" s="267" t="s">
        <v>2363</v>
      </c>
      <c r="C2233" s="267" t="s">
        <v>2525</v>
      </c>
      <c r="D2233" s="268"/>
      <c r="E2233" s="267">
        <v>70</v>
      </c>
      <c r="F2233" s="269">
        <v>5007</v>
      </c>
      <c r="G2233" s="270">
        <v>10064.799999999999</v>
      </c>
      <c r="M2233" s="267">
        <v>-85.636785152666306</v>
      </c>
    </row>
    <row r="2234" spans="1:13" x14ac:dyDescent="0.25">
      <c r="A2234" s="267">
        <v>5370028</v>
      </c>
      <c r="B2234" s="267" t="s">
        <v>2365</v>
      </c>
      <c r="C2234" s="267" t="s">
        <v>22275</v>
      </c>
      <c r="D2234" s="268"/>
      <c r="E2234" s="267">
        <v>50</v>
      </c>
      <c r="F2234" s="269">
        <v>12122</v>
      </c>
      <c r="G2234" s="270">
        <v>24364.799999999999</v>
      </c>
      <c r="M2234" s="267">
        <v>-75.44946707612155</v>
      </c>
    </row>
    <row r="2235" spans="1:13" x14ac:dyDescent="0.25">
      <c r="A2235" s="267">
        <v>5370032</v>
      </c>
      <c r="B2235" s="267" t="s">
        <v>2367</v>
      </c>
      <c r="C2235" s="267" t="s">
        <v>2525</v>
      </c>
      <c r="D2235" s="268"/>
      <c r="E2235" s="267">
        <v>60</v>
      </c>
      <c r="F2235" s="269">
        <v>4435</v>
      </c>
      <c r="G2235" s="270">
        <v>8914.4</v>
      </c>
      <c r="M2235" s="267">
        <v>-82.738928470218212</v>
      </c>
    </row>
    <row r="2236" spans="1:13" x14ac:dyDescent="0.25">
      <c r="A2236" s="267">
        <v>5370036</v>
      </c>
      <c r="B2236" s="267" t="s">
        <v>2369</v>
      </c>
      <c r="C2236" s="267" t="s">
        <v>22275</v>
      </c>
      <c r="D2236" s="268"/>
      <c r="E2236" s="267">
        <v>60</v>
      </c>
      <c r="F2236" s="269">
        <v>8527</v>
      </c>
      <c r="G2236" s="270">
        <v>17138.400000000001</v>
      </c>
      <c r="M2236" s="267">
        <v>-82.839871505960076</v>
      </c>
    </row>
    <row r="2237" spans="1:13" x14ac:dyDescent="0.25">
      <c r="A2237" s="267">
        <v>5370040</v>
      </c>
      <c r="B2237" s="267" t="s">
        <v>2371</v>
      </c>
      <c r="C2237" s="267" t="s">
        <v>22275</v>
      </c>
      <c r="D2237" s="268"/>
      <c r="E2237" s="267">
        <v>50</v>
      </c>
      <c r="F2237" s="269">
        <v>14080</v>
      </c>
      <c r="G2237" s="270">
        <v>28300.2</v>
      </c>
      <c r="M2237" s="267">
        <v>-77.183762093126688</v>
      </c>
    </row>
    <row r="2238" spans="1:13" x14ac:dyDescent="0.25">
      <c r="A2238" s="267">
        <v>5374004</v>
      </c>
      <c r="B2238" s="267" t="s">
        <v>2373</v>
      </c>
      <c r="C2238" s="267" t="s">
        <v>22275</v>
      </c>
      <c r="D2238" s="268"/>
      <c r="E2238" s="267">
        <v>60</v>
      </c>
      <c r="F2238" s="269">
        <v>9545</v>
      </c>
      <c r="G2238" s="270">
        <v>19185.8</v>
      </c>
      <c r="M2238" s="267">
        <v>-79.857556768567889</v>
      </c>
    </row>
    <row r="2239" spans="1:13" x14ac:dyDescent="0.25">
      <c r="A2239" s="267">
        <v>5374008</v>
      </c>
      <c r="B2239" s="267" t="s">
        <v>2375</v>
      </c>
      <c r="C2239" s="267" t="s">
        <v>2525</v>
      </c>
      <c r="D2239" s="268"/>
      <c r="E2239" s="267">
        <v>50</v>
      </c>
      <c r="F2239" s="269">
        <v>9740</v>
      </c>
      <c r="G2239" s="270">
        <v>19577.8</v>
      </c>
      <c r="M2239" s="267">
        <v>-70.670430337037587</v>
      </c>
    </row>
    <row r="2240" spans="1:13" x14ac:dyDescent="0.25">
      <c r="A2240" s="267">
        <v>5374012</v>
      </c>
      <c r="B2240" s="267" t="s">
        <v>2377</v>
      </c>
      <c r="C2240" s="267" t="s">
        <v>22275</v>
      </c>
      <c r="D2240" s="268"/>
      <c r="E2240" s="267">
        <v>50</v>
      </c>
      <c r="F2240" s="269">
        <v>25082</v>
      </c>
      <c r="G2240" s="270">
        <v>50415.8</v>
      </c>
      <c r="M2240" s="267">
        <v>-71.023913233289676</v>
      </c>
    </row>
    <row r="2241" spans="1:13" x14ac:dyDescent="0.25">
      <c r="A2241" s="267">
        <v>5374016</v>
      </c>
      <c r="B2241" s="267" t="s">
        <v>2379</v>
      </c>
      <c r="C2241" s="267" t="s">
        <v>22275</v>
      </c>
      <c r="D2241" s="268"/>
      <c r="E2241" s="267">
        <v>50</v>
      </c>
      <c r="F2241" s="269">
        <v>7655</v>
      </c>
      <c r="G2241" s="270">
        <v>15386.8</v>
      </c>
      <c r="M2241" s="267">
        <v>-73.061397678532074</v>
      </c>
    </row>
    <row r="2242" spans="1:13" x14ac:dyDescent="0.25">
      <c r="A2242" s="267">
        <v>5374020</v>
      </c>
      <c r="B2242" s="267" t="s">
        <v>2381</v>
      </c>
      <c r="C2242" s="267" t="s">
        <v>2525</v>
      </c>
      <c r="D2242" s="268"/>
      <c r="E2242" s="267">
        <v>50</v>
      </c>
      <c r="F2242" s="269">
        <v>10701</v>
      </c>
      <c r="G2242" s="270">
        <v>21509.599999999999</v>
      </c>
      <c r="M2242" s="267">
        <v>-72.754394622426332</v>
      </c>
    </row>
    <row r="2243" spans="1:13" x14ac:dyDescent="0.25">
      <c r="A2243" s="267">
        <v>5374024</v>
      </c>
      <c r="B2243" s="267" t="s">
        <v>2383</v>
      </c>
      <c r="C2243" s="267" t="s">
        <v>2525</v>
      </c>
      <c r="D2243" s="268"/>
      <c r="E2243" s="267">
        <v>50</v>
      </c>
      <c r="F2243" s="269">
        <v>6799</v>
      </c>
      <c r="G2243" s="270">
        <v>13666.8</v>
      </c>
      <c r="M2243" s="267">
        <v>-73.480436758969702</v>
      </c>
    </row>
    <row r="2244" spans="1:13" x14ac:dyDescent="0.25">
      <c r="A2244" s="267">
        <v>5374028</v>
      </c>
      <c r="B2244" s="267" t="s">
        <v>2385</v>
      </c>
      <c r="C2244" s="267" t="s">
        <v>2525</v>
      </c>
      <c r="D2244" s="268"/>
      <c r="E2244" s="267">
        <v>50</v>
      </c>
      <c r="F2244" s="269">
        <v>5307</v>
      </c>
      <c r="G2244" s="270">
        <v>10667</v>
      </c>
      <c r="M2244" s="267">
        <v>-70.187686324900611</v>
      </c>
    </row>
    <row r="2245" spans="1:13" x14ac:dyDescent="0.25">
      <c r="A2245" s="267">
        <v>5374032</v>
      </c>
      <c r="B2245" s="267" t="s">
        <v>2387</v>
      </c>
      <c r="C2245" s="267" t="s">
        <v>2525</v>
      </c>
      <c r="D2245" s="268"/>
      <c r="E2245" s="267">
        <v>50</v>
      </c>
      <c r="F2245" s="269">
        <v>8409</v>
      </c>
      <c r="G2245" s="270">
        <v>16901.400000000001</v>
      </c>
      <c r="M2245" s="267">
        <v>-73.785829494482357</v>
      </c>
    </row>
    <row r="2246" spans="1:13" x14ac:dyDescent="0.25">
      <c r="A2246" s="267">
        <v>5374036</v>
      </c>
      <c r="B2246" s="267" t="s">
        <v>2389</v>
      </c>
      <c r="C2246" s="267" t="s">
        <v>22275</v>
      </c>
      <c r="D2246" s="268"/>
      <c r="E2246" s="267">
        <v>50</v>
      </c>
      <c r="F2246" s="269">
        <v>11145</v>
      </c>
      <c r="G2246" s="270">
        <v>22401.4</v>
      </c>
      <c r="M2246" s="267">
        <v>-69.522614727572488</v>
      </c>
    </row>
    <row r="2247" spans="1:13" x14ac:dyDescent="0.25">
      <c r="A2247" s="267">
        <v>5374040</v>
      </c>
      <c r="B2247" s="267" t="s">
        <v>2391</v>
      </c>
      <c r="C2247" s="267" t="s">
        <v>2525</v>
      </c>
      <c r="D2247" s="268"/>
      <c r="E2247" s="267">
        <v>50</v>
      </c>
      <c r="F2247" s="269">
        <v>9507</v>
      </c>
      <c r="G2247" s="270">
        <v>19108.400000000001</v>
      </c>
      <c r="M2247" s="267">
        <v>-70.805325939559026</v>
      </c>
    </row>
    <row r="2248" spans="1:13" x14ac:dyDescent="0.25">
      <c r="A2248" s="267">
        <v>5374044</v>
      </c>
      <c r="B2248" s="267" t="s">
        <v>2393</v>
      </c>
      <c r="C2248" s="267" t="s">
        <v>22275</v>
      </c>
      <c r="D2248" s="268"/>
      <c r="E2248" s="267">
        <v>60</v>
      </c>
      <c r="F2248" s="269">
        <v>9504</v>
      </c>
      <c r="G2248" s="270">
        <v>19102.599999999999</v>
      </c>
      <c r="M2248" s="267">
        <v>-82.249836153006015</v>
      </c>
    </row>
    <row r="2249" spans="1:13" x14ac:dyDescent="0.25">
      <c r="A2249" s="267">
        <v>5374048</v>
      </c>
      <c r="B2249" s="267" t="s">
        <v>2395</v>
      </c>
      <c r="C2249" s="267" t="s">
        <v>22275</v>
      </c>
      <c r="D2249" s="268"/>
      <c r="E2249" s="267">
        <v>50</v>
      </c>
      <c r="F2249" s="269">
        <v>12634</v>
      </c>
      <c r="G2249" s="270">
        <v>25394.799999999999</v>
      </c>
      <c r="M2249" s="267">
        <v>-63.255483898180707</v>
      </c>
    </row>
    <row r="2250" spans="1:13" x14ac:dyDescent="0.25">
      <c r="A2250" s="267">
        <v>5374052</v>
      </c>
      <c r="B2250" s="267" t="s">
        <v>2397</v>
      </c>
      <c r="C2250" s="267" t="s">
        <v>22275</v>
      </c>
      <c r="D2250" s="268"/>
      <c r="E2250" s="267">
        <v>50</v>
      </c>
      <c r="F2250" s="269">
        <v>11024</v>
      </c>
      <c r="G2250" s="270">
        <v>22158.799999999999</v>
      </c>
      <c r="M2250" s="267">
        <v>-69.311953982318386</v>
      </c>
    </row>
    <row r="2251" spans="1:13" x14ac:dyDescent="0.25">
      <c r="A2251" s="267">
        <v>5378004</v>
      </c>
      <c r="B2251" s="267" t="s">
        <v>2399</v>
      </c>
      <c r="C2251" s="267" t="s">
        <v>22275</v>
      </c>
      <c r="D2251" s="268"/>
      <c r="E2251" s="267">
        <v>50</v>
      </c>
      <c r="F2251" s="269">
        <v>53633</v>
      </c>
      <c r="G2251" s="270">
        <v>107802.2</v>
      </c>
      <c r="M2251" s="267">
        <v>-71.699230716048575</v>
      </c>
    </row>
    <row r="2252" spans="1:13" x14ac:dyDescent="0.25">
      <c r="A2252" s="267">
        <v>5378008</v>
      </c>
      <c r="B2252" s="267" t="s">
        <v>2401</v>
      </c>
      <c r="C2252" s="267" t="s">
        <v>22275</v>
      </c>
      <c r="D2252" s="268"/>
      <c r="E2252" s="267">
        <v>50</v>
      </c>
      <c r="F2252" s="269">
        <v>9124</v>
      </c>
      <c r="G2252" s="270">
        <v>18340.2</v>
      </c>
      <c r="M2252" s="267">
        <v>-71.259842946409833</v>
      </c>
    </row>
    <row r="2253" spans="1:13" x14ac:dyDescent="0.25">
      <c r="A2253" s="267">
        <v>5378012</v>
      </c>
      <c r="B2253" s="267" t="s">
        <v>2403</v>
      </c>
      <c r="C2253" s="267" t="s">
        <v>2525</v>
      </c>
      <c r="D2253" s="268"/>
      <c r="E2253" s="267">
        <v>50</v>
      </c>
      <c r="F2253" s="269">
        <v>9735</v>
      </c>
      <c r="G2253" s="270">
        <v>19566.8</v>
      </c>
      <c r="M2253" s="267">
        <v>-75.876015480925744</v>
      </c>
    </row>
    <row r="2254" spans="1:13" x14ac:dyDescent="0.25">
      <c r="A2254" s="267">
        <v>5378016</v>
      </c>
      <c r="B2254" s="267" t="s">
        <v>2405</v>
      </c>
      <c r="C2254" s="267" t="s">
        <v>22275</v>
      </c>
      <c r="D2254" s="268"/>
      <c r="E2254" s="267">
        <v>50</v>
      </c>
      <c r="F2254" s="269">
        <v>13676</v>
      </c>
      <c r="G2254" s="270">
        <v>27488</v>
      </c>
      <c r="M2254" s="267">
        <v>-75.072764413203942</v>
      </c>
    </row>
    <row r="2255" spans="1:13" x14ac:dyDescent="0.25">
      <c r="A2255" s="267">
        <v>5378020</v>
      </c>
      <c r="B2255" s="267" t="s">
        <v>2407</v>
      </c>
      <c r="C2255" s="267" t="s">
        <v>2525</v>
      </c>
      <c r="D2255" s="268"/>
      <c r="E2255" s="267">
        <v>50</v>
      </c>
      <c r="F2255" s="269">
        <v>7546</v>
      </c>
      <c r="G2255" s="270">
        <v>15168.2</v>
      </c>
      <c r="M2255" s="267">
        <v>-73.169389657049365</v>
      </c>
    </row>
    <row r="2256" spans="1:13" x14ac:dyDescent="0.25">
      <c r="A2256" s="267">
        <v>5378024</v>
      </c>
      <c r="B2256" s="267" t="s">
        <v>2409</v>
      </c>
      <c r="C2256" s="267" t="s">
        <v>22275</v>
      </c>
      <c r="D2256" s="268"/>
      <c r="E2256" s="267">
        <v>50</v>
      </c>
      <c r="F2256" s="269">
        <v>13373</v>
      </c>
      <c r="G2256" s="270">
        <v>26879.599999999999</v>
      </c>
      <c r="M2256" s="267">
        <v>-74.451504041735504</v>
      </c>
    </row>
    <row r="2257" spans="1:13" x14ac:dyDescent="0.25">
      <c r="A2257" s="267">
        <v>5378028</v>
      </c>
      <c r="B2257" s="267" t="s">
        <v>2411</v>
      </c>
      <c r="C2257" s="267" t="s">
        <v>22275</v>
      </c>
      <c r="D2257" s="268"/>
      <c r="E2257" s="267">
        <v>50</v>
      </c>
      <c r="F2257" s="269">
        <v>13651</v>
      </c>
      <c r="G2257" s="270">
        <v>27437.8</v>
      </c>
      <c r="M2257" s="267">
        <v>-74.491254657373403</v>
      </c>
    </row>
    <row r="2258" spans="1:13" x14ac:dyDescent="0.25">
      <c r="A2258" s="267">
        <v>5378032</v>
      </c>
      <c r="B2258" s="267" t="s">
        <v>2413</v>
      </c>
      <c r="C2258" s="267" t="s">
        <v>22275</v>
      </c>
      <c r="D2258" s="268"/>
      <c r="E2258" s="267">
        <v>50</v>
      </c>
      <c r="F2258" s="269">
        <v>17411</v>
      </c>
      <c r="G2258" s="270">
        <v>34996</v>
      </c>
      <c r="M2258" s="267">
        <v>-68.816431804221423</v>
      </c>
    </row>
    <row r="2259" spans="1:13" x14ac:dyDescent="0.25">
      <c r="A2259" s="267">
        <v>5382004</v>
      </c>
      <c r="B2259" s="267" t="s">
        <v>2415</v>
      </c>
      <c r="C2259" s="267" t="s">
        <v>2525</v>
      </c>
      <c r="D2259" s="268"/>
      <c r="E2259" s="267">
        <v>50</v>
      </c>
      <c r="F2259" s="269">
        <v>11408</v>
      </c>
      <c r="G2259" s="270">
        <v>22930.2</v>
      </c>
      <c r="M2259" s="267">
        <v>-77.641351955240552</v>
      </c>
    </row>
    <row r="2260" spans="1:13" x14ac:dyDescent="0.25">
      <c r="A2260" s="267">
        <v>5382008</v>
      </c>
      <c r="B2260" s="267" t="s">
        <v>2417</v>
      </c>
      <c r="C2260" s="267" t="s">
        <v>22275</v>
      </c>
      <c r="D2260" s="268"/>
      <c r="E2260" s="267">
        <v>50</v>
      </c>
      <c r="F2260" s="269">
        <v>12401</v>
      </c>
      <c r="G2260" s="270">
        <v>24925.599999999999</v>
      </c>
      <c r="M2260" s="267">
        <v>-70.87725530658409</v>
      </c>
    </row>
    <row r="2261" spans="1:13" x14ac:dyDescent="0.25">
      <c r="A2261" s="267">
        <v>5382012</v>
      </c>
      <c r="B2261" s="267" t="s">
        <v>2419</v>
      </c>
      <c r="C2261" s="267" t="s">
        <v>22275</v>
      </c>
      <c r="D2261" s="268"/>
      <c r="E2261" s="267">
        <v>50</v>
      </c>
      <c r="F2261" s="269">
        <v>23502</v>
      </c>
      <c r="G2261" s="270">
        <v>47239.4</v>
      </c>
      <c r="M2261" s="267">
        <v>-75.250240779618863</v>
      </c>
    </row>
    <row r="2262" spans="1:13" x14ac:dyDescent="0.25">
      <c r="A2262" s="267">
        <v>5382016</v>
      </c>
      <c r="B2262" s="267" t="s">
        <v>2421</v>
      </c>
      <c r="C2262" s="267" t="s">
        <v>2525</v>
      </c>
      <c r="D2262" s="268"/>
      <c r="E2262" s="267">
        <v>50</v>
      </c>
      <c r="F2262" s="269">
        <v>9440</v>
      </c>
      <c r="G2262" s="270">
        <v>18974.8</v>
      </c>
      <c r="M2262" s="267">
        <v>-77.953298250093354</v>
      </c>
    </row>
    <row r="2263" spans="1:13" x14ac:dyDescent="0.25">
      <c r="A2263" s="267">
        <v>5382020</v>
      </c>
      <c r="B2263" s="267" t="s">
        <v>2423</v>
      </c>
      <c r="C2263" s="267" t="s">
        <v>22275</v>
      </c>
      <c r="D2263" s="268"/>
      <c r="E2263" s="267">
        <v>50</v>
      </c>
      <c r="F2263" s="269">
        <v>22705</v>
      </c>
      <c r="G2263" s="270">
        <v>45637.4</v>
      </c>
      <c r="M2263" s="267">
        <v>-74.691267948119815</v>
      </c>
    </row>
    <row r="2264" spans="1:13" x14ac:dyDescent="0.25">
      <c r="A2264" s="267">
        <v>5382024</v>
      </c>
      <c r="B2264" s="267" t="s">
        <v>2425</v>
      </c>
      <c r="C2264" s="267" t="s">
        <v>22275</v>
      </c>
      <c r="D2264" s="268"/>
      <c r="E2264" s="267">
        <v>50</v>
      </c>
      <c r="F2264" s="269">
        <v>20060</v>
      </c>
      <c r="G2264" s="270">
        <v>40320.800000000003</v>
      </c>
      <c r="M2264" s="267">
        <v>-73.214759747528319</v>
      </c>
    </row>
    <row r="2265" spans="1:13" x14ac:dyDescent="0.25">
      <c r="A2265" s="267">
        <v>5382028</v>
      </c>
      <c r="B2265" s="267" t="s">
        <v>2427</v>
      </c>
      <c r="C2265" s="267" t="s">
        <v>22275</v>
      </c>
      <c r="D2265" s="268"/>
      <c r="E2265" s="267">
        <v>50</v>
      </c>
      <c r="F2265" s="269">
        <v>15038</v>
      </c>
      <c r="G2265" s="270">
        <v>30226.400000000001</v>
      </c>
      <c r="M2265" s="267">
        <v>-74.186105840193804</v>
      </c>
    </row>
    <row r="2266" spans="1:13" x14ac:dyDescent="0.25">
      <c r="A2266" s="267">
        <v>5382032</v>
      </c>
      <c r="B2266" s="267" t="s">
        <v>2429</v>
      </c>
      <c r="C2266" s="267" t="s">
        <v>22275</v>
      </c>
      <c r="D2266" s="268"/>
      <c r="E2266" s="267">
        <v>50</v>
      </c>
      <c r="F2266" s="269">
        <v>11869</v>
      </c>
      <c r="G2266" s="270">
        <v>23856</v>
      </c>
      <c r="M2266" s="267">
        <v>-65.34842997452057</v>
      </c>
    </row>
    <row r="2267" spans="1:13" x14ac:dyDescent="0.25">
      <c r="A2267" s="267">
        <v>5382036</v>
      </c>
      <c r="B2267" s="267" t="s">
        <v>2431</v>
      </c>
      <c r="C2267" s="267" t="s">
        <v>2525</v>
      </c>
      <c r="D2267" s="268"/>
      <c r="E2267" s="267">
        <v>50</v>
      </c>
      <c r="F2267" s="269">
        <v>7183</v>
      </c>
      <c r="G2267" s="270">
        <v>14438.6</v>
      </c>
      <c r="M2267" s="267">
        <v>-76.69494918757897</v>
      </c>
    </row>
    <row r="2268" spans="1:13" x14ac:dyDescent="0.25">
      <c r="A2268" s="267">
        <v>5382040</v>
      </c>
      <c r="B2268" s="267" t="s">
        <v>2433</v>
      </c>
      <c r="C2268" s="267" t="s">
        <v>2525</v>
      </c>
      <c r="D2268" s="268"/>
      <c r="E2268" s="267">
        <v>50</v>
      </c>
      <c r="F2268" s="269">
        <v>9957</v>
      </c>
      <c r="G2268" s="270">
        <v>20013.599999999999</v>
      </c>
      <c r="M2268" s="267">
        <v>-76.542546992807502</v>
      </c>
    </row>
    <row r="2269" spans="1:13" x14ac:dyDescent="0.25">
      <c r="A2269" s="267">
        <v>5382044</v>
      </c>
      <c r="B2269" s="267" t="s">
        <v>2435</v>
      </c>
      <c r="C2269" s="267" t="s">
        <v>22275</v>
      </c>
      <c r="D2269" s="268"/>
      <c r="E2269" s="267">
        <v>50</v>
      </c>
      <c r="F2269" s="269">
        <v>18414</v>
      </c>
      <c r="G2269" s="270">
        <v>37011.4</v>
      </c>
      <c r="M2269" s="267">
        <v>-76.304788830667661</v>
      </c>
    </row>
    <row r="2270" spans="1:13" x14ac:dyDescent="0.25">
      <c r="A2270" s="267">
        <v>5382048</v>
      </c>
      <c r="B2270" s="267" t="s">
        <v>2437</v>
      </c>
      <c r="C2270" s="267" t="s">
        <v>22275</v>
      </c>
      <c r="D2270" s="268"/>
      <c r="E2270" s="267">
        <v>50</v>
      </c>
      <c r="F2270" s="269">
        <v>13378</v>
      </c>
      <c r="G2270" s="270">
        <v>26890.6</v>
      </c>
      <c r="M2270" s="267">
        <v>-73.373515392187912</v>
      </c>
    </row>
    <row r="2271" spans="1:13" x14ac:dyDescent="0.25">
      <c r="A2271" s="267">
        <v>5382052</v>
      </c>
      <c r="B2271" s="267" t="s">
        <v>2439</v>
      </c>
      <c r="C2271" s="267" t="s">
        <v>2525</v>
      </c>
      <c r="D2271" s="268"/>
      <c r="E2271" s="267">
        <v>60</v>
      </c>
      <c r="F2271" s="269">
        <v>5176</v>
      </c>
      <c r="G2271" s="270">
        <v>10404.4</v>
      </c>
      <c r="M2271" s="267">
        <v>-79.857331242334027</v>
      </c>
    </row>
    <row r="2272" spans="1:13" x14ac:dyDescent="0.25">
      <c r="A2272" s="267">
        <v>5382056</v>
      </c>
      <c r="B2272" s="267" t="s">
        <v>2441</v>
      </c>
      <c r="C2272" s="267" t="s">
        <v>22275</v>
      </c>
      <c r="D2272" s="268"/>
      <c r="E2272" s="267">
        <v>50</v>
      </c>
      <c r="F2272" s="269">
        <v>27210</v>
      </c>
      <c r="G2272" s="270">
        <v>54692</v>
      </c>
      <c r="M2272" s="267">
        <v>-74.947879965895055</v>
      </c>
    </row>
    <row r="2273" spans="1:13" x14ac:dyDescent="0.25">
      <c r="A2273" s="267">
        <v>5382060</v>
      </c>
      <c r="B2273" s="267" t="s">
        <v>2443</v>
      </c>
      <c r="C2273" s="267" t="s">
        <v>22275</v>
      </c>
      <c r="D2273" s="268"/>
      <c r="E2273" s="267">
        <v>50</v>
      </c>
      <c r="F2273" s="269">
        <v>19590</v>
      </c>
      <c r="G2273" s="270">
        <v>39375</v>
      </c>
      <c r="M2273" s="267">
        <v>-69.54532946356322</v>
      </c>
    </row>
    <row r="2274" spans="1:13" x14ac:dyDescent="0.25">
      <c r="A2274" s="267">
        <v>5382064</v>
      </c>
      <c r="B2274" s="267" t="s">
        <v>7021</v>
      </c>
      <c r="C2274" s="267" t="s">
        <v>2525</v>
      </c>
      <c r="D2274" s="268"/>
      <c r="E2274" s="267">
        <v>50</v>
      </c>
      <c r="F2274" s="269">
        <v>8853</v>
      </c>
      <c r="G2274" s="270">
        <v>17793.8</v>
      </c>
      <c r="M2274" s="267">
        <v>-78.550875215635571</v>
      </c>
    </row>
    <row r="2275" spans="1:13" x14ac:dyDescent="0.25">
      <c r="A2275" s="267">
        <v>5382068</v>
      </c>
      <c r="B2275" s="267" t="s">
        <v>7023</v>
      </c>
      <c r="C2275" s="267" t="s">
        <v>22275</v>
      </c>
      <c r="D2275" s="268"/>
      <c r="E2275" s="267">
        <v>50</v>
      </c>
      <c r="F2275" s="269">
        <v>36703</v>
      </c>
      <c r="G2275" s="270">
        <v>73773</v>
      </c>
      <c r="M2275" s="267">
        <v>-68.099566852096189</v>
      </c>
    </row>
    <row r="2276" spans="1:13" x14ac:dyDescent="0.25">
      <c r="A2276" s="267">
        <v>5382072</v>
      </c>
      <c r="B2276" s="267" t="s">
        <v>7025</v>
      </c>
      <c r="C2276" s="267" t="s">
        <v>2525</v>
      </c>
      <c r="D2276" s="268"/>
      <c r="E2276" s="267">
        <v>50</v>
      </c>
      <c r="F2276" s="269">
        <v>9919</v>
      </c>
      <c r="G2276" s="270">
        <v>19936.400000000001</v>
      </c>
      <c r="M2276" s="267">
        <v>-75.613722458774234</v>
      </c>
    </row>
    <row r="2277" spans="1:13" x14ac:dyDescent="0.25">
      <c r="A2277" s="267">
        <v>5382076</v>
      </c>
      <c r="B2277" s="267" t="s">
        <v>7027</v>
      </c>
      <c r="C2277" s="267" t="s">
        <v>2525</v>
      </c>
      <c r="D2277" s="268"/>
      <c r="E2277" s="267">
        <v>60</v>
      </c>
      <c r="F2277" s="269">
        <v>9692</v>
      </c>
      <c r="G2277" s="270">
        <v>19481.599999999999</v>
      </c>
      <c r="M2277" s="267">
        <v>-84.763780357820806</v>
      </c>
    </row>
    <row r="2278" spans="1:13" x14ac:dyDescent="0.25">
      <c r="A2278" s="267">
        <v>5512000</v>
      </c>
      <c r="B2278" s="267" t="s">
        <v>7029</v>
      </c>
      <c r="C2278" s="267" t="s">
        <v>22275</v>
      </c>
      <c r="D2278" s="268"/>
      <c r="E2278" s="267">
        <v>60</v>
      </c>
      <c r="F2278" s="269">
        <v>58074</v>
      </c>
      <c r="G2278" s="270">
        <v>116727.8</v>
      </c>
      <c r="M2278" s="267">
        <v>-79.525969350940613</v>
      </c>
    </row>
    <row r="2279" spans="1:13" x14ac:dyDescent="0.25">
      <c r="A2279" s="267">
        <v>5513000</v>
      </c>
      <c r="B2279" s="267" t="s">
        <v>7031</v>
      </c>
      <c r="C2279" s="267" t="s">
        <v>22275</v>
      </c>
      <c r="D2279" s="268"/>
      <c r="E2279" s="267">
        <v>60</v>
      </c>
      <c r="F2279" s="269">
        <v>128475</v>
      </c>
      <c r="G2279" s="270">
        <v>258235.2</v>
      </c>
      <c r="M2279" s="267">
        <v>-80.740373664360305</v>
      </c>
    </row>
    <row r="2280" spans="1:13" x14ac:dyDescent="0.25">
      <c r="A2280" s="267">
        <v>5515000</v>
      </c>
      <c r="B2280" s="267" t="s">
        <v>7033</v>
      </c>
      <c r="C2280" s="267" t="s">
        <v>22275</v>
      </c>
      <c r="D2280" s="268"/>
      <c r="E2280" s="267">
        <v>50</v>
      </c>
      <c r="F2280" s="269">
        <v>143786</v>
      </c>
      <c r="G2280" s="270">
        <v>289009.2</v>
      </c>
      <c r="M2280" s="267">
        <v>-62.793546419148214</v>
      </c>
    </row>
    <row r="2281" spans="1:13" x14ac:dyDescent="0.25">
      <c r="A2281" s="267">
        <v>5554004</v>
      </c>
      <c r="B2281" s="267" t="s">
        <v>7035</v>
      </c>
      <c r="C2281" s="267" t="s">
        <v>22275</v>
      </c>
      <c r="D2281" s="268"/>
      <c r="E2281" s="267">
        <v>50</v>
      </c>
      <c r="F2281" s="269">
        <v>19264</v>
      </c>
      <c r="G2281" s="270">
        <v>38721</v>
      </c>
      <c r="M2281" s="267">
        <v>-72.973883130987517</v>
      </c>
    </row>
    <row r="2282" spans="1:13" x14ac:dyDescent="0.25">
      <c r="A2282" s="267">
        <v>5554008</v>
      </c>
      <c r="B2282" s="267" t="s">
        <v>7037</v>
      </c>
      <c r="C2282" s="267" t="s">
        <v>22275</v>
      </c>
      <c r="D2282" s="268"/>
      <c r="E2282" s="267">
        <v>50</v>
      </c>
      <c r="F2282" s="269">
        <v>35783</v>
      </c>
      <c r="G2282" s="270">
        <v>71923.600000000006</v>
      </c>
      <c r="M2282" s="267">
        <v>-70.690414659723331</v>
      </c>
    </row>
    <row r="2283" spans="1:13" x14ac:dyDescent="0.25">
      <c r="A2283" s="267">
        <v>5554012</v>
      </c>
      <c r="B2283" s="267" t="s">
        <v>7039</v>
      </c>
      <c r="C2283" s="267" t="s">
        <v>22275</v>
      </c>
      <c r="D2283" s="268"/>
      <c r="E2283" s="267">
        <v>50</v>
      </c>
      <c r="F2283" s="269">
        <v>20576</v>
      </c>
      <c r="G2283" s="270">
        <v>41358.6</v>
      </c>
      <c r="M2283" s="267">
        <v>-74.019269360514329</v>
      </c>
    </row>
    <row r="2284" spans="1:13" x14ac:dyDescent="0.25">
      <c r="A2284" s="267">
        <v>5554016</v>
      </c>
      <c r="B2284" s="267" t="s">
        <v>7041</v>
      </c>
      <c r="C2284" s="267" t="s">
        <v>22275</v>
      </c>
      <c r="D2284" s="268"/>
      <c r="E2284" s="267">
        <v>50</v>
      </c>
      <c r="F2284" s="269">
        <v>8452</v>
      </c>
      <c r="G2284" s="270">
        <v>16988.400000000001</v>
      </c>
      <c r="M2284" s="267">
        <v>-75.565590519408445</v>
      </c>
    </row>
    <row r="2285" spans="1:13" x14ac:dyDescent="0.25">
      <c r="A2285" s="267">
        <v>5554020</v>
      </c>
      <c r="B2285" s="267" t="s">
        <v>7043</v>
      </c>
      <c r="C2285" s="267" t="s">
        <v>22275</v>
      </c>
      <c r="D2285" s="268"/>
      <c r="E2285" s="267">
        <v>50</v>
      </c>
      <c r="F2285" s="269">
        <v>22917</v>
      </c>
      <c r="G2285" s="270">
        <v>46062.400000000001</v>
      </c>
      <c r="M2285" s="267">
        <v>-65.978082092669098</v>
      </c>
    </row>
    <row r="2286" spans="1:13" x14ac:dyDescent="0.25">
      <c r="A2286" s="267">
        <v>5554024</v>
      </c>
      <c r="B2286" s="267" t="s">
        <v>7045</v>
      </c>
      <c r="C2286" s="267" t="s">
        <v>2525</v>
      </c>
      <c r="D2286" s="268"/>
      <c r="E2286" s="267">
        <v>50</v>
      </c>
      <c r="F2286" s="269">
        <v>4182</v>
      </c>
      <c r="G2286" s="270">
        <v>8406.4</v>
      </c>
      <c r="M2286" s="267">
        <v>-74.626155241040834</v>
      </c>
    </row>
    <row r="2287" spans="1:13" x14ac:dyDescent="0.25">
      <c r="A2287" s="267">
        <v>5554028</v>
      </c>
      <c r="B2287" s="267" t="s">
        <v>7047</v>
      </c>
      <c r="C2287" s="267" t="s">
        <v>2525</v>
      </c>
      <c r="D2287" s="268"/>
      <c r="E2287" s="267">
        <v>50</v>
      </c>
      <c r="F2287" s="269">
        <v>4018</v>
      </c>
      <c r="G2287" s="270">
        <v>8076.2</v>
      </c>
      <c r="M2287" s="267">
        <v>-76.529351252554363</v>
      </c>
    </row>
    <row r="2288" spans="1:13" x14ac:dyDescent="0.25">
      <c r="A2288" s="267">
        <v>5554032</v>
      </c>
      <c r="B2288" s="267" t="s">
        <v>7049</v>
      </c>
      <c r="C2288" s="267" t="s">
        <v>22275</v>
      </c>
      <c r="D2288" s="268"/>
      <c r="E2288" s="267">
        <v>50</v>
      </c>
      <c r="F2288" s="269">
        <v>5462</v>
      </c>
      <c r="G2288" s="270">
        <v>10977.8</v>
      </c>
      <c r="M2288" s="267">
        <v>-77.940139708397567</v>
      </c>
    </row>
    <row r="2289" spans="1:13" x14ac:dyDescent="0.25">
      <c r="A2289" s="267">
        <v>5554036</v>
      </c>
      <c r="B2289" s="267" t="s">
        <v>7051</v>
      </c>
      <c r="C2289" s="267" t="s">
        <v>2525</v>
      </c>
      <c r="D2289" s="268"/>
      <c r="E2289" s="267">
        <v>50</v>
      </c>
      <c r="F2289" s="269">
        <v>3425</v>
      </c>
      <c r="G2289" s="270">
        <v>6884.6</v>
      </c>
      <c r="M2289" s="267">
        <v>-78.22744872732568</v>
      </c>
    </row>
    <row r="2290" spans="1:13" x14ac:dyDescent="0.25">
      <c r="A2290" s="267">
        <v>5554040</v>
      </c>
      <c r="B2290" s="267" t="s">
        <v>7053</v>
      </c>
      <c r="C2290" s="267" t="s">
        <v>2525</v>
      </c>
      <c r="D2290" s="268"/>
      <c r="E2290" s="267">
        <v>50</v>
      </c>
      <c r="F2290" s="269">
        <v>5503</v>
      </c>
      <c r="G2290" s="270">
        <v>11060.6</v>
      </c>
      <c r="M2290" s="267">
        <v>-76.390022724169526</v>
      </c>
    </row>
    <row r="2291" spans="1:13" x14ac:dyDescent="0.25">
      <c r="A2291" s="267">
        <v>5554044</v>
      </c>
      <c r="B2291" s="267" t="s">
        <v>7055</v>
      </c>
      <c r="C2291" s="267" t="s">
        <v>2525</v>
      </c>
      <c r="D2291" s="268"/>
      <c r="E2291" s="267">
        <v>50</v>
      </c>
      <c r="F2291" s="269">
        <v>7090</v>
      </c>
      <c r="G2291" s="270">
        <v>14251.4</v>
      </c>
      <c r="M2291" s="267">
        <v>-75.363071527685065</v>
      </c>
    </row>
    <row r="2292" spans="1:13" x14ac:dyDescent="0.25">
      <c r="A2292" s="267">
        <v>5554048</v>
      </c>
      <c r="B2292" s="267" t="s">
        <v>7057</v>
      </c>
      <c r="C2292" s="267" t="s">
        <v>22275</v>
      </c>
      <c r="D2292" s="268"/>
      <c r="E2292" s="267">
        <v>50</v>
      </c>
      <c r="F2292" s="269">
        <v>9555</v>
      </c>
      <c r="G2292" s="270">
        <v>19205.400000000001</v>
      </c>
      <c r="M2292" s="267">
        <v>-75.124938352659029</v>
      </c>
    </row>
    <row r="2293" spans="1:13" x14ac:dyDescent="0.25">
      <c r="A2293" s="267">
        <v>5554052</v>
      </c>
      <c r="B2293" s="267" t="s">
        <v>7059</v>
      </c>
      <c r="C2293" s="267" t="s">
        <v>2525</v>
      </c>
      <c r="D2293" s="268"/>
      <c r="E2293" s="267">
        <v>50</v>
      </c>
      <c r="F2293" s="269">
        <v>3814</v>
      </c>
      <c r="G2293" s="270">
        <v>7666</v>
      </c>
      <c r="M2293" s="267">
        <v>-76.958210319280198</v>
      </c>
    </row>
    <row r="2294" spans="1:13" x14ac:dyDescent="0.25">
      <c r="A2294" s="267">
        <v>5554056</v>
      </c>
      <c r="B2294" s="267" t="s">
        <v>7061</v>
      </c>
      <c r="C2294" s="267" t="s">
        <v>22275</v>
      </c>
      <c r="D2294" s="268"/>
      <c r="E2294" s="267">
        <v>50</v>
      </c>
      <c r="F2294" s="269">
        <v>10105</v>
      </c>
      <c r="G2294" s="270">
        <v>20310.599999999999</v>
      </c>
      <c r="M2294" s="267">
        <v>-71.976677767951358</v>
      </c>
    </row>
    <row r="2295" spans="1:13" x14ac:dyDescent="0.25">
      <c r="A2295" s="267">
        <v>5554060</v>
      </c>
      <c r="B2295" s="267" t="s">
        <v>7063</v>
      </c>
      <c r="C2295" s="267" t="s">
        <v>2525</v>
      </c>
      <c r="D2295" s="268"/>
      <c r="E2295" s="267">
        <v>50</v>
      </c>
      <c r="F2295" s="269">
        <v>4455</v>
      </c>
      <c r="G2295" s="270">
        <v>8954.6</v>
      </c>
      <c r="M2295" s="267">
        <v>-75.682965317682815</v>
      </c>
    </row>
    <row r="2296" spans="1:13" x14ac:dyDescent="0.25">
      <c r="A2296" s="267">
        <v>5554064</v>
      </c>
      <c r="B2296" s="267" t="s">
        <v>7065</v>
      </c>
      <c r="C2296" s="267" t="s">
        <v>22275</v>
      </c>
      <c r="D2296" s="268"/>
      <c r="E2296" s="267">
        <v>60</v>
      </c>
      <c r="F2296" s="269">
        <v>6457</v>
      </c>
      <c r="G2296" s="270">
        <v>12977.6</v>
      </c>
      <c r="M2296" s="267">
        <v>-79.487647734711203</v>
      </c>
    </row>
    <row r="2297" spans="1:13" x14ac:dyDescent="0.25">
      <c r="A2297" s="267">
        <v>5554068</v>
      </c>
      <c r="B2297" s="267" t="s">
        <v>7067</v>
      </c>
      <c r="C2297" s="267" t="s">
        <v>22275</v>
      </c>
      <c r="D2297" s="268"/>
      <c r="E2297" s="267">
        <v>50</v>
      </c>
      <c r="F2297" s="269">
        <v>11180</v>
      </c>
      <c r="G2297" s="270">
        <v>22471.200000000001</v>
      </c>
      <c r="M2297" s="267">
        <v>-75.37097904698183</v>
      </c>
    </row>
    <row r="2298" spans="1:13" x14ac:dyDescent="0.25">
      <c r="A2298" s="267">
        <v>5558004</v>
      </c>
      <c r="B2298" s="267" t="s">
        <v>7069</v>
      </c>
      <c r="C2298" s="267" t="s">
        <v>2525</v>
      </c>
      <c r="D2298" s="268"/>
      <c r="E2298" s="267">
        <v>50</v>
      </c>
      <c r="F2298" s="269">
        <v>7470</v>
      </c>
      <c r="G2298" s="270">
        <v>15014.4</v>
      </c>
      <c r="M2298" s="267">
        <v>-74.161803190127486</v>
      </c>
    </row>
    <row r="2299" spans="1:13" x14ac:dyDescent="0.25">
      <c r="A2299" s="267">
        <v>5558008</v>
      </c>
      <c r="B2299" s="267" t="s">
        <v>7071</v>
      </c>
      <c r="C2299" s="267" t="s">
        <v>22275</v>
      </c>
      <c r="D2299" s="268"/>
      <c r="E2299" s="267">
        <v>50</v>
      </c>
      <c r="F2299" s="269">
        <v>5711</v>
      </c>
      <c r="G2299" s="270">
        <v>11478.6</v>
      </c>
      <c r="M2299" s="267">
        <v>-73.197930944390436</v>
      </c>
    </row>
    <row r="2300" spans="1:13" x14ac:dyDescent="0.25">
      <c r="A2300" s="267">
        <v>5558012</v>
      </c>
      <c r="B2300" s="267" t="s">
        <v>7073</v>
      </c>
      <c r="C2300" s="267" t="s">
        <v>22275</v>
      </c>
      <c r="D2300" s="268"/>
      <c r="E2300" s="267">
        <v>50</v>
      </c>
      <c r="F2300" s="269">
        <v>17921</v>
      </c>
      <c r="G2300" s="270">
        <v>36020.400000000001</v>
      </c>
      <c r="M2300" s="267">
        <v>-73.595320646099879</v>
      </c>
    </row>
    <row r="2301" spans="1:13" x14ac:dyDescent="0.25">
      <c r="A2301" s="267">
        <v>5558016</v>
      </c>
      <c r="B2301" s="267" t="s">
        <v>7075</v>
      </c>
      <c r="C2301" s="267" t="s">
        <v>22275</v>
      </c>
      <c r="D2301" s="268"/>
      <c r="E2301" s="267">
        <v>50</v>
      </c>
      <c r="F2301" s="269">
        <v>23055</v>
      </c>
      <c r="G2301" s="270">
        <v>46339.6</v>
      </c>
      <c r="M2301" s="267">
        <v>-74.551747602847527</v>
      </c>
    </row>
    <row r="2302" spans="1:13" x14ac:dyDescent="0.25">
      <c r="A2302" s="267">
        <v>5558020</v>
      </c>
      <c r="B2302" s="267" t="s">
        <v>7077</v>
      </c>
      <c r="C2302" s="267" t="s">
        <v>2525</v>
      </c>
      <c r="D2302" s="268"/>
      <c r="E2302" s="267">
        <v>50</v>
      </c>
      <c r="F2302" s="269">
        <v>5802</v>
      </c>
      <c r="G2302" s="270">
        <v>11662.2</v>
      </c>
      <c r="M2302" s="267">
        <v>-78.363520269111689</v>
      </c>
    </row>
    <row r="2303" spans="1:13" x14ac:dyDescent="0.25">
      <c r="A2303" s="267">
        <v>5558024</v>
      </c>
      <c r="B2303" s="267" t="s">
        <v>7079</v>
      </c>
      <c r="C2303" s="267" t="s">
        <v>22275</v>
      </c>
      <c r="D2303" s="268"/>
      <c r="E2303" s="267">
        <v>50</v>
      </c>
      <c r="F2303" s="269">
        <v>11862</v>
      </c>
      <c r="G2303" s="270">
        <v>23842.6</v>
      </c>
      <c r="M2303" s="267">
        <v>-74.526704752887667</v>
      </c>
    </row>
    <row r="2304" spans="1:13" x14ac:dyDescent="0.25">
      <c r="A2304" s="267">
        <v>5558028</v>
      </c>
      <c r="B2304" s="267" t="s">
        <v>7081</v>
      </c>
      <c r="C2304" s="267" t="s">
        <v>2525</v>
      </c>
      <c r="D2304" s="268"/>
      <c r="E2304" s="267">
        <v>50</v>
      </c>
      <c r="F2304" s="269">
        <v>4957</v>
      </c>
      <c r="G2304" s="270">
        <v>9963.2000000000007</v>
      </c>
      <c r="M2304" s="267">
        <v>-77.387632946844263</v>
      </c>
    </row>
    <row r="2305" spans="1:13" x14ac:dyDescent="0.25">
      <c r="A2305" s="267">
        <v>5558032</v>
      </c>
      <c r="B2305" s="267" t="s">
        <v>7083</v>
      </c>
      <c r="C2305" s="267" t="s">
        <v>2525</v>
      </c>
      <c r="D2305" s="268"/>
      <c r="E2305" s="267">
        <v>50</v>
      </c>
      <c r="F2305" s="269">
        <v>9730</v>
      </c>
      <c r="G2305" s="270">
        <v>19557.400000000001</v>
      </c>
      <c r="M2305" s="267">
        <v>-75.729893182147407</v>
      </c>
    </row>
    <row r="2306" spans="1:13" x14ac:dyDescent="0.25">
      <c r="A2306" s="267">
        <v>5558036</v>
      </c>
      <c r="B2306" s="267" t="s">
        <v>7085</v>
      </c>
      <c r="C2306" s="267" t="s">
        <v>22275</v>
      </c>
      <c r="D2306" s="268"/>
      <c r="E2306" s="267">
        <v>60</v>
      </c>
      <c r="F2306" s="269">
        <v>6054</v>
      </c>
      <c r="G2306" s="270">
        <v>12168.4</v>
      </c>
      <c r="M2306" s="267">
        <v>-79.803536024106918</v>
      </c>
    </row>
    <row r="2307" spans="1:13" x14ac:dyDescent="0.25">
      <c r="A2307" s="267">
        <v>5558040</v>
      </c>
      <c r="B2307" s="267" t="s">
        <v>7087</v>
      </c>
      <c r="C2307" s="267" t="s">
        <v>2525</v>
      </c>
      <c r="D2307" s="268"/>
      <c r="E2307" s="267">
        <v>50</v>
      </c>
      <c r="F2307" s="269">
        <v>5334</v>
      </c>
      <c r="G2307" s="270">
        <v>10722</v>
      </c>
      <c r="M2307" s="267">
        <v>-78.748565709512093</v>
      </c>
    </row>
    <row r="2308" spans="1:13" x14ac:dyDescent="0.25">
      <c r="A2308" s="267">
        <v>5558044</v>
      </c>
      <c r="B2308" s="267" t="s">
        <v>7089</v>
      </c>
      <c r="C2308" s="267" t="s">
        <v>2525</v>
      </c>
      <c r="D2308" s="268"/>
      <c r="E2308" s="267">
        <v>50</v>
      </c>
      <c r="F2308" s="269">
        <v>10110</v>
      </c>
      <c r="G2308" s="270">
        <v>20320.2</v>
      </c>
      <c r="M2308" s="267">
        <v>-76.079255786052542</v>
      </c>
    </row>
    <row r="2309" spans="1:13" x14ac:dyDescent="0.25">
      <c r="A2309" s="267">
        <v>5562004</v>
      </c>
      <c r="B2309" s="267" t="s">
        <v>7091</v>
      </c>
      <c r="C2309" s="267" t="s">
        <v>22275</v>
      </c>
      <c r="D2309" s="268"/>
      <c r="E2309" s="267">
        <v>60</v>
      </c>
      <c r="F2309" s="269">
        <v>37151</v>
      </c>
      <c r="G2309" s="270">
        <v>74673.399999999994</v>
      </c>
      <c r="M2309" s="267">
        <v>-80.930829160513667</v>
      </c>
    </row>
    <row r="2310" spans="1:13" x14ac:dyDescent="0.25">
      <c r="A2310" s="267">
        <v>5562008</v>
      </c>
      <c r="B2310" s="267" t="s">
        <v>7093</v>
      </c>
      <c r="C2310" s="267" t="s">
        <v>22275</v>
      </c>
      <c r="D2310" s="268"/>
      <c r="E2310" s="267">
        <v>60</v>
      </c>
      <c r="F2310" s="269">
        <v>17378</v>
      </c>
      <c r="G2310" s="270">
        <v>34930.400000000001</v>
      </c>
      <c r="M2310" s="267">
        <v>-79.086305270117606</v>
      </c>
    </row>
    <row r="2311" spans="1:13" x14ac:dyDescent="0.25">
      <c r="A2311" s="267">
        <v>5562012</v>
      </c>
      <c r="B2311" s="267" t="s">
        <v>7095</v>
      </c>
      <c r="C2311" s="267" t="s">
        <v>22275</v>
      </c>
      <c r="D2311" s="268"/>
      <c r="E2311" s="267">
        <v>50</v>
      </c>
      <c r="F2311" s="269">
        <v>38028</v>
      </c>
      <c r="G2311" s="270">
        <v>76435.600000000006</v>
      </c>
      <c r="M2311" s="267">
        <v>-78.620414549984332</v>
      </c>
    </row>
    <row r="2312" spans="1:13" x14ac:dyDescent="0.25">
      <c r="A2312" s="267">
        <v>5562014</v>
      </c>
      <c r="B2312" s="267" t="s">
        <v>7097</v>
      </c>
      <c r="C2312" s="267" t="s">
        <v>22275</v>
      </c>
      <c r="D2312" s="268"/>
      <c r="E2312" s="267">
        <v>60</v>
      </c>
      <c r="F2312" s="269">
        <v>37098</v>
      </c>
      <c r="G2312" s="270">
        <v>74566.2</v>
      </c>
      <c r="M2312" s="267">
        <v>-79.962496279543501</v>
      </c>
    </row>
    <row r="2313" spans="1:13" x14ac:dyDescent="0.25">
      <c r="A2313" s="267">
        <v>5562016</v>
      </c>
      <c r="B2313" s="267" t="s">
        <v>7099</v>
      </c>
      <c r="C2313" s="267" t="s">
        <v>22275</v>
      </c>
      <c r="D2313" s="268"/>
      <c r="E2313" s="267">
        <v>50</v>
      </c>
      <c r="F2313" s="269">
        <v>18652</v>
      </c>
      <c r="G2313" s="270">
        <v>37490.400000000001</v>
      </c>
      <c r="M2313" s="267">
        <v>-75.795153966439003</v>
      </c>
    </row>
    <row r="2314" spans="1:13" x14ac:dyDescent="0.25">
      <c r="A2314" s="267">
        <v>5562020</v>
      </c>
      <c r="B2314" s="267" t="s">
        <v>7101</v>
      </c>
      <c r="C2314" s="267" t="s">
        <v>22275</v>
      </c>
      <c r="D2314" s="268"/>
      <c r="E2314" s="267">
        <v>60</v>
      </c>
      <c r="F2314" s="269">
        <v>30610</v>
      </c>
      <c r="G2314" s="270">
        <v>61527</v>
      </c>
      <c r="M2314" s="267">
        <v>-79.182967050557977</v>
      </c>
    </row>
    <row r="2315" spans="1:13" x14ac:dyDescent="0.25">
      <c r="A2315" s="267">
        <v>5562024</v>
      </c>
      <c r="B2315" s="267" t="s">
        <v>1263</v>
      </c>
      <c r="C2315" s="267" t="s">
        <v>22275</v>
      </c>
      <c r="D2315" s="268"/>
      <c r="E2315" s="267">
        <v>50</v>
      </c>
      <c r="F2315" s="269">
        <v>42600</v>
      </c>
      <c r="G2315" s="270">
        <v>85625.600000000006</v>
      </c>
      <c r="M2315" s="267">
        <v>-72.793048791574918</v>
      </c>
    </row>
    <row r="2316" spans="1:13" x14ac:dyDescent="0.25">
      <c r="A2316" s="267">
        <v>5562028</v>
      </c>
      <c r="B2316" s="267" t="s">
        <v>7104</v>
      </c>
      <c r="C2316" s="267" t="s">
        <v>22275</v>
      </c>
      <c r="D2316" s="268"/>
      <c r="E2316" s="267">
        <v>60</v>
      </c>
      <c r="F2316" s="269">
        <v>15183</v>
      </c>
      <c r="G2316" s="270">
        <v>30518.2</v>
      </c>
      <c r="M2316" s="267">
        <v>-83.833330083544013</v>
      </c>
    </row>
    <row r="2317" spans="1:13" x14ac:dyDescent="0.25">
      <c r="A2317" s="267">
        <v>5562032</v>
      </c>
      <c r="B2317" s="267" t="s">
        <v>7106</v>
      </c>
      <c r="C2317" s="267" t="s">
        <v>22275</v>
      </c>
      <c r="D2317" s="268"/>
      <c r="E2317" s="267">
        <v>50</v>
      </c>
      <c r="F2317" s="269">
        <v>58086</v>
      </c>
      <c r="G2317" s="270">
        <v>116753.60000000001</v>
      </c>
      <c r="M2317" s="267">
        <v>-77.947254502023611</v>
      </c>
    </row>
    <row r="2318" spans="1:13" x14ac:dyDescent="0.25">
      <c r="A2318" s="267">
        <v>5562036</v>
      </c>
      <c r="B2318" s="267" t="s">
        <v>7108</v>
      </c>
      <c r="C2318" s="267" t="s">
        <v>22275</v>
      </c>
      <c r="D2318" s="268"/>
      <c r="E2318" s="267">
        <v>60</v>
      </c>
      <c r="F2318" s="269">
        <v>14551</v>
      </c>
      <c r="G2318" s="270">
        <v>29247.4</v>
      </c>
      <c r="M2318" s="267">
        <v>-80.381359786287248</v>
      </c>
    </row>
    <row r="2319" spans="1:13" x14ac:dyDescent="0.25">
      <c r="A2319" s="267">
        <v>5566004</v>
      </c>
      <c r="B2319" s="267" t="s">
        <v>7110</v>
      </c>
      <c r="C2319" s="267" t="s">
        <v>2525</v>
      </c>
      <c r="D2319" s="268"/>
      <c r="E2319" s="267">
        <v>50</v>
      </c>
      <c r="F2319" s="269">
        <v>5033</v>
      </c>
      <c r="G2319" s="270">
        <v>10117.200000000001</v>
      </c>
      <c r="M2319" s="267">
        <v>-70.901521718061076</v>
      </c>
    </row>
    <row r="2320" spans="1:13" x14ac:dyDescent="0.25">
      <c r="A2320" s="267">
        <v>5566008</v>
      </c>
      <c r="B2320" s="267" t="s">
        <v>7112</v>
      </c>
      <c r="C2320" s="267" t="s">
        <v>22275</v>
      </c>
      <c r="D2320" s="268"/>
      <c r="E2320" s="267">
        <v>50</v>
      </c>
      <c r="F2320" s="269">
        <v>17641</v>
      </c>
      <c r="G2320" s="270">
        <v>35459.4</v>
      </c>
      <c r="M2320" s="267">
        <v>-73.609305042492281</v>
      </c>
    </row>
    <row r="2321" spans="1:13" x14ac:dyDescent="0.25">
      <c r="A2321" s="267">
        <v>5566012</v>
      </c>
      <c r="B2321" s="267" t="s">
        <v>7114</v>
      </c>
      <c r="C2321" s="267" t="s">
        <v>22275</v>
      </c>
      <c r="D2321" s="268"/>
      <c r="E2321" s="267">
        <v>50</v>
      </c>
      <c r="F2321" s="269">
        <v>17596</v>
      </c>
      <c r="G2321" s="270">
        <v>35368.6</v>
      </c>
      <c r="M2321" s="267">
        <v>-74.915925742904989</v>
      </c>
    </row>
    <row r="2322" spans="1:13" x14ac:dyDescent="0.25">
      <c r="A2322" s="267">
        <v>5566016</v>
      </c>
      <c r="B2322" s="267" t="s">
        <v>7116</v>
      </c>
      <c r="C2322" s="267" t="s">
        <v>22275</v>
      </c>
      <c r="D2322" s="268"/>
      <c r="E2322" s="267">
        <v>50</v>
      </c>
      <c r="F2322" s="269">
        <v>9804</v>
      </c>
      <c r="G2322" s="270">
        <v>19705.8</v>
      </c>
      <c r="M2322" s="267">
        <v>-77.685358644432057</v>
      </c>
    </row>
    <row r="2323" spans="1:13" x14ac:dyDescent="0.25">
      <c r="A2323" s="267">
        <v>5566020</v>
      </c>
      <c r="B2323" s="267" t="s">
        <v>7118</v>
      </c>
      <c r="C2323" s="267" t="s">
        <v>2525</v>
      </c>
      <c r="D2323" s="268"/>
      <c r="E2323" s="267">
        <v>60</v>
      </c>
      <c r="F2323" s="269">
        <v>3769</v>
      </c>
      <c r="G2323" s="270">
        <v>7575.6</v>
      </c>
      <c r="M2323" s="267">
        <v>-80.760764243954483</v>
      </c>
    </row>
    <row r="2324" spans="1:13" x14ac:dyDescent="0.25">
      <c r="A2324" s="267">
        <v>5566024</v>
      </c>
      <c r="B2324" s="267" t="s">
        <v>7120</v>
      </c>
      <c r="C2324" s="267" t="s">
        <v>22275</v>
      </c>
      <c r="D2324" s="268"/>
      <c r="E2324" s="267">
        <v>50</v>
      </c>
      <c r="F2324" s="269">
        <v>3209</v>
      </c>
      <c r="G2324" s="270">
        <v>6451</v>
      </c>
      <c r="M2324" s="267">
        <v>-78.829436760923357</v>
      </c>
    </row>
    <row r="2325" spans="1:13" x14ac:dyDescent="0.25">
      <c r="A2325" s="267">
        <v>5566028</v>
      </c>
      <c r="B2325" s="267" t="s">
        <v>7122</v>
      </c>
      <c r="C2325" s="267" t="s">
        <v>22275</v>
      </c>
      <c r="D2325" s="268"/>
      <c r="E2325" s="267">
        <v>50</v>
      </c>
      <c r="F2325" s="269">
        <v>25337</v>
      </c>
      <c r="G2325" s="270">
        <v>50928.2</v>
      </c>
      <c r="M2325" s="267">
        <v>-78.358603433270403</v>
      </c>
    </row>
    <row r="2326" spans="1:13" x14ac:dyDescent="0.25">
      <c r="A2326" s="267">
        <v>5566032</v>
      </c>
      <c r="B2326" s="267" t="s">
        <v>7124</v>
      </c>
      <c r="C2326" s="267" t="s">
        <v>2525</v>
      </c>
      <c r="D2326" s="268"/>
      <c r="E2326" s="267">
        <v>50</v>
      </c>
      <c r="F2326" s="269">
        <v>3180</v>
      </c>
      <c r="G2326" s="270">
        <v>6391.4</v>
      </c>
      <c r="M2326" s="267">
        <v>-76.007594476007739</v>
      </c>
    </row>
    <row r="2327" spans="1:13" x14ac:dyDescent="0.25">
      <c r="A2327" s="267">
        <v>5566036</v>
      </c>
      <c r="B2327" s="267" t="s">
        <v>7126</v>
      </c>
      <c r="C2327" s="267" t="s">
        <v>2525</v>
      </c>
      <c r="D2327" s="268"/>
      <c r="E2327" s="267">
        <v>50</v>
      </c>
      <c r="F2327" s="269">
        <v>3188</v>
      </c>
      <c r="G2327" s="270">
        <v>6408.8</v>
      </c>
      <c r="M2327" s="267">
        <v>-78.558987362801659</v>
      </c>
    </row>
    <row r="2328" spans="1:13" x14ac:dyDescent="0.25">
      <c r="A2328" s="267">
        <v>5566040</v>
      </c>
      <c r="B2328" s="267" t="s">
        <v>1786</v>
      </c>
      <c r="C2328" s="267" t="s">
        <v>22275</v>
      </c>
      <c r="D2328" s="268"/>
      <c r="E2328" s="267">
        <v>50</v>
      </c>
      <c r="F2328" s="269">
        <v>10969</v>
      </c>
      <c r="G2328" s="270">
        <v>22047.4</v>
      </c>
      <c r="M2328" s="267">
        <v>-72.624914563215214</v>
      </c>
    </row>
    <row r="2329" spans="1:13" x14ac:dyDescent="0.25">
      <c r="A2329" s="267">
        <v>5566044</v>
      </c>
      <c r="B2329" s="267" t="s">
        <v>7129</v>
      </c>
      <c r="C2329" s="267" t="s">
        <v>2525</v>
      </c>
      <c r="D2329" s="268"/>
      <c r="E2329" s="267">
        <v>60</v>
      </c>
      <c r="F2329" s="269">
        <v>4258</v>
      </c>
      <c r="G2329" s="270">
        <v>8559</v>
      </c>
      <c r="M2329" s="267">
        <v>-79.475888049990232</v>
      </c>
    </row>
    <row r="2330" spans="1:13" x14ac:dyDescent="0.25">
      <c r="A2330" s="267">
        <v>5566048</v>
      </c>
      <c r="B2330" s="267" t="s">
        <v>7131</v>
      </c>
      <c r="C2330" s="267" t="s">
        <v>2525</v>
      </c>
      <c r="D2330" s="268"/>
      <c r="E2330" s="267">
        <v>50</v>
      </c>
      <c r="F2330" s="269">
        <v>6884</v>
      </c>
      <c r="G2330" s="270">
        <v>13837.4</v>
      </c>
      <c r="M2330" s="267">
        <v>-72.759924549093668</v>
      </c>
    </row>
    <row r="2331" spans="1:13" x14ac:dyDescent="0.25">
      <c r="A2331" s="267">
        <v>5566052</v>
      </c>
      <c r="B2331" s="267" t="s">
        <v>7133</v>
      </c>
      <c r="C2331" s="267" t="s">
        <v>2525</v>
      </c>
      <c r="D2331" s="268"/>
      <c r="E2331" s="267">
        <v>60</v>
      </c>
      <c r="F2331" s="269">
        <v>3167</v>
      </c>
      <c r="G2331" s="270">
        <v>6364.8</v>
      </c>
      <c r="M2331" s="267">
        <v>-80.663126595932667</v>
      </c>
    </row>
    <row r="2332" spans="1:13" x14ac:dyDescent="0.25">
      <c r="A2332" s="267">
        <v>5566056</v>
      </c>
      <c r="B2332" s="267" t="s">
        <v>7135</v>
      </c>
      <c r="C2332" s="267" t="s">
        <v>2525</v>
      </c>
      <c r="D2332" s="268"/>
      <c r="E2332" s="267">
        <v>50</v>
      </c>
      <c r="F2332" s="269">
        <v>5912</v>
      </c>
      <c r="G2332" s="270">
        <v>11882.2</v>
      </c>
      <c r="M2332" s="267">
        <v>-77.577536455888492</v>
      </c>
    </row>
    <row r="2333" spans="1:13" x14ac:dyDescent="0.25">
      <c r="A2333" s="267">
        <v>5566060</v>
      </c>
      <c r="B2333" s="267" t="s">
        <v>2710</v>
      </c>
      <c r="C2333" s="267" t="s">
        <v>2525</v>
      </c>
      <c r="D2333" s="268"/>
      <c r="E2333" s="267">
        <v>50</v>
      </c>
      <c r="F2333" s="269">
        <v>6809</v>
      </c>
      <c r="G2333" s="270">
        <v>13687</v>
      </c>
      <c r="M2333" s="267">
        <v>-77.342846830032386</v>
      </c>
    </row>
    <row r="2334" spans="1:13" x14ac:dyDescent="0.25">
      <c r="A2334" s="267">
        <v>5566064</v>
      </c>
      <c r="B2334" s="267" t="s">
        <v>7138</v>
      </c>
      <c r="C2334" s="267" t="s">
        <v>2525</v>
      </c>
      <c r="D2334" s="268"/>
      <c r="E2334" s="267">
        <v>50</v>
      </c>
      <c r="F2334" s="269">
        <v>4654</v>
      </c>
      <c r="G2334" s="270">
        <v>9354.6</v>
      </c>
      <c r="M2334" s="267">
        <v>-76.898085685450297</v>
      </c>
    </row>
    <row r="2335" spans="1:13" x14ac:dyDescent="0.25">
      <c r="A2335" s="267">
        <v>5566068</v>
      </c>
      <c r="B2335" s="267" t="s">
        <v>7140</v>
      </c>
      <c r="C2335" s="267" t="s">
        <v>22275</v>
      </c>
      <c r="D2335" s="268"/>
      <c r="E2335" s="267">
        <v>50</v>
      </c>
      <c r="F2335" s="269">
        <v>9550</v>
      </c>
      <c r="G2335" s="270">
        <v>19196</v>
      </c>
      <c r="M2335" s="267">
        <v>-74.356572828073041</v>
      </c>
    </row>
    <row r="2336" spans="1:13" x14ac:dyDescent="0.25">
      <c r="A2336" s="267">
        <v>5566072</v>
      </c>
      <c r="B2336" s="267" t="s">
        <v>7142</v>
      </c>
      <c r="C2336" s="267" t="s">
        <v>2525</v>
      </c>
      <c r="D2336" s="268"/>
      <c r="E2336" s="267">
        <v>60</v>
      </c>
      <c r="F2336" s="269">
        <v>5675</v>
      </c>
      <c r="G2336" s="270">
        <v>11406.6</v>
      </c>
      <c r="M2336" s="267">
        <v>-83.510606754069173</v>
      </c>
    </row>
    <row r="2337" spans="1:13" x14ac:dyDescent="0.25">
      <c r="A2337" s="267">
        <v>5566076</v>
      </c>
      <c r="B2337" s="267" t="s">
        <v>7144</v>
      </c>
      <c r="C2337" s="267" t="s">
        <v>22275</v>
      </c>
      <c r="D2337" s="268"/>
      <c r="E2337" s="267">
        <v>50</v>
      </c>
      <c r="F2337" s="269">
        <v>37092</v>
      </c>
      <c r="G2337" s="270">
        <v>74554</v>
      </c>
      <c r="M2337" s="267">
        <v>-75.959665707279143</v>
      </c>
    </row>
    <row r="2338" spans="1:13" x14ac:dyDescent="0.25">
      <c r="A2338" s="267">
        <v>5566080</v>
      </c>
      <c r="B2338" s="267" t="s">
        <v>7146</v>
      </c>
      <c r="C2338" s="267" t="s">
        <v>2525</v>
      </c>
      <c r="D2338" s="268"/>
      <c r="E2338" s="267">
        <v>50</v>
      </c>
      <c r="F2338" s="269">
        <v>3561</v>
      </c>
      <c r="G2338" s="270">
        <v>7157.2</v>
      </c>
      <c r="M2338" s="267">
        <v>-69.814296426199363</v>
      </c>
    </row>
    <row r="2339" spans="1:13" x14ac:dyDescent="0.25">
      <c r="A2339" s="267">
        <v>5566084</v>
      </c>
      <c r="B2339" s="267" t="s">
        <v>7148</v>
      </c>
      <c r="C2339" s="267" t="s">
        <v>22275</v>
      </c>
      <c r="D2339" s="268"/>
      <c r="E2339" s="267">
        <v>50</v>
      </c>
      <c r="F2339" s="269">
        <v>16698</v>
      </c>
      <c r="G2339" s="270">
        <v>33562.400000000001</v>
      </c>
      <c r="M2339" s="267">
        <v>-78.557963960752545</v>
      </c>
    </row>
    <row r="2340" spans="1:13" x14ac:dyDescent="0.25">
      <c r="A2340" s="267">
        <v>5566088</v>
      </c>
      <c r="B2340" s="267" t="s">
        <v>7150</v>
      </c>
      <c r="C2340" s="267" t="s">
        <v>22275</v>
      </c>
      <c r="D2340" s="268"/>
      <c r="E2340" s="267">
        <v>50</v>
      </c>
      <c r="F2340" s="269">
        <v>4460</v>
      </c>
      <c r="G2340" s="270">
        <v>8964.4</v>
      </c>
      <c r="M2340" s="267">
        <v>-77.536935450923949</v>
      </c>
    </row>
    <row r="2341" spans="1:13" x14ac:dyDescent="0.25">
      <c r="A2341" s="267">
        <v>5566092</v>
      </c>
      <c r="B2341" s="267" t="s">
        <v>7152</v>
      </c>
      <c r="C2341" s="267" t="s">
        <v>2525</v>
      </c>
      <c r="D2341" s="268"/>
      <c r="E2341" s="267">
        <v>50</v>
      </c>
      <c r="F2341" s="269">
        <v>5492</v>
      </c>
      <c r="G2341" s="270">
        <v>11038</v>
      </c>
      <c r="M2341" s="267">
        <v>-77.911051251999311</v>
      </c>
    </row>
    <row r="2342" spans="1:13" x14ac:dyDescent="0.25">
      <c r="A2342" s="267">
        <v>5566096</v>
      </c>
      <c r="B2342" s="267" t="s">
        <v>7154</v>
      </c>
      <c r="C2342" s="267" t="s">
        <v>2525</v>
      </c>
      <c r="D2342" s="268"/>
      <c r="E2342" s="267">
        <v>50</v>
      </c>
      <c r="F2342" s="269">
        <v>3919</v>
      </c>
      <c r="G2342" s="270">
        <v>7877.2</v>
      </c>
      <c r="M2342" s="267">
        <v>-78.217249050395282</v>
      </c>
    </row>
    <row r="2343" spans="1:13" x14ac:dyDescent="0.25">
      <c r="A2343" s="267">
        <v>5570004</v>
      </c>
      <c r="B2343" s="267" t="s">
        <v>7156</v>
      </c>
      <c r="C2343" s="267" t="s">
        <v>22275</v>
      </c>
      <c r="D2343" s="268"/>
      <c r="E2343" s="267">
        <v>50</v>
      </c>
      <c r="F2343" s="269">
        <v>26130</v>
      </c>
      <c r="G2343" s="270">
        <v>52521.8</v>
      </c>
      <c r="M2343" s="267">
        <v>-72.859141906019346</v>
      </c>
    </row>
    <row r="2344" spans="1:13" x14ac:dyDescent="0.25">
      <c r="A2344" s="267">
        <v>5570008</v>
      </c>
      <c r="B2344" s="267" t="s">
        <v>7158</v>
      </c>
      <c r="C2344" s="267" t="s">
        <v>22275</v>
      </c>
      <c r="D2344" s="268"/>
      <c r="E2344" s="267">
        <v>50</v>
      </c>
      <c r="F2344" s="269">
        <v>18067</v>
      </c>
      <c r="G2344" s="270">
        <v>36315.4</v>
      </c>
      <c r="M2344" s="267">
        <v>-73.933474113212085</v>
      </c>
    </row>
    <row r="2345" spans="1:13" x14ac:dyDescent="0.25">
      <c r="A2345" s="267">
        <v>5570012</v>
      </c>
      <c r="B2345" s="267" t="s">
        <v>7160</v>
      </c>
      <c r="C2345" s="267" t="s">
        <v>2525</v>
      </c>
      <c r="D2345" s="268"/>
      <c r="E2345" s="267">
        <v>50</v>
      </c>
      <c r="F2345" s="269">
        <v>3120</v>
      </c>
      <c r="G2345" s="270">
        <v>6270.4</v>
      </c>
      <c r="M2345" s="267">
        <v>-70.977229032155861</v>
      </c>
    </row>
    <row r="2346" spans="1:13" x14ac:dyDescent="0.25">
      <c r="A2346" s="267">
        <v>5570016</v>
      </c>
      <c r="B2346" s="267" t="s">
        <v>7162</v>
      </c>
      <c r="C2346" s="267" t="s">
        <v>22275</v>
      </c>
      <c r="D2346" s="268"/>
      <c r="E2346" s="267">
        <v>50</v>
      </c>
      <c r="F2346" s="269">
        <v>7582</v>
      </c>
      <c r="G2346" s="270">
        <v>15240.4</v>
      </c>
      <c r="M2346" s="267">
        <v>-77.267122742264775</v>
      </c>
    </row>
    <row r="2347" spans="1:13" x14ac:dyDescent="0.25">
      <c r="A2347" s="267">
        <v>5570020</v>
      </c>
      <c r="B2347" s="267" t="s">
        <v>7164</v>
      </c>
      <c r="C2347" s="267" t="s">
        <v>22275</v>
      </c>
      <c r="D2347" s="268"/>
      <c r="E2347" s="267">
        <v>50</v>
      </c>
      <c r="F2347" s="269">
        <v>9786</v>
      </c>
      <c r="G2347" s="270">
        <v>19669.599999999999</v>
      </c>
      <c r="M2347" s="267">
        <v>-74.32172305579752</v>
      </c>
    </row>
    <row r="2348" spans="1:13" x14ac:dyDescent="0.25">
      <c r="A2348" s="267">
        <v>5570024</v>
      </c>
      <c r="B2348" s="267" t="s">
        <v>7166</v>
      </c>
      <c r="C2348" s="267" t="s">
        <v>2525</v>
      </c>
      <c r="D2348" s="268"/>
      <c r="E2348" s="267">
        <v>50</v>
      </c>
      <c r="F2348" s="269">
        <v>4670</v>
      </c>
      <c r="G2348" s="270">
        <v>9387.2000000000007</v>
      </c>
      <c r="M2348" s="267">
        <v>-70.669178311239222</v>
      </c>
    </row>
    <row r="2349" spans="1:13" x14ac:dyDescent="0.25">
      <c r="A2349" s="267">
        <v>5570028</v>
      </c>
      <c r="B2349" s="267" t="s">
        <v>7168</v>
      </c>
      <c r="C2349" s="267" t="s">
        <v>22275</v>
      </c>
      <c r="D2349" s="268"/>
      <c r="E2349" s="267">
        <v>50</v>
      </c>
      <c r="F2349" s="269">
        <v>14488</v>
      </c>
      <c r="G2349" s="270">
        <v>29121.200000000001</v>
      </c>
      <c r="M2349" s="267">
        <v>-68.493714558048069</v>
      </c>
    </row>
    <row r="2350" spans="1:13" x14ac:dyDescent="0.25">
      <c r="A2350" s="267">
        <v>5570032</v>
      </c>
      <c r="B2350" s="267" t="s">
        <v>7170</v>
      </c>
      <c r="C2350" s="267" t="s">
        <v>2525</v>
      </c>
      <c r="D2350" s="268"/>
      <c r="E2350" s="267">
        <v>50</v>
      </c>
      <c r="F2350" s="269">
        <v>5270</v>
      </c>
      <c r="G2350" s="270">
        <v>10593.4</v>
      </c>
      <c r="M2350" s="267">
        <v>-77.720143629383927</v>
      </c>
    </row>
    <row r="2351" spans="1:13" x14ac:dyDescent="0.25">
      <c r="A2351" s="267">
        <v>5570036</v>
      </c>
      <c r="B2351" s="267" t="s">
        <v>7172</v>
      </c>
      <c r="C2351" s="267" t="s">
        <v>22275</v>
      </c>
      <c r="D2351" s="268"/>
      <c r="E2351" s="267">
        <v>50</v>
      </c>
      <c r="F2351" s="269">
        <v>6993</v>
      </c>
      <c r="G2351" s="270">
        <v>14056.4</v>
      </c>
      <c r="M2351" s="267">
        <v>-75.968730720910926</v>
      </c>
    </row>
    <row r="2352" spans="1:13" x14ac:dyDescent="0.25">
      <c r="A2352" s="267">
        <v>5570040</v>
      </c>
      <c r="B2352" s="267" t="s">
        <v>7174</v>
      </c>
      <c r="C2352" s="267" t="s">
        <v>22275</v>
      </c>
      <c r="D2352" s="268"/>
      <c r="E2352" s="267">
        <v>50</v>
      </c>
      <c r="F2352" s="269">
        <v>6481</v>
      </c>
      <c r="G2352" s="270">
        <v>13027.6</v>
      </c>
      <c r="M2352" s="267">
        <v>-71.023854956924978</v>
      </c>
    </row>
    <row r="2353" spans="1:13" x14ac:dyDescent="0.25">
      <c r="A2353" s="267">
        <v>5570044</v>
      </c>
      <c r="B2353" s="267" t="s">
        <v>7176</v>
      </c>
      <c r="C2353" s="267" t="s">
        <v>22275</v>
      </c>
      <c r="D2353" s="268"/>
      <c r="E2353" s="267">
        <v>50</v>
      </c>
      <c r="F2353" s="269">
        <v>9455</v>
      </c>
      <c r="G2353" s="270">
        <v>19004.2</v>
      </c>
      <c r="M2353" s="267">
        <v>-74.130911174701296</v>
      </c>
    </row>
    <row r="2354" spans="1:13" x14ac:dyDescent="0.25">
      <c r="A2354" s="267">
        <v>5570048</v>
      </c>
      <c r="B2354" s="267" t="s">
        <v>7178</v>
      </c>
      <c r="C2354" s="267" t="s">
        <v>2525</v>
      </c>
      <c r="D2354" s="268"/>
      <c r="E2354" s="267">
        <v>50</v>
      </c>
      <c r="F2354" s="269">
        <v>6203</v>
      </c>
      <c r="G2354" s="270">
        <v>12468.6</v>
      </c>
      <c r="M2354" s="267">
        <v>-77.602969656540836</v>
      </c>
    </row>
    <row r="2355" spans="1:13" x14ac:dyDescent="0.25">
      <c r="A2355" s="267">
        <v>5570052</v>
      </c>
      <c r="B2355" s="267" t="s">
        <v>7180</v>
      </c>
      <c r="C2355" s="267" t="s">
        <v>22275</v>
      </c>
      <c r="D2355" s="268"/>
      <c r="E2355" s="267">
        <v>50</v>
      </c>
      <c r="F2355" s="269">
        <v>18628</v>
      </c>
      <c r="G2355" s="270">
        <v>37441.4</v>
      </c>
      <c r="M2355" s="267">
        <v>-74.410414464184342</v>
      </c>
    </row>
    <row r="2356" spans="1:13" x14ac:dyDescent="0.25">
      <c r="A2356" s="267">
        <v>5711000</v>
      </c>
      <c r="B2356" s="267" t="s">
        <v>7182</v>
      </c>
      <c r="C2356" s="267" t="s">
        <v>22275</v>
      </c>
      <c r="D2356" s="268"/>
      <c r="E2356" s="267">
        <v>50</v>
      </c>
      <c r="F2356" s="269">
        <v>162262</v>
      </c>
      <c r="G2356" s="270">
        <v>326146.2</v>
      </c>
      <c r="M2356" s="267">
        <v>-72.243011284847299</v>
      </c>
    </row>
    <row r="2357" spans="1:13" x14ac:dyDescent="0.25">
      <c r="A2357" s="267">
        <v>5754004</v>
      </c>
      <c r="B2357" s="267" t="s">
        <v>7184</v>
      </c>
      <c r="C2357" s="267" t="s">
        <v>22275</v>
      </c>
      <c r="D2357" s="268"/>
      <c r="E2357" s="267">
        <v>50</v>
      </c>
      <c r="F2357" s="269">
        <v>4307</v>
      </c>
      <c r="G2357" s="270">
        <v>8657.6</v>
      </c>
      <c r="M2357" s="267">
        <v>-68.223539798808815</v>
      </c>
    </row>
    <row r="2358" spans="1:13" x14ac:dyDescent="0.25">
      <c r="A2358" s="267">
        <v>5754008</v>
      </c>
      <c r="B2358" s="267" t="s">
        <v>7186</v>
      </c>
      <c r="C2358" s="267" t="s">
        <v>22275</v>
      </c>
      <c r="D2358" s="268"/>
      <c r="E2358" s="267">
        <v>50</v>
      </c>
      <c r="F2358" s="269">
        <v>47512</v>
      </c>
      <c r="G2358" s="270">
        <v>95498.8</v>
      </c>
      <c r="M2358" s="267">
        <v>-68.170596925906779</v>
      </c>
    </row>
    <row r="2359" spans="1:13" x14ac:dyDescent="0.25">
      <c r="A2359" s="267">
        <v>5754012</v>
      </c>
      <c r="B2359" s="267" t="s">
        <v>7188</v>
      </c>
      <c r="C2359" s="267" t="s">
        <v>22275</v>
      </c>
      <c r="D2359" s="268"/>
      <c r="E2359" s="267">
        <v>50</v>
      </c>
      <c r="F2359" s="269">
        <v>10516</v>
      </c>
      <c r="G2359" s="270">
        <v>21136.400000000001</v>
      </c>
      <c r="M2359" s="267">
        <v>-48.123487531668765</v>
      </c>
    </row>
    <row r="2360" spans="1:13" x14ac:dyDescent="0.25">
      <c r="A2360" s="267">
        <v>5754016</v>
      </c>
      <c r="B2360" s="267" t="s">
        <v>7190</v>
      </c>
      <c r="C2360" s="267" t="s">
        <v>22275</v>
      </c>
      <c r="D2360" s="268"/>
      <c r="E2360" s="267">
        <v>50</v>
      </c>
      <c r="F2360" s="269">
        <v>11901</v>
      </c>
      <c r="G2360" s="270">
        <v>23921.8</v>
      </c>
      <c r="M2360" s="267">
        <v>-60.301464045694352</v>
      </c>
    </row>
    <row r="2361" spans="1:13" x14ac:dyDescent="0.25">
      <c r="A2361" s="267">
        <v>5754020</v>
      </c>
      <c r="B2361" s="267" t="s">
        <v>7192</v>
      </c>
      <c r="C2361" s="267" t="s">
        <v>2525</v>
      </c>
      <c r="D2361" s="268"/>
      <c r="E2361" s="267">
        <v>50</v>
      </c>
      <c r="F2361" s="269">
        <v>7923</v>
      </c>
      <c r="G2361" s="270">
        <v>15925.4</v>
      </c>
      <c r="M2361" s="267">
        <v>-66.834753545991475</v>
      </c>
    </row>
    <row r="2362" spans="1:13" x14ac:dyDescent="0.25">
      <c r="A2362" s="267">
        <v>5754024</v>
      </c>
      <c r="B2362" s="267" t="s">
        <v>7194</v>
      </c>
      <c r="C2362" s="267" t="s">
        <v>2525</v>
      </c>
      <c r="D2362" s="268"/>
      <c r="E2362" s="267">
        <v>50</v>
      </c>
      <c r="F2362" s="269">
        <v>4036</v>
      </c>
      <c r="G2362" s="270">
        <v>8112</v>
      </c>
      <c r="M2362" s="267">
        <v>-73.855566282083402</v>
      </c>
    </row>
    <row r="2363" spans="1:13" x14ac:dyDescent="0.25">
      <c r="A2363" s="267">
        <v>5754028</v>
      </c>
      <c r="B2363" s="267" t="s">
        <v>7196</v>
      </c>
      <c r="C2363" s="267" t="s">
        <v>22275</v>
      </c>
      <c r="D2363" s="268"/>
      <c r="E2363" s="267">
        <v>50</v>
      </c>
      <c r="F2363" s="269">
        <v>23353</v>
      </c>
      <c r="G2363" s="270">
        <v>46939.8</v>
      </c>
      <c r="M2363" s="267">
        <v>-62.767995529521805</v>
      </c>
    </row>
    <row r="2364" spans="1:13" x14ac:dyDescent="0.25">
      <c r="A2364" s="267">
        <v>5754032</v>
      </c>
      <c r="B2364" s="267" t="s">
        <v>7198</v>
      </c>
      <c r="C2364" s="267" t="s">
        <v>22275</v>
      </c>
      <c r="D2364" s="268"/>
      <c r="E2364" s="267">
        <v>50</v>
      </c>
      <c r="F2364" s="269">
        <v>14283</v>
      </c>
      <c r="G2364" s="270">
        <v>28708.400000000001</v>
      </c>
      <c r="M2364" s="267">
        <v>-70.18352374155414</v>
      </c>
    </row>
    <row r="2365" spans="1:13" x14ac:dyDescent="0.25">
      <c r="A2365" s="267">
        <v>5754036</v>
      </c>
      <c r="B2365" s="267" t="s">
        <v>7200</v>
      </c>
      <c r="C2365" s="267" t="s">
        <v>22275</v>
      </c>
      <c r="D2365" s="268"/>
      <c r="E2365" s="267">
        <v>50</v>
      </c>
      <c r="F2365" s="269">
        <v>13061</v>
      </c>
      <c r="G2365" s="270">
        <v>26252.799999999999</v>
      </c>
      <c r="M2365" s="267">
        <v>-67.98589708412517</v>
      </c>
    </row>
    <row r="2366" spans="1:13" x14ac:dyDescent="0.25">
      <c r="A2366" s="267">
        <v>5754040</v>
      </c>
      <c r="B2366" s="267" t="s">
        <v>7202</v>
      </c>
      <c r="C2366" s="267" t="s">
        <v>2525</v>
      </c>
      <c r="D2366" s="268"/>
      <c r="E2366" s="267">
        <v>50</v>
      </c>
      <c r="F2366" s="269">
        <v>9981</v>
      </c>
      <c r="G2366" s="270">
        <v>20061.2</v>
      </c>
      <c r="M2366" s="267">
        <v>-60.977117416210547</v>
      </c>
    </row>
    <row r="2367" spans="1:13" x14ac:dyDescent="0.25">
      <c r="A2367" s="267">
        <v>5754044</v>
      </c>
      <c r="B2367" s="267" t="s">
        <v>7204</v>
      </c>
      <c r="C2367" s="267" t="s">
        <v>22275</v>
      </c>
      <c r="D2367" s="268"/>
      <c r="E2367" s="267">
        <v>50</v>
      </c>
      <c r="F2367" s="269">
        <v>12405</v>
      </c>
      <c r="G2367" s="270">
        <v>24933.599999999999</v>
      </c>
      <c r="M2367" s="267">
        <v>-38.309820609218896</v>
      </c>
    </row>
    <row r="2368" spans="1:13" x14ac:dyDescent="0.25">
      <c r="A2368" s="267">
        <v>5754048</v>
      </c>
      <c r="B2368" s="267" t="s">
        <v>7206</v>
      </c>
      <c r="C2368" s="267" t="s">
        <v>22275</v>
      </c>
      <c r="D2368" s="268"/>
      <c r="E2368" s="267">
        <v>50</v>
      </c>
      <c r="F2368" s="269">
        <v>10393</v>
      </c>
      <c r="G2368" s="270">
        <v>20890.2</v>
      </c>
      <c r="M2368" s="267">
        <v>-73.242214552659931</v>
      </c>
    </row>
    <row r="2369" spans="1:13" x14ac:dyDescent="0.25">
      <c r="A2369" s="267">
        <v>5754052</v>
      </c>
      <c r="B2369" s="267" t="s">
        <v>7208</v>
      </c>
      <c r="C2369" s="267" t="s">
        <v>22275</v>
      </c>
      <c r="D2369" s="268"/>
      <c r="E2369" s="267">
        <v>50</v>
      </c>
      <c r="F2369" s="269">
        <v>5658</v>
      </c>
      <c r="G2369" s="270">
        <v>11372.4</v>
      </c>
      <c r="M2369" s="267">
        <v>-73.770172109676935</v>
      </c>
    </row>
    <row r="2370" spans="1:13" x14ac:dyDescent="0.25">
      <c r="A2370" s="267">
        <v>5758004</v>
      </c>
      <c r="B2370" s="267" t="s">
        <v>7210</v>
      </c>
      <c r="C2370" s="267" t="s">
        <v>22275</v>
      </c>
      <c r="D2370" s="268"/>
      <c r="E2370" s="267">
        <v>50</v>
      </c>
      <c r="F2370" s="269">
        <v>22418</v>
      </c>
      <c r="G2370" s="270">
        <v>45060.6</v>
      </c>
      <c r="M2370" s="267">
        <v>-74.338000972429398</v>
      </c>
    </row>
    <row r="2371" spans="1:13" x14ac:dyDescent="0.25">
      <c r="A2371" s="267">
        <v>5758008</v>
      </c>
      <c r="B2371" s="267" t="s">
        <v>7212</v>
      </c>
      <c r="C2371" s="267" t="s">
        <v>22275</v>
      </c>
      <c r="D2371" s="268"/>
      <c r="E2371" s="267">
        <v>50</v>
      </c>
      <c r="F2371" s="269">
        <v>10049</v>
      </c>
      <c r="G2371" s="270">
        <v>20198.599999999999</v>
      </c>
      <c r="M2371" s="267">
        <v>-77.146358759736671</v>
      </c>
    </row>
    <row r="2372" spans="1:13" x14ac:dyDescent="0.25">
      <c r="A2372" s="267">
        <v>5758012</v>
      </c>
      <c r="B2372" s="267" t="s">
        <v>7214</v>
      </c>
      <c r="C2372" s="267" t="s">
        <v>22275</v>
      </c>
      <c r="D2372" s="268"/>
      <c r="E2372" s="267">
        <v>50</v>
      </c>
      <c r="F2372" s="269">
        <v>32240</v>
      </c>
      <c r="G2372" s="270">
        <v>64802.2</v>
      </c>
      <c r="M2372" s="267">
        <v>-68.976783766855661</v>
      </c>
    </row>
    <row r="2373" spans="1:13" x14ac:dyDescent="0.25">
      <c r="A2373" s="267">
        <v>5758016</v>
      </c>
      <c r="B2373" s="267" t="s">
        <v>7216</v>
      </c>
      <c r="C2373" s="267" t="s">
        <v>2525</v>
      </c>
      <c r="D2373" s="268"/>
      <c r="E2373" s="267">
        <v>50</v>
      </c>
      <c r="F2373" s="269">
        <v>9828</v>
      </c>
      <c r="G2373" s="270">
        <v>19753.8</v>
      </c>
      <c r="M2373" s="267">
        <v>-75.229043700595255</v>
      </c>
    </row>
    <row r="2374" spans="1:13" x14ac:dyDescent="0.25">
      <c r="A2374" s="267">
        <v>5758020</v>
      </c>
      <c r="B2374" s="267" t="s">
        <v>7218</v>
      </c>
      <c r="C2374" s="267" t="s">
        <v>2525</v>
      </c>
      <c r="D2374" s="268"/>
      <c r="E2374" s="267">
        <v>50</v>
      </c>
      <c r="F2374" s="269">
        <v>7988</v>
      </c>
      <c r="G2374" s="270">
        <v>16056.6</v>
      </c>
      <c r="M2374" s="267">
        <v>-68.135556030847312</v>
      </c>
    </row>
    <row r="2375" spans="1:13" x14ac:dyDescent="0.25">
      <c r="A2375" s="267">
        <v>5758024</v>
      </c>
      <c r="B2375" s="267" t="s">
        <v>7220</v>
      </c>
      <c r="C2375" s="267" t="s">
        <v>22275</v>
      </c>
      <c r="D2375" s="268"/>
      <c r="E2375" s="267">
        <v>50</v>
      </c>
      <c r="F2375" s="269">
        <v>19818</v>
      </c>
      <c r="G2375" s="270">
        <v>39834.6</v>
      </c>
      <c r="M2375" s="267">
        <v>-74.790598254268545</v>
      </c>
    </row>
    <row r="2376" spans="1:13" x14ac:dyDescent="0.25">
      <c r="A2376" s="267">
        <v>5758028</v>
      </c>
      <c r="B2376" s="267" t="s">
        <v>7222</v>
      </c>
      <c r="C2376" s="267" t="s">
        <v>2525</v>
      </c>
      <c r="D2376" s="268"/>
      <c r="E2376" s="267">
        <v>50</v>
      </c>
      <c r="F2376" s="269">
        <v>4866</v>
      </c>
      <c r="G2376" s="270">
        <v>9780.7999999999993</v>
      </c>
      <c r="M2376" s="267">
        <v>-55.383700461853607</v>
      </c>
    </row>
    <row r="2377" spans="1:13" x14ac:dyDescent="0.25">
      <c r="A2377" s="267">
        <v>5758032</v>
      </c>
      <c r="B2377" s="267" t="s">
        <v>7224</v>
      </c>
      <c r="C2377" s="267" t="s">
        <v>22275</v>
      </c>
      <c r="D2377" s="268"/>
      <c r="E2377" s="267">
        <v>50</v>
      </c>
      <c r="F2377" s="269">
        <v>7363</v>
      </c>
      <c r="G2377" s="270">
        <v>14799</v>
      </c>
      <c r="M2377" s="267">
        <v>-77.990387874546187</v>
      </c>
    </row>
    <row r="2378" spans="1:13" x14ac:dyDescent="0.25">
      <c r="A2378" s="267">
        <v>5758036</v>
      </c>
      <c r="B2378" s="267" t="s">
        <v>7226</v>
      </c>
      <c r="C2378" s="267" t="s">
        <v>22275</v>
      </c>
      <c r="D2378" s="268"/>
      <c r="E2378" s="267">
        <v>50</v>
      </c>
      <c r="F2378" s="269">
        <v>9544</v>
      </c>
      <c r="G2378" s="270">
        <v>19183.599999999999</v>
      </c>
      <c r="M2378" s="267">
        <v>-72.215499096642318</v>
      </c>
    </row>
    <row r="2379" spans="1:13" x14ac:dyDescent="0.25">
      <c r="A2379" s="267">
        <v>5762004</v>
      </c>
      <c r="B2379" s="267" t="s">
        <v>7228</v>
      </c>
      <c r="C2379" s="267" t="s">
        <v>22275</v>
      </c>
      <c r="D2379" s="268"/>
      <c r="E2379" s="267">
        <v>60</v>
      </c>
      <c r="F2379" s="269">
        <v>9290</v>
      </c>
      <c r="G2379" s="270">
        <v>18673.2</v>
      </c>
      <c r="M2379" s="267">
        <v>-79.879339573448036</v>
      </c>
    </row>
    <row r="2380" spans="1:13" x14ac:dyDescent="0.25">
      <c r="A2380" s="267">
        <v>5762008</v>
      </c>
      <c r="B2380" s="267" t="s">
        <v>7230</v>
      </c>
      <c r="C2380" s="267" t="s">
        <v>22275</v>
      </c>
      <c r="D2380" s="268"/>
      <c r="E2380" s="267">
        <v>60</v>
      </c>
      <c r="F2380" s="269">
        <v>6871</v>
      </c>
      <c r="G2380" s="270">
        <v>13811</v>
      </c>
      <c r="M2380" s="267">
        <v>-80.457925221061174</v>
      </c>
    </row>
    <row r="2381" spans="1:13" x14ac:dyDescent="0.25">
      <c r="A2381" s="267">
        <v>5762012</v>
      </c>
      <c r="B2381" s="267" t="s">
        <v>7232</v>
      </c>
      <c r="C2381" s="267" t="s">
        <v>22275</v>
      </c>
      <c r="D2381" s="268"/>
      <c r="E2381" s="267">
        <v>60</v>
      </c>
      <c r="F2381" s="269">
        <v>4512</v>
      </c>
      <c r="G2381" s="270">
        <v>9068.7999999999993</v>
      </c>
      <c r="M2381" s="267">
        <v>-81.272506110837355</v>
      </c>
    </row>
    <row r="2382" spans="1:13" x14ac:dyDescent="0.25">
      <c r="A2382" s="267">
        <v>5762016</v>
      </c>
      <c r="B2382" s="267" t="s">
        <v>7234</v>
      </c>
      <c r="C2382" s="267" t="s">
        <v>22275</v>
      </c>
      <c r="D2382" s="268"/>
      <c r="E2382" s="267">
        <v>50</v>
      </c>
      <c r="F2382" s="269">
        <v>8354</v>
      </c>
      <c r="G2382" s="270">
        <v>16791.2</v>
      </c>
      <c r="M2382" s="267">
        <v>-76.560861649965645</v>
      </c>
    </row>
    <row r="2383" spans="1:13" x14ac:dyDescent="0.25">
      <c r="A2383" s="267">
        <v>5762020</v>
      </c>
      <c r="B2383" s="267" t="s">
        <v>7236</v>
      </c>
      <c r="C2383" s="267" t="s">
        <v>22275</v>
      </c>
      <c r="D2383" s="268"/>
      <c r="E2383" s="267">
        <v>50</v>
      </c>
      <c r="F2383" s="269">
        <v>15120</v>
      </c>
      <c r="G2383" s="270">
        <v>30390.2</v>
      </c>
      <c r="M2383" s="267">
        <v>-77.815840440555291</v>
      </c>
    </row>
    <row r="2384" spans="1:13" x14ac:dyDescent="0.25">
      <c r="A2384" s="267">
        <v>5762024</v>
      </c>
      <c r="B2384" s="267" t="s">
        <v>7238</v>
      </c>
      <c r="C2384" s="267" t="s">
        <v>22275</v>
      </c>
      <c r="D2384" s="268"/>
      <c r="E2384" s="267">
        <v>60</v>
      </c>
      <c r="F2384" s="269">
        <v>2622</v>
      </c>
      <c r="G2384" s="270">
        <v>5269.8</v>
      </c>
      <c r="M2384" s="267">
        <v>-82.540250537031213</v>
      </c>
    </row>
    <row r="2385" spans="1:13" x14ac:dyDescent="0.25">
      <c r="A2385" s="267">
        <v>5762028</v>
      </c>
      <c r="B2385" s="267" t="s">
        <v>7240</v>
      </c>
      <c r="C2385" s="267" t="s">
        <v>22275</v>
      </c>
      <c r="D2385" s="268"/>
      <c r="E2385" s="267">
        <v>60</v>
      </c>
      <c r="F2385" s="269">
        <v>3239</v>
      </c>
      <c r="G2385" s="270">
        <v>6510.2</v>
      </c>
      <c r="M2385" s="267">
        <v>-83.148508182307808</v>
      </c>
    </row>
    <row r="2386" spans="1:13" x14ac:dyDescent="0.25">
      <c r="A2386" s="267">
        <v>5762032</v>
      </c>
      <c r="B2386" s="267" t="s">
        <v>7242</v>
      </c>
      <c r="C2386" s="267" t="s">
        <v>22275</v>
      </c>
      <c r="D2386" s="268"/>
      <c r="E2386" s="267">
        <v>50</v>
      </c>
      <c r="F2386" s="269">
        <v>6476</v>
      </c>
      <c r="G2386" s="270">
        <v>13017</v>
      </c>
      <c r="M2386" s="267">
        <v>-78.923799838488321</v>
      </c>
    </row>
    <row r="2387" spans="1:13" x14ac:dyDescent="0.25">
      <c r="A2387" s="267">
        <v>5762036</v>
      </c>
      <c r="B2387" s="267" t="s">
        <v>7244</v>
      </c>
      <c r="C2387" s="267" t="s">
        <v>22275</v>
      </c>
      <c r="D2387" s="268"/>
      <c r="E2387" s="267">
        <v>50</v>
      </c>
      <c r="F2387" s="269">
        <v>11668</v>
      </c>
      <c r="G2387" s="270">
        <v>23452.2</v>
      </c>
      <c r="M2387" s="267">
        <v>-77.04422641328695</v>
      </c>
    </row>
    <row r="2388" spans="1:13" x14ac:dyDescent="0.25">
      <c r="A2388" s="267">
        <v>5762040</v>
      </c>
      <c r="B2388" s="267" t="s">
        <v>7246</v>
      </c>
      <c r="C2388" s="267" t="s">
        <v>22275</v>
      </c>
      <c r="D2388" s="268"/>
      <c r="E2388" s="267">
        <v>70</v>
      </c>
      <c r="F2388" s="269">
        <v>4187</v>
      </c>
      <c r="G2388" s="270">
        <v>8416</v>
      </c>
      <c r="M2388" s="267">
        <v>-85.844260163708896</v>
      </c>
    </row>
    <row r="2389" spans="1:13" x14ac:dyDescent="0.25">
      <c r="A2389" s="267">
        <v>5766004</v>
      </c>
      <c r="B2389" s="267" t="s">
        <v>7248</v>
      </c>
      <c r="C2389" s="267" t="s">
        <v>2525</v>
      </c>
      <c r="D2389" s="268"/>
      <c r="E2389" s="267">
        <v>60</v>
      </c>
      <c r="F2389" s="269">
        <v>4759</v>
      </c>
      <c r="G2389" s="270">
        <v>9565.7999999999993</v>
      </c>
      <c r="M2389" s="267">
        <v>-83.388526002745664</v>
      </c>
    </row>
    <row r="2390" spans="1:13" x14ac:dyDescent="0.25">
      <c r="A2390" s="267">
        <v>5766008</v>
      </c>
      <c r="B2390" s="267" t="s">
        <v>7250</v>
      </c>
      <c r="C2390" s="267" t="s">
        <v>22275</v>
      </c>
      <c r="D2390" s="268"/>
      <c r="E2390" s="267">
        <v>50</v>
      </c>
      <c r="F2390" s="269">
        <v>26319</v>
      </c>
      <c r="G2390" s="270">
        <v>52901.4</v>
      </c>
      <c r="M2390" s="267">
        <v>-74.214939932209319</v>
      </c>
    </row>
    <row r="2391" spans="1:13" x14ac:dyDescent="0.25">
      <c r="A2391" s="267">
        <v>5766012</v>
      </c>
      <c r="B2391" s="267" t="s">
        <v>7252</v>
      </c>
      <c r="C2391" s="267" t="s">
        <v>22275</v>
      </c>
      <c r="D2391" s="268"/>
      <c r="E2391" s="267">
        <v>50</v>
      </c>
      <c r="F2391" s="269">
        <v>4443</v>
      </c>
      <c r="G2391" s="270">
        <v>8930</v>
      </c>
      <c r="M2391" s="267">
        <v>-70.721736753469671</v>
      </c>
    </row>
    <row r="2392" spans="1:13" x14ac:dyDescent="0.25">
      <c r="A2392" s="267">
        <v>5766016</v>
      </c>
      <c r="B2392" s="267" t="s">
        <v>2086</v>
      </c>
      <c r="C2392" s="267" t="s">
        <v>22275</v>
      </c>
      <c r="D2392" s="268"/>
      <c r="E2392" s="267">
        <v>50</v>
      </c>
      <c r="F2392" s="269">
        <v>7846</v>
      </c>
      <c r="G2392" s="270">
        <v>15770.4</v>
      </c>
      <c r="M2392" s="267">
        <v>-63.306626731188345</v>
      </c>
    </row>
    <row r="2393" spans="1:13" x14ac:dyDescent="0.25">
      <c r="A2393" s="267">
        <v>5766020</v>
      </c>
      <c r="B2393" s="267" t="s">
        <v>7255</v>
      </c>
      <c r="C2393" s="267" t="s">
        <v>22275</v>
      </c>
      <c r="D2393" s="268"/>
      <c r="E2393" s="267">
        <v>50</v>
      </c>
      <c r="F2393" s="269">
        <v>36471</v>
      </c>
      <c r="G2393" s="270">
        <v>73305.8</v>
      </c>
      <c r="M2393" s="267">
        <v>-70.013405160488247</v>
      </c>
    </row>
    <row r="2394" spans="1:13" x14ac:dyDescent="0.25">
      <c r="A2394" s="267">
        <v>5766024</v>
      </c>
      <c r="B2394" s="267" t="s">
        <v>7257</v>
      </c>
      <c r="C2394" s="267" t="s">
        <v>2525</v>
      </c>
      <c r="D2394" s="268"/>
      <c r="E2394" s="267">
        <v>50</v>
      </c>
      <c r="F2394" s="269">
        <v>4059</v>
      </c>
      <c r="G2394" s="270">
        <v>8158.6</v>
      </c>
      <c r="M2394" s="267">
        <v>-78.924656579675982</v>
      </c>
    </row>
    <row r="2395" spans="1:13" x14ac:dyDescent="0.25">
      <c r="A2395" s="267">
        <v>5766028</v>
      </c>
      <c r="B2395" s="267" t="s">
        <v>7259</v>
      </c>
      <c r="C2395" s="267" t="s">
        <v>2525</v>
      </c>
      <c r="D2395" s="268"/>
      <c r="E2395" s="267">
        <v>60</v>
      </c>
      <c r="F2395" s="269">
        <v>5893</v>
      </c>
      <c r="G2395" s="270">
        <v>11844</v>
      </c>
      <c r="M2395" s="267">
        <v>-79.649440901983567</v>
      </c>
    </row>
    <row r="2396" spans="1:13" x14ac:dyDescent="0.25">
      <c r="A2396" s="267">
        <v>5766032</v>
      </c>
      <c r="B2396" s="267" t="s">
        <v>7261</v>
      </c>
      <c r="C2396" s="267" t="s">
        <v>22275</v>
      </c>
      <c r="D2396" s="268"/>
      <c r="E2396" s="267">
        <v>60</v>
      </c>
      <c r="F2396" s="269">
        <v>8674</v>
      </c>
      <c r="G2396" s="270">
        <v>17435.599999999999</v>
      </c>
      <c r="M2396" s="267">
        <v>-80.701753933865007</v>
      </c>
    </row>
    <row r="2397" spans="1:13" x14ac:dyDescent="0.25">
      <c r="A2397" s="267">
        <v>5766036</v>
      </c>
      <c r="B2397" s="267" t="s">
        <v>7263</v>
      </c>
      <c r="C2397" s="267" t="s">
        <v>2525</v>
      </c>
      <c r="D2397" s="268"/>
      <c r="E2397" s="267">
        <v>60</v>
      </c>
      <c r="F2397" s="269">
        <v>7077</v>
      </c>
      <c r="G2397" s="270">
        <v>14225.4</v>
      </c>
      <c r="M2397" s="267">
        <v>-81.474120709760385</v>
      </c>
    </row>
    <row r="2398" spans="1:13" x14ac:dyDescent="0.25">
      <c r="A2398" s="267">
        <v>5766040</v>
      </c>
      <c r="B2398" s="267" t="s">
        <v>1885</v>
      </c>
      <c r="C2398" s="267" t="s">
        <v>22275</v>
      </c>
      <c r="D2398" s="268"/>
      <c r="E2398" s="267">
        <v>60</v>
      </c>
      <c r="F2398" s="269">
        <v>17364</v>
      </c>
      <c r="G2398" s="270">
        <v>34900.800000000003</v>
      </c>
      <c r="M2398" s="267">
        <v>-80.289384900656444</v>
      </c>
    </row>
    <row r="2399" spans="1:13" x14ac:dyDescent="0.25">
      <c r="A2399" s="267">
        <v>5766044</v>
      </c>
      <c r="B2399" s="267" t="s">
        <v>7266</v>
      </c>
      <c r="C2399" s="267" t="s">
        <v>22275</v>
      </c>
      <c r="D2399" s="268"/>
      <c r="E2399" s="267">
        <v>50</v>
      </c>
      <c r="F2399" s="269">
        <v>20449</v>
      </c>
      <c r="G2399" s="270">
        <v>41103.4</v>
      </c>
      <c r="M2399" s="267">
        <v>-74.185019646771096</v>
      </c>
    </row>
    <row r="2400" spans="1:13" x14ac:dyDescent="0.25">
      <c r="A2400" s="267">
        <v>5766048</v>
      </c>
      <c r="B2400" s="267" t="s">
        <v>7268</v>
      </c>
      <c r="C2400" s="267" t="s">
        <v>2525</v>
      </c>
      <c r="D2400" s="268"/>
      <c r="E2400" s="267">
        <v>50</v>
      </c>
      <c r="F2400" s="269">
        <v>7973</v>
      </c>
      <c r="G2400" s="270">
        <v>16026.6</v>
      </c>
      <c r="M2400" s="267">
        <v>-73.910900872754127</v>
      </c>
    </row>
    <row r="2401" spans="1:13" x14ac:dyDescent="0.25">
      <c r="A2401" s="267">
        <v>5766052</v>
      </c>
      <c r="B2401" s="267" t="s">
        <v>7270</v>
      </c>
      <c r="C2401" s="267" t="s">
        <v>22275</v>
      </c>
      <c r="D2401" s="268"/>
      <c r="E2401" s="267">
        <v>60</v>
      </c>
      <c r="F2401" s="269">
        <v>5051</v>
      </c>
      <c r="G2401" s="270">
        <v>10153</v>
      </c>
      <c r="M2401" s="267">
        <v>-80.02323313414135</v>
      </c>
    </row>
    <row r="2402" spans="1:13" x14ac:dyDescent="0.25">
      <c r="A2402" s="267">
        <v>5766056</v>
      </c>
      <c r="B2402" s="267" t="s">
        <v>7272</v>
      </c>
      <c r="C2402" s="267" t="s">
        <v>22275</v>
      </c>
      <c r="D2402" s="268"/>
      <c r="E2402" s="267">
        <v>50</v>
      </c>
      <c r="F2402" s="269">
        <v>8306</v>
      </c>
      <c r="G2402" s="270">
        <v>16695.400000000001</v>
      </c>
      <c r="M2402" s="267">
        <v>-73.890476410691662</v>
      </c>
    </row>
    <row r="2403" spans="1:13" x14ac:dyDescent="0.25">
      <c r="A2403" s="267">
        <v>5766060</v>
      </c>
      <c r="B2403" s="267" t="s">
        <v>7274</v>
      </c>
      <c r="C2403" s="267" t="s">
        <v>22275</v>
      </c>
      <c r="D2403" s="268"/>
      <c r="E2403" s="267">
        <v>60</v>
      </c>
      <c r="F2403" s="269">
        <v>4404</v>
      </c>
      <c r="G2403" s="270">
        <v>8851.4</v>
      </c>
      <c r="M2403" s="267">
        <v>-80.365880746062459</v>
      </c>
    </row>
    <row r="2404" spans="1:13" x14ac:dyDescent="0.25">
      <c r="A2404" s="267">
        <v>5766064</v>
      </c>
      <c r="B2404" s="267" t="s">
        <v>7276</v>
      </c>
      <c r="C2404" s="267" t="s">
        <v>2525</v>
      </c>
      <c r="D2404" s="268"/>
      <c r="E2404" s="267">
        <v>50</v>
      </c>
      <c r="F2404" s="269">
        <v>4420</v>
      </c>
      <c r="G2404" s="270">
        <v>8885.2000000000007</v>
      </c>
      <c r="M2404" s="267">
        <v>-77.321965790104642</v>
      </c>
    </row>
    <row r="2405" spans="1:13" x14ac:dyDescent="0.25">
      <c r="A2405" s="267">
        <v>5770004</v>
      </c>
      <c r="B2405" s="267" t="s">
        <v>7278</v>
      </c>
      <c r="C2405" s="267" t="s">
        <v>22275</v>
      </c>
      <c r="D2405" s="268"/>
      <c r="E2405" s="267">
        <v>50</v>
      </c>
      <c r="F2405" s="269">
        <v>24062</v>
      </c>
      <c r="G2405" s="270">
        <v>48364.800000000003</v>
      </c>
      <c r="M2405" s="267">
        <v>-73.159305929957696</v>
      </c>
    </row>
    <row r="2406" spans="1:13" x14ac:dyDescent="0.25">
      <c r="A2406" s="267">
        <v>5770008</v>
      </c>
      <c r="B2406" s="267" t="s">
        <v>7280</v>
      </c>
      <c r="C2406" s="267" t="s">
        <v>22275</v>
      </c>
      <c r="D2406" s="268"/>
      <c r="E2406" s="267">
        <v>50</v>
      </c>
      <c r="F2406" s="269">
        <v>12380</v>
      </c>
      <c r="G2406" s="270">
        <v>24883</v>
      </c>
      <c r="M2406" s="267">
        <v>-63.423853849480203</v>
      </c>
    </row>
    <row r="2407" spans="1:13" x14ac:dyDescent="0.25">
      <c r="A2407" s="267">
        <v>5770012</v>
      </c>
      <c r="B2407" s="267" t="s">
        <v>7282</v>
      </c>
      <c r="C2407" s="267" t="s">
        <v>2525</v>
      </c>
      <c r="D2407" s="268"/>
      <c r="E2407" s="267">
        <v>50</v>
      </c>
      <c r="F2407" s="269">
        <v>7969</v>
      </c>
      <c r="G2407" s="270">
        <v>16017</v>
      </c>
      <c r="M2407" s="267">
        <v>-77.418120999765492</v>
      </c>
    </row>
    <row r="2408" spans="1:13" x14ac:dyDescent="0.25">
      <c r="A2408" s="267">
        <v>5770016</v>
      </c>
      <c r="B2408" s="267" t="s">
        <v>7284</v>
      </c>
      <c r="C2408" s="267" t="s">
        <v>2525</v>
      </c>
      <c r="D2408" s="268"/>
      <c r="E2408" s="267">
        <v>50</v>
      </c>
      <c r="F2408" s="269">
        <v>6573</v>
      </c>
      <c r="G2408" s="270">
        <v>13212.4</v>
      </c>
      <c r="M2408" s="267">
        <v>-72.927709836675149</v>
      </c>
    </row>
    <row r="2409" spans="1:13" x14ac:dyDescent="0.25">
      <c r="A2409" s="267">
        <v>5770020</v>
      </c>
      <c r="B2409" s="267" t="s">
        <v>7286</v>
      </c>
      <c r="C2409" s="267" t="s">
        <v>22275</v>
      </c>
      <c r="D2409" s="268"/>
      <c r="E2409" s="267">
        <v>50</v>
      </c>
      <c r="F2409" s="269">
        <v>12734</v>
      </c>
      <c r="G2409" s="270">
        <v>25594.400000000001</v>
      </c>
      <c r="M2409" s="267">
        <v>-66.703571000174506</v>
      </c>
    </row>
    <row r="2410" spans="1:13" x14ac:dyDescent="0.25">
      <c r="A2410" s="267">
        <v>5770024</v>
      </c>
      <c r="B2410" s="267" t="s">
        <v>7288</v>
      </c>
      <c r="C2410" s="267" t="s">
        <v>22275</v>
      </c>
      <c r="D2410" s="268"/>
      <c r="E2410" s="267">
        <v>50</v>
      </c>
      <c r="F2410" s="269">
        <v>40226</v>
      </c>
      <c r="G2410" s="270">
        <v>80855.199999999997</v>
      </c>
      <c r="M2410" s="267">
        <v>-74.493020432768247</v>
      </c>
    </row>
    <row r="2411" spans="1:13" x14ac:dyDescent="0.25">
      <c r="A2411" s="267">
        <v>5770028</v>
      </c>
      <c r="B2411" s="267" t="s">
        <v>7290</v>
      </c>
      <c r="C2411" s="267" t="s">
        <v>22275</v>
      </c>
      <c r="D2411" s="268"/>
      <c r="E2411" s="267">
        <v>60</v>
      </c>
      <c r="F2411" s="269">
        <v>12816</v>
      </c>
      <c r="G2411" s="270">
        <v>25761</v>
      </c>
      <c r="M2411" s="267">
        <v>-79.915254806678661</v>
      </c>
    </row>
    <row r="2412" spans="1:13" x14ac:dyDescent="0.25">
      <c r="A2412" s="267">
        <v>5770032</v>
      </c>
      <c r="B2412" s="267" t="s">
        <v>7292</v>
      </c>
      <c r="C2412" s="267" t="s">
        <v>22275</v>
      </c>
      <c r="D2412" s="268"/>
      <c r="E2412" s="267">
        <v>50</v>
      </c>
      <c r="F2412" s="269">
        <v>17580</v>
      </c>
      <c r="G2412" s="270">
        <v>35334.800000000003</v>
      </c>
      <c r="M2412" s="267">
        <v>-71.774285389245705</v>
      </c>
    </row>
    <row r="2413" spans="1:13" x14ac:dyDescent="0.25">
      <c r="A2413" s="267">
        <v>5770036</v>
      </c>
      <c r="B2413" s="267" t="s">
        <v>7294</v>
      </c>
      <c r="C2413" s="267" t="s">
        <v>22275</v>
      </c>
      <c r="D2413" s="268"/>
      <c r="E2413" s="267">
        <v>60</v>
      </c>
      <c r="F2413" s="269">
        <v>6335</v>
      </c>
      <c r="G2413" s="270">
        <v>12733.4</v>
      </c>
      <c r="M2413" s="267">
        <v>-79.414210806915321</v>
      </c>
    </row>
    <row r="2414" spans="1:13" x14ac:dyDescent="0.25">
      <c r="A2414" s="267">
        <v>5770040</v>
      </c>
      <c r="B2414" s="267" t="s">
        <v>7296</v>
      </c>
      <c r="C2414" s="267" t="s">
        <v>22275</v>
      </c>
      <c r="D2414" s="268"/>
      <c r="E2414" s="267">
        <v>50</v>
      </c>
      <c r="F2414" s="269">
        <v>7755</v>
      </c>
      <c r="G2414" s="270">
        <v>15587</v>
      </c>
      <c r="M2414" s="267">
        <v>-75.652629267001657</v>
      </c>
    </row>
    <row r="2415" spans="1:13" x14ac:dyDescent="0.25">
      <c r="A2415" s="267">
        <v>5770044</v>
      </c>
      <c r="B2415" s="267" t="s">
        <v>7298</v>
      </c>
      <c r="C2415" s="267" t="s">
        <v>2525</v>
      </c>
      <c r="D2415" s="268"/>
      <c r="E2415" s="267">
        <v>50</v>
      </c>
      <c r="F2415" s="269">
        <v>6816</v>
      </c>
      <c r="G2415" s="270">
        <v>13700</v>
      </c>
      <c r="M2415" s="267">
        <v>-73.392560452982224</v>
      </c>
    </row>
    <row r="2416" spans="1:13" x14ac:dyDescent="0.25">
      <c r="A2416" s="267">
        <v>5774004</v>
      </c>
      <c r="B2416" s="267" t="s">
        <v>7300</v>
      </c>
      <c r="C2416" s="267" t="s">
        <v>2525</v>
      </c>
      <c r="D2416" s="268"/>
      <c r="E2416" s="267">
        <v>60</v>
      </c>
      <c r="F2416" s="269">
        <v>4608</v>
      </c>
      <c r="G2416" s="270">
        <v>9261.2000000000007</v>
      </c>
      <c r="M2416" s="267">
        <v>-83.15491845448102</v>
      </c>
    </row>
    <row r="2417" spans="1:13" x14ac:dyDescent="0.25">
      <c r="A2417" s="267">
        <v>5774008</v>
      </c>
      <c r="B2417" s="267" t="s">
        <v>7302</v>
      </c>
      <c r="C2417" s="267" t="s">
        <v>22275</v>
      </c>
      <c r="D2417" s="268"/>
      <c r="E2417" s="267">
        <v>60</v>
      </c>
      <c r="F2417" s="269">
        <v>7533</v>
      </c>
      <c r="G2417" s="270">
        <v>15142</v>
      </c>
      <c r="M2417" s="267">
        <v>-81.494937192488564</v>
      </c>
    </row>
    <row r="2418" spans="1:13" x14ac:dyDescent="0.25">
      <c r="A2418" s="267">
        <v>5774012</v>
      </c>
      <c r="B2418" s="267" t="s">
        <v>7304</v>
      </c>
      <c r="C2418" s="267" t="s">
        <v>2525</v>
      </c>
      <c r="D2418" s="268"/>
      <c r="E2418" s="267">
        <v>60</v>
      </c>
      <c r="F2418" s="269">
        <v>6613</v>
      </c>
      <c r="G2418" s="270">
        <v>13291.6</v>
      </c>
      <c r="M2418" s="267">
        <v>-79.443751783193306</v>
      </c>
    </row>
    <row r="2419" spans="1:13" x14ac:dyDescent="0.25">
      <c r="A2419" s="267">
        <v>5774016</v>
      </c>
      <c r="B2419" s="267" t="s">
        <v>7306</v>
      </c>
      <c r="C2419" s="267" t="s">
        <v>22275</v>
      </c>
      <c r="D2419" s="268"/>
      <c r="E2419" s="267">
        <v>50</v>
      </c>
      <c r="F2419" s="269">
        <v>10725</v>
      </c>
      <c r="G2419" s="270">
        <v>21556.6</v>
      </c>
      <c r="M2419" s="267">
        <v>-76.595985793335686</v>
      </c>
    </row>
    <row r="2420" spans="1:13" x14ac:dyDescent="0.25">
      <c r="A2420" s="267">
        <v>5774020</v>
      </c>
      <c r="B2420" s="267" t="s">
        <v>7308</v>
      </c>
      <c r="C2420" s="267" t="s">
        <v>22275</v>
      </c>
      <c r="D2420" s="268"/>
      <c r="E2420" s="267">
        <v>50</v>
      </c>
      <c r="F2420" s="269">
        <v>15121</v>
      </c>
      <c r="G2420" s="270">
        <v>30392.799999999999</v>
      </c>
      <c r="M2420" s="267">
        <v>-74.388572372410323</v>
      </c>
    </row>
    <row r="2421" spans="1:13" x14ac:dyDescent="0.25">
      <c r="A2421" s="267">
        <v>5774024</v>
      </c>
      <c r="B2421" s="267" t="s">
        <v>7310</v>
      </c>
      <c r="C2421" s="267" t="s">
        <v>2525</v>
      </c>
      <c r="D2421" s="268"/>
      <c r="E2421" s="267">
        <v>50</v>
      </c>
      <c r="F2421" s="269">
        <v>7890</v>
      </c>
      <c r="G2421" s="270">
        <v>15859.8</v>
      </c>
      <c r="M2421" s="267">
        <v>-72.700873100641857</v>
      </c>
    </row>
    <row r="2422" spans="1:13" x14ac:dyDescent="0.25">
      <c r="A2422" s="267">
        <v>5774028</v>
      </c>
      <c r="B2422" s="267" t="s">
        <v>7312</v>
      </c>
      <c r="C2422" s="267" t="s">
        <v>22275</v>
      </c>
      <c r="D2422" s="268"/>
      <c r="E2422" s="267">
        <v>60</v>
      </c>
      <c r="F2422" s="269">
        <v>5329</v>
      </c>
      <c r="G2422" s="270">
        <v>10712</v>
      </c>
      <c r="M2422" s="267">
        <v>-80.897780145718414</v>
      </c>
    </row>
    <row r="2423" spans="1:13" x14ac:dyDescent="0.25">
      <c r="A2423" s="267">
        <v>5774032</v>
      </c>
      <c r="B2423" s="267" t="s">
        <v>7314</v>
      </c>
      <c r="C2423" s="267" t="s">
        <v>22275</v>
      </c>
      <c r="D2423" s="268"/>
      <c r="E2423" s="267">
        <v>50</v>
      </c>
      <c r="F2423" s="269">
        <v>71842</v>
      </c>
      <c r="G2423" s="270">
        <v>144402.20000000001</v>
      </c>
      <c r="M2423" s="267">
        <v>-72.674168331219462</v>
      </c>
    </row>
    <row r="2424" spans="1:13" x14ac:dyDescent="0.25">
      <c r="A2424" s="267">
        <v>5774036</v>
      </c>
      <c r="B2424" s="267" t="s">
        <v>7316</v>
      </c>
      <c r="C2424" s="267" t="s">
        <v>22275</v>
      </c>
      <c r="D2424" s="268"/>
      <c r="E2424" s="267">
        <v>50</v>
      </c>
      <c r="F2424" s="269">
        <v>12278</v>
      </c>
      <c r="G2424" s="270">
        <v>24679.200000000001</v>
      </c>
      <c r="M2424" s="267">
        <v>-76.235047234015312</v>
      </c>
    </row>
    <row r="2425" spans="1:13" x14ac:dyDescent="0.25">
      <c r="A2425" s="267">
        <v>5774040</v>
      </c>
      <c r="B2425" s="267" t="s">
        <v>7318</v>
      </c>
      <c r="C2425" s="267" t="s">
        <v>22275</v>
      </c>
      <c r="D2425" s="268"/>
      <c r="E2425" s="267">
        <v>50</v>
      </c>
      <c r="F2425" s="269">
        <v>6057</v>
      </c>
      <c r="G2425" s="270">
        <v>12174.4</v>
      </c>
      <c r="M2425" s="267">
        <v>-74.494239951384827</v>
      </c>
    </row>
    <row r="2426" spans="1:13" x14ac:dyDescent="0.25">
      <c r="A2426" s="267">
        <v>5911000</v>
      </c>
      <c r="B2426" s="267" t="s">
        <v>7320</v>
      </c>
      <c r="C2426" s="267" t="s">
        <v>22275</v>
      </c>
      <c r="D2426" s="268"/>
      <c r="E2426" s="267">
        <v>50</v>
      </c>
      <c r="F2426" s="269">
        <v>182845</v>
      </c>
      <c r="G2426" s="270">
        <v>367517.6</v>
      </c>
      <c r="M2426" s="267">
        <v>-75.42922867078569</v>
      </c>
    </row>
    <row r="2427" spans="1:13" x14ac:dyDescent="0.25">
      <c r="A2427" s="267">
        <v>5913000</v>
      </c>
      <c r="B2427" s="267" t="s">
        <v>7322</v>
      </c>
      <c r="C2427" s="267" t="s">
        <v>22275</v>
      </c>
      <c r="D2427" s="268"/>
      <c r="E2427" s="267">
        <v>50</v>
      </c>
      <c r="F2427" s="269">
        <v>286685</v>
      </c>
      <c r="G2427" s="270">
        <v>576237.19999999995</v>
      </c>
      <c r="M2427" s="267">
        <v>-74.777346294365856</v>
      </c>
    </row>
    <row r="2428" spans="1:13" x14ac:dyDescent="0.25">
      <c r="A2428" s="267">
        <v>5914000</v>
      </c>
      <c r="B2428" s="267" t="s">
        <v>848</v>
      </c>
      <c r="C2428" s="267" t="s">
        <v>22275</v>
      </c>
      <c r="D2428" s="268"/>
      <c r="E2428" s="267">
        <v>50</v>
      </c>
      <c r="F2428" s="269">
        <v>93355</v>
      </c>
      <c r="G2428" s="270">
        <v>187644.4</v>
      </c>
      <c r="M2428" s="267">
        <v>-75.595111733203325</v>
      </c>
    </row>
    <row r="2429" spans="1:13" x14ac:dyDescent="0.25">
      <c r="A2429" s="267">
        <v>5915000</v>
      </c>
      <c r="B2429" s="267" t="s">
        <v>7325</v>
      </c>
      <c r="C2429" s="267" t="s">
        <v>22275</v>
      </c>
      <c r="D2429" s="268"/>
      <c r="E2429" s="267">
        <v>60</v>
      </c>
      <c r="F2429" s="269">
        <v>88805</v>
      </c>
      <c r="G2429" s="270">
        <v>178497.2</v>
      </c>
      <c r="M2429" s="267">
        <v>-79.249986811976754</v>
      </c>
    </row>
    <row r="2430" spans="1:13" x14ac:dyDescent="0.25">
      <c r="A2430" s="267">
        <v>5916000</v>
      </c>
      <c r="B2430" s="267" t="s">
        <v>7327</v>
      </c>
      <c r="C2430" s="267" t="s">
        <v>22275</v>
      </c>
      <c r="D2430" s="268"/>
      <c r="E2430" s="267">
        <v>60</v>
      </c>
      <c r="F2430" s="269">
        <v>79031</v>
      </c>
      <c r="G2430" s="270">
        <v>158852.20000000001</v>
      </c>
      <c r="M2430" s="267">
        <v>-81.392605034062939</v>
      </c>
    </row>
    <row r="2431" spans="1:13" x14ac:dyDescent="0.25">
      <c r="A2431" s="267">
        <v>5954004</v>
      </c>
      <c r="B2431" s="267" t="s">
        <v>7329</v>
      </c>
      <c r="C2431" s="267" t="s">
        <v>22275</v>
      </c>
      <c r="D2431" s="268"/>
      <c r="E2431" s="267">
        <v>50</v>
      </c>
      <c r="F2431" s="269">
        <v>4527</v>
      </c>
      <c r="G2431" s="270">
        <v>9099</v>
      </c>
      <c r="M2431" s="267">
        <v>-75.987307537690043</v>
      </c>
    </row>
    <row r="2432" spans="1:13" x14ac:dyDescent="0.25">
      <c r="A2432" s="267">
        <v>5954008</v>
      </c>
      <c r="B2432" s="267" t="s">
        <v>7331</v>
      </c>
      <c r="C2432" s="267" t="s">
        <v>22275</v>
      </c>
      <c r="D2432" s="268"/>
      <c r="E2432" s="267">
        <v>50</v>
      </c>
      <c r="F2432" s="269">
        <v>15051</v>
      </c>
      <c r="G2432" s="270">
        <v>30252.2</v>
      </c>
      <c r="M2432" s="267">
        <v>-57.443264815442937</v>
      </c>
    </row>
    <row r="2433" spans="1:13" x14ac:dyDescent="0.25">
      <c r="A2433" s="267">
        <v>5954012</v>
      </c>
      <c r="B2433" s="267" t="s">
        <v>7333</v>
      </c>
      <c r="C2433" s="267" t="s">
        <v>22275</v>
      </c>
      <c r="D2433" s="268"/>
      <c r="E2433" s="267">
        <v>50</v>
      </c>
      <c r="F2433" s="269">
        <v>15553</v>
      </c>
      <c r="G2433" s="270">
        <v>31262</v>
      </c>
      <c r="M2433" s="267">
        <v>-73.346225566659399</v>
      </c>
    </row>
    <row r="2434" spans="1:13" x14ac:dyDescent="0.25">
      <c r="A2434" s="267">
        <v>5954016</v>
      </c>
      <c r="B2434" s="267" t="s">
        <v>7335</v>
      </c>
      <c r="C2434" s="267" t="s">
        <v>22275</v>
      </c>
      <c r="D2434" s="268"/>
      <c r="E2434" s="267">
        <v>50</v>
      </c>
      <c r="F2434" s="269">
        <v>27285</v>
      </c>
      <c r="G2434" s="270">
        <v>54842.400000000001</v>
      </c>
      <c r="M2434" s="267">
        <v>-75.77103043927761</v>
      </c>
    </row>
    <row r="2435" spans="1:13" x14ac:dyDescent="0.25">
      <c r="A2435" s="267">
        <v>5954020</v>
      </c>
      <c r="B2435" s="267" t="s">
        <v>7337</v>
      </c>
      <c r="C2435" s="267" t="s">
        <v>22275</v>
      </c>
      <c r="D2435" s="268"/>
      <c r="E2435" s="267">
        <v>50</v>
      </c>
      <c r="F2435" s="269">
        <v>11676</v>
      </c>
      <c r="G2435" s="270">
        <v>23469.599999999999</v>
      </c>
      <c r="M2435" s="267">
        <v>-69.949947638400275</v>
      </c>
    </row>
    <row r="2436" spans="1:13" x14ac:dyDescent="0.25">
      <c r="A2436" s="267">
        <v>5954024</v>
      </c>
      <c r="B2436" s="267" t="s">
        <v>7339</v>
      </c>
      <c r="C2436" s="267" t="s">
        <v>22275</v>
      </c>
      <c r="D2436" s="268"/>
      <c r="E2436" s="267">
        <v>50</v>
      </c>
      <c r="F2436" s="269">
        <v>14118</v>
      </c>
      <c r="G2436" s="270">
        <v>28377.599999999999</v>
      </c>
      <c r="M2436" s="267">
        <v>-70.452283079436313</v>
      </c>
    </row>
    <row r="2437" spans="1:13" x14ac:dyDescent="0.25">
      <c r="A2437" s="267">
        <v>5954028</v>
      </c>
      <c r="B2437" s="267" t="s">
        <v>7341</v>
      </c>
      <c r="C2437" s="267" t="s">
        <v>22275</v>
      </c>
      <c r="D2437" s="268"/>
      <c r="E2437" s="267">
        <v>50</v>
      </c>
      <c r="F2437" s="269">
        <v>12588</v>
      </c>
      <c r="G2437" s="270">
        <v>25301</v>
      </c>
      <c r="M2437" s="267">
        <v>-67.166708583957387</v>
      </c>
    </row>
    <row r="2438" spans="1:13" x14ac:dyDescent="0.25">
      <c r="A2438" s="267">
        <v>5954032</v>
      </c>
      <c r="B2438" s="267" t="s">
        <v>7343</v>
      </c>
      <c r="C2438" s="267" t="s">
        <v>22275</v>
      </c>
      <c r="D2438" s="268"/>
      <c r="E2438" s="267">
        <v>50</v>
      </c>
      <c r="F2438" s="269">
        <v>13887</v>
      </c>
      <c r="G2438" s="270">
        <v>27912.799999999999</v>
      </c>
      <c r="M2438" s="267">
        <v>-68.97799122863961</v>
      </c>
    </row>
    <row r="2439" spans="1:13" x14ac:dyDescent="0.25">
      <c r="A2439" s="267">
        <v>5954036</v>
      </c>
      <c r="B2439" s="267" t="s">
        <v>7345</v>
      </c>
      <c r="C2439" s="267" t="s">
        <v>22275</v>
      </c>
      <c r="D2439" s="268"/>
      <c r="E2439" s="267">
        <v>50</v>
      </c>
      <c r="F2439" s="269">
        <v>48241</v>
      </c>
      <c r="G2439" s="270">
        <v>96964</v>
      </c>
      <c r="M2439" s="267">
        <v>-73.3211146156913</v>
      </c>
    </row>
    <row r="2440" spans="1:13" x14ac:dyDescent="0.25">
      <c r="A2440" s="267">
        <v>5958004</v>
      </c>
      <c r="B2440" s="267" t="s">
        <v>7347</v>
      </c>
      <c r="C2440" s="267" t="s">
        <v>22275</v>
      </c>
      <c r="D2440" s="268"/>
      <c r="E2440" s="267">
        <v>50</v>
      </c>
      <c r="F2440" s="269">
        <v>36871</v>
      </c>
      <c r="G2440" s="270">
        <v>74111</v>
      </c>
      <c r="M2440" s="267">
        <v>-73.22972925850766</v>
      </c>
    </row>
    <row r="2441" spans="1:13" x14ac:dyDescent="0.25">
      <c r="A2441" s="267">
        <v>5958008</v>
      </c>
      <c r="B2441" s="267" t="s">
        <v>7349</v>
      </c>
      <c r="C2441" s="267" t="s">
        <v>2525</v>
      </c>
      <c r="D2441" s="268"/>
      <c r="E2441" s="267">
        <v>50</v>
      </c>
      <c r="F2441" s="269">
        <v>5666</v>
      </c>
      <c r="G2441" s="270">
        <v>11389.6</v>
      </c>
      <c r="M2441" s="267">
        <v>-76.434918363223318</v>
      </c>
    </row>
    <row r="2442" spans="1:13" x14ac:dyDescent="0.25">
      <c r="A2442" s="267">
        <v>5958012</v>
      </c>
      <c r="B2442" s="267" t="s">
        <v>7351</v>
      </c>
      <c r="C2442" s="267" t="s">
        <v>22275</v>
      </c>
      <c r="D2442" s="268"/>
      <c r="E2442" s="267">
        <v>50</v>
      </c>
      <c r="F2442" s="269">
        <v>12902</v>
      </c>
      <c r="G2442" s="270">
        <v>25933.4</v>
      </c>
      <c r="M2442" s="267">
        <v>-70.963769858878891</v>
      </c>
    </row>
    <row r="2443" spans="1:13" x14ac:dyDescent="0.25">
      <c r="A2443" s="267">
        <v>5958016</v>
      </c>
      <c r="B2443" s="267" t="s">
        <v>7353</v>
      </c>
      <c r="C2443" s="267" t="s">
        <v>2525</v>
      </c>
      <c r="D2443" s="268"/>
      <c r="E2443" s="267">
        <v>50</v>
      </c>
      <c r="F2443" s="269">
        <v>4493</v>
      </c>
      <c r="G2443" s="270">
        <v>9031.4</v>
      </c>
      <c r="M2443" s="267">
        <v>-77.198577452972913</v>
      </c>
    </row>
    <row r="2444" spans="1:13" x14ac:dyDescent="0.25">
      <c r="A2444" s="267">
        <v>5958020</v>
      </c>
      <c r="B2444" s="267" t="s">
        <v>7355</v>
      </c>
      <c r="C2444" s="267" t="s">
        <v>22275</v>
      </c>
      <c r="D2444" s="268"/>
      <c r="E2444" s="267">
        <v>50</v>
      </c>
      <c r="F2444" s="269">
        <v>2205</v>
      </c>
      <c r="G2444" s="270">
        <v>4432.2</v>
      </c>
      <c r="M2444" s="267">
        <v>-72.482955318355025</v>
      </c>
    </row>
    <row r="2445" spans="1:13" x14ac:dyDescent="0.25">
      <c r="A2445" s="267">
        <v>5958024</v>
      </c>
      <c r="B2445" s="267" t="s">
        <v>7357</v>
      </c>
      <c r="C2445" s="267" t="s">
        <v>22275</v>
      </c>
      <c r="D2445" s="268"/>
      <c r="E2445" s="267">
        <v>50</v>
      </c>
      <c r="F2445" s="269">
        <v>10162</v>
      </c>
      <c r="G2445" s="270">
        <v>20425.2</v>
      </c>
      <c r="M2445" s="267">
        <v>-76.554234082833901</v>
      </c>
    </row>
    <row r="2446" spans="1:13" x14ac:dyDescent="0.25">
      <c r="A2446" s="267">
        <v>5958028</v>
      </c>
      <c r="B2446" s="267" t="s">
        <v>7359</v>
      </c>
      <c r="C2446" s="267" t="s">
        <v>22275</v>
      </c>
      <c r="D2446" s="268"/>
      <c r="E2446" s="267">
        <v>50</v>
      </c>
      <c r="F2446" s="269">
        <v>3933</v>
      </c>
      <c r="G2446" s="270">
        <v>7905.8</v>
      </c>
      <c r="M2446" s="267">
        <v>-77.441004046945821</v>
      </c>
    </row>
    <row r="2447" spans="1:13" x14ac:dyDescent="0.25">
      <c r="A2447" s="267">
        <v>5958032</v>
      </c>
      <c r="B2447" s="267" t="s">
        <v>7361</v>
      </c>
      <c r="C2447" s="267" t="s">
        <v>22275</v>
      </c>
      <c r="D2447" s="268"/>
      <c r="E2447" s="267">
        <v>50</v>
      </c>
      <c r="F2447" s="269">
        <v>15238</v>
      </c>
      <c r="G2447" s="270">
        <v>30628</v>
      </c>
      <c r="M2447" s="267">
        <v>-71.703995202436587</v>
      </c>
    </row>
    <row r="2448" spans="1:13" x14ac:dyDescent="0.25">
      <c r="A2448" s="267">
        <v>5958036</v>
      </c>
      <c r="B2448" s="267" t="s">
        <v>7363</v>
      </c>
      <c r="C2448" s="267" t="s">
        <v>22275</v>
      </c>
      <c r="D2448" s="268"/>
      <c r="E2448" s="267">
        <v>50</v>
      </c>
      <c r="F2448" s="269">
        <v>7440</v>
      </c>
      <c r="G2448" s="270">
        <v>14953.6</v>
      </c>
      <c r="M2448" s="267">
        <v>-65.910529363681817</v>
      </c>
    </row>
    <row r="2449" spans="1:13" x14ac:dyDescent="0.25">
      <c r="A2449" s="267">
        <v>5958040</v>
      </c>
      <c r="B2449" s="267" t="s">
        <v>7365</v>
      </c>
      <c r="C2449" s="267" t="s">
        <v>22275</v>
      </c>
      <c r="D2449" s="268"/>
      <c r="E2449" s="267">
        <v>50</v>
      </c>
      <c r="F2449" s="269">
        <v>12559</v>
      </c>
      <c r="G2449" s="270">
        <v>25244</v>
      </c>
      <c r="M2449" s="267">
        <v>-78.200867833024688</v>
      </c>
    </row>
    <row r="2450" spans="1:13" x14ac:dyDescent="0.25">
      <c r="A2450" s="267">
        <v>5958044</v>
      </c>
      <c r="B2450" s="267" t="s">
        <v>7367</v>
      </c>
      <c r="C2450" s="267" t="s">
        <v>22275</v>
      </c>
      <c r="D2450" s="268"/>
      <c r="E2450" s="267">
        <v>50</v>
      </c>
      <c r="F2450" s="269">
        <v>14146</v>
      </c>
      <c r="G2450" s="270">
        <v>28433.200000000001</v>
      </c>
      <c r="M2450" s="267">
        <v>-72.709139673333951</v>
      </c>
    </row>
    <row r="2451" spans="1:13" x14ac:dyDescent="0.25">
      <c r="A2451" s="267">
        <v>5958048</v>
      </c>
      <c r="B2451" s="267" t="s">
        <v>7369</v>
      </c>
      <c r="C2451" s="267" t="s">
        <v>22275</v>
      </c>
      <c r="D2451" s="268"/>
      <c r="E2451" s="267">
        <v>50</v>
      </c>
      <c r="F2451" s="269">
        <v>6568</v>
      </c>
      <c r="G2451" s="270">
        <v>13201.8</v>
      </c>
      <c r="M2451" s="267">
        <v>-78.467895957859952</v>
      </c>
    </row>
    <row r="2452" spans="1:13" x14ac:dyDescent="0.25">
      <c r="A2452" s="267">
        <v>5962004</v>
      </c>
      <c r="B2452" s="267" t="s">
        <v>7371</v>
      </c>
      <c r="C2452" s="267" t="s">
        <v>22275</v>
      </c>
      <c r="D2452" s="268"/>
      <c r="E2452" s="267">
        <v>50</v>
      </c>
      <c r="F2452" s="269">
        <v>9014</v>
      </c>
      <c r="G2452" s="270">
        <v>18117.599999999999</v>
      </c>
      <c r="M2452" s="267">
        <v>-72.805351050366141</v>
      </c>
    </row>
    <row r="2453" spans="1:13" x14ac:dyDescent="0.25">
      <c r="A2453" s="267">
        <v>5962008</v>
      </c>
      <c r="B2453" s="267" t="s">
        <v>7373</v>
      </c>
      <c r="C2453" s="267" t="s">
        <v>22275</v>
      </c>
      <c r="D2453" s="268"/>
      <c r="E2453" s="267">
        <v>50</v>
      </c>
      <c r="F2453" s="269">
        <v>5840</v>
      </c>
      <c r="G2453" s="270">
        <v>11738.2</v>
      </c>
      <c r="M2453" s="267">
        <v>-73.952873591113033</v>
      </c>
    </row>
    <row r="2454" spans="1:13" x14ac:dyDescent="0.25">
      <c r="A2454" s="267">
        <v>5962012</v>
      </c>
      <c r="B2454" s="267" t="s">
        <v>7375</v>
      </c>
      <c r="C2454" s="267" t="s">
        <v>22275</v>
      </c>
      <c r="D2454" s="268"/>
      <c r="E2454" s="267">
        <v>50</v>
      </c>
      <c r="F2454" s="269">
        <v>8217</v>
      </c>
      <c r="G2454" s="270">
        <v>16516.400000000001</v>
      </c>
      <c r="M2454" s="267">
        <v>-71.377610494145642</v>
      </c>
    </row>
    <row r="2455" spans="1:13" x14ac:dyDescent="0.25">
      <c r="A2455" s="267">
        <v>5962016</v>
      </c>
      <c r="B2455" s="267" t="s">
        <v>7377</v>
      </c>
      <c r="C2455" s="267" t="s">
        <v>22275</v>
      </c>
      <c r="D2455" s="268"/>
      <c r="E2455" s="267">
        <v>50</v>
      </c>
      <c r="F2455" s="269">
        <v>18014</v>
      </c>
      <c r="G2455" s="270">
        <v>36207.4</v>
      </c>
      <c r="M2455" s="267">
        <v>-75.221314919695942</v>
      </c>
    </row>
    <row r="2456" spans="1:13" x14ac:dyDescent="0.25">
      <c r="A2456" s="267">
        <v>5962020</v>
      </c>
      <c r="B2456" s="267" t="s">
        <v>7379</v>
      </c>
      <c r="C2456" s="267" t="s">
        <v>2525</v>
      </c>
      <c r="D2456" s="268"/>
      <c r="E2456" s="267">
        <v>50</v>
      </c>
      <c r="F2456" s="269">
        <v>3611</v>
      </c>
      <c r="G2456" s="270">
        <v>7258.6</v>
      </c>
      <c r="M2456" s="267">
        <v>-73.296368209919066</v>
      </c>
    </row>
    <row r="2457" spans="1:13" x14ac:dyDescent="0.25">
      <c r="A2457" s="267">
        <v>5962024</v>
      </c>
      <c r="B2457" s="267" t="s">
        <v>7381</v>
      </c>
      <c r="C2457" s="267" t="s">
        <v>22275</v>
      </c>
      <c r="D2457" s="268"/>
      <c r="E2457" s="267">
        <v>50</v>
      </c>
      <c r="F2457" s="269">
        <v>46914</v>
      </c>
      <c r="G2457" s="270">
        <v>94296.6</v>
      </c>
      <c r="M2457" s="267">
        <v>-73.927766569788531</v>
      </c>
    </row>
    <row r="2458" spans="1:13" x14ac:dyDescent="0.25">
      <c r="A2458" s="267">
        <v>5962028</v>
      </c>
      <c r="B2458" s="267" t="s">
        <v>7383</v>
      </c>
      <c r="C2458" s="267" t="s">
        <v>22275</v>
      </c>
      <c r="D2458" s="268"/>
      <c r="E2458" s="267">
        <v>50</v>
      </c>
      <c r="F2458" s="269">
        <v>8275</v>
      </c>
      <c r="G2458" s="270">
        <v>16633.2</v>
      </c>
      <c r="M2458" s="267">
        <v>-77.175018720193009</v>
      </c>
    </row>
    <row r="2459" spans="1:13" x14ac:dyDescent="0.25">
      <c r="A2459" s="267">
        <v>5962032</v>
      </c>
      <c r="B2459" s="267" t="s">
        <v>7385</v>
      </c>
      <c r="C2459" s="267" t="s">
        <v>22275</v>
      </c>
      <c r="D2459" s="268"/>
      <c r="E2459" s="267">
        <v>50</v>
      </c>
      <c r="F2459" s="269">
        <v>36939</v>
      </c>
      <c r="G2459" s="270">
        <v>74248</v>
      </c>
      <c r="M2459" s="267">
        <v>-68.65016468080357</v>
      </c>
    </row>
    <row r="2460" spans="1:13" x14ac:dyDescent="0.25">
      <c r="A2460" s="267">
        <v>5962036</v>
      </c>
      <c r="B2460" s="267" t="s">
        <v>7387</v>
      </c>
      <c r="C2460" s="267" t="s">
        <v>22275</v>
      </c>
      <c r="D2460" s="268"/>
      <c r="E2460" s="267">
        <v>50</v>
      </c>
      <c r="F2460" s="269">
        <v>10384</v>
      </c>
      <c r="G2460" s="270">
        <v>20872.8</v>
      </c>
      <c r="M2460" s="267">
        <v>-67.815508714279503</v>
      </c>
    </row>
    <row r="2461" spans="1:13" x14ac:dyDescent="0.25">
      <c r="A2461" s="267">
        <v>5962040</v>
      </c>
      <c r="B2461" s="267" t="s">
        <v>7389</v>
      </c>
      <c r="C2461" s="267" t="s">
        <v>22275</v>
      </c>
      <c r="D2461" s="268"/>
      <c r="E2461" s="267">
        <v>50</v>
      </c>
      <c r="F2461" s="269">
        <v>27174</v>
      </c>
      <c r="G2461" s="270">
        <v>54619.199999999997</v>
      </c>
      <c r="M2461" s="267">
        <v>-73.042986918516888</v>
      </c>
    </row>
    <row r="2462" spans="1:13" x14ac:dyDescent="0.25">
      <c r="A2462" s="267">
        <v>5962044</v>
      </c>
      <c r="B2462" s="267" t="s">
        <v>7391</v>
      </c>
      <c r="C2462" s="267" t="s">
        <v>2525</v>
      </c>
      <c r="D2462" s="268"/>
      <c r="E2462" s="267">
        <v>50</v>
      </c>
      <c r="F2462" s="269">
        <v>3312</v>
      </c>
      <c r="G2462" s="270">
        <v>6656.4</v>
      </c>
      <c r="M2462" s="267">
        <v>-77.288269583111628</v>
      </c>
    </row>
    <row r="2463" spans="1:13" x14ac:dyDescent="0.25">
      <c r="A2463" s="267">
        <v>5962048</v>
      </c>
      <c r="B2463" s="267" t="s">
        <v>7393</v>
      </c>
      <c r="C2463" s="267" t="s">
        <v>22275</v>
      </c>
      <c r="D2463" s="268"/>
      <c r="E2463" s="267">
        <v>50</v>
      </c>
      <c r="F2463" s="269">
        <v>6014</v>
      </c>
      <c r="G2463" s="270">
        <v>12087.8</v>
      </c>
      <c r="M2463" s="267">
        <v>-70.642278443489602</v>
      </c>
    </row>
    <row r="2464" spans="1:13" x14ac:dyDescent="0.25">
      <c r="A2464" s="267">
        <v>5962052</v>
      </c>
      <c r="B2464" s="267" t="s">
        <v>7395</v>
      </c>
      <c r="C2464" s="267" t="s">
        <v>22275</v>
      </c>
      <c r="D2464" s="268"/>
      <c r="E2464" s="267">
        <v>50</v>
      </c>
      <c r="F2464" s="269">
        <v>13012</v>
      </c>
      <c r="G2464" s="270">
        <v>26154.400000000001</v>
      </c>
      <c r="M2464" s="267">
        <v>-60.838976452897029</v>
      </c>
    </row>
    <row r="2465" spans="1:13" x14ac:dyDescent="0.25">
      <c r="A2465" s="267">
        <v>5962056</v>
      </c>
      <c r="B2465" s="267" t="s">
        <v>7397</v>
      </c>
      <c r="C2465" s="267" t="s">
        <v>2525</v>
      </c>
      <c r="D2465" s="268"/>
      <c r="E2465" s="267">
        <v>50</v>
      </c>
      <c r="F2465" s="269">
        <v>5408</v>
      </c>
      <c r="G2465" s="270">
        <v>10869.6</v>
      </c>
      <c r="M2465" s="267">
        <v>-55.157114510350411</v>
      </c>
    </row>
    <row r="2466" spans="1:13" x14ac:dyDescent="0.25">
      <c r="A2466" s="267">
        <v>5962060</v>
      </c>
      <c r="B2466" s="267" t="s">
        <v>7399</v>
      </c>
      <c r="C2466" s="267" t="s">
        <v>22275</v>
      </c>
      <c r="D2466" s="268"/>
      <c r="E2466" s="267">
        <v>50</v>
      </c>
      <c r="F2466" s="269">
        <v>9199</v>
      </c>
      <c r="G2466" s="270">
        <v>18489</v>
      </c>
      <c r="M2466" s="267">
        <v>-75.014448359014111</v>
      </c>
    </row>
    <row r="2467" spans="1:13" x14ac:dyDescent="0.25">
      <c r="A2467" s="267">
        <v>5966004</v>
      </c>
      <c r="B2467" s="267" t="s">
        <v>7401</v>
      </c>
      <c r="C2467" s="267" t="s">
        <v>22275</v>
      </c>
      <c r="D2467" s="268"/>
      <c r="E2467" s="267">
        <v>50</v>
      </c>
      <c r="F2467" s="269">
        <v>12202</v>
      </c>
      <c r="G2467" s="270">
        <v>24526.799999999999</v>
      </c>
      <c r="M2467" s="267">
        <v>-54.085284112630077</v>
      </c>
    </row>
    <row r="2468" spans="1:13" x14ac:dyDescent="0.25">
      <c r="A2468" s="267">
        <v>5966008</v>
      </c>
      <c r="B2468" s="267" t="s">
        <v>7403</v>
      </c>
      <c r="C2468" s="267" t="s">
        <v>22275</v>
      </c>
      <c r="D2468" s="268"/>
      <c r="E2468" s="267">
        <v>50</v>
      </c>
      <c r="F2468" s="269">
        <v>5934</v>
      </c>
      <c r="G2468" s="270">
        <v>11927.4</v>
      </c>
      <c r="M2468" s="267">
        <v>-71.00918713127345</v>
      </c>
    </row>
    <row r="2469" spans="1:13" x14ac:dyDescent="0.25">
      <c r="A2469" s="267">
        <v>5966012</v>
      </c>
      <c r="B2469" s="267" t="s">
        <v>7405</v>
      </c>
      <c r="C2469" s="267" t="s">
        <v>2525</v>
      </c>
      <c r="D2469" s="268"/>
      <c r="E2469" s="267">
        <v>50</v>
      </c>
      <c r="F2469" s="269">
        <v>8591</v>
      </c>
      <c r="G2469" s="270">
        <v>17267.400000000001</v>
      </c>
      <c r="M2469" s="267">
        <v>-72.784145648753579</v>
      </c>
    </row>
    <row r="2470" spans="1:13" x14ac:dyDescent="0.25">
      <c r="A2470" s="267">
        <v>5966016</v>
      </c>
      <c r="B2470" s="267" t="s">
        <v>7407</v>
      </c>
      <c r="C2470" s="267" t="s">
        <v>2525</v>
      </c>
      <c r="D2470" s="268"/>
      <c r="E2470" s="267">
        <v>50</v>
      </c>
      <c r="F2470" s="269">
        <v>6002</v>
      </c>
      <c r="G2470" s="270">
        <v>12063.6</v>
      </c>
      <c r="M2470" s="267">
        <v>-71.569859230133247</v>
      </c>
    </row>
    <row r="2471" spans="1:13" x14ac:dyDescent="0.25">
      <c r="A2471" s="267">
        <v>5966020</v>
      </c>
      <c r="B2471" s="267" t="s">
        <v>7409</v>
      </c>
      <c r="C2471" s="267" t="s">
        <v>22275</v>
      </c>
      <c r="D2471" s="268"/>
      <c r="E2471" s="267">
        <v>50</v>
      </c>
      <c r="F2471" s="269">
        <v>13209</v>
      </c>
      <c r="G2471" s="270">
        <v>26549.599999999999</v>
      </c>
      <c r="M2471" s="267">
        <v>-69.822787577268187</v>
      </c>
    </row>
    <row r="2472" spans="1:13" x14ac:dyDescent="0.25">
      <c r="A2472" s="267">
        <v>5966024</v>
      </c>
      <c r="B2472" s="267" t="s">
        <v>7411</v>
      </c>
      <c r="C2472" s="267" t="s">
        <v>22275</v>
      </c>
      <c r="D2472" s="268"/>
      <c r="E2472" s="267">
        <v>50</v>
      </c>
      <c r="F2472" s="269">
        <v>12430</v>
      </c>
      <c r="G2472" s="270">
        <v>24984.400000000001</v>
      </c>
      <c r="M2472" s="267">
        <v>-70.37461798062283</v>
      </c>
    </row>
    <row r="2473" spans="1:13" x14ac:dyDescent="0.25">
      <c r="A2473" s="267">
        <v>5966028</v>
      </c>
      <c r="B2473" s="267" t="s">
        <v>7413</v>
      </c>
      <c r="C2473" s="267" t="s">
        <v>2525</v>
      </c>
      <c r="D2473" s="268"/>
      <c r="E2473" s="267">
        <v>50</v>
      </c>
      <c r="F2473" s="269">
        <v>9815</v>
      </c>
      <c r="G2473" s="270">
        <v>19729</v>
      </c>
      <c r="M2473" s="267">
        <v>-70.908810970795287</v>
      </c>
    </row>
    <row r="2474" spans="1:13" x14ac:dyDescent="0.25">
      <c r="A2474" s="267">
        <v>5970004</v>
      </c>
      <c r="B2474" s="267" t="s">
        <v>7415</v>
      </c>
      <c r="C2474" s="267" t="s">
        <v>22275</v>
      </c>
      <c r="D2474" s="268"/>
      <c r="E2474" s="267">
        <v>50</v>
      </c>
      <c r="F2474" s="269">
        <v>9764</v>
      </c>
      <c r="G2474" s="270">
        <v>19626.2</v>
      </c>
      <c r="M2474" s="267">
        <v>-73.734209806920319</v>
      </c>
    </row>
    <row r="2475" spans="1:13" x14ac:dyDescent="0.25">
      <c r="A2475" s="267">
        <v>5970008</v>
      </c>
      <c r="B2475" s="267" t="s">
        <v>7417</v>
      </c>
      <c r="C2475" s="267" t="s">
        <v>2525</v>
      </c>
      <c r="D2475" s="268"/>
      <c r="E2475" s="267">
        <v>50</v>
      </c>
      <c r="F2475" s="269">
        <v>7188</v>
      </c>
      <c r="G2475" s="270">
        <v>14448.6</v>
      </c>
      <c r="M2475" s="267">
        <v>-51.589103537031058</v>
      </c>
    </row>
    <row r="2476" spans="1:13" x14ac:dyDescent="0.25">
      <c r="A2476" s="267">
        <v>5970012</v>
      </c>
      <c r="B2476" s="267" t="s">
        <v>7419</v>
      </c>
      <c r="C2476" s="267" t="s">
        <v>2525</v>
      </c>
      <c r="D2476" s="268"/>
      <c r="E2476" s="267">
        <v>50</v>
      </c>
      <c r="F2476" s="269">
        <v>3599</v>
      </c>
      <c r="G2476" s="270">
        <v>7233</v>
      </c>
      <c r="M2476" s="267">
        <v>-52.269097123705343</v>
      </c>
    </row>
    <row r="2477" spans="1:13" x14ac:dyDescent="0.25">
      <c r="A2477" s="267">
        <v>5970016</v>
      </c>
      <c r="B2477" s="267" t="s">
        <v>7421</v>
      </c>
      <c r="C2477" s="267" t="s">
        <v>22275</v>
      </c>
      <c r="D2477" s="268"/>
      <c r="E2477" s="267">
        <v>50</v>
      </c>
      <c r="F2477" s="269">
        <v>9017</v>
      </c>
      <c r="G2477" s="270">
        <v>18124.599999999999</v>
      </c>
      <c r="M2477" s="267">
        <v>-73.236115482545742</v>
      </c>
    </row>
    <row r="2478" spans="1:13" x14ac:dyDescent="0.25">
      <c r="A2478" s="267">
        <v>5970020</v>
      </c>
      <c r="B2478" s="267" t="s">
        <v>7423</v>
      </c>
      <c r="C2478" s="267" t="s">
        <v>22275</v>
      </c>
      <c r="D2478" s="268"/>
      <c r="E2478" s="267">
        <v>50</v>
      </c>
      <c r="F2478" s="269">
        <v>7636</v>
      </c>
      <c r="G2478" s="270">
        <v>15348.8</v>
      </c>
      <c r="M2478" s="267">
        <v>-62.301995312529279</v>
      </c>
    </row>
    <row r="2479" spans="1:13" x14ac:dyDescent="0.25">
      <c r="A2479" s="267">
        <v>5970024</v>
      </c>
      <c r="B2479" s="267" t="s">
        <v>7425</v>
      </c>
      <c r="C2479" s="267" t="s">
        <v>22275</v>
      </c>
      <c r="D2479" s="268"/>
      <c r="E2479" s="267">
        <v>50</v>
      </c>
      <c r="F2479" s="269">
        <v>15382</v>
      </c>
      <c r="G2479" s="270">
        <v>30918.799999999999</v>
      </c>
      <c r="M2479" s="267">
        <v>-60.182220233896878</v>
      </c>
    </row>
    <row r="2480" spans="1:13" x14ac:dyDescent="0.25">
      <c r="A2480" s="267">
        <v>5970028</v>
      </c>
      <c r="B2480" s="267" t="s">
        <v>7427</v>
      </c>
      <c r="C2480" s="267" t="s">
        <v>22275</v>
      </c>
      <c r="D2480" s="268"/>
      <c r="E2480" s="267">
        <v>50</v>
      </c>
      <c r="F2480" s="269">
        <v>7061</v>
      </c>
      <c r="G2480" s="270">
        <v>14192.8</v>
      </c>
      <c r="M2480" s="267">
        <v>-74.682465213368417</v>
      </c>
    </row>
    <row r="2481" spans="1:13" x14ac:dyDescent="0.25">
      <c r="A2481" s="267">
        <v>5970032</v>
      </c>
      <c r="B2481" s="267" t="s">
        <v>7429</v>
      </c>
      <c r="C2481" s="267" t="s">
        <v>22275</v>
      </c>
      <c r="D2481" s="268"/>
      <c r="E2481" s="267">
        <v>50</v>
      </c>
      <c r="F2481" s="269">
        <v>11728</v>
      </c>
      <c r="G2481" s="270">
        <v>23573.4</v>
      </c>
      <c r="M2481" s="267">
        <v>-72.060559547784393</v>
      </c>
    </row>
    <row r="2482" spans="1:13" x14ac:dyDescent="0.25">
      <c r="A2482" s="267">
        <v>5970036</v>
      </c>
      <c r="B2482" s="267" t="s">
        <v>7431</v>
      </c>
      <c r="C2482" s="267" t="s">
        <v>2525</v>
      </c>
      <c r="D2482" s="268"/>
      <c r="E2482" s="267">
        <v>50</v>
      </c>
      <c r="F2482" s="269">
        <v>6829</v>
      </c>
      <c r="G2482" s="270">
        <v>13725.4</v>
      </c>
      <c r="M2482" s="267">
        <v>-69.262764129309915</v>
      </c>
    </row>
    <row r="2483" spans="1:13" x14ac:dyDescent="0.25">
      <c r="A2483" s="267">
        <v>5970040</v>
      </c>
      <c r="B2483" s="267" t="s">
        <v>7433</v>
      </c>
      <c r="C2483" s="267" t="s">
        <v>22275</v>
      </c>
      <c r="D2483" s="268"/>
      <c r="E2483" s="267">
        <v>50</v>
      </c>
      <c r="F2483" s="269">
        <v>50279</v>
      </c>
      <c r="G2483" s="270">
        <v>101060.4</v>
      </c>
      <c r="M2483" s="267">
        <v>-70.052138353760981</v>
      </c>
    </row>
    <row r="2484" spans="1:13" x14ac:dyDescent="0.25">
      <c r="A2484" s="267">
        <v>5970044</v>
      </c>
      <c r="B2484" s="267" t="s">
        <v>7435</v>
      </c>
      <c r="C2484" s="267" t="s">
        <v>2525</v>
      </c>
      <c r="D2484" s="268"/>
      <c r="E2484" s="267">
        <v>50</v>
      </c>
      <c r="F2484" s="269">
        <v>10204</v>
      </c>
      <c r="G2484" s="270">
        <v>20510.2</v>
      </c>
      <c r="M2484" s="267">
        <v>-71.704802083404473</v>
      </c>
    </row>
    <row r="2485" spans="1:13" x14ac:dyDescent="0.25">
      <c r="A2485" s="267">
        <v>5974004</v>
      </c>
      <c r="B2485" s="267" t="s">
        <v>7437</v>
      </c>
      <c r="C2485" s="267" t="s">
        <v>2525</v>
      </c>
      <c r="D2485" s="268"/>
      <c r="E2485" s="267">
        <v>50</v>
      </c>
      <c r="F2485" s="269">
        <v>5192</v>
      </c>
      <c r="G2485" s="270">
        <v>10435.200000000001</v>
      </c>
      <c r="M2485" s="267">
        <v>-73.21238186273871</v>
      </c>
    </row>
    <row r="2486" spans="1:13" x14ac:dyDescent="0.25">
      <c r="A2486" s="267">
        <v>5974008</v>
      </c>
      <c r="B2486" s="267" t="s">
        <v>7439</v>
      </c>
      <c r="C2486" s="267" t="s">
        <v>2525</v>
      </c>
      <c r="D2486" s="268"/>
      <c r="E2486" s="267">
        <v>60</v>
      </c>
      <c r="F2486" s="269">
        <v>5765</v>
      </c>
      <c r="G2486" s="270">
        <v>11588.6</v>
      </c>
      <c r="M2486" s="267">
        <v>-82.090869731922595</v>
      </c>
    </row>
    <row r="2487" spans="1:13" x14ac:dyDescent="0.25">
      <c r="A2487" s="267">
        <v>5974012</v>
      </c>
      <c r="B2487" s="267" t="s">
        <v>7441</v>
      </c>
      <c r="C2487" s="267" t="s">
        <v>2525</v>
      </c>
      <c r="D2487" s="268"/>
      <c r="E2487" s="267">
        <v>50</v>
      </c>
      <c r="F2487" s="269">
        <v>6178</v>
      </c>
      <c r="G2487" s="270">
        <v>12417.2</v>
      </c>
      <c r="M2487" s="267">
        <v>-65.91663293997847</v>
      </c>
    </row>
    <row r="2488" spans="1:13" x14ac:dyDescent="0.25">
      <c r="A2488" s="267">
        <v>5974016</v>
      </c>
      <c r="B2488" s="267" t="s">
        <v>7443</v>
      </c>
      <c r="C2488" s="267" t="s">
        <v>22275</v>
      </c>
      <c r="D2488" s="268"/>
      <c r="E2488" s="267">
        <v>50</v>
      </c>
      <c r="F2488" s="269">
        <v>7808</v>
      </c>
      <c r="G2488" s="270">
        <v>15694</v>
      </c>
      <c r="M2488" s="267">
        <v>-66.13827357058571</v>
      </c>
    </row>
    <row r="2489" spans="1:13" x14ac:dyDescent="0.25">
      <c r="A2489" s="267">
        <v>5974020</v>
      </c>
      <c r="B2489" s="267" t="s">
        <v>7445</v>
      </c>
      <c r="C2489" s="267" t="s">
        <v>22275</v>
      </c>
      <c r="D2489" s="268"/>
      <c r="E2489" s="267">
        <v>60</v>
      </c>
      <c r="F2489" s="269">
        <v>10275</v>
      </c>
      <c r="G2489" s="270">
        <v>20653.400000000001</v>
      </c>
      <c r="M2489" s="267">
        <v>-79.183370255021046</v>
      </c>
    </row>
    <row r="2490" spans="1:13" x14ac:dyDescent="0.25">
      <c r="A2490" s="267">
        <v>5974024</v>
      </c>
      <c r="B2490" s="267" t="s">
        <v>7447</v>
      </c>
      <c r="C2490" s="267" t="s">
        <v>2525</v>
      </c>
      <c r="D2490" s="268"/>
      <c r="E2490" s="267">
        <v>60</v>
      </c>
      <c r="F2490" s="269">
        <v>5984</v>
      </c>
      <c r="G2490" s="270">
        <v>12028.6</v>
      </c>
      <c r="M2490" s="267">
        <v>-80.339374884916111</v>
      </c>
    </row>
    <row r="2491" spans="1:13" x14ac:dyDescent="0.25">
      <c r="A2491" s="267">
        <v>5974028</v>
      </c>
      <c r="B2491" s="267" t="s">
        <v>7449</v>
      </c>
      <c r="C2491" s="267" t="s">
        <v>22275</v>
      </c>
      <c r="D2491" s="268"/>
      <c r="E2491" s="267">
        <v>50</v>
      </c>
      <c r="F2491" s="269">
        <v>33054</v>
      </c>
      <c r="G2491" s="270">
        <v>66439.399999999994</v>
      </c>
      <c r="M2491" s="267">
        <v>-73.996523707471596</v>
      </c>
    </row>
    <row r="2492" spans="1:13" x14ac:dyDescent="0.25">
      <c r="A2492" s="267">
        <v>5974032</v>
      </c>
      <c r="B2492" s="267" t="s">
        <v>7451</v>
      </c>
      <c r="C2492" s="267" t="s">
        <v>2525</v>
      </c>
      <c r="D2492" s="268"/>
      <c r="E2492" s="267">
        <v>50</v>
      </c>
      <c r="F2492" s="269">
        <v>5541</v>
      </c>
      <c r="G2492" s="270">
        <v>11137</v>
      </c>
      <c r="M2492" s="267">
        <v>-76.082836756953554</v>
      </c>
    </row>
    <row r="2493" spans="1:13" x14ac:dyDescent="0.25">
      <c r="A2493" s="267">
        <v>5974036</v>
      </c>
      <c r="B2493" s="267" t="s">
        <v>7453</v>
      </c>
      <c r="C2493" s="267" t="s">
        <v>22275</v>
      </c>
      <c r="D2493" s="268"/>
      <c r="E2493" s="267">
        <v>50</v>
      </c>
      <c r="F2493" s="269">
        <v>5228</v>
      </c>
      <c r="G2493" s="270">
        <v>10508.2</v>
      </c>
      <c r="M2493" s="267">
        <v>-75.186297598167855</v>
      </c>
    </row>
    <row r="2494" spans="1:13" x14ac:dyDescent="0.25">
      <c r="A2494" s="267">
        <v>5974040</v>
      </c>
      <c r="B2494" s="267" t="s">
        <v>7455</v>
      </c>
      <c r="C2494" s="267" t="s">
        <v>22275</v>
      </c>
      <c r="D2494" s="268"/>
      <c r="E2494" s="267">
        <v>50</v>
      </c>
      <c r="F2494" s="269">
        <v>23600</v>
      </c>
      <c r="G2494" s="270">
        <v>47436</v>
      </c>
      <c r="M2494" s="267">
        <v>-70.77542741452686</v>
      </c>
    </row>
    <row r="2495" spans="1:13" x14ac:dyDescent="0.25">
      <c r="A2495" s="267">
        <v>5974044</v>
      </c>
      <c r="B2495" s="267" t="s">
        <v>7457</v>
      </c>
      <c r="C2495" s="267" t="s">
        <v>22275</v>
      </c>
      <c r="D2495" s="268"/>
      <c r="E2495" s="267">
        <v>50</v>
      </c>
      <c r="F2495" s="269">
        <v>13046</v>
      </c>
      <c r="G2495" s="270">
        <v>26223.200000000001</v>
      </c>
      <c r="M2495" s="267">
        <v>-67.369619602497892</v>
      </c>
    </row>
    <row r="2496" spans="1:13" x14ac:dyDescent="0.25">
      <c r="A2496" s="267">
        <v>5974048</v>
      </c>
      <c r="B2496" s="267" t="s">
        <v>7459</v>
      </c>
      <c r="C2496" s="267" t="s">
        <v>2525</v>
      </c>
      <c r="D2496" s="268"/>
      <c r="E2496" s="267">
        <v>60</v>
      </c>
      <c r="F2496" s="269">
        <v>6096</v>
      </c>
      <c r="G2496" s="270">
        <v>12252.2</v>
      </c>
      <c r="M2496" s="267">
        <v>-81.79397060325087</v>
      </c>
    </row>
    <row r="2497" spans="1:13" x14ac:dyDescent="0.25">
      <c r="A2497" s="267">
        <v>5974052</v>
      </c>
      <c r="B2497" s="267" t="s">
        <v>7461</v>
      </c>
      <c r="C2497" s="267" t="s">
        <v>22275</v>
      </c>
      <c r="D2497" s="268"/>
      <c r="E2497" s="267">
        <v>50</v>
      </c>
      <c r="F2497" s="269">
        <v>15375</v>
      </c>
      <c r="G2497" s="270">
        <v>30903.599999999999</v>
      </c>
      <c r="M2497" s="267">
        <v>-77.667801886314749</v>
      </c>
    </row>
    <row r="2498" spans="1:13" x14ac:dyDescent="0.25">
      <c r="A2498" s="267">
        <v>5974056</v>
      </c>
      <c r="B2498" s="267" t="s">
        <v>7463</v>
      </c>
      <c r="C2498" s="267" t="s">
        <v>2525</v>
      </c>
      <c r="D2498" s="268"/>
      <c r="E2498" s="267">
        <v>50</v>
      </c>
      <c r="F2498" s="269">
        <v>5793</v>
      </c>
      <c r="G2498" s="270">
        <v>11644.2</v>
      </c>
      <c r="M2498" s="267">
        <v>-73.060780571487896</v>
      </c>
    </row>
    <row r="2499" spans="1:13" x14ac:dyDescent="0.25">
      <c r="A2499" s="267">
        <v>5978004</v>
      </c>
      <c r="B2499" s="267" t="s">
        <v>7465</v>
      </c>
      <c r="C2499" s="267" t="s">
        <v>22275</v>
      </c>
      <c r="D2499" s="268"/>
      <c r="E2499" s="267">
        <v>60</v>
      </c>
      <c r="F2499" s="269">
        <v>24614</v>
      </c>
      <c r="G2499" s="270">
        <v>49474.2</v>
      </c>
      <c r="M2499" s="267">
        <v>-81.040214612836209</v>
      </c>
    </row>
    <row r="2500" spans="1:13" x14ac:dyDescent="0.25">
      <c r="A2500" s="267">
        <v>5978008</v>
      </c>
      <c r="B2500" s="267" t="s">
        <v>7467</v>
      </c>
      <c r="C2500" s="267" t="s">
        <v>2525</v>
      </c>
      <c r="D2500" s="268"/>
      <c r="E2500" s="267">
        <v>50</v>
      </c>
      <c r="F2500" s="269">
        <v>9077</v>
      </c>
      <c r="G2500" s="270">
        <v>18244.599999999999</v>
      </c>
      <c r="M2500" s="267">
        <v>-72.433942887712362</v>
      </c>
    </row>
    <row r="2501" spans="1:13" x14ac:dyDescent="0.25">
      <c r="A2501" s="267">
        <v>5978012</v>
      </c>
      <c r="B2501" s="267" t="s">
        <v>22279</v>
      </c>
      <c r="C2501" s="267" t="s">
        <v>22275</v>
      </c>
      <c r="D2501" s="268"/>
      <c r="E2501" s="267">
        <v>50</v>
      </c>
      <c r="F2501" s="269">
        <v>10573</v>
      </c>
      <c r="G2501" s="270">
        <v>21251.8</v>
      </c>
      <c r="M2501" s="267">
        <v>-78.18704146203838</v>
      </c>
    </row>
    <row r="2502" spans="1:13" x14ac:dyDescent="0.25">
      <c r="A2502" s="267">
        <v>5978016</v>
      </c>
      <c r="B2502" s="267" t="s">
        <v>7470</v>
      </c>
      <c r="C2502" s="267" t="s">
        <v>2525</v>
      </c>
      <c r="D2502" s="268"/>
      <c r="E2502" s="267">
        <v>50</v>
      </c>
      <c r="F2502" s="269">
        <v>8422</v>
      </c>
      <c r="G2502" s="270">
        <v>16928.8</v>
      </c>
      <c r="M2502" s="267">
        <v>-67.924743797348782</v>
      </c>
    </row>
    <row r="2503" spans="1:13" x14ac:dyDescent="0.25">
      <c r="A2503" s="267">
        <v>5978020</v>
      </c>
      <c r="B2503" s="267" t="s">
        <v>7472</v>
      </c>
      <c r="C2503" s="267" t="s">
        <v>22275</v>
      </c>
      <c r="D2503" s="268"/>
      <c r="E2503" s="267">
        <v>50</v>
      </c>
      <c r="F2503" s="269">
        <v>21855</v>
      </c>
      <c r="G2503" s="270">
        <v>43927.8</v>
      </c>
      <c r="M2503" s="267">
        <v>-77.944750199412042</v>
      </c>
    </row>
    <row r="2504" spans="1:13" x14ac:dyDescent="0.25">
      <c r="A2504" s="267">
        <v>5978024</v>
      </c>
      <c r="B2504" s="267" t="s">
        <v>7474</v>
      </c>
      <c r="C2504" s="267" t="s">
        <v>22275</v>
      </c>
      <c r="D2504" s="268"/>
      <c r="E2504" s="267">
        <v>50</v>
      </c>
      <c r="F2504" s="269">
        <v>42830</v>
      </c>
      <c r="G2504" s="270">
        <v>86088</v>
      </c>
      <c r="M2504" s="267">
        <v>-76.890496905489258</v>
      </c>
    </row>
    <row r="2505" spans="1:13" x14ac:dyDescent="0.25">
      <c r="A2505" s="267">
        <v>5978028</v>
      </c>
      <c r="B2505" s="267" t="s">
        <v>7476</v>
      </c>
      <c r="C2505" s="267" t="s">
        <v>22275</v>
      </c>
      <c r="D2505" s="268"/>
      <c r="E2505" s="267">
        <v>50</v>
      </c>
      <c r="F2505" s="269">
        <v>23470</v>
      </c>
      <c r="G2505" s="270">
        <v>47174.8</v>
      </c>
      <c r="M2505" s="267">
        <v>-73.049422097766268</v>
      </c>
    </row>
    <row r="2506" spans="1:13" x14ac:dyDescent="0.25">
      <c r="A2506" s="267">
        <v>5978032</v>
      </c>
      <c r="B2506" s="267" t="s">
        <v>7478</v>
      </c>
      <c r="C2506" s="267" t="s">
        <v>22275</v>
      </c>
      <c r="D2506" s="268"/>
      <c r="E2506" s="267">
        <v>60</v>
      </c>
      <c r="F2506" s="269">
        <v>13055</v>
      </c>
      <c r="G2506" s="270">
        <v>26240.2</v>
      </c>
      <c r="M2506" s="267">
        <v>-80.660754759402948</v>
      </c>
    </row>
    <row r="2507" spans="1:13" x14ac:dyDescent="0.25">
      <c r="A2507" s="267">
        <v>5978036</v>
      </c>
      <c r="B2507" s="267" t="s">
        <v>7480</v>
      </c>
      <c r="C2507" s="267" t="s">
        <v>22275</v>
      </c>
      <c r="D2507" s="268"/>
      <c r="E2507" s="267">
        <v>50</v>
      </c>
      <c r="F2507" s="269">
        <v>30863</v>
      </c>
      <c r="G2507" s="270">
        <v>62034</v>
      </c>
      <c r="M2507" s="267">
        <v>-74.396409899725683</v>
      </c>
    </row>
    <row r="2508" spans="1:13" x14ac:dyDescent="0.25">
      <c r="A2508" s="267">
        <v>5978040</v>
      </c>
      <c r="B2508" s="267" t="s">
        <v>7482</v>
      </c>
      <c r="C2508" s="267" t="s">
        <v>22275</v>
      </c>
      <c r="D2508" s="268"/>
      <c r="E2508" s="267">
        <v>50</v>
      </c>
      <c r="F2508" s="269">
        <v>14774</v>
      </c>
      <c r="G2508" s="270">
        <v>29695.200000000001</v>
      </c>
      <c r="M2508" s="267">
        <v>-72.135087404282217</v>
      </c>
    </row>
    <row r="2509" spans="1:13" x14ac:dyDescent="0.25">
      <c r="A2509" s="267">
        <v>6411000</v>
      </c>
      <c r="B2509" s="267" t="s">
        <v>7484</v>
      </c>
      <c r="C2509" s="267" t="s">
        <v>22275</v>
      </c>
      <c r="D2509" s="268"/>
      <c r="E2509" s="267">
        <v>50</v>
      </c>
      <c r="F2509" s="269">
        <v>72761</v>
      </c>
      <c r="G2509" s="270">
        <v>146249.4</v>
      </c>
      <c r="M2509" s="267">
        <v>-59.249503761185927</v>
      </c>
    </row>
    <row r="2510" spans="1:13" x14ac:dyDescent="0.25">
      <c r="A2510" s="267">
        <v>6412000</v>
      </c>
      <c r="B2510" s="267" t="s">
        <v>7486</v>
      </c>
      <c r="C2510" s="267" t="s">
        <v>22275</v>
      </c>
      <c r="D2510" s="268"/>
      <c r="E2510" s="267">
        <v>50</v>
      </c>
      <c r="F2510" s="269">
        <v>340025</v>
      </c>
      <c r="G2510" s="270">
        <v>683449.8</v>
      </c>
      <c r="M2510" s="267">
        <v>-35.104576172316769</v>
      </c>
    </row>
    <row r="2511" spans="1:13" x14ac:dyDescent="0.25">
      <c r="A2511" s="267">
        <v>6413000</v>
      </c>
      <c r="B2511" s="267" t="s">
        <v>7488</v>
      </c>
      <c r="C2511" s="267" t="s">
        <v>22275</v>
      </c>
      <c r="D2511" s="268"/>
      <c r="E2511" s="267">
        <v>50</v>
      </c>
      <c r="F2511" s="269">
        <v>58727</v>
      </c>
      <c r="G2511" s="270">
        <v>118041.60000000001</v>
      </c>
      <c r="M2511" s="267">
        <v>-72.179299640767425</v>
      </c>
    </row>
    <row r="2512" spans="1:13" x14ac:dyDescent="0.25">
      <c r="A2512" s="267">
        <v>6414000</v>
      </c>
      <c r="B2512" s="267" t="s">
        <v>7490</v>
      </c>
      <c r="C2512" s="267" t="s">
        <v>22275</v>
      </c>
      <c r="D2512" s="268"/>
      <c r="E2512" s="267">
        <v>50</v>
      </c>
      <c r="F2512" s="269">
        <v>136411</v>
      </c>
      <c r="G2512" s="270">
        <v>274185.59999999998</v>
      </c>
      <c r="M2512" s="267">
        <v>-59.501879159017101</v>
      </c>
    </row>
    <row r="2513" spans="1:13" x14ac:dyDescent="0.25">
      <c r="A2513" s="267">
        <v>6431001</v>
      </c>
      <c r="B2513" s="267" t="s">
        <v>7492</v>
      </c>
      <c r="C2513" s="267" t="s">
        <v>2525</v>
      </c>
      <c r="D2513" s="268"/>
      <c r="E2513" s="267">
        <v>50</v>
      </c>
      <c r="F2513" s="269">
        <v>1213</v>
      </c>
      <c r="G2513" s="270">
        <v>2438.1999999999998</v>
      </c>
      <c r="M2513" s="267">
        <v>-72.46281245331636</v>
      </c>
    </row>
    <row r="2514" spans="1:13" x14ac:dyDescent="0.25">
      <c r="A2514" s="267">
        <v>6431002</v>
      </c>
      <c r="B2514" s="267" t="s">
        <v>7494</v>
      </c>
      <c r="C2514" s="267" t="s">
        <v>22275</v>
      </c>
      <c r="D2514" s="268"/>
      <c r="E2514" s="267">
        <v>50</v>
      </c>
      <c r="F2514" s="269">
        <v>19642</v>
      </c>
      <c r="G2514" s="270">
        <v>39481.4</v>
      </c>
      <c r="M2514" s="267">
        <v>-55.593894766260561</v>
      </c>
    </row>
    <row r="2515" spans="1:13" x14ac:dyDescent="0.25">
      <c r="A2515" s="267">
        <v>6431003</v>
      </c>
      <c r="B2515" s="267" t="s">
        <v>7496</v>
      </c>
      <c r="C2515" s="267" t="s">
        <v>2525</v>
      </c>
      <c r="D2515" s="268"/>
      <c r="E2515" s="267">
        <v>50</v>
      </c>
      <c r="F2515" s="269">
        <v>4381</v>
      </c>
      <c r="G2515" s="270">
        <v>8806.6</v>
      </c>
      <c r="M2515" s="267">
        <v>-60.278713726924359</v>
      </c>
    </row>
    <row r="2516" spans="1:13" x14ac:dyDescent="0.25">
      <c r="A2516" s="267">
        <v>6431004</v>
      </c>
      <c r="B2516" s="267" t="s">
        <v>7498</v>
      </c>
      <c r="C2516" s="267" t="s">
        <v>2525</v>
      </c>
      <c r="D2516" s="268"/>
      <c r="E2516" s="267">
        <v>50</v>
      </c>
      <c r="F2516" s="269">
        <v>4983</v>
      </c>
      <c r="G2516" s="270">
        <v>10015.4</v>
      </c>
      <c r="M2516" s="267">
        <v>-77.332372300397466</v>
      </c>
    </row>
    <row r="2517" spans="1:13" x14ac:dyDescent="0.25">
      <c r="A2517" s="267">
        <v>6431005</v>
      </c>
      <c r="B2517" s="267" t="s">
        <v>7500</v>
      </c>
      <c r="C2517" s="267" t="s">
        <v>22275</v>
      </c>
      <c r="D2517" s="268"/>
      <c r="E2517" s="267">
        <v>50</v>
      </c>
      <c r="F2517" s="269">
        <v>7726</v>
      </c>
      <c r="G2517" s="270">
        <v>15528.8</v>
      </c>
      <c r="M2517" s="267">
        <v>-76.392973716082963</v>
      </c>
    </row>
    <row r="2518" spans="1:13" x14ac:dyDescent="0.25">
      <c r="A2518" s="267">
        <v>6431006</v>
      </c>
      <c r="B2518" s="267" t="s">
        <v>7502</v>
      </c>
      <c r="C2518" s="267" t="s">
        <v>2525</v>
      </c>
      <c r="D2518" s="268"/>
      <c r="E2518" s="267">
        <v>50</v>
      </c>
      <c r="F2518" s="269">
        <v>3062</v>
      </c>
      <c r="G2518" s="270">
        <v>6154.8</v>
      </c>
      <c r="M2518" s="267">
        <v>-74.421116690957035</v>
      </c>
    </row>
    <row r="2519" spans="1:13" x14ac:dyDescent="0.25">
      <c r="A2519" s="267">
        <v>6431007</v>
      </c>
      <c r="B2519" s="267" t="s">
        <v>7504</v>
      </c>
      <c r="C2519" s="267" t="s">
        <v>2525</v>
      </c>
      <c r="D2519" s="268"/>
      <c r="E2519" s="267">
        <v>50</v>
      </c>
      <c r="F2519" s="269">
        <v>5245</v>
      </c>
      <c r="G2519" s="270">
        <v>10542.8</v>
      </c>
      <c r="M2519" s="267">
        <v>-78.186520980159855</v>
      </c>
    </row>
    <row r="2520" spans="1:13" x14ac:dyDescent="0.25">
      <c r="A2520" s="267">
        <v>6431008</v>
      </c>
      <c r="B2520" s="267" t="s">
        <v>7506</v>
      </c>
      <c r="C2520" s="267" t="s">
        <v>2525</v>
      </c>
      <c r="D2520" s="268"/>
      <c r="E2520" s="267">
        <v>50</v>
      </c>
      <c r="F2520" s="269">
        <v>2001</v>
      </c>
      <c r="G2520" s="270">
        <v>4022.8</v>
      </c>
      <c r="M2520" s="267">
        <v>-77.785315216454862</v>
      </c>
    </row>
    <row r="2521" spans="1:13" x14ac:dyDescent="0.25">
      <c r="A2521" s="267">
        <v>6431009</v>
      </c>
      <c r="B2521" s="267" t="s">
        <v>7508</v>
      </c>
      <c r="C2521" s="267" t="s">
        <v>2525</v>
      </c>
      <c r="D2521" s="268"/>
      <c r="E2521" s="267">
        <v>60</v>
      </c>
      <c r="F2521" s="269">
        <v>1902</v>
      </c>
      <c r="G2521" s="270">
        <v>3822.2</v>
      </c>
      <c r="M2521" s="267">
        <v>-82.039217519794136</v>
      </c>
    </row>
    <row r="2522" spans="1:13" x14ac:dyDescent="0.25">
      <c r="A2522" s="267">
        <v>6431010</v>
      </c>
      <c r="B2522" s="267" t="s">
        <v>7510</v>
      </c>
      <c r="C2522" s="267" t="s">
        <v>2525</v>
      </c>
      <c r="D2522" s="268"/>
      <c r="E2522" s="267">
        <v>50</v>
      </c>
      <c r="F2522" s="269">
        <v>1863</v>
      </c>
      <c r="G2522" s="270">
        <v>3744</v>
      </c>
      <c r="M2522" s="267">
        <v>-69.503706756865753</v>
      </c>
    </row>
    <row r="2523" spans="1:13" x14ac:dyDescent="0.25">
      <c r="A2523" s="267">
        <v>6431011</v>
      </c>
      <c r="B2523" s="267" t="s">
        <v>7512</v>
      </c>
      <c r="C2523" s="267" t="s">
        <v>22275</v>
      </c>
      <c r="D2523" s="268"/>
      <c r="E2523" s="267">
        <v>50</v>
      </c>
      <c r="F2523" s="269">
        <v>12478</v>
      </c>
      <c r="G2523" s="270">
        <v>25081.200000000001</v>
      </c>
      <c r="M2523" s="267">
        <v>-68.590438363911204</v>
      </c>
    </row>
    <row r="2524" spans="1:13" x14ac:dyDescent="0.25">
      <c r="A2524" s="267">
        <v>6431012</v>
      </c>
      <c r="B2524" s="267" t="s">
        <v>7514</v>
      </c>
      <c r="C2524" s="267" t="s">
        <v>22275</v>
      </c>
      <c r="D2524" s="268"/>
      <c r="E2524" s="267">
        <v>50</v>
      </c>
      <c r="F2524" s="269">
        <v>1749</v>
      </c>
      <c r="G2524" s="270">
        <v>3514.6</v>
      </c>
      <c r="M2524" s="267">
        <v>-68.129900098047472</v>
      </c>
    </row>
    <row r="2525" spans="1:13" x14ac:dyDescent="0.25">
      <c r="A2525" s="267">
        <v>6431013</v>
      </c>
      <c r="B2525" s="267" t="s">
        <v>7516</v>
      </c>
      <c r="C2525" s="267" t="s">
        <v>22275</v>
      </c>
      <c r="D2525" s="268"/>
      <c r="E2525" s="267">
        <v>50</v>
      </c>
      <c r="F2525" s="269">
        <v>15578</v>
      </c>
      <c r="G2525" s="270">
        <v>31312</v>
      </c>
      <c r="M2525" s="267">
        <v>-70.719521519365045</v>
      </c>
    </row>
    <row r="2526" spans="1:13" x14ac:dyDescent="0.25">
      <c r="A2526" s="267">
        <v>6431014</v>
      </c>
      <c r="B2526" s="267" t="s">
        <v>7518</v>
      </c>
      <c r="C2526" s="267" t="s">
        <v>2525</v>
      </c>
      <c r="D2526" s="268"/>
      <c r="E2526" s="267">
        <v>50</v>
      </c>
      <c r="F2526" s="269">
        <v>3541</v>
      </c>
      <c r="G2526" s="270">
        <v>7116.6</v>
      </c>
      <c r="M2526" s="267">
        <v>-76.927469012417561</v>
      </c>
    </row>
    <row r="2527" spans="1:13" x14ac:dyDescent="0.25">
      <c r="A2527" s="267">
        <v>6431015</v>
      </c>
      <c r="B2527" s="267" t="s">
        <v>7520</v>
      </c>
      <c r="C2527" s="267" t="s">
        <v>22275</v>
      </c>
      <c r="D2527" s="268"/>
      <c r="E2527" s="267">
        <v>60</v>
      </c>
      <c r="F2527" s="269">
        <v>2504</v>
      </c>
      <c r="G2527" s="270">
        <v>5033.6000000000004</v>
      </c>
      <c r="M2527" s="267">
        <v>-79.0515223236672</v>
      </c>
    </row>
    <row r="2528" spans="1:13" x14ac:dyDescent="0.25">
      <c r="A2528" s="267">
        <v>6431016</v>
      </c>
      <c r="B2528" s="267" t="s">
        <v>7522</v>
      </c>
      <c r="C2528" s="267" t="s">
        <v>22275</v>
      </c>
      <c r="D2528" s="268"/>
      <c r="E2528" s="267">
        <v>50</v>
      </c>
      <c r="F2528" s="269">
        <v>6482</v>
      </c>
      <c r="G2528" s="270">
        <v>13029.6</v>
      </c>
      <c r="M2528" s="267">
        <v>-72.309800472396731</v>
      </c>
    </row>
    <row r="2529" spans="1:13" x14ac:dyDescent="0.25">
      <c r="A2529" s="267">
        <v>6431017</v>
      </c>
      <c r="B2529" s="267" t="s">
        <v>7524</v>
      </c>
      <c r="C2529" s="267" t="s">
        <v>2525</v>
      </c>
      <c r="D2529" s="268"/>
      <c r="E2529" s="267">
        <v>50</v>
      </c>
      <c r="F2529" s="269">
        <v>4974</v>
      </c>
      <c r="G2529" s="270">
        <v>9998.2000000000007</v>
      </c>
      <c r="M2529" s="267">
        <v>-75.944178243183416</v>
      </c>
    </row>
    <row r="2530" spans="1:13" x14ac:dyDescent="0.25">
      <c r="A2530" s="267">
        <v>6431018</v>
      </c>
      <c r="B2530" s="267" t="s">
        <v>2831</v>
      </c>
      <c r="C2530" s="267" t="s">
        <v>22275</v>
      </c>
      <c r="D2530" s="268"/>
      <c r="E2530" s="267">
        <v>50</v>
      </c>
      <c r="F2530" s="269">
        <v>1888</v>
      </c>
      <c r="G2530" s="270">
        <v>3795.2</v>
      </c>
      <c r="M2530" s="267">
        <v>-71.871993583983212</v>
      </c>
    </row>
    <row r="2531" spans="1:13" x14ac:dyDescent="0.25">
      <c r="A2531" s="267">
        <v>6431019</v>
      </c>
      <c r="B2531" s="267" t="s">
        <v>2833</v>
      </c>
      <c r="C2531" s="267" t="s">
        <v>2525</v>
      </c>
      <c r="D2531" s="268"/>
      <c r="E2531" s="267">
        <v>50</v>
      </c>
      <c r="F2531" s="269">
        <v>4240</v>
      </c>
      <c r="G2531" s="270">
        <v>8521.7999999999993</v>
      </c>
      <c r="M2531" s="267">
        <v>-74.217533640961335</v>
      </c>
    </row>
    <row r="2532" spans="1:13" x14ac:dyDescent="0.25">
      <c r="A2532" s="267">
        <v>6431020</v>
      </c>
      <c r="B2532" s="267" t="s">
        <v>2835</v>
      </c>
      <c r="C2532" s="267" t="s">
        <v>22275</v>
      </c>
      <c r="D2532" s="268"/>
      <c r="E2532" s="267">
        <v>50</v>
      </c>
      <c r="F2532" s="269">
        <v>16308</v>
      </c>
      <c r="G2532" s="270">
        <v>32778.199999999997</v>
      </c>
      <c r="M2532" s="267">
        <v>-70.552023950062349</v>
      </c>
    </row>
    <row r="2533" spans="1:13" x14ac:dyDescent="0.25">
      <c r="A2533" s="267">
        <v>6431021</v>
      </c>
      <c r="B2533" s="267" t="s">
        <v>2837</v>
      </c>
      <c r="C2533" s="267" t="s">
        <v>2525</v>
      </c>
      <c r="D2533" s="268"/>
      <c r="E2533" s="267">
        <v>50</v>
      </c>
      <c r="F2533" s="269">
        <v>5313</v>
      </c>
      <c r="G2533" s="270">
        <v>10678.8</v>
      </c>
      <c r="M2533" s="267">
        <v>-78.725620615900809</v>
      </c>
    </row>
    <row r="2534" spans="1:13" x14ac:dyDescent="0.25">
      <c r="A2534" s="267">
        <v>6431022</v>
      </c>
      <c r="B2534" s="267" t="s">
        <v>2839</v>
      </c>
      <c r="C2534" s="267" t="s">
        <v>22275</v>
      </c>
      <c r="D2534" s="268"/>
      <c r="E2534" s="267">
        <v>50</v>
      </c>
      <c r="F2534" s="269">
        <v>3337</v>
      </c>
      <c r="G2534" s="270">
        <v>6707.4</v>
      </c>
      <c r="M2534" s="267">
        <v>-71.153797462915549</v>
      </c>
    </row>
    <row r="2535" spans="1:13" x14ac:dyDescent="0.25">
      <c r="A2535" s="267">
        <v>6431200</v>
      </c>
      <c r="B2535" s="267" t="s">
        <v>2841</v>
      </c>
      <c r="C2535" s="267" t="s">
        <v>22278</v>
      </c>
      <c r="D2535" s="268"/>
      <c r="E2535" s="267">
        <v>50</v>
      </c>
      <c r="F2535" s="269">
        <v>0</v>
      </c>
      <c r="G2535" s="270">
        <v>0</v>
      </c>
      <c r="M2535" s="267">
        <v>0</v>
      </c>
    </row>
    <row r="2536" spans="1:13" x14ac:dyDescent="0.25">
      <c r="A2536" s="267">
        <v>6432001</v>
      </c>
      <c r="B2536" s="267" t="s">
        <v>2843</v>
      </c>
      <c r="C2536" s="267" t="s">
        <v>2525</v>
      </c>
      <c r="D2536" s="268"/>
      <c r="E2536" s="267">
        <v>50</v>
      </c>
      <c r="F2536" s="269">
        <v>4572</v>
      </c>
      <c r="G2536" s="270">
        <v>9189.4</v>
      </c>
      <c r="M2536" s="267">
        <v>-66.143612370580144</v>
      </c>
    </row>
    <row r="2537" spans="1:13" x14ac:dyDescent="0.25">
      <c r="A2537" s="267">
        <v>6432002</v>
      </c>
      <c r="B2537" s="267" t="s">
        <v>2845</v>
      </c>
      <c r="C2537" s="267" t="s">
        <v>22275</v>
      </c>
      <c r="D2537" s="268"/>
      <c r="E2537" s="267">
        <v>50</v>
      </c>
      <c r="F2537" s="269">
        <v>7851</v>
      </c>
      <c r="G2537" s="270">
        <v>15780</v>
      </c>
      <c r="M2537" s="267">
        <v>-71.377741628477764</v>
      </c>
    </row>
    <row r="2538" spans="1:13" x14ac:dyDescent="0.25">
      <c r="A2538" s="267">
        <v>6432003</v>
      </c>
      <c r="B2538" s="267" t="s">
        <v>2847</v>
      </c>
      <c r="C2538" s="267" t="s">
        <v>2525</v>
      </c>
      <c r="D2538" s="268"/>
      <c r="E2538" s="267">
        <v>50</v>
      </c>
      <c r="F2538" s="269">
        <v>2737</v>
      </c>
      <c r="G2538" s="270">
        <v>5501.8</v>
      </c>
      <c r="M2538" s="267">
        <v>-64.971094315419762</v>
      </c>
    </row>
    <row r="2539" spans="1:13" x14ac:dyDescent="0.25">
      <c r="A2539" s="267">
        <v>6432004</v>
      </c>
      <c r="B2539" s="267" t="s">
        <v>2849</v>
      </c>
      <c r="C2539" s="267" t="s">
        <v>22275</v>
      </c>
      <c r="D2539" s="268"/>
      <c r="E2539" s="267">
        <v>50</v>
      </c>
      <c r="F2539" s="269">
        <v>7429</v>
      </c>
      <c r="G2539" s="270">
        <v>14931.4</v>
      </c>
      <c r="M2539" s="267">
        <v>-55.040600919961619</v>
      </c>
    </row>
    <row r="2540" spans="1:13" x14ac:dyDescent="0.25">
      <c r="A2540" s="267">
        <v>6432005</v>
      </c>
      <c r="B2540" s="267" t="s">
        <v>2851</v>
      </c>
      <c r="C2540" s="267" t="s">
        <v>2525</v>
      </c>
      <c r="D2540" s="268"/>
      <c r="E2540" s="267">
        <v>50</v>
      </c>
      <c r="F2540" s="269">
        <v>2975</v>
      </c>
      <c r="G2540" s="270">
        <v>5979</v>
      </c>
      <c r="M2540" s="267">
        <v>-72.717039631783734</v>
      </c>
    </row>
    <row r="2541" spans="1:13" x14ac:dyDescent="0.25">
      <c r="A2541" s="267">
        <v>6432006</v>
      </c>
      <c r="B2541" s="267" t="s">
        <v>2853</v>
      </c>
      <c r="C2541" s="267" t="s">
        <v>2525</v>
      </c>
      <c r="D2541" s="268"/>
      <c r="E2541" s="267">
        <v>50</v>
      </c>
      <c r="F2541" s="269">
        <v>3749</v>
      </c>
      <c r="G2541" s="270">
        <v>7535.2</v>
      </c>
      <c r="M2541" s="267">
        <v>-73.711021445538023</v>
      </c>
    </row>
    <row r="2542" spans="1:13" x14ac:dyDescent="0.25">
      <c r="A2542" s="267">
        <v>6432007</v>
      </c>
      <c r="B2542" s="267" t="s">
        <v>2855</v>
      </c>
      <c r="C2542" s="267" t="s">
        <v>2525</v>
      </c>
      <c r="D2542" s="268"/>
      <c r="E2542" s="267">
        <v>60</v>
      </c>
      <c r="F2542" s="269">
        <v>1314</v>
      </c>
      <c r="G2542" s="270">
        <v>2641.4</v>
      </c>
      <c r="M2542" s="267">
        <v>-79.195834502928079</v>
      </c>
    </row>
    <row r="2543" spans="1:13" x14ac:dyDescent="0.25">
      <c r="A2543" s="267">
        <v>6432008</v>
      </c>
      <c r="B2543" s="267" t="s">
        <v>2857</v>
      </c>
      <c r="C2543" s="267" t="s">
        <v>22275</v>
      </c>
      <c r="D2543" s="268"/>
      <c r="E2543" s="267">
        <v>50</v>
      </c>
      <c r="F2543" s="269">
        <v>12983</v>
      </c>
      <c r="G2543" s="270">
        <v>26096.400000000001</v>
      </c>
      <c r="M2543" s="267">
        <v>-69.05309522028962</v>
      </c>
    </row>
    <row r="2544" spans="1:13" x14ac:dyDescent="0.25">
      <c r="A2544" s="267">
        <v>6432009</v>
      </c>
      <c r="B2544" s="267" t="s">
        <v>2859</v>
      </c>
      <c r="C2544" s="267" t="s">
        <v>22275</v>
      </c>
      <c r="D2544" s="268"/>
      <c r="E2544" s="267">
        <v>50</v>
      </c>
      <c r="F2544" s="269">
        <v>2272</v>
      </c>
      <c r="G2544" s="270">
        <v>4567.3999999999996</v>
      </c>
      <c r="M2544" s="267">
        <v>-54.53935876182738</v>
      </c>
    </row>
    <row r="2545" spans="1:13" x14ac:dyDescent="0.25">
      <c r="A2545" s="267">
        <v>6432010</v>
      </c>
      <c r="B2545" s="267" t="s">
        <v>2861</v>
      </c>
      <c r="C2545" s="267" t="s">
        <v>22275</v>
      </c>
      <c r="D2545" s="268"/>
      <c r="E2545" s="267">
        <v>50</v>
      </c>
      <c r="F2545" s="269">
        <v>10448</v>
      </c>
      <c r="G2545" s="270">
        <v>21000.6</v>
      </c>
      <c r="M2545" s="267">
        <v>-69.318049339408802</v>
      </c>
    </row>
    <row r="2546" spans="1:13" x14ac:dyDescent="0.25">
      <c r="A2546" s="267">
        <v>6432011</v>
      </c>
      <c r="B2546" s="267" t="s">
        <v>2863</v>
      </c>
      <c r="C2546" s="267" t="s">
        <v>2525</v>
      </c>
      <c r="D2546" s="268"/>
      <c r="E2546" s="267">
        <v>50</v>
      </c>
      <c r="F2546" s="269">
        <v>6836</v>
      </c>
      <c r="G2546" s="270">
        <v>13740.2</v>
      </c>
      <c r="M2546" s="267">
        <v>-75.346871741526826</v>
      </c>
    </row>
    <row r="2547" spans="1:13" x14ac:dyDescent="0.25">
      <c r="A2547" s="267">
        <v>6432012</v>
      </c>
      <c r="B2547" s="267" t="s">
        <v>2865</v>
      </c>
      <c r="C2547" s="267" t="s">
        <v>2525</v>
      </c>
      <c r="D2547" s="268"/>
      <c r="E2547" s="267">
        <v>50</v>
      </c>
      <c r="F2547" s="269">
        <v>1882</v>
      </c>
      <c r="G2547" s="270">
        <v>3782.6</v>
      </c>
      <c r="M2547" s="267">
        <v>-69.85959018285115</v>
      </c>
    </row>
    <row r="2548" spans="1:13" x14ac:dyDescent="0.25">
      <c r="A2548" s="267">
        <v>6432013</v>
      </c>
      <c r="B2548" s="267" t="s">
        <v>2867</v>
      </c>
      <c r="C2548" s="267" t="s">
        <v>2525</v>
      </c>
      <c r="D2548" s="268"/>
      <c r="E2548" s="267">
        <v>50</v>
      </c>
      <c r="F2548" s="269">
        <v>2475</v>
      </c>
      <c r="G2548" s="270">
        <v>4974.6000000000004</v>
      </c>
      <c r="M2548" s="267">
        <v>-76.939230841079365</v>
      </c>
    </row>
    <row r="2549" spans="1:13" x14ac:dyDescent="0.25">
      <c r="A2549" s="267">
        <v>6432014</v>
      </c>
      <c r="B2549" s="267" t="s">
        <v>2869</v>
      </c>
      <c r="C2549" s="267" t="s">
        <v>2525</v>
      </c>
      <c r="D2549" s="268"/>
      <c r="E2549" s="267">
        <v>50</v>
      </c>
      <c r="F2549" s="269">
        <v>6735</v>
      </c>
      <c r="G2549" s="270">
        <v>13536.6</v>
      </c>
      <c r="M2549" s="267">
        <v>-69.33490246638263</v>
      </c>
    </row>
    <row r="2550" spans="1:13" x14ac:dyDescent="0.25">
      <c r="A2550" s="267">
        <v>6432015</v>
      </c>
      <c r="B2550" s="267" t="s">
        <v>7033</v>
      </c>
      <c r="C2550" s="267" t="s">
        <v>2525</v>
      </c>
      <c r="D2550" s="268"/>
      <c r="E2550" s="267">
        <v>50</v>
      </c>
      <c r="F2550" s="269">
        <v>7024</v>
      </c>
      <c r="G2550" s="270">
        <v>14118.2</v>
      </c>
      <c r="M2550" s="267">
        <v>-76.786562675386421</v>
      </c>
    </row>
    <row r="2551" spans="1:13" x14ac:dyDescent="0.25">
      <c r="A2551" s="267">
        <v>6432016</v>
      </c>
      <c r="B2551" s="267" t="s">
        <v>2872</v>
      </c>
      <c r="C2551" s="267" t="s">
        <v>22275</v>
      </c>
      <c r="D2551" s="268"/>
      <c r="E2551" s="267">
        <v>50</v>
      </c>
      <c r="F2551" s="269">
        <v>7370</v>
      </c>
      <c r="G2551" s="270">
        <v>14812.8</v>
      </c>
      <c r="M2551" s="267">
        <v>-69.239657250824024</v>
      </c>
    </row>
    <row r="2552" spans="1:13" x14ac:dyDescent="0.25">
      <c r="A2552" s="267">
        <v>6432017</v>
      </c>
      <c r="B2552" s="267" t="s">
        <v>2874</v>
      </c>
      <c r="C2552" s="267" t="s">
        <v>2525</v>
      </c>
      <c r="D2552" s="268"/>
      <c r="E2552" s="267">
        <v>50</v>
      </c>
      <c r="F2552" s="269">
        <v>3146</v>
      </c>
      <c r="G2552" s="270">
        <v>6322.8</v>
      </c>
      <c r="M2552" s="267">
        <v>-77.150915823380785</v>
      </c>
    </row>
    <row r="2553" spans="1:13" x14ac:dyDescent="0.25">
      <c r="A2553" s="267">
        <v>6432018</v>
      </c>
      <c r="B2553" s="267" t="s">
        <v>2876</v>
      </c>
      <c r="C2553" s="267" t="s">
        <v>22275</v>
      </c>
      <c r="D2553" s="268"/>
      <c r="E2553" s="267">
        <v>50</v>
      </c>
      <c r="F2553" s="269">
        <v>12021</v>
      </c>
      <c r="G2553" s="270">
        <v>24161.4</v>
      </c>
      <c r="M2553" s="267">
        <v>-70.811075300740697</v>
      </c>
    </row>
    <row r="2554" spans="1:13" x14ac:dyDescent="0.25">
      <c r="A2554" s="267">
        <v>6432019</v>
      </c>
      <c r="B2554" s="267" t="s">
        <v>2878</v>
      </c>
      <c r="C2554" s="267" t="s">
        <v>22275</v>
      </c>
      <c r="D2554" s="268"/>
      <c r="E2554" s="267">
        <v>50</v>
      </c>
      <c r="F2554" s="269">
        <v>8237</v>
      </c>
      <c r="G2554" s="270">
        <v>16557.2</v>
      </c>
      <c r="M2554" s="267">
        <v>-73.671983234558155</v>
      </c>
    </row>
    <row r="2555" spans="1:13" x14ac:dyDescent="0.25">
      <c r="A2555" s="267">
        <v>6432020</v>
      </c>
      <c r="B2555" s="267" t="s">
        <v>2880</v>
      </c>
      <c r="C2555" s="267" t="s">
        <v>2525</v>
      </c>
      <c r="D2555" s="268"/>
      <c r="E2555" s="267">
        <v>50</v>
      </c>
      <c r="F2555" s="269">
        <v>5961</v>
      </c>
      <c r="G2555" s="270">
        <v>11982</v>
      </c>
      <c r="M2555" s="267">
        <v>-67.36833085919713</v>
      </c>
    </row>
    <row r="2556" spans="1:13" x14ac:dyDescent="0.25">
      <c r="A2556" s="267">
        <v>6432021</v>
      </c>
      <c r="B2556" s="267" t="s">
        <v>2882</v>
      </c>
      <c r="C2556" s="267" t="s">
        <v>2525</v>
      </c>
      <c r="D2556" s="268"/>
      <c r="E2556" s="267">
        <v>50</v>
      </c>
      <c r="F2556" s="269">
        <v>4499</v>
      </c>
      <c r="G2556" s="270">
        <v>9042.6</v>
      </c>
      <c r="M2556" s="267">
        <v>-77.950277699564865</v>
      </c>
    </row>
    <row r="2557" spans="1:13" x14ac:dyDescent="0.25">
      <c r="A2557" s="267">
        <v>6432022</v>
      </c>
      <c r="B2557" s="267" t="s">
        <v>2884</v>
      </c>
      <c r="C2557" s="267" t="s">
        <v>2525</v>
      </c>
      <c r="D2557" s="268"/>
      <c r="E2557" s="267">
        <v>50</v>
      </c>
      <c r="F2557" s="269">
        <v>7884</v>
      </c>
      <c r="G2557" s="270">
        <v>15846.8</v>
      </c>
      <c r="M2557" s="267">
        <v>-70.198758145332363</v>
      </c>
    </row>
    <row r="2558" spans="1:13" x14ac:dyDescent="0.25">
      <c r="A2558" s="267">
        <v>6432023</v>
      </c>
      <c r="B2558" s="267" t="s">
        <v>2886</v>
      </c>
      <c r="C2558" s="267" t="s">
        <v>22275</v>
      </c>
      <c r="D2558" s="268"/>
      <c r="E2558" s="267">
        <v>50</v>
      </c>
      <c r="F2558" s="269">
        <v>12030</v>
      </c>
      <c r="G2558" s="270">
        <v>24180</v>
      </c>
      <c r="M2558" s="267">
        <v>-56.147616024694578</v>
      </c>
    </row>
    <row r="2559" spans="1:13" x14ac:dyDescent="0.25">
      <c r="A2559" s="267">
        <v>6433001</v>
      </c>
      <c r="B2559" s="267" t="s">
        <v>2888</v>
      </c>
      <c r="C2559" s="267" t="s">
        <v>2525</v>
      </c>
      <c r="D2559" s="268"/>
      <c r="E2559" s="267">
        <v>50</v>
      </c>
      <c r="F2559" s="269">
        <v>3163</v>
      </c>
      <c r="G2559" s="270">
        <v>6356.8</v>
      </c>
      <c r="M2559" s="267">
        <v>-64.267152525659014</v>
      </c>
    </row>
    <row r="2560" spans="1:13" x14ac:dyDescent="0.25">
      <c r="A2560" s="267">
        <v>6433002</v>
      </c>
      <c r="B2560" s="267" t="s">
        <v>2890</v>
      </c>
      <c r="C2560" s="267" t="s">
        <v>2525</v>
      </c>
      <c r="D2560" s="268"/>
      <c r="E2560" s="267">
        <v>50</v>
      </c>
      <c r="F2560" s="269">
        <v>6260</v>
      </c>
      <c r="G2560" s="270">
        <v>12582.6</v>
      </c>
      <c r="M2560" s="267">
        <v>-75.29999201396501</v>
      </c>
    </row>
    <row r="2561" spans="1:13" x14ac:dyDescent="0.25">
      <c r="A2561" s="267">
        <v>6433003</v>
      </c>
      <c r="B2561" s="267" t="s">
        <v>2892</v>
      </c>
      <c r="C2561" s="267" t="s">
        <v>2525</v>
      </c>
      <c r="D2561" s="268"/>
      <c r="E2561" s="267">
        <v>50</v>
      </c>
      <c r="F2561" s="269">
        <v>6858</v>
      </c>
      <c r="G2561" s="270">
        <v>13784.6</v>
      </c>
      <c r="M2561" s="267">
        <v>-72.338827072762754</v>
      </c>
    </row>
    <row r="2562" spans="1:13" x14ac:dyDescent="0.25">
      <c r="A2562" s="267">
        <v>6433004</v>
      </c>
      <c r="B2562" s="267" t="s">
        <v>2894</v>
      </c>
      <c r="C2562" s="267" t="s">
        <v>22275</v>
      </c>
      <c r="D2562" s="268"/>
      <c r="E2562" s="267">
        <v>50</v>
      </c>
      <c r="F2562" s="269">
        <v>4880</v>
      </c>
      <c r="G2562" s="270">
        <v>9808.4</v>
      </c>
      <c r="M2562" s="267">
        <v>-61.597134643205621</v>
      </c>
    </row>
    <row r="2563" spans="1:13" x14ac:dyDescent="0.25">
      <c r="A2563" s="267">
        <v>6433005</v>
      </c>
      <c r="B2563" s="267" t="s">
        <v>2896</v>
      </c>
      <c r="C2563" s="267" t="s">
        <v>22275</v>
      </c>
      <c r="D2563" s="268"/>
      <c r="E2563" s="267">
        <v>50</v>
      </c>
      <c r="F2563" s="269">
        <v>7924</v>
      </c>
      <c r="G2563" s="270">
        <v>15926.8</v>
      </c>
      <c r="M2563" s="267">
        <v>-71.577089930213873</v>
      </c>
    </row>
    <row r="2564" spans="1:13" x14ac:dyDescent="0.25">
      <c r="A2564" s="267">
        <v>6433006</v>
      </c>
      <c r="B2564" s="267" t="s">
        <v>2898</v>
      </c>
      <c r="C2564" s="267" t="s">
        <v>22275</v>
      </c>
      <c r="D2564" s="268"/>
      <c r="E2564" s="267">
        <v>50</v>
      </c>
      <c r="F2564" s="269">
        <v>11795</v>
      </c>
      <c r="G2564" s="270">
        <v>23708.2</v>
      </c>
      <c r="M2564" s="267">
        <v>-66.705826402830866</v>
      </c>
    </row>
    <row r="2565" spans="1:13" x14ac:dyDescent="0.25">
      <c r="A2565" s="267">
        <v>6433007</v>
      </c>
      <c r="B2565" s="267" t="s">
        <v>2900</v>
      </c>
      <c r="C2565" s="267" t="s">
        <v>22275</v>
      </c>
      <c r="D2565" s="268"/>
      <c r="E2565" s="267">
        <v>50</v>
      </c>
      <c r="F2565" s="269">
        <v>6799</v>
      </c>
      <c r="G2565" s="270">
        <v>13665.4</v>
      </c>
      <c r="M2565" s="267">
        <v>-59.701665367452371</v>
      </c>
    </row>
    <row r="2566" spans="1:13" x14ac:dyDescent="0.25">
      <c r="A2566" s="267">
        <v>6433008</v>
      </c>
      <c r="B2566" s="267" t="s">
        <v>2902</v>
      </c>
      <c r="C2566" s="267" t="s">
        <v>22275</v>
      </c>
      <c r="D2566" s="268"/>
      <c r="E2566" s="267">
        <v>50</v>
      </c>
      <c r="F2566" s="269">
        <v>16552</v>
      </c>
      <c r="G2566" s="270">
        <v>33269.199999999997</v>
      </c>
      <c r="M2566" s="267">
        <v>-65.749677455653838</v>
      </c>
    </row>
    <row r="2567" spans="1:13" x14ac:dyDescent="0.25">
      <c r="A2567" s="267">
        <v>6433009</v>
      </c>
      <c r="B2567" s="267" t="s">
        <v>2904</v>
      </c>
      <c r="C2567" s="267" t="s">
        <v>2525</v>
      </c>
      <c r="D2567" s="268"/>
      <c r="E2567" s="267">
        <v>50</v>
      </c>
      <c r="F2567" s="269">
        <v>5028</v>
      </c>
      <c r="G2567" s="270">
        <v>10105.799999999999</v>
      </c>
      <c r="M2567" s="267">
        <v>-73.488873642977737</v>
      </c>
    </row>
    <row r="2568" spans="1:13" x14ac:dyDescent="0.25">
      <c r="A2568" s="267">
        <v>6433010</v>
      </c>
      <c r="B2568" s="267" t="s">
        <v>2906</v>
      </c>
      <c r="C2568" s="267" t="s">
        <v>22275</v>
      </c>
      <c r="D2568" s="268"/>
      <c r="E2568" s="267">
        <v>50</v>
      </c>
      <c r="F2568" s="269">
        <v>7355</v>
      </c>
      <c r="G2568" s="270">
        <v>14784.4</v>
      </c>
      <c r="M2568" s="267">
        <v>-72.602013943601875</v>
      </c>
    </row>
    <row r="2569" spans="1:13" x14ac:dyDescent="0.25">
      <c r="A2569" s="267">
        <v>6433011</v>
      </c>
      <c r="B2569" s="267" t="s">
        <v>2908</v>
      </c>
      <c r="C2569" s="267" t="s">
        <v>22275</v>
      </c>
      <c r="D2569" s="268"/>
      <c r="E2569" s="267">
        <v>50</v>
      </c>
      <c r="F2569" s="269">
        <v>10786</v>
      </c>
      <c r="G2569" s="270">
        <v>21680.6</v>
      </c>
      <c r="M2569" s="267">
        <v>-75.425671931982336</v>
      </c>
    </row>
    <row r="2570" spans="1:13" x14ac:dyDescent="0.25">
      <c r="A2570" s="267">
        <v>6433012</v>
      </c>
      <c r="B2570" s="267" t="s">
        <v>2910</v>
      </c>
      <c r="C2570" s="267" t="s">
        <v>22275</v>
      </c>
      <c r="D2570" s="268"/>
      <c r="E2570" s="267">
        <v>50</v>
      </c>
      <c r="F2570" s="269">
        <v>29911</v>
      </c>
      <c r="G2570" s="270">
        <v>60121.2</v>
      </c>
      <c r="M2570" s="267">
        <v>-66.877557562010253</v>
      </c>
    </row>
    <row r="2571" spans="1:13" x14ac:dyDescent="0.25">
      <c r="A2571" s="267">
        <v>6433013</v>
      </c>
      <c r="B2571" s="267" t="s">
        <v>2912</v>
      </c>
      <c r="C2571" s="267" t="s">
        <v>2525</v>
      </c>
      <c r="D2571" s="268"/>
      <c r="E2571" s="267">
        <v>50</v>
      </c>
      <c r="F2571" s="269">
        <v>2864</v>
      </c>
      <c r="G2571" s="270">
        <v>5756.2</v>
      </c>
      <c r="M2571" s="267">
        <v>-77.33870732586648</v>
      </c>
    </row>
    <row r="2572" spans="1:13" x14ac:dyDescent="0.25">
      <c r="A2572" s="267">
        <v>6433014</v>
      </c>
      <c r="B2572" s="267" t="s">
        <v>2914</v>
      </c>
      <c r="C2572" s="267" t="s">
        <v>2525</v>
      </c>
      <c r="D2572" s="268"/>
      <c r="E2572" s="267">
        <v>50</v>
      </c>
      <c r="F2572" s="269">
        <v>6536</v>
      </c>
      <c r="G2572" s="270">
        <v>13137.8</v>
      </c>
      <c r="M2572" s="267">
        <v>-69.913598766423434</v>
      </c>
    </row>
    <row r="2573" spans="1:13" x14ac:dyDescent="0.25">
      <c r="A2573" s="267">
        <v>6434001</v>
      </c>
      <c r="B2573" s="267" t="s">
        <v>2916</v>
      </c>
      <c r="C2573" s="267" t="s">
        <v>22275</v>
      </c>
      <c r="D2573" s="268"/>
      <c r="E2573" s="267">
        <v>50</v>
      </c>
      <c r="F2573" s="269">
        <v>25893</v>
      </c>
      <c r="G2573" s="270">
        <v>52045.599999999999</v>
      </c>
      <c r="M2573" s="267">
        <v>-35.118098787425453</v>
      </c>
    </row>
    <row r="2574" spans="1:13" x14ac:dyDescent="0.25">
      <c r="A2574" s="267">
        <v>6434002</v>
      </c>
      <c r="B2574" s="267" t="s">
        <v>2918</v>
      </c>
      <c r="C2574" s="267" t="s">
        <v>22275</v>
      </c>
      <c r="D2574" s="268"/>
      <c r="E2574" s="267">
        <v>50</v>
      </c>
      <c r="F2574" s="269">
        <v>12220</v>
      </c>
      <c r="G2574" s="270">
        <v>24562.799999999999</v>
      </c>
      <c r="M2574" s="267">
        <v>-63.119864180478558</v>
      </c>
    </row>
    <row r="2575" spans="1:13" x14ac:dyDescent="0.25">
      <c r="A2575" s="267">
        <v>6434003</v>
      </c>
      <c r="B2575" s="267" t="s">
        <v>2920</v>
      </c>
      <c r="C2575" s="267" t="s">
        <v>2525</v>
      </c>
      <c r="D2575" s="268"/>
      <c r="E2575" s="267">
        <v>50</v>
      </c>
      <c r="F2575" s="269">
        <v>2623</v>
      </c>
      <c r="G2575" s="270">
        <v>5272.4</v>
      </c>
      <c r="M2575" s="267">
        <v>-65.089794129448961</v>
      </c>
    </row>
    <row r="2576" spans="1:13" x14ac:dyDescent="0.25">
      <c r="A2576" s="267">
        <v>6434004</v>
      </c>
      <c r="B2576" s="267" t="s">
        <v>2922</v>
      </c>
      <c r="C2576" s="267" t="s">
        <v>2525</v>
      </c>
      <c r="D2576" s="268"/>
      <c r="E2576" s="267">
        <v>50</v>
      </c>
      <c r="F2576" s="269">
        <v>2605</v>
      </c>
      <c r="G2576" s="270">
        <v>5235.8</v>
      </c>
      <c r="M2576" s="267">
        <v>-75.725656740984149</v>
      </c>
    </row>
    <row r="2577" spans="1:13" x14ac:dyDescent="0.25">
      <c r="A2577" s="267">
        <v>6434005</v>
      </c>
      <c r="B2577" s="267" t="s">
        <v>2924</v>
      </c>
      <c r="C2577" s="267" t="s">
        <v>22275</v>
      </c>
      <c r="D2577" s="268"/>
      <c r="E2577" s="267">
        <v>50</v>
      </c>
      <c r="F2577" s="269">
        <v>7923</v>
      </c>
      <c r="G2577" s="270">
        <v>15926</v>
      </c>
      <c r="M2577" s="267">
        <v>-58.644431227265422</v>
      </c>
    </row>
    <row r="2578" spans="1:13" x14ac:dyDescent="0.25">
      <c r="A2578" s="267">
        <v>6434006</v>
      </c>
      <c r="B2578" s="267" t="s">
        <v>2926</v>
      </c>
      <c r="C2578" s="267" t="s">
        <v>22275</v>
      </c>
      <c r="D2578" s="268"/>
      <c r="E2578" s="267">
        <v>50</v>
      </c>
      <c r="F2578" s="269">
        <v>8861</v>
      </c>
      <c r="G2578" s="270">
        <v>17811.2</v>
      </c>
      <c r="M2578" s="267">
        <v>-40.09782764180445</v>
      </c>
    </row>
    <row r="2579" spans="1:13" x14ac:dyDescent="0.25">
      <c r="A2579" s="267">
        <v>6434007</v>
      </c>
      <c r="B2579" s="267" t="s">
        <v>2928</v>
      </c>
      <c r="C2579" s="267" t="s">
        <v>22275</v>
      </c>
      <c r="D2579" s="268"/>
      <c r="E2579" s="267">
        <v>50</v>
      </c>
      <c r="F2579" s="269">
        <v>7320</v>
      </c>
      <c r="G2579" s="270">
        <v>14713.2</v>
      </c>
      <c r="M2579" s="267">
        <v>-69.055843493260511</v>
      </c>
    </row>
    <row r="2580" spans="1:13" x14ac:dyDescent="0.25">
      <c r="A2580" s="267">
        <v>6434008</v>
      </c>
      <c r="B2580" s="267" t="s">
        <v>2930</v>
      </c>
      <c r="C2580" s="267" t="s">
        <v>22275</v>
      </c>
      <c r="D2580" s="268"/>
      <c r="E2580" s="267">
        <v>50</v>
      </c>
      <c r="F2580" s="269">
        <v>21956</v>
      </c>
      <c r="G2580" s="270">
        <v>44130.8</v>
      </c>
      <c r="M2580" s="267">
        <v>-51.901702034965176</v>
      </c>
    </row>
    <row r="2581" spans="1:13" x14ac:dyDescent="0.25">
      <c r="A2581" s="267">
        <v>6434009</v>
      </c>
      <c r="B2581" s="267" t="s">
        <v>2932</v>
      </c>
      <c r="C2581" s="267" t="s">
        <v>2525</v>
      </c>
      <c r="D2581" s="268"/>
      <c r="E2581" s="267">
        <v>50</v>
      </c>
      <c r="F2581" s="269">
        <v>4394</v>
      </c>
      <c r="G2581" s="270">
        <v>8831.2000000000007</v>
      </c>
      <c r="M2581" s="267">
        <v>-68.039823006160688</v>
      </c>
    </row>
    <row r="2582" spans="1:13" x14ac:dyDescent="0.25">
      <c r="A2582" s="267">
        <v>6434010</v>
      </c>
      <c r="B2582" s="267" t="s">
        <v>2934</v>
      </c>
      <c r="C2582" s="267" t="s">
        <v>22275</v>
      </c>
      <c r="D2582" s="268"/>
      <c r="E2582" s="267">
        <v>50</v>
      </c>
      <c r="F2582" s="269">
        <v>5036</v>
      </c>
      <c r="G2582" s="270">
        <v>10121.799999999999</v>
      </c>
      <c r="M2582" s="267">
        <v>-72.552290522226912</v>
      </c>
    </row>
    <row r="2583" spans="1:13" x14ac:dyDescent="0.25">
      <c r="A2583" s="267">
        <v>6434011</v>
      </c>
      <c r="B2583" s="267" t="s">
        <v>2936</v>
      </c>
      <c r="C2583" s="267" t="s">
        <v>22275</v>
      </c>
      <c r="D2583" s="268"/>
      <c r="E2583" s="267">
        <v>50</v>
      </c>
      <c r="F2583" s="269">
        <v>6672</v>
      </c>
      <c r="G2583" s="270">
        <v>13411.4</v>
      </c>
      <c r="M2583" s="267">
        <v>-66.588250984844592</v>
      </c>
    </row>
    <row r="2584" spans="1:13" x14ac:dyDescent="0.25">
      <c r="A2584" s="267">
        <v>6434012</v>
      </c>
      <c r="B2584" s="267" t="s">
        <v>2938</v>
      </c>
      <c r="C2584" s="267" t="s">
        <v>2525</v>
      </c>
      <c r="D2584" s="268"/>
      <c r="E2584" s="267">
        <v>50</v>
      </c>
      <c r="F2584" s="269">
        <v>4629</v>
      </c>
      <c r="G2584" s="270">
        <v>9303.6</v>
      </c>
      <c r="M2584" s="267">
        <v>-61.782127472328789</v>
      </c>
    </row>
    <row r="2585" spans="1:13" x14ac:dyDescent="0.25">
      <c r="A2585" s="267">
        <v>6434013</v>
      </c>
      <c r="B2585" s="267" t="s">
        <v>2940</v>
      </c>
      <c r="C2585" s="267" t="s">
        <v>2525</v>
      </c>
      <c r="D2585" s="268"/>
      <c r="E2585" s="267">
        <v>50</v>
      </c>
      <c r="F2585" s="269">
        <v>3096</v>
      </c>
      <c r="G2585" s="270">
        <v>6223</v>
      </c>
      <c r="M2585" s="267">
        <v>-74.295690465028713</v>
      </c>
    </row>
    <row r="2586" spans="1:13" x14ac:dyDescent="0.25">
      <c r="A2586" s="267">
        <v>6435001</v>
      </c>
      <c r="B2586" s="267" t="s">
        <v>2942</v>
      </c>
      <c r="C2586" s="267" t="s">
        <v>22275</v>
      </c>
      <c r="D2586" s="268"/>
      <c r="E2586" s="267">
        <v>60</v>
      </c>
      <c r="F2586" s="269">
        <v>4722</v>
      </c>
      <c r="G2586" s="270">
        <v>9490.4</v>
      </c>
      <c r="M2586" s="267">
        <v>-81.295834943705046</v>
      </c>
    </row>
    <row r="2587" spans="1:13" x14ac:dyDescent="0.25">
      <c r="A2587" s="267">
        <v>6435002</v>
      </c>
      <c r="B2587" s="267" t="s">
        <v>2944</v>
      </c>
      <c r="C2587" s="267" t="s">
        <v>22275</v>
      </c>
      <c r="D2587" s="268"/>
      <c r="E2587" s="267">
        <v>50</v>
      </c>
      <c r="F2587" s="269">
        <v>6694</v>
      </c>
      <c r="G2587" s="270">
        <v>13455.4</v>
      </c>
      <c r="M2587" s="267">
        <v>-77.113529103410471</v>
      </c>
    </row>
    <row r="2588" spans="1:13" x14ac:dyDescent="0.25">
      <c r="A2588" s="267">
        <v>6435003</v>
      </c>
      <c r="B2588" s="267" t="s">
        <v>2946</v>
      </c>
      <c r="C2588" s="267" t="s">
        <v>2525</v>
      </c>
      <c r="D2588" s="268"/>
      <c r="E2588" s="267">
        <v>50</v>
      </c>
      <c r="F2588" s="269">
        <v>4143</v>
      </c>
      <c r="G2588" s="270">
        <v>8327.4</v>
      </c>
      <c r="M2588" s="267">
        <v>-33.991082835477684</v>
      </c>
    </row>
    <row r="2589" spans="1:13" x14ac:dyDescent="0.25">
      <c r="A2589" s="267">
        <v>6435004</v>
      </c>
      <c r="B2589" s="267" t="s">
        <v>2948</v>
      </c>
      <c r="C2589" s="267" t="s">
        <v>2525</v>
      </c>
      <c r="D2589" s="268"/>
      <c r="E2589" s="267">
        <v>50</v>
      </c>
      <c r="F2589" s="269">
        <v>3128</v>
      </c>
      <c r="G2589" s="270">
        <v>6286.4</v>
      </c>
      <c r="M2589" s="267">
        <v>-78.874618059996976</v>
      </c>
    </row>
    <row r="2590" spans="1:13" x14ac:dyDescent="0.25">
      <c r="A2590" s="267">
        <v>6435005</v>
      </c>
      <c r="B2590" s="267" t="s">
        <v>2950</v>
      </c>
      <c r="C2590" s="267" t="s">
        <v>2525</v>
      </c>
      <c r="D2590" s="268"/>
      <c r="E2590" s="267">
        <v>60</v>
      </c>
      <c r="F2590" s="269">
        <v>2565</v>
      </c>
      <c r="G2590" s="270">
        <v>5155.3999999999996</v>
      </c>
      <c r="M2590" s="267">
        <v>-80.255190207504725</v>
      </c>
    </row>
    <row r="2591" spans="1:13" x14ac:dyDescent="0.25">
      <c r="A2591" s="267">
        <v>6435006</v>
      </c>
      <c r="B2591" s="267" t="s">
        <v>2952</v>
      </c>
      <c r="C2591" s="267" t="s">
        <v>22275</v>
      </c>
      <c r="D2591" s="268"/>
      <c r="E2591" s="267">
        <v>50</v>
      </c>
      <c r="F2591" s="269">
        <v>10150</v>
      </c>
      <c r="G2591" s="270">
        <v>20400.8</v>
      </c>
      <c r="M2591" s="267">
        <v>-73.70694839056307</v>
      </c>
    </row>
    <row r="2592" spans="1:13" x14ac:dyDescent="0.25">
      <c r="A2592" s="267">
        <v>6435007</v>
      </c>
      <c r="B2592" s="267" t="s">
        <v>2954</v>
      </c>
      <c r="C2592" s="267" t="s">
        <v>22275</v>
      </c>
      <c r="D2592" s="268"/>
      <c r="E2592" s="267">
        <v>50</v>
      </c>
      <c r="F2592" s="269">
        <v>6538</v>
      </c>
      <c r="G2592" s="270">
        <v>13140.8</v>
      </c>
      <c r="M2592" s="267">
        <v>-77.671284161450913</v>
      </c>
    </row>
    <row r="2593" spans="1:13" x14ac:dyDescent="0.25">
      <c r="A2593" s="267">
        <v>6435008</v>
      </c>
      <c r="B2593" s="267" t="s">
        <v>2956</v>
      </c>
      <c r="C2593" s="267" t="s">
        <v>2525</v>
      </c>
      <c r="D2593" s="268"/>
      <c r="E2593" s="267">
        <v>60</v>
      </c>
      <c r="F2593" s="269">
        <v>1220</v>
      </c>
      <c r="G2593" s="270">
        <v>2452.1999999999998</v>
      </c>
      <c r="M2593" s="267">
        <v>-81.423594857715429</v>
      </c>
    </row>
    <row r="2594" spans="1:13" x14ac:dyDescent="0.25">
      <c r="A2594" s="267">
        <v>6435009</v>
      </c>
      <c r="B2594" s="267" t="s">
        <v>2958</v>
      </c>
      <c r="C2594" s="267" t="s">
        <v>2525</v>
      </c>
      <c r="D2594" s="268"/>
      <c r="E2594" s="267">
        <v>50</v>
      </c>
      <c r="F2594" s="269">
        <v>7187</v>
      </c>
      <c r="G2594" s="270">
        <v>14446</v>
      </c>
      <c r="M2594" s="267">
        <v>-75.326817351657795</v>
      </c>
    </row>
    <row r="2595" spans="1:13" x14ac:dyDescent="0.25">
      <c r="A2595" s="267">
        <v>6435010</v>
      </c>
      <c r="B2595" s="267" t="s">
        <v>2960</v>
      </c>
      <c r="C2595" s="267" t="s">
        <v>22275</v>
      </c>
      <c r="D2595" s="268"/>
      <c r="E2595" s="267">
        <v>50</v>
      </c>
      <c r="F2595" s="269">
        <v>10834</v>
      </c>
      <c r="G2595" s="270">
        <v>21776</v>
      </c>
      <c r="M2595" s="267">
        <v>-65.393838582557009</v>
      </c>
    </row>
    <row r="2596" spans="1:13" x14ac:dyDescent="0.25">
      <c r="A2596" s="267">
        <v>6435011</v>
      </c>
      <c r="B2596" s="267" t="s">
        <v>2962</v>
      </c>
      <c r="C2596" s="267" t="s">
        <v>2525</v>
      </c>
      <c r="D2596" s="268"/>
      <c r="E2596" s="267">
        <v>50</v>
      </c>
      <c r="F2596" s="269">
        <v>3664</v>
      </c>
      <c r="G2596" s="270">
        <v>7364.8</v>
      </c>
      <c r="M2596" s="267">
        <v>-69.407681462796688</v>
      </c>
    </row>
    <row r="2597" spans="1:13" x14ac:dyDescent="0.25">
      <c r="A2597" s="267">
        <v>6435012</v>
      </c>
      <c r="B2597" s="267" t="s">
        <v>2964</v>
      </c>
      <c r="C2597" s="267" t="s">
        <v>2525</v>
      </c>
      <c r="D2597" s="268"/>
      <c r="E2597" s="267">
        <v>50</v>
      </c>
      <c r="F2597" s="269">
        <v>7216</v>
      </c>
      <c r="G2597" s="270">
        <v>14504.4</v>
      </c>
      <c r="M2597" s="267">
        <v>-72.890383989387743</v>
      </c>
    </row>
    <row r="2598" spans="1:13" x14ac:dyDescent="0.25">
      <c r="A2598" s="267">
        <v>6435013</v>
      </c>
      <c r="B2598" s="267" t="s">
        <v>2966</v>
      </c>
      <c r="C2598" s="267" t="s">
        <v>2525</v>
      </c>
      <c r="D2598" s="268"/>
      <c r="E2598" s="267">
        <v>50</v>
      </c>
      <c r="F2598" s="269">
        <v>2365</v>
      </c>
      <c r="G2598" s="270">
        <v>4753.8</v>
      </c>
      <c r="M2598" s="267">
        <v>-74.632668204939122</v>
      </c>
    </row>
    <row r="2599" spans="1:13" x14ac:dyDescent="0.25">
      <c r="A2599" s="267">
        <v>6435014</v>
      </c>
      <c r="B2599" s="267" t="s">
        <v>2968</v>
      </c>
      <c r="C2599" s="267" t="s">
        <v>22275</v>
      </c>
      <c r="D2599" s="268"/>
      <c r="E2599" s="267">
        <v>50</v>
      </c>
      <c r="F2599" s="269">
        <v>44105</v>
      </c>
      <c r="G2599" s="270">
        <v>88651.4</v>
      </c>
      <c r="M2599" s="267">
        <v>-63.618623067672182</v>
      </c>
    </row>
    <row r="2600" spans="1:13" x14ac:dyDescent="0.25">
      <c r="A2600" s="267">
        <v>6435015</v>
      </c>
      <c r="B2600" s="267" t="s">
        <v>2970</v>
      </c>
      <c r="C2600" s="267" t="s">
        <v>2525</v>
      </c>
      <c r="D2600" s="268"/>
      <c r="E2600" s="267">
        <v>50</v>
      </c>
      <c r="F2600" s="269">
        <v>3622</v>
      </c>
      <c r="G2600" s="270">
        <v>7280.8</v>
      </c>
      <c r="M2600" s="267">
        <v>-74.269138339562545</v>
      </c>
    </row>
    <row r="2601" spans="1:13" x14ac:dyDescent="0.25">
      <c r="A2601" s="267">
        <v>6435016</v>
      </c>
      <c r="B2601" s="267" t="s">
        <v>2972</v>
      </c>
      <c r="C2601" s="267" t="s">
        <v>2525</v>
      </c>
      <c r="D2601" s="268"/>
      <c r="E2601" s="267">
        <v>60</v>
      </c>
      <c r="F2601" s="269">
        <v>1783</v>
      </c>
      <c r="G2601" s="270">
        <v>3583</v>
      </c>
      <c r="M2601" s="267">
        <v>-80.067342298089784</v>
      </c>
    </row>
    <row r="2602" spans="1:13" x14ac:dyDescent="0.25">
      <c r="A2602" s="267">
        <v>6435017</v>
      </c>
      <c r="B2602" s="267" t="s">
        <v>2974</v>
      </c>
      <c r="C2602" s="267" t="s">
        <v>22275</v>
      </c>
      <c r="D2602" s="268"/>
      <c r="E2602" s="267">
        <v>50</v>
      </c>
      <c r="F2602" s="269">
        <v>6700</v>
      </c>
      <c r="G2602" s="270">
        <v>13466</v>
      </c>
      <c r="M2602" s="267">
        <v>-62.596716431375178</v>
      </c>
    </row>
    <row r="2603" spans="1:13" x14ac:dyDescent="0.25">
      <c r="A2603" s="267">
        <v>6435018</v>
      </c>
      <c r="B2603" s="267" t="s">
        <v>2976</v>
      </c>
      <c r="C2603" s="267" t="s">
        <v>2525</v>
      </c>
      <c r="D2603" s="268"/>
      <c r="E2603" s="267">
        <v>50</v>
      </c>
      <c r="F2603" s="269">
        <v>4910</v>
      </c>
      <c r="G2603" s="270">
        <v>9869</v>
      </c>
      <c r="M2603" s="267">
        <v>-71.738651572459759</v>
      </c>
    </row>
    <row r="2604" spans="1:13" x14ac:dyDescent="0.25">
      <c r="A2604" s="267">
        <v>6435019</v>
      </c>
      <c r="B2604" s="267" t="s">
        <v>2978</v>
      </c>
      <c r="C2604" s="267" t="s">
        <v>22275</v>
      </c>
      <c r="D2604" s="268"/>
      <c r="E2604" s="267">
        <v>50</v>
      </c>
      <c r="F2604" s="269">
        <v>18395</v>
      </c>
      <c r="G2604" s="270">
        <v>36974.6</v>
      </c>
      <c r="M2604" s="267">
        <v>-70.86056529848743</v>
      </c>
    </row>
    <row r="2605" spans="1:13" x14ac:dyDescent="0.25">
      <c r="A2605" s="267">
        <v>6435020</v>
      </c>
      <c r="B2605" s="267" t="s">
        <v>2980</v>
      </c>
      <c r="C2605" s="267" t="s">
        <v>2525</v>
      </c>
      <c r="D2605" s="268"/>
      <c r="E2605" s="267">
        <v>50</v>
      </c>
      <c r="F2605" s="269">
        <v>2592</v>
      </c>
      <c r="G2605" s="270">
        <v>5210.6000000000004</v>
      </c>
      <c r="M2605" s="267">
        <v>-72.991522925759924</v>
      </c>
    </row>
    <row r="2606" spans="1:13" x14ac:dyDescent="0.25">
      <c r="A2606" s="267">
        <v>6435021</v>
      </c>
      <c r="B2606" s="267" t="s">
        <v>2982</v>
      </c>
      <c r="C2606" s="267" t="s">
        <v>22275</v>
      </c>
      <c r="D2606" s="268"/>
      <c r="E2606" s="267">
        <v>50</v>
      </c>
      <c r="F2606" s="269">
        <v>9890</v>
      </c>
      <c r="G2606" s="270">
        <v>19878</v>
      </c>
      <c r="M2606" s="267">
        <v>-66.506902443308377</v>
      </c>
    </row>
    <row r="2607" spans="1:13" x14ac:dyDescent="0.25">
      <c r="A2607" s="267">
        <v>6435022</v>
      </c>
      <c r="B2607" s="267" t="s">
        <v>2984</v>
      </c>
      <c r="C2607" s="267" t="s">
        <v>2525</v>
      </c>
      <c r="D2607" s="268"/>
      <c r="E2607" s="267">
        <v>50</v>
      </c>
      <c r="F2607" s="269">
        <v>1854</v>
      </c>
      <c r="G2607" s="270">
        <v>3726.8</v>
      </c>
      <c r="M2607" s="267">
        <v>-64.770027654403066</v>
      </c>
    </row>
    <row r="2608" spans="1:13" x14ac:dyDescent="0.25">
      <c r="A2608" s="267">
        <v>6435023</v>
      </c>
      <c r="B2608" s="267" t="s">
        <v>2986</v>
      </c>
      <c r="C2608" s="267" t="s">
        <v>2525</v>
      </c>
      <c r="D2608" s="268"/>
      <c r="E2608" s="267">
        <v>50</v>
      </c>
      <c r="F2608" s="269">
        <v>5549</v>
      </c>
      <c r="G2608" s="270">
        <v>11154.2</v>
      </c>
      <c r="M2608" s="267">
        <v>-71.207997970564875</v>
      </c>
    </row>
    <row r="2609" spans="1:13" x14ac:dyDescent="0.25">
      <c r="A2609" s="267">
        <v>6435024</v>
      </c>
      <c r="B2609" s="267" t="s">
        <v>2988</v>
      </c>
      <c r="C2609" s="267" t="s">
        <v>2525</v>
      </c>
      <c r="D2609" s="268"/>
      <c r="E2609" s="267">
        <v>50</v>
      </c>
      <c r="F2609" s="269">
        <v>1643</v>
      </c>
      <c r="G2609" s="270">
        <v>3302.6</v>
      </c>
      <c r="M2609" s="267">
        <v>-75.364538715891001</v>
      </c>
    </row>
    <row r="2610" spans="1:13" x14ac:dyDescent="0.25">
      <c r="A2610" s="267">
        <v>6435025</v>
      </c>
      <c r="B2610" s="267" t="s">
        <v>2990</v>
      </c>
      <c r="C2610" s="267" t="s">
        <v>22275</v>
      </c>
      <c r="D2610" s="268"/>
      <c r="E2610" s="267">
        <v>50</v>
      </c>
      <c r="F2610" s="269">
        <v>8162</v>
      </c>
      <c r="G2610" s="270">
        <v>16405.599999999999</v>
      </c>
      <c r="M2610" s="267">
        <v>-76.047379897627849</v>
      </c>
    </row>
    <row r="2611" spans="1:13" x14ac:dyDescent="0.25">
      <c r="A2611" s="267">
        <v>6435026</v>
      </c>
      <c r="B2611" s="267" t="s">
        <v>2992</v>
      </c>
      <c r="C2611" s="267" t="s">
        <v>2525</v>
      </c>
      <c r="D2611" s="268"/>
      <c r="E2611" s="267">
        <v>50</v>
      </c>
      <c r="F2611" s="269">
        <v>5874</v>
      </c>
      <c r="G2611" s="270">
        <v>11807.6</v>
      </c>
      <c r="M2611" s="267">
        <v>-72.829969106638799</v>
      </c>
    </row>
    <row r="2612" spans="1:13" x14ac:dyDescent="0.25">
      <c r="A2612" s="267">
        <v>6435027</v>
      </c>
      <c r="B2612" s="267" t="s">
        <v>2994</v>
      </c>
      <c r="C2612" s="267" t="s">
        <v>2525</v>
      </c>
      <c r="D2612" s="268"/>
      <c r="E2612" s="267">
        <v>60</v>
      </c>
      <c r="F2612" s="269">
        <v>4512</v>
      </c>
      <c r="G2612" s="270">
        <v>9070</v>
      </c>
      <c r="M2612" s="267">
        <v>-81.616310842543982</v>
      </c>
    </row>
    <row r="2613" spans="1:13" x14ac:dyDescent="0.25">
      <c r="A2613" s="267">
        <v>6435028</v>
      </c>
      <c r="B2613" s="267" t="s">
        <v>2996</v>
      </c>
      <c r="C2613" s="267" t="s">
        <v>22275</v>
      </c>
      <c r="D2613" s="268"/>
      <c r="E2613" s="267">
        <v>50</v>
      </c>
      <c r="F2613" s="269">
        <v>5279</v>
      </c>
      <c r="G2613" s="270">
        <v>10610.4</v>
      </c>
      <c r="M2613" s="267">
        <v>-77.053528058330983</v>
      </c>
    </row>
    <row r="2614" spans="1:13" x14ac:dyDescent="0.25">
      <c r="A2614" s="267">
        <v>6435029</v>
      </c>
      <c r="B2614" s="267" t="s">
        <v>2998</v>
      </c>
      <c r="C2614" s="267" t="s">
        <v>22275</v>
      </c>
      <c r="D2614" s="268"/>
      <c r="E2614" s="267">
        <v>50</v>
      </c>
      <c r="F2614" s="269">
        <v>6118</v>
      </c>
      <c r="G2614" s="270">
        <v>12297.2</v>
      </c>
      <c r="M2614" s="267">
        <v>-76.88156388795511</v>
      </c>
    </row>
    <row r="2615" spans="1:13" x14ac:dyDescent="0.25">
      <c r="A2615" s="267">
        <v>6435200</v>
      </c>
      <c r="B2615" s="267" t="s">
        <v>3000</v>
      </c>
      <c r="C2615" s="267" t="s">
        <v>22278</v>
      </c>
      <c r="D2615" s="268"/>
      <c r="E2615" s="267">
        <v>50</v>
      </c>
      <c r="F2615" s="269">
        <v>0</v>
      </c>
      <c r="G2615" s="270">
        <v>0</v>
      </c>
      <c r="M2615" s="267">
        <v>0</v>
      </c>
    </row>
    <row r="2616" spans="1:13" x14ac:dyDescent="0.25">
      <c r="A2616" s="267">
        <v>6436001</v>
      </c>
      <c r="B2616" s="267" t="s">
        <v>3002</v>
      </c>
      <c r="C2616" s="267" t="s">
        <v>22275</v>
      </c>
      <c r="D2616" s="268"/>
      <c r="E2616" s="267">
        <v>50</v>
      </c>
      <c r="F2616" s="269">
        <v>10665</v>
      </c>
      <c r="G2616" s="270">
        <v>21436.400000000001</v>
      </c>
      <c r="M2616" s="267">
        <v>-35.22865978667086</v>
      </c>
    </row>
    <row r="2617" spans="1:13" x14ac:dyDescent="0.25">
      <c r="A2617" s="267">
        <v>6436002</v>
      </c>
      <c r="B2617" s="267" t="s">
        <v>3004</v>
      </c>
      <c r="C2617" s="267" t="s">
        <v>22275</v>
      </c>
      <c r="D2617" s="268"/>
      <c r="E2617" s="267">
        <v>50</v>
      </c>
      <c r="F2617" s="269">
        <v>6607</v>
      </c>
      <c r="G2617" s="270">
        <v>13279.4</v>
      </c>
      <c r="M2617" s="267">
        <v>-65.716364617872102</v>
      </c>
    </row>
    <row r="2618" spans="1:13" x14ac:dyDescent="0.25">
      <c r="A2618" s="267">
        <v>6436003</v>
      </c>
      <c r="B2618" s="267" t="s">
        <v>3006</v>
      </c>
      <c r="C2618" s="267" t="s">
        <v>22275</v>
      </c>
      <c r="D2618" s="268"/>
      <c r="E2618" s="267">
        <v>50</v>
      </c>
      <c r="F2618" s="269">
        <v>10270</v>
      </c>
      <c r="G2618" s="270">
        <v>20642.400000000001</v>
      </c>
      <c r="M2618" s="267">
        <v>122.68550777797162</v>
      </c>
    </row>
    <row r="2619" spans="1:13" x14ac:dyDescent="0.25">
      <c r="A2619" s="267">
        <v>6436004</v>
      </c>
      <c r="B2619" s="267" t="s">
        <v>3008</v>
      </c>
      <c r="C2619" s="267" t="s">
        <v>22275</v>
      </c>
      <c r="D2619" s="268"/>
      <c r="E2619" s="267">
        <v>50</v>
      </c>
      <c r="F2619" s="269">
        <v>10016</v>
      </c>
      <c r="G2619" s="270">
        <v>20132.2</v>
      </c>
      <c r="M2619" s="267">
        <v>-66.310615998632869</v>
      </c>
    </row>
    <row r="2620" spans="1:13" x14ac:dyDescent="0.25">
      <c r="A2620" s="267">
        <v>6436005</v>
      </c>
      <c r="B2620" s="267" t="s">
        <v>3010</v>
      </c>
      <c r="C2620" s="267" t="s">
        <v>22275</v>
      </c>
      <c r="D2620" s="268"/>
      <c r="E2620" s="267">
        <v>50</v>
      </c>
      <c r="F2620" s="269">
        <v>12630</v>
      </c>
      <c r="G2620" s="270">
        <v>25386.400000000001</v>
      </c>
      <c r="M2620" s="267">
        <v>-68.834128842971097</v>
      </c>
    </row>
    <row r="2621" spans="1:13" x14ac:dyDescent="0.25">
      <c r="A2621" s="267">
        <v>6436006</v>
      </c>
      <c r="B2621" s="267" t="s">
        <v>3012</v>
      </c>
      <c r="C2621" s="267" t="s">
        <v>22275</v>
      </c>
      <c r="D2621" s="268"/>
      <c r="E2621" s="267">
        <v>50</v>
      </c>
      <c r="F2621" s="269">
        <v>8389</v>
      </c>
      <c r="G2621" s="270">
        <v>16862.400000000001</v>
      </c>
      <c r="M2621" s="267">
        <v>-58.240478220496115</v>
      </c>
    </row>
    <row r="2622" spans="1:13" x14ac:dyDescent="0.25">
      <c r="A2622" s="267">
        <v>6436007</v>
      </c>
      <c r="B2622" s="267" t="s">
        <v>3014</v>
      </c>
      <c r="C2622" s="267" t="s">
        <v>22275</v>
      </c>
      <c r="D2622" s="268"/>
      <c r="E2622" s="267">
        <v>50</v>
      </c>
      <c r="F2622" s="269">
        <v>19047</v>
      </c>
      <c r="G2622" s="270">
        <v>38283.800000000003</v>
      </c>
      <c r="M2622" s="267">
        <v>-59.741440272974323</v>
      </c>
    </row>
    <row r="2623" spans="1:13" x14ac:dyDescent="0.25">
      <c r="A2623" s="267">
        <v>6436008</v>
      </c>
      <c r="B2623" s="267" t="s">
        <v>3016</v>
      </c>
      <c r="C2623" s="267" t="s">
        <v>22275</v>
      </c>
      <c r="D2623" s="268"/>
      <c r="E2623" s="267">
        <v>50</v>
      </c>
      <c r="F2623" s="269">
        <v>13868</v>
      </c>
      <c r="G2623" s="270">
        <v>27873.8</v>
      </c>
      <c r="M2623" s="267">
        <v>-67.789059861886912</v>
      </c>
    </row>
    <row r="2624" spans="1:13" x14ac:dyDescent="0.25">
      <c r="A2624" s="267">
        <v>6436009</v>
      </c>
      <c r="B2624" s="267" t="s">
        <v>3018</v>
      </c>
      <c r="C2624" s="267" t="s">
        <v>2525</v>
      </c>
      <c r="D2624" s="268"/>
      <c r="E2624" s="267">
        <v>50</v>
      </c>
      <c r="F2624" s="269">
        <v>5300</v>
      </c>
      <c r="G2624" s="270">
        <v>10654</v>
      </c>
      <c r="M2624" s="267">
        <v>-61.10400989269862</v>
      </c>
    </row>
    <row r="2625" spans="1:13" x14ac:dyDescent="0.25">
      <c r="A2625" s="267">
        <v>6436010</v>
      </c>
      <c r="B2625" s="267" t="s">
        <v>3020</v>
      </c>
      <c r="C2625" s="267" t="s">
        <v>2525</v>
      </c>
      <c r="D2625" s="268"/>
      <c r="E2625" s="267">
        <v>50</v>
      </c>
      <c r="F2625" s="269">
        <v>4371</v>
      </c>
      <c r="G2625" s="270">
        <v>8786.2000000000007</v>
      </c>
      <c r="M2625" s="267">
        <v>-66.071315690119462</v>
      </c>
    </row>
    <row r="2626" spans="1:13" x14ac:dyDescent="0.25">
      <c r="A2626" s="267">
        <v>6436011</v>
      </c>
      <c r="B2626" s="267" t="s">
        <v>3022</v>
      </c>
      <c r="C2626" s="267" t="s">
        <v>22275</v>
      </c>
      <c r="D2626" s="268"/>
      <c r="E2626" s="267">
        <v>50</v>
      </c>
      <c r="F2626" s="269">
        <v>7348</v>
      </c>
      <c r="G2626" s="270">
        <v>14769</v>
      </c>
      <c r="M2626" s="267">
        <v>-19.656592105952839</v>
      </c>
    </row>
    <row r="2627" spans="1:13" x14ac:dyDescent="0.25">
      <c r="A2627" s="267">
        <v>6436012</v>
      </c>
      <c r="B2627" s="267" t="s">
        <v>3024</v>
      </c>
      <c r="C2627" s="267" t="s">
        <v>2525</v>
      </c>
      <c r="D2627" s="268"/>
      <c r="E2627" s="267">
        <v>50</v>
      </c>
      <c r="F2627" s="269">
        <v>4226</v>
      </c>
      <c r="G2627" s="270">
        <v>8494.4</v>
      </c>
      <c r="M2627" s="267">
        <v>-22.696986226856424</v>
      </c>
    </row>
    <row r="2628" spans="1:13" x14ac:dyDescent="0.25">
      <c r="A2628" s="267">
        <v>6437001</v>
      </c>
      <c r="B2628" s="267" t="s">
        <v>3026</v>
      </c>
      <c r="C2628" s="267" t="s">
        <v>22275</v>
      </c>
      <c r="D2628" s="268"/>
      <c r="E2628" s="267">
        <v>60</v>
      </c>
      <c r="F2628" s="269">
        <v>4666</v>
      </c>
      <c r="G2628" s="270">
        <v>9378.4</v>
      </c>
      <c r="M2628" s="267">
        <v>-79.494433157763098</v>
      </c>
    </row>
    <row r="2629" spans="1:13" x14ac:dyDescent="0.25">
      <c r="A2629" s="267">
        <v>6437002</v>
      </c>
      <c r="B2629" s="267" t="s">
        <v>3028</v>
      </c>
      <c r="C2629" s="267" t="s">
        <v>22275</v>
      </c>
      <c r="D2629" s="268"/>
      <c r="E2629" s="267">
        <v>60</v>
      </c>
      <c r="F2629" s="269">
        <v>3229</v>
      </c>
      <c r="G2629" s="270">
        <v>6490</v>
      </c>
      <c r="M2629" s="267">
        <v>-79.554786166691258</v>
      </c>
    </row>
    <row r="2630" spans="1:13" x14ac:dyDescent="0.25">
      <c r="A2630" s="267">
        <v>6437003</v>
      </c>
      <c r="B2630" s="267" t="s">
        <v>3030</v>
      </c>
      <c r="C2630" s="267" t="s">
        <v>2525</v>
      </c>
      <c r="D2630" s="268"/>
      <c r="E2630" s="267">
        <v>50</v>
      </c>
      <c r="F2630" s="269">
        <v>2550</v>
      </c>
      <c r="G2630" s="270">
        <v>5125.3999999999996</v>
      </c>
      <c r="M2630" s="267">
        <v>-76.18086137779386</v>
      </c>
    </row>
    <row r="2631" spans="1:13" x14ac:dyDescent="0.25">
      <c r="A2631" s="267">
        <v>6437004</v>
      </c>
      <c r="B2631" s="267" t="s">
        <v>3032</v>
      </c>
      <c r="C2631" s="267" t="s">
        <v>22275</v>
      </c>
      <c r="D2631" s="268"/>
      <c r="E2631" s="267">
        <v>50</v>
      </c>
      <c r="F2631" s="269">
        <v>3648</v>
      </c>
      <c r="G2631" s="270">
        <v>7333</v>
      </c>
      <c r="M2631" s="267">
        <v>-62.676383355362205</v>
      </c>
    </row>
    <row r="2632" spans="1:13" x14ac:dyDescent="0.25">
      <c r="A2632" s="267">
        <v>6437005</v>
      </c>
      <c r="B2632" s="267" t="s">
        <v>3034</v>
      </c>
      <c r="C2632" s="267" t="s">
        <v>2525</v>
      </c>
      <c r="D2632" s="268"/>
      <c r="E2632" s="267">
        <v>60</v>
      </c>
      <c r="F2632" s="269">
        <v>1780</v>
      </c>
      <c r="G2632" s="270">
        <v>3577</v>
      </c>
      <c r="M2632" s="267">
        <v>-80.67223368497973</v>
      </c>
    </row>
    <row r="2633" spans="1:13" x14ac:dyDescent="0.25">
      <c r="A2633" s="267">
        <v>6437006</v>
      </c>
      <c r="B2633" s="267" t="s">
        <v>3036</v>
      </c>
      <c r="C2633" s="267" t="s">
        <v>22275</v>
      </c>
      <c r="D2633" s="268"/>
      <c r="E2633" s="267">
        <v>50</v>
      </c>
      <c r="F2633" s="269">
        <v>6656</v>
      </c>
      <c r="G2633" s="270">
        <v>13379.2</v>
      </c>
      <c r="M2633" s="267">
        <v>-75.872239227323277</v>
      </c>
    </row>
    <row r="2634" spans="1:13" x14ac:dyDescent="0.25">
      <c r="A2634" s="267">
        <v>6437007</v>
      </c>
      <c r="B2634" s="267" t="s">
        <v>3038</v>
      </c>
      <c r="C2634" s="267" t="s">
        <v>2525</v>
      </c>
      <c r="D2634" s="268"/>
      <c r="E2634" s="267">
        <v>50</v>
      </c>
      <c r="F2634" s="269">
        <v>1607</v>
      </c>
      <c r="G2634" s="270">
        <v>3230.6</v>
      </c>
      <c r="M2634" s="267">
        <v>-77.256344435674592</v>
      </c>
    </row>
    <row r="2635" spans="1:13" x14ac:dyDescent="0.25">
      <c r="A2635" s="267">
        <v>6437008</v>
      </c>
      <c r="B2635" s="267" t="s">
        <v>3040</v>
      </c>
      <c r="C2635" s="267" t="s">
        <v>2525</v>
      </c>
      <c r="D2635" s="268"/>
      <c r="E2635" s="267">
        <v>60</v>
      </c>
      <c r="F2635" s="269">
        <v>318</v>
      </c>
      <c r="G2635" s="270">
        <v>638.6</v>
      </c>
      <c r="M2635" s="267">
        <v>-82.509531823479421</v>
      </c>
    </row>
    <row r="2636" spans="1:13" x14ac:dyDescent="0.25">
      <c r="A2636" s="267">
        <v>6437009</v>
      </c>
      <c r="B2636" s="267" t="s">
        <v>3042</v>
      </c>
      <c r="C2636" s="267" t="s">
        <v>2525</v>
      </c>
      <c r="D2636" s="268"/>
      <c r="E2636" s="267">
        <v>50</v>
      </c>
      <c r="F2636" s="269">
        <v>4919</v>
      </c>
      <c r="G2636" s="270">
        <v>9887.4</v>
      </c>
      <c r="M2636" s="267">
        <v>-78.241875646000707</v>
      </c>
    </row>
    <row r="2637" spans="1:13" x14ac:dyDescent="0.25">
      <c r="A2637" s="267">
        <v>6437010</v>
      </c>
      <c r="B2637" s="267" t="s">
        <v>3044</v>
      </c>
      <c r="C2637" s="267" t="s">
        <v>2525</v>
      </c>
      <c r="D2637" s="268"/>
      <c r="E2637" s="267">
        <v>60</v>
      </c>
      <c r="F2637" s="269">
        <v>3443</v>
      </c>
      <c r="G2637" s="270">
        <v>6921.2</v>
      </c>
      <c r="M2637" s="267">
        <v>-81.613911007012263</v>
      </c>
    </row>
    <row r="2638" spans="1:13" x14ac:dyDescent="0.25">
      <c r="A2638" s="267">
        <v>6437011</v>
      </c>
      <c r="B2638" s="267" t="s">
        <v>3046</v>
      </c>
      <c r="C2638" s="267" t="s">
        <v>22275</v>
      </c>
      <c r="D2638" s="268"/>
      <c r="E2638" s="267">
        <v>50</v>
      </c>
      <c r="F2638" s="269">
        <v>8164</v>
      </c>
      <c r="G2638" s="270">
        <v>16409.400000000001</v>
      </c>
      <c r="M2638" s="267">
        <v>-75.546429658482225</v>
      </c>
    </row>
    <row r="2639" spans="1:13" x14ac:dyDescent="0.25">
      <c r="A2639" s="267">
        <v>6437012</v>
      </c>
      <c r="B2639" s="267" t="s">
        <v>3048</v>
      </c>
      <c r="C2639" s="267" t="s">
        <v>2525</v>
      </c>
      <c r="D2639" s="268"/>
      <c r="E2639" s="267">
        <v>50</v>
      </c>
      <c r="F2639" s="269">
        <v>1257</v>
      </c>
      <c r="G2639" s="270">
        <v>2526</v>
      </c>
      <c r="M2639" s="267">
        <v>-77.850239379318353</v>
      </c>
    </row>
    <row r="2640" spans="1:13" x14ac:dyDescent="0.25">
      <c r="A2640" s="267">
        <v>6437013</v>
      </c>
      <c r="B2640" s="267" t="s">
        <v>3050</v>
      </c>
      <c r="C2640" s="267" t="s">
        <v>2525</v>
      </c>
      <c r="D2640" s="268"/>
      <c r="E2640" s="267">
        <v>50</v>
      </c>
      <c r="F2640" s="269">
        <v>4293</v>
      </c>
      <c r="G2640" s="270">
        <v>8629.6</v>
      </c>
      <c r="M2640" s="267">
        <v>-77.01450324736804</v>
      </c>
    </row>
    <row r="2641" spans="1:13" x14ac:dyDescent="0.25">
      <c r="A2641" s="267">
        <v>6437014</v>
      </c>
      <c r="B2641" s="267" t="s">
        <v>3052</v>
      </c>
      <c r="C2641" s="267" t="s">
        <v>2525</v>
      </c>
      <c r="D2641" s="268"/>
      <c r="E2641" s="267">
        <v>60</v>
      </c>
      <c r="F2641" s="269">
        <v>1164</v>
      </c>
      <c r="G2641" s="270">
        <v>2340</v>
      </c>
      <c r="M2641" s="267">
        <v>-80.234606603369059</v>
      </c>
    </row>
    <row r="2642" spans="1:13" x14ac:dyDescent="0.25">
      <c r="A2642" s="267">
        <v>6437015</v>
      </c>
      <c r="B2642" s="267" t="s">
        <v>3054</v>
      </c>
      <c r="C2642" s="267" t="s">
        <v>2525</v>
      </c>
      <c r="D2642" s="268"/>
      <c r="E2642" s="267">
        <v>60</v>
      </c>
      <c r="F2642" s="269">
        <v>481</v>
      </c>
      <c r="G2642" s="270">
        <v>967.8</v>
      </c>
      <c r="M2642" s="267">
        <v>-83.811054115717752</v>
      </c>
    </row>
    <row r="2643" spans="1:13" x14ac:dyDescent="0.25">
      <c r="A2643" s="267">
        <v>6438001</v>
      </c>
      <c r="B2643" s="267" t="s">
        <v>3056</v>
      </c>
      <c r="C2643" s="267" t="s">
        <v>22275</v>
      </c>
      <c r="D2643" s="268"/>
      <c r="E2643" s="267">
        <v>50</v>
      </c>
      <c r="F2643" s="269">
        <v>16285</v>
      </c>
      <c r="G2643" s="270">
        <v>32733.4</v>
      </c>
      <c r="M2643" s="267">
        <v>-70.975173179138835</v>
      </c>
    </row>
    <row r="2644" spans="1:13" x14ac:dyDescent="0.25">
      <c r="A2644" s="267">
        <v>6438002</v>
      </c>
      <c r="B2644" s="267" t="s">
        <v>3058</v>
      </c>
      <c r="C2644" s="267" t="s">
        <v>22275</v>
      </c>
      <c r="D2644" s="268"/>
      <c r="E2644" s="267">
        <v>50</v>
      </c>
      <c r="F2644" s="269">
        <v>19898</v>
      </c>
      <c r="G2644" s="270">
        <v>39994.800000000003</v>
      </c>
      <c r="M2644" s="267">
        <v>-56.305451037349499</v>
      </c>
    </row>
    <row r="2645" spans="1:13" x14ac:dyDescent="0.25">
      <c r="A2645" s="267">
        <v>6438003</v>
      </c>
      <c r="B2645" s="267" t="s">
        <v>3060</v>
      </c>
      <c r="C2645" s="267" t="s">
        <v>2525</v>
      </c>
      <c r="D2645" s="268"/>
      <c r="E2645" s="267">
        <v>50</v>
      </c>
      <c r="F2645" s="269">
        <v>5468</v>
      </c>
      <c r="G2645" s="270">
        <v>10991.6</v>
      </c>
      <c r="M2645" s="267">
        <v>-68.916694096025722</v>
      </c>
    </row>
    <row r="2646" spans="1:13" x14ac:dyDescent="0.25">
      <c r="A2646" s="267">
        <v>6438004</v>
      </c>
      <c r="B2646" s="267" t="s">
        <v>3062</v>
      </c>
      <c r="C2646" s="267" t="s">
        <v>2525</v>
      </c>
      <c r="D2646" s="268"/>
      <c r="E2646" s="267">
        <v>50</v>
      </c>
      <c r="F2646" s="269">
        <v>7028</v>
      </c>
      <c r="G2646" s="270">
        <v>14126</v>
      </c>
      <c r="M2646" s="267">
        <v>-74.285179093695376</v>
      </c>
    </row>
    <row r="2647" spans="1:13" x14ac:dyDescent="0.25">
      <c r="A2647" s="267">
        <v>6438005</v>
      </c>
      <c r="B2647" s="267" t="s">
        <v>3064</v>
      </c>
      <c r="C2647" s="267" t="s">
        <v>22275</v>
      </c>
      <c r="D2647" s="268"/>
      <c r="E2647" s="267">
        <v>50</v>
      </c>
      <c r="F2647" s="269">
        <v>9070</v>
      </c>
      <c r="G2647" s="270">
        <v>18230.400000000001</v>
      </c>
      <c r="M2647" s="267">
        <v>-63.311344915531222</v>
      </c>
    </row>
    <row r="2648" spans="1:13" x14ac:dyDescent="0.25">
      <c r="A2648" s="267">
        <v>6438006</v>
      </c>
      <c r="B2648" s="267" t="s">
        <v>3066</v>
      </c>
      <c r="C2648" s="267" t="s">
        <v>22275</v>
      </c>
      <c r="D2648" s="268"/>
      <c r="E2648" s="267">
        <v>50</v>
      </c>
      <c r="F2648" s="269">
        <v>17691</v>
      </c>
      <c r="G2648" s="270">
        <v>35558.400000000001</v>
      </c>
      <c r="M2648" s="267">
        <v>-66.216178444579171</v>
      </c>
    </row>
    <row r="2649" spans="1:13" x14ac:dyDescent="0.25">
      <c r="A2649" s="267">
        <v>6438007</v>
      </c>
      <c r="B2649" s="267" t="s">
        <v>3068</v>
      </c>
      <c r="C2649" s="267" t="s">
        <v>2525</v>
      </c>
      <c r="D2649" s="268"/>
      <c r="E2649" s="267">
        <v>50</v>
      </c>
      <c r="F2649" s="269">
        <v>4475</v>
      </c>
      <c r="G2649" s="270">
        <v>8995.2000000000007</v>
      </c>
      <c r="M2649" s="267">
        <v>-66.962986102082965</v>
      </c>
    </row>
    <row r="2650" spans="1:13" x14ac:dyDescent="0.25">
      <c r="A2650" s="267">
        <v>6438008</v>
      </c>
      <c r="B2650" s="267" t="s">
        <v>3070</v>
      </c>
      <c r="C2650" s="267" t="s">
        <v>22275</v>
      </c>
      <c r="D2650" s="268"/>
      <c r="E2650" s="267">
        <v>50</v>
      </c>
      <c r="F2650" s="269">
        <v>13440</v>
      </c>
      <c r="G2650" s="270">
        <v>27013.599999999999</v>
      </c>
      <c r="M2650" s="267">
        <v>-72.127353004176726</v>
      </c>
    </row>
    <row r="2651" spans="1:13" x14ac:dyDescent="0.25">
      <c r="A2651" s="267">
        <v>6438009</v>
      </c>
      <c r="B2651" s="267" t="s">
        <v>3072</v>
      </c>
      <c r="C2651" s="267" t="s">
        <v>22275</v>
      </c>
      <c r="D2651" s="268"/>
      <c r="E2651" s="267">
        <v>50</v>
      </c>
      <c r="F2651" s="269">
        <v>17703</v>
      </c>
      <c r="G2651" s="270">
        <v>35582.400000000001</v>
      </c>
      <c r="M2651" s="267">
        <v>-39.447714021546254</v>
      </c>
    </row>
    <row r="2652" spans="1:13" x14ac:dyDescent="0.25">
      <c r="A2652" s="267">
        <v>6438010</v>
      </c>
      <c r="B2652" s="267" t="s">
        <v>3074</v>
      </c>
      <c r="C2652" s="267" t="s">
        <v>22275</v>
      </c>
      <c r="D2652" s="268"/>
      <c r="E2652" s="267">
        <v>50</v>
      </c>
      <c r="F2652" s="269">
        <v>11921</v>
      </c>
      <c r="G2652" s="270">
        <v>23961.599999999999</v>
      </c>
      <c r="M2652" s="267">
        <v>-66.614959788403311</v>
      </c>
    </row>
    <row r="2653" spans="1:13" x14ac:dyDescent="0.25">
      <c r="A2653" s="267">
        <v>6438011</v>
      </c>
      <c r="B2653" s="267" t="s">
        <v>3076</v>
      </c>
      <c r="C2653" s="267" t="s">
        <v>22275</v>
      </c>
      <c r="D2653" s="268"/>
      <c r="E2653" s="267">
        <v>50</v>
      </c>
      <c r="F2653" s="269">
        <v>21430</v>
      </c>
      <c r="G2653" s="270">
        <v>43074</v>
      </c>
      <c r="M2653" s="267">
        <v>-68.889562477704885</v>
      </c>
    </row>
    <row r="2654" spans="1:13" x14ac:dyDescent="0.25">
      <c r="A2654" s="267">
        <v>6438012</v>
      </c>
      <c r="B2654" s="267" t="s">
        <v>3078</v>
      </c>
      <c r="C2654" s="267" t="s">
        <v>22275</v>
      </c>
      <c r="D2654" s="268"/>
      <c r="E2654" s="267">
        <v>50</v>
      </c>
      <c r="F2654" s="269">
        <v>13063</v>
      </c>
      <c r="G2654" s="270">
        <v>26256</v>
      </c>
      <c r="M2654" s="267">
        <v>-68.513607202508055</v>
      </c>
    </row>
    <row r="2655" spans="1:13" x14ac:dyDescent="0.25">
      <c r="A2655" s="267">
        <v>6438013</v>
      </c>
      <c r="B2655" s="267" t="s">
        <v>3080</v>
      </c>
      <c r="C2655" s="267" t="s">
        <v>22275</v>
      </c>
      <c r="D2655" s="268"/>
      <c r="E2655" s="267">
        <v>50</v>
      </c>
      <c r="F2655" s="269">
        <v>10072</v>
      </c>
      <c r="G2655" s="270">
        <v>20244.2</v>
      </c>
      <c r="M2655" s="267">
        <v>-67.201916223667084</v>
      </c>
    </row>
    <row r="2656" spans="1:13" x14ac:dyDescent="0.25">
      <c r="A2656" s="267">
        <v>6439001</v>
      </c>
      <c r="B2656" s="267" t="s">
        <v>3082</v>
      </c>
      <c r="C2656" s="267" t="s">
        <v>2525</v>
      </c>
      <c r="D2656" s="268"/>
      <c r="E2656" s="267">
        <v>50</v>
      </c>
      <c r="F2656" s="269">
        <v>2980</v>
      </c>
      <c r="G2656" s="270">
        <v>5990</v>
      </c>
      <c r="M2656" s="267">
        <v>-77.363454805965134</v>
      </c>
    </row>
    <row r="2657" spans="1:13" x14ac:dyDescent="0.25">
      <c r="A2657" s="267">
        <v>6439002</v>
      </c>
      <c r="B2657" s="267" t="s">
        <v>3084</v>
      </c>
      <c r="C2657" s="267" t="s">
        <v>22275</v>
      </c>
      <c r="D2657" s="268"/>
      <c r="E2657" s="267">
        <v>50</v>
      </c>
      <c r="F2657" s="269">
        <v>5257</v>
      </c>
      <c r="G2657" s="270">
        <v>10565.6</v>
      </c>
      <c r="M2657" s="267">
        <v>-75.098429217249489</v>
      </c>
    </row>
    <row r="2658" spans="1:13" x14ac:dyDescent="0.25">
      <c r="A2658" s="267">
        <v>6439003</v>
      </c>
      <c r="B2658" s="267" t="s">
        <v>3086</v>
      </c>
      <c r="C2658" s="267" t="s">
        <v>22275</v>
      </c>
      <c r="D2658" s="268"/>
      <c r="E2658" s="267">
        <v>50</v>
      </c>
      <c r="F2658" s="269">
        <v>8487</v>
      </c>
      <c r="G2658" s="270">
        <v>17059.8</v>
      </c>
      <c r="M2658" s="267">
        <v>-66.222348408580331</v>
      </c>
    </row>
    <row r="2659" spans="1:13" x14ac:dyDescent="0.25">
      <c r="A2659" s="267">
        <v>6439004</v>
      </c>
      <c r="B2659" s="267" t="s">
        <v>3088</v>
      </c>
      <c r="C2659" s="267" t="s">
        <v>22275</v>
      </c>
      <c r="D2659" s="268"/>
      <c r="E2659" s="267">
        <v>50</v>
      </c>
      <c r="F2659" s="269">
        <v>5764</v>
      </c>
      <c r="G2659" s="270">
        <v>11585.4</v>
      </c>
      <c r="M2659" s="267">
        <v>-73.239682722697609</v>
      </c>
    </row>
    <row r="2660" spans="1:13" x14ac:dyDescent="0.25">
      <c r="A2660" s="267">
        <v>6439005</v>
      </c>
      <c r="B2660" s="267" t="s">
        <v>3090</v>
      </c>
      <c r="C2660" s="267" t="s">
        <v>2525</v>
      </c>
      <c r="D2660" s="268"/>
      <c r="E2660" s="267">
        <v>50</v>
      </c>
      <c r="F2660" s="269">
        <v>3910</v>
      </c>
      <c r="G2660" s="270">
        <v>7859</v>
      </c>
      <c r="M2660" s="267">
        <v>-78.10445096177267</v>
      </c>
    </row>
    <row r="2661" spans="1:13" x14ac:dyDescent="0.25">
      <c r="A2661" s="267">
        <v>6439006</v>
      </c>
      <c r="B2661" s="267" t="s">
        <v>3092</v>
      </c>
      <c r="C2661" s="267" t="s">
        <v>2525</v>
      </c>
      <c r="D2661" s="268"/>
      <c r="E2661" s="267">
        <v>50</v>
      </c>
      <c r="F2661" s="269">
        <v>3012</v>
      </c>
      <c r="G2661" s="270">
        <v>6054.8</v>
      </c>
      <c r="M2661" s="267">
        <v>-76.951404098106423</v>
      </c>
    </row>
    <row r="2662" spans="1:13" x14ac:dyDescent="0.25">
      <c r="A2662" s="267">
        <v>6439007</v>
      </c>
      <c r="B2662" s="267" t="s">
        <v>3094</v>
      </c>
      <c r="C2662" s="267" t="s">
        <v>2525</v>
      </c>
      <c r="D2662" s="268"/>
      <c r="E2662" s="267">
        <v>50</v>
      </c>
      <c r="F2662" s="269">
        <v>5051</v>
      </c>
      <c r="G2662" s="270">
        <v>10152.200000000001</v>
      </c>
      <c r="M2662" s="267">
        <v>-75.111854491022541</v>
      </c>
    </row>
    <row r="2663" spans="1:13" x14ac:dyDescent="0.25">
      <c r="A2663" s="267">
        <v>6439008</v>
      </c>
      <c r="B2663" s="267" t="s">
        <v>3096</v>
      </c>
      <c r="C2663" s="267" t="s">
        <v>22275</v>
      </c>
      <c r="D2663" s="268"/>
      <c r="E2663" s="267">
        <v>50</v>
      </c>
      <c r="F2663" s="269">
        <v>11658</v>
      </c>
      <c r="G2663" s="270">
        <v>23433</v>
      </c>
      <c r="M2663" s="267">
        <v>-60.418317242144056</v>
      </c>
    </row>
    <row r="2664" spans="1:13" x14ac:dyDescent="0.25">
      <c r="A2664" s="267">
        <v>6439009</v>
      </c>
      <c r="B2664" s="267" t="s">
        <v>3098</v>
      </c>
      <c r="C2664" s="267" t="s">
        <v>2525</v>
      </c>
      <c r="D2664" s="268"/>
      <c r="E2664" s="267">
        <v>50</v>
      </c>
      <c r="F2664" s="269">
        <v>1951</v>
      </c>
      <c r="G2664" s="270">
        <v>3921.8</v>
      </c>
      <c r="M2664" s="267">
        <v>-69.934677673266279</v>
      </c>
    </row>
    <row r="2665" spans="1:13" x14ac:dyDescent="0.25">
      <c r="A2665" s="267">
        <v>6439010</v>
      </c>
      <c r="B2665" s="267" t="s">
        <v>3100</v>
      </c>
      <c r="C2665" s="267" t="s">
        <v>22275</v>
      </c>
      <c r="D2665" s="268"/>
      <c r="E2665" s="267">
        <v>60</v>
      </c>
      <c r="F2665" s="269">
        <v>1892</v>
      </c>
      <c r="G2665" s="270">
        <v>3803.4</v>
      </c>
      <c r="M2665" s="267">
        <v>-81.242022537777586</v>
      </c>
    </row>
    <row r="2666" spans="1:13" x14ac:dyDescent="0.25">
      <c r="A2666" s="267">
        <v>6439011</v>
      </c>
      <c r="B2666" s="267" t="s">
        <v>3102</v>
      </c>
      <c r="C2666" s="267" t="s">
        <v>2525</v>
      </c>
      <c r="D2666" s="268"/>
      <c r="E2666" s="267">
        <v>50</v>
      </c>
      <c r="F2666" s="269">
        <v>7178</v>
      </c>
      <c r="G2666" s="270">
        <v>14426.8</v>
      </c>
      <c r="M2666" s="267">
        <v>-70.006983066427182</v>
      </c>
    </row>
    <row r="2667" spans="1:13" x14ac:dyDescent="0.25">
      <c r="A2667" s="267">
        <v>6439012</v>
      </c>
      <c r="B2667" s="267" t="s">
        <v>3104</v>
      </c>
      <c r="C2667" s="267" t="s">
        <v>22275</v>
      </c>
      <c r="D2667" s="268"/>
      <c r="E2667" s="267">
        <v>50</v>
      </c>
      <c r="F2667" s="269">
        <v>5757</v>
      </c>
      <c r="G2667" s="270">
        <v>11572.2</v>
      </c>
      <c r="M2667" s="267">
        <v>-74.448639900850026</v>
      </c>
    </row>
    <row r="2668" spans="1:13" x14ac:dyDescent="0.25">
      <c r="A2668" s="267">
        <v>6439013</v>
      </c>
      <c r="B2668" s="267" t="s">
        <v>3106</v>
      </c>
      <c r="C2668" s="267" t="s">
        <v>22275</v>
      </c>
      <c r="D2668" s="268"/>
      <c r="E2668" s="267">
        <v>50</v>
      </c>
      <c r="F2668" s="269">
        <v>4833</v>
      </c>
      <c r="G2668" s="270">
        <v>9714</v>
      </c>
      <c r="M2668" s="267">
        <v>-75.786088343712791</v>
      </c>
    </row>
    <row r="2669" spans="1:13" x14ac:dyDescent="0.25">
      <c r="A2669" s="267">
        <v>6439014</v>
      </c>
      <c r="B2669" s="267" t="s">
        <v>3108</v>
      </c>
      <c r="C2669" s="267" t="s">
        <v>2525</v>
      </c>
      <c r="D2669" s="268"/>
      <c r="E2669" s="267">
        <v>50</v>
      </c>
      <c r="F2669" s="269">
        <v>3069</v>
      </c>
      <c r="G2669" s="270">
        <v>6168.8</v>
      </c>
      <c r="M2669" s="267">
        <v>-73.217190456255409</v>
      </c>
    </row>
    <row r="2670" spans="1:13" x14ac:dyDescent="0.25">
      <c r="A2670" s="267">
        <v>6439015</v>
      </c>
      <c r="B2670" s="267" t="s">
        <v>3110</v>
      </c>
      <c r="C2670" s="267" t="s">
        <v>22275</v>
      </c>
      <c r="D2670" s="268"/>
      <c r="E2670" s="267">
        <v>50</v>
      </c>
      <c r="F2670" s="269">
        <v>14259</v>
      </c>
      <c r="G2670" s="270">
        <v>28659.599999999999</v>
      </c>
      <c r="M2670" s="267">
        <v>-67.544513333447881</v>
      </c>
    </row>
    <row r="2671" spans="1:13" x14ac:dyDescent="0.25">
      <c r="A2671" s="267">
        <v>6439016</v>
      </c>
      <c r="B2671" s="267" t="s">
        <v>3112</v>
      </c>
      <c r="C2671" s="267" t="s">
        <v>2525</v>
      </c>
      <c r="D2671" s="268"/>
      <c r="E2671" s="267">
        <v>50</v>
      </c>
      <c r="F2671" s="269">
        <v>2650</v>
      </c>
      <c r="G2671" s="270">
        <v>5325.6</v>
      </c>
      <c r="M2671" s="267">
        <v>-71.109024646473742</v>
      </c>
    </row>
    <row r="2672" spans="1:13" x14ac:dyDescent="0.25">
      <c r="A2672" s="267">
        <v>6439017</v>
      </c>
      <c r="B2672" s="267" t="s">
        <v>3114</v>
      </c>
      <c r="C2672" s="267" t="s">
        <v>2525</v>
      </c>
      <c r="D2672" s="268"/>
      <c r="E2672" s="267">
        <v>50</v>
      </c>
      <c r="F2672" s="269">
        <v>2744</v>
      </c>
      <c r="G2672" s="270">
        <v>5515</v>
      </c>
      <c r="M2672" s="267">
        <v>-49.445627184387597</v>
      </c>
    </row>
    <row r="2673" spans="1:13" x14ac:dyDescent="0.25">
      <c r="A2673" s="267">
        <v>6440001</v>
      </c>
      <c r="B2673" s="267" t="s">
        <v>3116</v>
      </c>
      <c r="C2673" s="267" t="s">
        <v>2525</v>
      </c>
      <c r="D2673" s="268"/>
      <c r="E2673" s="267">
        <v>50</v>
      </c>
      <c r="F2673" s="269">
        <v>5896</v>
      </c>
      <c r="G2673" s="270">
        <v>11850.4</v>
      </c>
      <c r="M2673" s="267">
        <v>-72.28693861192373</v>
      </c>
    </row>
    <row r="2674" spans="1:13" x14ac:dyDescent="0.25">
      <c r="A2674" s="267">
        <v>6440002</v>
      </c>
      <c r="B2674" s="267" t="s">
        <v>3118</v>
      </c>
      <c r="C2674" s="267" t="s">
        <v>22275</v>
      </c>
      <c r="D2674" s="268"/>
      <c r="E2674" s="267">
        <v>50</v>
      </c>
      <c r="F2674" s="269">
        <v>15335</v>
      </c>
      <c r="G2674" s="270">
        <v>30824</v>
      </c>
      <c r="M2674" s="267">
        <v>-74.15959123250795</v>
      </c>
    </row>
    <row r="2675" spans="1:13" x14ac:dyDescent="0.25">
      <c r="A2675" s="267">
        <v>6440003</v>
      </c>
      <c r="B2675" s="267" t="s">
        <v>3120</v>
      </c>
      <c r="C2675" s="267" t="s">
        <v>22275</v>
      </c>
      <c r="D2675" s="268"/>
      <c r="E2675" s="267">
        <v>50</v>
      </c>
      <c r="F2675" s="269">
        <v>15801</v>
      </c>
      <c r="G2675" s="270">
        <v>31759.599999999999</v>
      </c>
      <c r="M2675" s="267">
        <v>-57.805095080691899</v>
      </c>
    </row>
    <row r="2676" spans="1:13" x14ac:dyDescent="0.25">
      <c r="A2676" s="267">
        <v>6440004</v>
      </c>
      <c r="B2676" s="267" t="s">
        <v>3122</v>
      </c>
      <c r="C2676" s="267" t="s">
        <v>22275</v>
      </c>
      <c r="D2676" s="268"/>
      <c r="E2676" s="267">
        <v>50</v>
      </c>
      <c r="F2676" s="269">
        <v>10492</v>
      </c>
      <c r="G2676" s="270">
        <v>21089</v>
      </c>
      <c r="M2676" s="267">
        <v>-74.175281993520173</v>
      </c>
    </row>
    <row r="2677" spans="1:13" x14ac:dyDescent="0.25">
      <c r="A2677" s="267">
        <v>6440005</v>
      </c>
      <c r="B2677" s="267" t="s">
        <v>3124</v>
      </c>
      <c r="C2677" s="267" t="s">
        <v>22275</v>
      </c>
      <c r="D2677" s="268"/>
      <c r="E2677" s="267">
        <v>50</v>
      </c>
      <c r="F2677" s="269">
        <v>12167</v>
      </c>
      <c r="G2677" s="270">
        <v>24454.799999999999</v>
      </c>
      <c r="M2677" s="267">
        <v>-74.443267615733092</v>
      </c>
    </row>
    <row r="2678" spans="1:13" x14ac:dyDescent="0.25">
      <c r="A2678" s="267">
        <v>6440006</v>
      </c>
      <c r="B2678" s="267" t="s">
        <v>3126</v>
      </c>
      <c r="C2678" s="267" t="s">
        <v>2525</v>
      </c>
      <c r="D2678" s="268"/>
      <c r="E2678" s="267">
        <v>50</v>
      </c>
      <c r="F2678" s="269">
        <v>2822</v>
      </c>
      <c r="G2678" s="270">
        <v>5672.6</v>
      </c>
      <c r="M2678" s="267">
        <v>-78.385721737975132</v>
      </c>
    </row>
    <row r="2679" spans="1:13" x14ac:dyDescent="0.25">
      <c r="A2679" s="267">
        <v>6440007</v>
      </c>
      <c r="B2679" s="267" t="s">
        <v>3128</v>
      </c>
      <c r="C2679" s="267" t="s">
        <v>22275</v>
      </c>
      <c r="D2679" s="268"/>
      <c r="E2679" s="267">
        <v>50</v>
      </c>
      <c r="F2679" s="269">
        <v>4320</v>
      </c>
      <c r="G2679" s="270">
        <v>8683.6</v>
      </c>
      <c r="M2679" s="267">
        <v>-77.228966860020634</v>
      </c>
    </row>
    <row r="2680" spans="1:13" x14ac:dyDescent="0.25">
      <c r="A2680" s="267">
        <v>6440008</v>
      </c>
      <c r="B2680" s="267" t="s">
        <v>3130</v>
      </c>
      <c r="C2680" s="267" t="s">
        <v>22275</v>
      </c>
      <c r="D2680" s="268"/>
      <c r="E2680" s="267">
        <v>50</v>
      </c>
      <c r="F2680" s="269">
        <v>13789</v>
      </c>
      <c r="G2680" s="270">
        <v>27715.8</v>
      </c>
      <c r="M2680" s="267">
        <v>-70.759071983016952</v>
      </c>
    </row>
    <row r="2681" spans="1:13" x14ac:dyDescent="0.25">
      <c r="A2681" s="267">
        <v>6440009</v>
      </c>
      <c r="B2681" s="267" t="s">
        <v>3132</v>
      </c>
      <c r="C2681" s="267" t="s">
        <v>22275</v>
      </c>
      <c r="D2681" s="268"/>
      <c r="E2681" s="267">
        <v>50</v>
      </c>
      <c r="F2681" s="269">
        <v>3754</v>
      </c>
      <c r="G2681" s="270">
        <v>7546</v>
      </c>
      <c r="M2681" s="267">
        <v>-74.594950325680514</v>
      </c>
    </row>
    <row r="2682" spans="1:13" x14ac:dyDescent="0.25">
      <c r="A2682" s="267">
        <v>6440010</v>
      </c>
      <c r="B2682" s="267" t="s">
        <v>3134</v>
      </c>
      <c r="C2682" s="267" t="s">
        <v>2525</v>
      </c>
      <c r="D2682" s="268"/>
      <c r="E2682" s="267">
        <v>50</v>
      </c>
      <c r="F2682" s="269">
        <v>1525</v>
      </c>
      <c r="G2682" s="270">
        <v>3064.4</v>
      </c>
      <c r="M2682" s="267">
        <v>-78.034942351113216</v>
      </c>
    </row>
    <row r="2683" spans="1:13" x14ac:dyDescent="0.25">
      <c r="A2683" s="267">
        <v>6440011</v>
      </c>
      <c r="B2683" s="267" t="s">
        <v>3136</v>
      </c>
      <c r="C2683" s="267" t="s">
        <v>2525</v>
      </c>
      <c r="D2683" s="268"/>
      <c r="E2683" s="267">
        <v>60</v>
      </c>
      <c r="F2683" s="269">
        <v>1422</v>
      </c>
      <c r="G2683" s="270">
        <v>2858.6</v>
      </c>
      <c r="M2683" s="267">
        <v>-80.465941968586051</v>
      </c>
    </row>
    <row r="2684" spans="1:13" x14ac:dyDescent="0.25">
      <c r="A2684" s="267">
        <v>6440012</v>
      </c>
      <c r="B2684" s="267" t="s">
        <v>3138</v>
      </c>
      <c r="C2684" s="267" t="s">
        <v>22275</v>
      </c>
      <c r="D2684" s="268"/>
      <c r="E2684" s="267">
        <v>50</v>
      </c>
      <c r="F2684" s="269">
        <v>10735</v>
      </c>
      <c r="G2684" s="270">
        <v>21577.200000000001</v>
      </c>
      <c r="M2684" s="267">
        <v>-68.142101285098278</v>
      </c>
    </row>
    <row r="2685" spans="1:13" x14ac:dyDescent="0.25">
      <c r="A2685" s="267">
        <v>6440013</v>
      </c>
      <c r="B2685" s="267" t="s">
        <v>3140</v>
      </c>
      <c r="C2685" s="267" t="s">
        <v>2525</v>
      </c>
      <c r="D2685" s="268"/>
      <c r="E2685" s="267">
        <v>50</v>
      </c>
      <c r="F2685" s="269">
        <v>1394</v>
      </c>
      <c r="G2685" s="270">
        <v>2802.8</v>
      </c>
      <c r="M2685" s="267">
        <v>-70.059567401207332</v>
      </c>
    </row>
    <row r="2686" spans="1:13" x14ac:dyDescent="0.25">
      <c r="A2686" s="267">
        <v>6440014</v>
      </c>
      <c r="B2686" s="267" t="s">
        <v>3142</v>
      </c>
      <c r="C2686" s="267" t="s">
        <v>2525</v>
      </c>
      <c r="D2686" s="268"/>
      <c r="E2686" s="267">
        <v>50</v>
      </c>
      <c r="F2686" s="269">
        <v>2634</v>
      </c>
      <c r="G2686" s="270">
        <v>5293.6</v>
      </c>
      <c r="M2686" s="267">
        <v>-75.672699657139873</v>
      </c>
    </row>
    <row r="2687" spans="1:13" x14ac:dyDescent="0.25">
      <c r="A2687" s="267">
        <v>6440015</v>
      </c>
      <c r="B2687" s="267" t="s">
        <v>3144</v>
      </c>
      <c r="C2687" s="267" t="s">
        <v>22275</v>
      </c>
      <c r="D2687" s="268"/>
      <c r="E2687" s="267">
        <v>50</v>
      </c>
      <c r="F2687" s="269">
        <v>2767</v>
      </c>
      <c r="G2687" s="270">
        <v>5561</v>
      </c>
      <c r="M2687" s="267">
        <v>-75.792206653155446</v>
      </c>
    </row>
    <row r="2688" spans="1:13" x14ac:dyDescent="0.25">
      <c r="A2688" s="267">
        <v>6440016</v>
      </c>
      <c r="B2688" s="267" t="s">
        <v>3146</v>
      </c>
      <c r="C2688" s="267" t="s">
        <v>22275</v>
      </c>
      <c r="D2688" s="268"/>
      <c r="E2688" s="267">
        <v>50</v>
      </c>
      <c r="F2688" s="269">
        <v>8525</v>
      </c>
      <c r="G2688" s="270">
        <v>17135</v>
      </c>
      <c r="M2688" s="267">
        <v>-77.423942143346693</v>
      </c>
    </row>
    <row r="2689" spans="1:13" x14ac:dyDescent="0.25">
      <c r="A2689" s="267">
        <v>6440017</v>
      </c>
      <c r="B2689" s="267" t="s">
        <v>3148</v>
      </c>
      <c r="C2689" s="267" t="s">
        <v>22275</v>
      </c>
      <c r="D2689" s="268"/>
      <c r="E2689" s="267">
        <v>50</v>
      </c>
      <c r="F2689" s="269">
        <v>4608</v>
      </c>
      <c r="G2689" s="270">
        <v>9263</v>
      </c>
      <c r="M2689" s="267">
        <v>-75.000816265803934</v>
      </c>
    </row>
    <row r="2690" spans="1:13" x14ac:dyDescent="0.25">
      <c r="A2690" s="267">
        <v>6440018</v>
      </c>
      <c r="B2690" s="267" t="s">
        <v>3150</v>
      </c>
      <c r="C2690" s="267" t="s">
        <v>2525</v>
      </c>
      <c r="D2690" s="268"/>
      <c r="E2690" s="267">
        <v>50</v>
      </c>
      <c r="F2690" s="269">
        <v>2874</v>
      </c>
      <c r="G2690" s="270">
        <v>5777</v>
      </c>
      <c r="M2690" s="267">
        <v>-68.068426414746256</v>
      </c>
    </row>
    <row r="2691" spans="1:13" x14ac:dyDescent="0.25">
      <c r="A2691" s="267">
        <v>6440019</v>
      </c>
      <c r="B2691" s="267" t="s">
        <v>3152</v>
      </c>
      <c r="C2691" s="267" t="s">
        <v>22275</v>
      </c>
      <c r="D2691" s="268"/>
      <c r="E2691" s="267">
        <v>60</v>
      </c>
      <c r="F2691" s="269">
        <v>4459</v>
      </c>
      <c r="G2691" s="270">
        <v>8963.4</v>
      </c>
      <c r="M2691" s="267">
        <v>-80.454298385607146</v>
      </c>
    </row>
    <row r="2692" spans="1:13" x14ac:dyDescent="0.25">
      <c r="A2692" s="267">
        <v>6440020</v>
      </c>
      <c r="B2692" s="267" t="s">
        <v>3154</v>
      </c>
      <c r="C2692" s="267" t="s">
        <v>2525</v>
      </c>
      <c r="D2692" s="268"/>
      <c r="E2692" s="267">
        <v>50</v>
      </c>
      <c r="F2692" s="269">
        <v>2451</v>
      </c>
      <c r="G2692" s="270">
        <v>4925.8</v>
      </c>
      <c r="M2692" s="267">
        <v>-77.460799300045835</v>
      </c>
    </row>
    <row r="2693" spans="1:13" x14ac:dyDescent="0.25">
      <c r="A2693" s="267">
        <v>6440021</v>
      </c>
      <c r="B2693" s="267" t="s">
        <v>3156</v>
      </c>
      <c r="C2693" s="267" t="s">
        <v>22275</v>
      </c>
      <c r="D2693" s="268"/>
      <c r="E2693" s="267">
        <v>50</v>
      </c>
      <c r="F2693" s="269">
        <v>3362</v>
      </c>
      <c r="G2693" s="270">
        <v>6757.6</v>
      </c>
      <c r="M2693" s="267">
        <v>-75.858914792285731</v>
      </c>
    </row>
    <row r="2694" spans="1:13" x14ac:dyDescent="0.25">
      <c r="A2694" s="267">
        <v>6440022</v>
      </c>
      <c r="B2694" s="267" t="s">
        <v>3158</v>
      </c>
      <c r="C2694" s="267" t="s">
        <v>2525</v>
      </c>
      <c r="D2694" s="268"/>
      <c r="E2694" s="267">
        <v>50</v>
      </c>
      <c r="F2694" s="269">
        <v>2085</v>
      </c>
      <c r="G2694" s="270">
        <v>4191.3999999999996</v>
      </c>
      <c r="M2694" s="267">
        <v>-75.985125061584782</v>
      </c>
    </row>
    <row r="2695" spans="1:13" x14ac:dyDescent="0.25">
      <c r="A2695" s="267">
        <v>6440023</v>
      </c>
      <c r="B2695" s="267" t="s">
        <v>3160</v>
      </c>
      <c r="C2695" s="267" t="s">
        <v>22275</v>
      </c>
      <c r="D2695" s="268"/>
      <c r="E2695" s="267">
        <v>50</v>
      </c>
      <c r="F2695" s="269">
        <v>6019</v>
      </c>
      <c r="G2695" s="270">
        <v>12097.2</v>
      </c>
      <c r="M2695" s="267">
        <v>-63.283837338843625</v>
      </c>
    </row>
    <row r="2696" spans="1:13" x14ac:dyDescent="0.25">
      <c r="A2696" s="267">
        <v>6440024</v>
      </c>
      <c r="B2696" s="267" t="s">
        <v>3162</v>
      </c>
      <c r="C2696" s="267" t="s">
        <v>2525</v>
      </c>
      <c r="D2696" s="268"/>
      <c r="E2696" s="267">
        <v>50</v>
      </c>
      <c r="F2696" s="269">
        <v>4846</v>
      </c>
      <c r="G2696" s="270">
        <v>9741</v>
      </c>
      <c r="M2696" s="267">
        <v>-77.144624516471794</v>
      </c>
    </row>
    <row r="2697" spans="1:13" x14ac:dyDescent="0.25">
      <c r="A2697" s="267">
        <v>6440025</v>
      </c>
      <c r="B2697" s="267" t="s">
        <v>3164</v>
      </c>
      <c r="C2697" s="267" t="s">
        <v>2525</v>
      </c>
      <c r="D2697" s="268"/>
      <c r="E2697" s="267">
        <v>50</v>
      </c>
      <c r="F2697" s="269">
        <v>3048</v>
      </c>
      <c r="G2697" s="270">
        <v>6126.2</v>
      </c>
      <c r="M2697" s="267">
        <v>-75.728577992647857</v>
      </c>
    </row>
    <row r="2698" spans="1:13" x14ac:dyDescent="0.25">
      <c r="A2698" s="267">
        <v>6531001</v>
      </c>
      <c r="B2698" s="267" t="s">
        <v>3166</v>
      </c>
      <c r="C2698" s="267" t="s">
        <v>22275</v>
      </c>
      <c r="D2698" s="268"/>
      <c r="E2698" s="267">
        <v>50</v>
      </c>
      <c r="F2698" s="269">
        <v>2046</v>
      </c>
      <c r="G2698" s="270">
        <v>4111.8</v>
      </c>
      <c r="M2698" s="267">
        <v>-78.598369729994857</v>
      </c>
    </row>
    <row r="2699" spans="1:13" x14ac:dyDescent="0.25">
      <c r="A2699" s="267">
        <v>6531002</v>
      </c>
      <c r="B2699" s="267" t="s">
        <v>3168</v>
      </c>
      <c r="C2699" s="267" t="s">
        <v>2525</v>
      </c>
      <c r="D2699" s="268"/>
      <c r="E2699" s="267">
        <v>50</v>
      </c>
      <c r="F2699" s="269">
        <v>4983</v>
      </c>
      <c r="G2699" s="270">
        <v>10015.6</v>
      </c>
      <c r="M2699" s="267">
        <v>-73.855462137244643</v>
      </c>
    </row>
    <row r="2700" spans="1:13" x14ac:dyDescent="0.25">
      <c r="A2700" s="267">
        <v>6531003</v>
      </c>
      <c r="B2700" s="267" t="s">
        <v>3170</v>
      </c>
      <c r="C2700" s="267" t="s">
        <v>2525</v>
      </c>
      <c r="D2700" s="268"/>
      <c r="E2700" s="267">
        <v>50</v>
      </c>
      <c r="F2700" s="269">
        <v>6386</v>
      </c>
      <c r="G2700" s="270">
        <v>12835.8</v>
      </c>
      <c r="M2700" s="267">
        <v>-73.9841729596791</v>
      </c>
    </row>
    <row r="2701" spans="1:13" x14ac:dyDescent="0.25">
      <c r="A2701" s="267">
        <v>6531004</v>
      </c>
      <c r="B2701" s="267" t="s">
        <v>3172</v>
      </c>
      <c r="C2701" s="267" t="s">
        <v>2525</v>
      </c>
      <c r="D2701" s="268"/>
      <c r="E2701" s="267">
        <v>50</v>
      </c>
      <c r="F2701" s="269">
        <v>3252</v>
      </c>
      <c r="G2701" s="270">
        <v>6537</v>
      </c>
      <c r="M2701" s="267">
        <v>-70.582596592838229</v>
      </c>
    </row>
    <row r="2702" spans="1:13" x14ac:dyDescent="0.25">
      <c r="A2702" s="267">
        <v>6531005</v>
      </c>
      <c r="B2702" s="267" t="s">
        <v>3174</v>
      </c>
      <c r="C2702" s="267" t="s">
        <v>22275</v>
      </c>
      <c r="D2702" s="268"/>
      <c r="E2702" s="267">
        <v>50</v>
      </c>
      <c r="F2702" s="269">
        <v>38202</v>
      </c>
      <c r="G2702" s="270">
        <v>76785.600000000006</v>
      </c>
      <c r="M2702" s="267">
        <v>-73.874567704716554</v>
      </c>
    </row>
    <row r="2703" spans="1:13" x14ac:dyDescent="0.25">
      <c r="A2703" s="267">
        <v>6531006</v>
      </c>
      <c r="B2703" s="267" t="s">
        <v>3176</v>
      </c>
      <c r="C2703" s="267" t="s">
        <v>22275</v>
      </c>
      <c r="D2703" s="268"/>
      <c r="E2703" s="267">
        <v>50</v>
      </c>
      <c r="F2703" s="269">
        <v>6847</v>
      </c>
      <c r="G2703" s="270">
        <v>13762.8</v>
      </c>
      <c r="M2703" s="267">
        <v>-73.575098423862727</v>
      </c>
    </row>
    <row r="2704" spans="1:13" x14ac:dyDescent="0.25">
      <c r="A2704" s="267">
        <v>6531007</v>
      </c>
      <c r="B2704" s="267" t="s">
        <v>3178</v>
      </c>
      <c r="C2704" s="267" t="s">
        <v>2525</v>
      </c>
      <c r="D2704" s="268"/>
      <c r="E2704" s="267">
        <v>50</v>
      </c>
      <c r="F2704" s="269">
        <v>3702</v>
      </c>
      <c r="G2704" s="270">
        <v>7441.8</v>
      </c>
      <c r="M2704" s="267">
        <v>-64.260554514583021</v>
      </c>
    </row>
    <row r="2705" spans="1:13" x14ac:dyDescent="0.25">
      <c r="A2705" s="267">
        <v>6531008</v>
      </c>
      <c r="B2705" s="267" t="s">
        <v>3180</v>
      </c>
      <c r="C2705" s="267" t="s">
        <v>22275</v>
      </c>
      <c r="D2705" s="268"/>
      <c r="E2705" s="267">
        <v>50</v>
      </c>
      <c r="F2705" s="269">
        <v>6228</v>
      </c>
      <c r="G2705" s="270">
        <v>12519</v>
      </c>
      <c r="M2705" s="267">
        <v>-76.186862769352047</v>
      </c>
    </row>
    <row r="2706" spans="1:13" x14ac:dyDescent="0.25">
      <c r="A2706" s="267">
        <v>6531009</v>
      </c>
      <c r="B2706" s="267" t="s">
        <v>3182</v>
      </c>
      <c r="C2706" s="267" t="s">
        <v>2525</v>
      </c>
      <c r="D2706" s="268"/>
      <c r="E2706" s="267">
        <v>50</v>
      </c>
      <c r="F2706" s="269">
        <v>5818</v>
      </c>
      <c r="G2706" s="270">
        <v>11693.6</v>
      </c>
      <c r="M2706" s="267">
        <v>-73.590920192526653</v>
      </c>
    </row>
    <row r="2707" spans="1:13" x14ac:dyDescent="0.25">
      <c r="A2707" s="267">
        <v>6531010</v>
      </c>
      <c r="B2707" s="267" t="s">
        <v>3184</v>
      </c>
      <c r="C2707" s="267" t="s">
        <v>22275</v>
      </c>
      <c r="D2707" s="268"/>
      <c r="E2707" s="267">
        <v>50</v>
      </c>
      <c r="F2707" s="269">
        <v>4863</v>
      </c>
      <c r="G2707" s="270">
        <v>9774.4</v>
      </c>
      <c r="M2707" s="267">
        <v>-78.071966509179333</v>
      </c>
    </row>
    <row r="2708" spans="1:13" x14ac:dyDescent="0.25">
      <c r="A2708" s="267">
        <v>6531011</v>
      </c>
      <c r="B2708" s="267" t="s">
        <v>3186</v>
      </c>
      <c r="C2708" s="267" t="s">
        <v>22275</v>
      </c>
      <c r="D2708" s="268"/>
      <c r="E2708" s="267">
        <v>50</v>
      </c>
      <c r="F2708" s="269">
        <v>6548</v>
      </c>
      <c r="G2708" s="270">
        <v>13161</v>
      </c>
      <c r="M2708" s="267">
        <v>-72.885496088758487</v>
      </c>
    </row>
    <row r="2709" spans="1:13" x14ac:dyDescent="0.25">
      <c r="A2709" s="267">
        <v>6531012</v>
      </c>
      <c r="B2709" s="267" t="s">
        <v>2698</v>
      </c>
      <c r="C2709" s="267" t="s">
        <v>22275</v>
      </c>
      <c r="D2709" s="268"/>
      <c r="E2709" s="267">
        <v>50</v>
      </c>
      <c r="F2709" s="269">
        <v>6065</v>
      </c>
      <c r="G2709" s="270">
        <v>12191.2</v>
      </c>
      <c r="M2709" s="267">
        <v>-72.814509537260307</v>
      </c>
    </row>
    <row r="2710" spans="1:13" x14ac:dyDescent="0.25">
      <c r="A2710" s="267">
        <v>6531013</v>
      </c>
      <c r="B2710" s="267" t="s">
        <v>3189</v>
      </c>
      <c r="C2710" s="267" t="s">
        <v>22275</v>
      </c>
      <c r="D2710" s="268"/>
      <c r="E2710" s="267">
        <v>50</v>
      </c>
      <c r="F2710" s="269">
        <v>4901</v>
      </c>
      <c r="G2710" s="270">
        <v>9851.6</v>
      </c>
      <c r="M2710" s="267">
        <v>-78.217518767181843</v>
      </c>
    </row>
    <row r="2711" spans="1:13" x14ac:dyDescent="0.25">
      <c r="A2711" s="267">
        <v>6531014</v>
      </c>
      <c r="B2711" s="267" t="s">
        <v>3191</v>
      </c>
      <c r="C2711" s="267" t="s">
        <v>22275</v>
      </c>
      <c r="D2711" s="268"/>
      <c r="E2711" s="267">
        <v>60</v>
      </c>
      <c r="F2711" s="269">
        <v>8841</v>
      </c>
      <c r="G2711" s="270">
        <v>17771.400000000001</v>
      </c>
      <c r="M2711" s="267">
        <v>-79.760764455047052</v>
      </c>
    </row>
    <row r="2712" spans="1:13" x14ac:dyDescent="0.25">
      <c r="A2712" s="267">
        <v>6531015</v>
      </c>
      <c r="B2712" s="267" t="s">
        <v>3193</v>
      </c>
      <c r="C2712" s="267" t="s">
        <v>2525</v>
      </c>
      <c r="D2712" s="268"/>
      <c r="E2712" s="267">
        <v>60</v>
      </c>
      <c r="F2712" s="269">
        <v>2554</v>
      </c>
      <c r="G2712" s="270">
        <v>5133</v>
      </c>
      <c r="M2712" s="267">
        <v>-81.470784182583117</v>
      </c>
    </row>
    <row r="2713" spans="1:13" x14ac:dyDescent="0.25">
      <c r="A2713" s="267">
        <v>6531016</v>
      </c>
      <c r="B2713" s="267" t="s">
        <v>3195</v>
      </c>
      <c r="C2713" s="267" t="s">
        <v>2525</v>
      </c>
      <c r="D2713" s="268"/>
      <c r="E2713" s="267">
        <v>50</v>
      </c>
      <c r="F2713" s="269">
        <v>5143</v>
      </c>
      <c r="G2713" s="270">
        <v>10337</v>
      </c>
      <c r="M2713" s="267">
        <v>-75.177630344033844</v>
      </c>
    </row>
    <row r="2714" spans="1:13" x14ac:dyDescent="0.25">
      <c r="A2714" s="267">
        <v>6531017</v>
      </c>
      <c r="B2714" s="267" t="s">
        <v>4871</v>
      </c>
      <c r="C2714" s="267" t="s">
        <v>22275</v>
      </c>
      <c r="D2714" s="268"/>
      <c r="E2714" s="267">
        <v>50</v>
      </c>
      <c r="F2714" s="269">
        <v>4040</v>
      </c>
      <c r="G2714" s="270">
        <v>8120.8</v>
      </c>
      <c r="M2714" s="267">
        <v>-77.329567082854979</v>
      </c>
    </row>
    <row r="2715" spans="1:13" x14ac:dyDescent="0.25">
      <c r="A2715" s="267">
        <v>6531018</v>
      </c>
      <c r="B2715" s="267" t="s">
        <v>3198</v>
      </c>
      <c r="C2715" s="267" t="s">
        <v>2525</v>
      </c>
      <c r="D2715" s="268"/>
      <c r="E2715" s="267">
        <v>50</v>
      </c>
      <c r="F2715" s="269">
        <v>6116</v>
      </c>
      <c r="G2715" s="270">
        <v>12293.8</v>
      </c>
      <c r="M2715" s="267">
        <v>-70.48244880718326</v>
      </c>
    </row>
    <row r="2716" spans="1:13" x14ac:dyDescent="0.25">
      <c r="A2716" s="267">
        <v>6532001</v>
      </c>
      <c r="B2716" s="267" t="s">
        <v>3200</v>
      </c>
      <c r="C2716" s="267" t="s">
        <v>22275</v>
      </c>
      <c r="D2716" s="268"/>
      <c r="E2716" s="267">
        <v>50</v>
      </c>
      <c r="F2716" s="269">
        <v>6770</v>
      </c>
      <c r="G2716" s="270">
        <v>13607.2</v>
      </c>
      <c r="M2716" s="267">
        <v>-64.577323329230694</v>
      </c>
    </row>
    <row r="2717" spans="1:13" x14ac:dyDescent="0.25">
      <c r="A2717" s="267">
        <v>6532002</v>
      </c>
      <c r="B2717" s="267" t="s">
        <v>3202</v>
      </c>
      <c r="C2717" s="267" t="s">
        <v>2525</v>
      </c>
      <c r="D2717" s="268"/>
      <c r="E2717" s="267">
        <v>50</v>
      </c>
      <c r="F2717" s="269">
        <v>1693</v>
      </c>
      <c r="G2717" s="270">
        <v>3402.8</v>
      </c>
      <c r="M2717" s="267">
        <v>-77.33081446976027</v>
      </c>
    </row>
    <row r="2718" spans="1:13" x14ac:dyDescent="0.25">
      <c r="A2718" s="267">
        <v>6532003</v>
      </c>
      <c r="B2718" s="267" t="s">
        <v>3204</v>
      </c>
      <c r="C2718" s="267" t="s">
        <v>22275</v>
      </c>
      <c r="D2718" s="268"/>
      <c r="E2718" s="267">
        <v>50</v>
      </c>
      <c r="F2718" s="269">
        <v>5376</v>
      </c>
      <c r="G2718" s="270">
        <v>10806.2</v>
      </c>
      <c r="M2718" s="267">
        <v>-78.157970278284836</v>
      </c>
    </row>
    <row r="2719" spans="1:13" x14ac:dyDescent="0.25">
      <c r="A2719" s="267">
        <v>6532004</v>
      </c>
      <c r="B2719" s="267" t="s">
        <v>3206</v>
      </c>
      <c r="C2719" s="267" t="s">
        <v>2525</v>
      </c>
      <c r="D2719" s="268"/>
      <c r="E2719" s="267">
        <v>50</v>
      </c>
      <c r="F2719" s="269">
        <v>2436</v>
      </c>
      <c r="G2719" s="270">
        <v>4896</v>
      </c>
      <c r="M2719" s="267">
        <v>-78.61307813729961</v>
      </c>
    </row>
    <row r="2720" spans="1:13" x14ac:dyDescent="0.25">
      <c r="A2720" s="267">
        <v>6532005</v>
      </c>
      <c r="B2720" s="267" t="s">
        <v>3208</v>
      </c>
      <c r="C2720" s="267" t="s">
        <v>2525</v>
      </c>
      <c r="D2720" s="268"/>
      <c r="E2720" s="267">
        <v>50</v>
      </c>
      <c r="F2720" s="269">
        <v>2949</v>
      </c>
      <c r="G2720" s="270">
        <v>5928.4</v>
      </c>
      <c r="M2720" s="267">
        <v>-32.409877719107612</v>
      </c>
    </row>
    <row r="2721" spans="1:13" x14ac:dyDescent="0.25">
      <c r="A2721" s="267">
        <v>6532006</v>
      </c>
      <c r="B2721" s="267" t="s">
        <v>3210</v>
      </c>
      <c r="C2721" s="267" t="s">
        <v>22275</v>
      </c>
      <c r="D2721" s="268"/>
      <c r="E2721" s="267">
        <v>50</v>
      </c>
      <c r="F2721" s="269">
        <v>11780</v>
      </c>
      <c r="G2721" s="270">
        <v>23677.200000000001</v>
      </c>
      <c r="M2721" s="267">
        <v>-72.687243994059372</v>
      </c>
    </row>
    <row r="2722" spans="1:13" x14ac:dyDescent="0.25">
      <c r="A2722" s="267">
        <v>6532007</v>
      </c>
      <c r="B2722" s="267" t="s">
        <v>3212</v>
      </c>
      <c r="C2722" s="267" t="s">
        <v>2525</v>
      </c>
      <c r="D2722" s="268"/>
      <c r="E2722" s="267">
        <v>50</v>
      </c>
      <c r="F2722" s="269">
        <v>2522</v>
      </c>
      <c r="G2722" s="270">
        <v>5068.8</v>
      </c>
      <c r="M2722" s="267">
        <v>-76.233562446368126</v>
      </c>
    </row>
    <row r="2723" spans="1:13" x14ac:dyDescent="0.25">
      <c r="A2723" s="267">
        <v>6532008</v>
      </c>
      <c r="B2723" s="267" t="s">
        <v>3214</v>
      </c>
      <c r="C2723" s="267" t="s">
        <v>2525</v>
      </c>
      <c r="D2723" s="268"/>
      <c r="E2723" s="267">
        <v>50</v>
      </c>
      <c r="F2723" s="269">
        <v>4582</v>
      </c>
      <c r="G2723" s="270">
        <v>9209.2000000000007</v>
      </c>
      <c r="M2723" s="267">
        <v>-74.258625040066065</v>
      </c>
    </row>
    <row r="2724" spans="1:13" x14ac:dyDescent="0.25">
      <c r="A2724" s="267">
        <v>6532009</v>
      </c>
      <c r="B2724" s="267" t="s">
        <v>3216</v>
      </c>
      <c r="C2724" s="267" t="s">
        <v>2525</v>
      </c>
      <c r="D2724" s="268"/>
      <c r="E2724" s="267">
        <v>50</v>
      </c>
      <c r="F2724" s="269">
        <v>5105</v>
      </c>
      <c r="G2724" s="270">
        <v>10261.6</v>
      </c>
      <c r="M2724" s="267">
        <v>-72.893152477857313</v>
      </c>
    </row>
    <row r="2725" spans="1:13" x14ac:dyDescent="0.25">
      <c r="A2725" s="267">
        <v>6532010</v>
      </c>
      <c r="B2725" s="267" t="s">
        <v>3218</v>
      </c>
      <c r="C2725" s="267" t="s">
        <v>2525</v>
      </c>
      <c r="D2725" s="268"/>
      <c r="E2725" s="267">
        <v>50</v>
      </c>
      <c r="F2725" s="269">
        <v>3426</v>
      </c>
      <c r="G2725" s="270">
        <v>6885.8</v>
      </c>
      <c r="M2725" s="267">
        <v>-78.594263550301662</v>
      </c>
    </row>
    <row r="2726" spans="1:13" x14ac:dyDescent="0.25">
      <c r="A2726" s="267">
        <v>6532011</v>
      </c>
      <c r="B2726" s="267" t="s">
        <v>3220</v>
      </c>
      <c r="C2726" s="267" t="s">
        <v>22275</v>
      </c>
      <c r="D2726" s="268"/>
      <c r="E2726" s="267">
        <v>50</v>
      </c>
      <c r="F2726" s="269">
        <v>9641</v>
      </c>
      <c r="G2726" s="270">
        <v>19378.8</v>
      </c>
      <c r="M2726" s="267">
        <v>-63.476823461398276</v>
      </c>
    </row>
    <row r="2727" spans="1:13" x14ac:dyDescent="0.25">
      <c r="A2727" s="267">
        <v>6532012</v>
      </c>
      <c r="B2727" s="267" t="s">
        <v>3222</v>
      </c>
      <c r="C2727" s="267" t="s">
        <v>22275</v>
      </c>
      <c r="D2727" s="268"/>
      <c r="E2727" s="267">
        <v>50</v>
      </c>
      <c r="F2727" s="269">
        <v>10223</v>
      </c>
      <c r="G2727" s="270">
        <v>20548.599999999999</v>
      </c>
      <c r="M2727" s="267">
        <v>-56.64402187279304</v>
      </c>
    </row>
    <row r="2728" spans="1:13" x14ac:dyDescent="0.25">
      <c r="A2728" s="267">
        <v>6532013</v>
      </c>
      <c r="B2728" s="267" t="s">
        <v>3224</v>
      </c>
      <c r="C2728" s="267" t="s">
        <v>2525</v>
      </c>
      <c r="D2728" s="268"/>
      <c r="E2728" s="267">
        <v>60</v>
      </c>
      <c r="F2728" s="269">
        <v>2415</v>
      </c>
      <c r="G2728" s="270">
        <v>4854.2</v>
      </c>
      <c r="M2728" s="267">
        <v>-79.441002787722155</v>
      </c>
    </row>
    <row r="2729" spans="1:13" x14ac:dyDescent="0.25">
      <c r="A2729" s="267">
        <v>6532014</v>
      </c>
      <c r="B2729" s="267" t="s">
        <v>3226</v>
      </c>
      <c r="C2729" s="267" t="s">
        <v>2525</v>
      </c>
      <c r="D2729" s="268"/>
      <c r="E2729" s="267">
        <v>50</v>
      </c>
      <c r="F2729" s="269">
        <v>5269</v>
      </c>
      <c r="G2729" s="270">
        <v>10591.2</v>
      </c>
      <c r="M2729" s="267">
        <v>-74.521629893846409</v>
      </c>
    </row>
    <row r="2730" spans="1:13" x14ac:dyDescent="0.25">
      <c r="A2730" s="267">
        <v>6532015</v>
      </c>
      <c r="B2730" s="267" t="s">
        <v>3228</v>
      </c>
      <c r="C2730" s="267" t="s">
        <v>2525</v>
      </c>
      <c r="D2730" s="268"/>
      <c r="E2730" s="267">
        <v>50</v>
      </c>
      <c r="F2730" s="269">
        <v>4045</v>
      </c>
      <c r="G2730" s="270">
        <v>8129.6</v>
      </c>
      <c r="M2730" s="267">
        <v>-70.637395190002849</v>
      </c>
    </row>
    <row r="2731" spans="1:13" x14ac:dyDescent="0.25">
      <c r="A2731" s="267">
        <v>6532016</v>
      </c>
      <c r="B2731" s="267" t="s">
        <v>3230</v>
      </c>
      <c r="C2731" s="267" t="s">
        <v>22275</v>
      </c>
      <c r="D2731" s="268"/>
      <c r="E2731" s="267">
        <v>60</v>
      </c>
      <c r="F2731" s="269">
        <v>2871</v>
      </c>
      <c r="G2731" s="270">
        <v>5770.2</v>
      </c>
      <c r="M2731" s="267">
        <v>-82.008790642426447</v>
      </c>
    </row>
    <row r="2732" spans="1:13" x14ac:dyDescent="0.25">
      <c r="A2732" s="267">
        <v>6532017</v>
      </c>
      <c r="B2732" s="267" t="s">
        <v>3232</v>
      </c>
      <c r="C2732" s="267" t="s">
        <v>2525</v>
      </c>
      <c r="D2732" s="268"/>
      <c r="E2732" s="267">
        <v>50</v>
      </c>
      <c r="F2732" s="269">
        <v>2438</v>
      </c>
      <c r="G2732" s="270">
        <v>4899.8</v>
      </c>
      <c r="M2732" s="267">
        <v>-74.744010284847661</v>
      </c>
    </row>
    <row r="2733" spans="1:13" x14ac:dyDescent="0.25">
      <c r="A2733" s="267">
        <v>6532018</v>
      </c>
      <c r="B2733" s="267" t="s">
        <v>3234</v>
      </c>
      <c r="C2733" s="267" t="s">
        <v>2525</v>
      </c>
      <c r="D2733" s="268"/>
      <c r="E2733" s="267">
        <v>60</v>
      </c>
      <c r="F2733" s="269">
        <v>3145</v>
      </c>
      <c r="G2733" s="270">
        <v>6321.6</v>
      </c>
      <c r="M2733" s="267">
        <v>-79.442800956409258</v>
      </c>
    </row>
    <row r="2734" spans="1:13" x14ac:dyDescent="0.25">
      <c r="A2734" s="267">
        <v>6532019</v>
      </c>
      <c r="B2734" s="267" t="s">
        <v>3236</v>
      </c>
      <c r="C2734" s="267" t="s">
        <v>2525</v>
      </c>
      <c r="D2734" s="268"/>
      <c r="E2734" s="267">
        <v>60</v>
      </c>
      <c r="F2734" s="269">
        <v>1365</v>
      </c>
      <c r="G2734" s="270">
        <v>2743.8</v>
      </c>
      <c r="M2734" s="267">
        <v>-80.814588999427457</v>
      </c>
    </row>
    <row r="2735" spans="1:13" x14ac:dyDescent="0.25">
      <c r="A2735" s="267">
        <v>6532020</v>
      </c>
      <c r="B2735" s="267" t="s">
        <v>3238</v>
      </c>
      <c r="C2735" s="267" t="s">
        <v>2525</v>
      </c>
      <c r="D2735" s="268"/>
      <c r="E2735" s="267">
        <v>50</v>
      </c>
      <c r="F2735" s="269">
        <v>3234</v>
      </c>
      <c r="G2735" s="270">
        <v>6500</v>
      </c>
      <c r="M2735" s="267">
        <v>-77.283206278392271</v>
      </c>
    </row>
    <row r="2736" spans="1:13" x14ac:dyDescent="0.25">
      <c r="A2736" s="267">
        <v>6532021</v>
      </c>
      <c r="B2736" s="267" t="s">
        <v>3240</v>
      </c>
      <c r="C2736" s="267" t="s">
        <v>22275</v>
      </c>
      <c r="D2736" s="268"/>
      <c r="E2736" s="267">
        <v>50</v>
      </c>
      <c r="F2736" s="269">
        <v>6647</v>
      </c>
      <c r="G2736" s="270">
        <v>13361.2</v>
      </c>
      <c r="M2736" s="267">
        <v>-73.591424454932621</v>
      </c>
    </row>
    <row r="2737" spans="1:13" x14ac:dyDescent="0.25">
      <c r="A2737" s="267">
        <v>6532022</v>
      </c>
      <c r="B2737" s="267" t="s">
        <v>3242</v>
      </c>
      <c r="C2737" s="267" t="s">
        <v>2525</v>
      </c>
      <c r="D2737" s="268"/>
      <c r="E2737" s="267">
        <v>50</v>
      </c>
      <c r="F2737" s="269">
        <v>2427</v>
      </c>
      <c r="G2737" s="270">
        <v>4877.8</v>
      </c>
      <c r="M2737" s="267">
        <v>-77.804267671321128</v>
      </c>
    </row>
    <row r="2738" spans="1:13" x14ac:dyDescent="0.25">
      <c r="A2738" s="267">
        <v>6532023</v>
      </c>
      <c r="B2738" s="267" t="s">
        <v>3244</v>
      </c>
      <c r="C2738" s="267" t="s">
        <v>22275</v>
      </c>
      <c r="D2738" s="268"/>
      <c r="E2738" s="267">
        <v>50</v>
      </c>
      <c r="F2738" s="269">
        <v>25489</v>
      </c>
      <c r="G2738" s="270">
        <v>51232.6</v>
      </c>
      <c r="M2738" s="267">
        <v>-69.801019907695903</v>
      </c>
    </row>
    <row r="2739" spans="1:13" x14ac:dyDescent="0.25">
      <c r="A2739" s="267">
        <v>6533001</v>
      </c>
      <c r="B2739" s="267" t="s">
        <v>3246</v>
      </c>
      <c r="C2739" s="267" t="s">
        <v>2525</v>
      </c>
      <c r="D2739" s="268"/>
      <c r="E2739" s="267">
        <v>60</v>
      </c>
      <c r="F2739" s="269">
        <v>2786</v>
      </c>
      <c r="G2739" s="270">
        <v>5600.4</v>
      </c>
      <c r="M2739" s="267">
        <v>-79.939817177323221</v>
      </c>
    </row>
    <row r="2740" spans="1:13" x14ac:dyDescent="0.25">
      <c r="A2740" s="267">
        <v>6533002</v>
      </c>
      <c r="B2740" s="267" t="s">
        <v>3248</v>
      </c>
      <c r="C2740" s="267" t="s">
        <v>2525</v>
      </c>
      <c r="D2740" s="268"/>
      <c r="E2740" s="267">
        <v>50</v>
      </c>
      <c r="F2740" s="269">
        <v>3274</v>
      </c>
      <c r="G2740" s="270">
        <v>6581.6</v>
      </c>
      <c r="M2740" s="267">
        <v>-76.62236820532857</v>
      </c>
    </row>
    <row r="2741" spans="1:13" x14ac:dyDescent="0.25">
      <c r="A2741" s="267">
        <v>6533003</v>
      </c>
      <c r="B2741" s="267" t="s">
        <v>3250</v>
      </c>
      <c r="C2741" s="267" t="s">
        <v>22275</v>
      </c>
      <c r="D2741" s="268"/>
      <c r="E2741" s="267">
        <v>50</v>
      </c>
      <c r="F2741" s="269">
        <v>6965</v>
      </c>
      <c r="G2741" s="270">
        <v>14000.4</v>
      </c>
      <c r="M2741" s="267">
        <v>-70.399767034352948</v>
      </c>
    </row>
    <row r="2742" spans="1:13" x14ac:dyDescent="0.25">
      <c r="A2742" s="267">
        <v>6533004</v>
      </c>
      <c r="B2742" s="267" t="s">
        <v>3252</v>
      </c>
      <c r="C2742" s="267" t="s">
        <v>2525</v>
      </c>
      <c r="D2742" s="268"/>
      <c r="E2742" s="267">
        <v>50</v>
      </c>
      <c r="F2742" s="269">
        <v>4203</v>
      </c>
      <c r="G2742" s="270">
        <v>8448.2000000000007</v>
      </c>
      <c r="M2742" s="267">
        <v>-78.63212836495336</v>
      </c>
    </row>
    <row r="2743" spans="1:13" x14ac:dyDescent="0.25">
      <c r="A2743" s="267">
        <v>6533005</v>
      </c>
      <c r="B2743" s="267" t="s">
        <v>3254</v>
      </c>
      <c r="C2743" s="267" t="s">
        <v>2525</v>
      </c>
      <c r="D2743" s="268"/>
      <c r="E2743" s="267">
        <v>60</v>
      </c>
      <c r="F2743" s="269">
        <v>1169</v>
      </c>
      <c r="G2743" s="270">
        <v>2349.1999999999998</v>
      </c>
      <c r="M2743" s="267">
        <v>-79.67313078897898</v>
      </c>
    </row>
    <row r="2744" spans="1:13" x14ac:dyDescent="0.25">
      <c r="A2744" s="267">
        <v>6533006</v>
      </c>
      <c r="B2744" s="267" t="s">
        <v>3256</v>
      </c>
      <c r="C2744" s="267" t="s">
        <v>2525</v>
      </c>
      <c r="D2744" s="268"/>
      <c r="E2744" s="267">
        <v>50</v>
      </c>
      <c r="F2744" s="269">
        <v>3990</v>
      </c>
      <c r="G2744" s="270">
        <v>8019.4</v>
      </c>
      <c r="M2744" s="267">
        <v>-69.713251714140043</v>
      </c>
    </row>
    <row r="2745" spans="1:13" x14ac:dyDescent="0.25">
      <c r="A2745" s="267">
        <v>6533007</v>
      </c>
      <c r="B2745" s="267" t="s">
        <v>3258</v>
      </c>
      <c r="C2745" s="267" t="s">
        <v>22275</v>
      </c>
      <c r="D2745" s="268"/>
      <c r="E2745" s="267">
        <v>60</v>
      </c>
      <c r="F2745" s="269">
        <v>6059</v>
      </c>
      <c r="G2745" s="270">
        <v>12178.8</v>
      </c>
      <c r="M2745" s="267">
        <v>-81.421572172976411</v>
      </c>
    </row>
    <row r="2746" spans="1:13" x14ac:dyDescent="0.25">
      <c r="A2746" s="267">
        <v>6533008</v>
      </c>
      <c r="B2746" s="267" t="s">
        <v>3260</v>
      </c>
      <c r="C2746" s="267" t="s">
        <v>2525</v>
      </c>
      <c r="D2746" s="268"/>
      <c r="E2746" s="267">
        <v>60</v>
      </c>
      <c r="F2746" s="269">
        <v>4867</v>
      </c>
      <c r="G2746" s="270">
        <v>9783</v>
      </c>
      <c r="M2746" s="267">
        <v>-79.239044496464842</v>
      </c>
    </row>
    <row r="2747" spans="1:13" x14ac:dyDescent="0.25">
      <c r="A2747" s="267">
        <v>6533009</v>
      </c>
      <c r="B2747" s="267" t="s">
        <v>3262</v>
      </c>
      <c r="C2747" s="267" t="s">
        <v>22275</v>
      </c>
      <c r="D2747" s="268"/>
      <c r="E2747" s="267">
        <v>50</v>
      </c>
      <c r="F2747" s="269">
        <v>16707</v>
      </c>
      <c r="G2747" s="270">
        <v>33581.800000000003</v>
      </c>
      <c r="M2747" s="267">
        <v>-63.054391759610382</v>
      </c>
    </row>
    <row r="2748" spans="1:13" x14ac:dyDescent="0.25">
      <c r="A2748" s="267">
        <v>6533010</v>
      </c>
      <c r="B2748" s="267" t="s">
        <v>3264</v>
      </c>
      <c r="C2748" s="267" t="s">
        <v>2525</v>
      </c>
      <c r="D2748" s="268"/>
      <c r="E2748" s="267">
        <v>50</v>
      </c>
      <c r="F2748" s="269">
        <v>2119</v>
      </c>
      <c r="G2748" s="270">
        <v>4258.3999999999996</v>
      </c>
      <c r="M2748" s="267">
        <v>-78.905951331396793</v>
      </c>
    </row>
    <row r="2749" spans="1:13" x14ac:dyDescent="0.25">
      <c r="A2749" s="267">
        <v>6533011</v>
      </c>
      <c r="B2749" s="267" t="s">
        <v>3266</v>
      </c>
      <c r="C2749" s="267" t="s">
        <v>2525</v>
      </c>
      <c r="D2749" s="268"/>
      <c r="E2749" s="267">
        <v>60</v>
      </c>
      <c r="F2749" s="269">
        <v>2849</v>
      </c>
      <c r="G2749" s="270">
        <v>5726.4</v>
      </c>
      <c r="M2749" s="267">
        <v>-80.539322089162127</v>
      </c>
    </row>
    <row r="2750" spans="1:13" x14ac:dyDescent="0.25">
      <c r="A2750" s="267">
        <v>6533012</v>
      </c>
      <c r="B2750" s="267" t="s">
        <v>3268</v>
      </c>
      <c r="C2750" s="267" t="s">
        <v>2525</v>
      </c>
      <c r="D2750" s="268"/>
      <c r="E2750" s="267">
        <v>50</v>
      </c>
      <c r="F2750" s="269">
        <v>1648</v>
      </c>
      <c r="G2750" s="270">
        <v>3312.6</v>
      </c>
      <c r="M2750" s="267">
        <v>-77.497036545596075</v>
      </c>
    </row>
    <row r="2751" spans="1:13" x14ac:dyDescent="0.25">
      <c r="A2751" s="267">
        <v>6533013</v>
      </c>
      <c r="B2751" s="267" t="s">
        <v>3270</v>
      </c>
      <c r="C2751" s="267" t="s">
        <v>22275</v>
      </c>
      <c r="D2751" s="268"/>
      <c r="E2751" s="267">
        <v>50</v>
      </c>
      <c r="F2751" s="269">
        <v>4763</v>
      </c>
      <c r="G2751" s="270">
        <v>9573.6</v>
      </c>
      <c r="M2751" s="267">
        <v>-73.884561571468396</v>
      </c>
    </row>
    <row r="2752" spans="1:13" x14ac:dyDescent="0.25">
      <c r="A2752" s="267">
        <v>6533014</v>
      </c>
      <c r="B2752" s="267" t="s">
        <v>3272</v>
      </c>
      <c r="C2752" s="267" t="s">
        <v>2525</v>
      </c>
      <c r="D2752" s="268"/>
      <c r="E2752" s="267">
        <v>60</v>
      </c>
      <c r="F2752" s="269">
        <v>4014</v>
      </c>
      <c r="G2752" s="270">
        <v>8067.8</v>
      </c>
      <c r="M2752" s="267">
        <v>-81.750390755716225</v>
      </c>
    </row>
    <row r="2753" spans="1:13" x14ac:dyDescent="0.25">
      <c r="A2753" s="267">
        <v>6533015</v>
      </c>
      <c r="B2753" s="267" t="s">
        <v>3274</v>
      </c>
      <c r="C2753" s="267" t="s">
        <v>2525</v>
      </c>
      <c r="D2753" s="268"/>
      <c r="E2753" s="267">
        <v>50</v>
      </c>
      <c r="F2753" s="269">
        <v>3459</v>
      </c>
      <c r="G2753" s="270">
        <v>6953.4</v>
      </c>
      <c r="M2753" s="267">
        <v>-78.591974653466792</v>
      </c>
    </row>
    <row r="2754" spans="1:13" x14ac:dyDescent="0.25">
      <c r="A2754" s="267">
        <v>6533016</v>
      </c>
      <c r="B2754" s="267" t="s">
        <v>3276</v>
      </c>
      <c r="C2754" s="267" t="s">
        <v>2525</v>
      </c>
      <c r="D2754" s="268"/>
      <c r="E2754" s="267">
        <v>60</v>
      </c>
      <c r="F2754" s="269">
        <v>2868</v>
      </c>
      <c r="G2754" s="270">
        <v>5764.4</v>
      </c>
      <c r="M2754" s="267">
        <v>-82.215231999918586</v>
      </c>
    </row>
    <row r="2755" spans="1:13" x14ac:dyDescent="0.25">
      <c r="A2755" s="267">
        <v>6533017</v>
      </c>
      <c r="B2755" s="267" t="s">
        <v>3278</v>
      </c>
      <c r="C2755" s="267" t="s">
        <v>22275</v>
      </c>
      <c r="D2755" s="268"/>
      <c r="E2755" s="267">
        <v>50</v>
      </c>
      <c r="F2755" s="269">
        <v>6386</v>
      </c>
      <c r="G2755" s="270">
        <v>12835.8</v>
      </c>
      <c r="M2755" s="267">
        <v>-73.935397147550418</v>
      </c>
    </row>
    <row r="2756" spans="1:13" x14ac:dyDescent="0.25">
      <c r="A2756" s="267">
        <v>6533018</v>
      </c>
      <c r="B2756" s="267" t="s">
        <v>3280</v>
      </c>
      <c r="C2756" s="267" t="s">
        <v>2525</v>
      </c>
      <c r="D2756" s="268"/>
      <c r="E2756" s="267">
        <v>50</v>
      </c>
      <c r="F2756" s="269">
        <v>4458</v>
      </c>
      <c r="G2756" s="270">
        <v>8960.4</v>
      </c>
      <c r="M2756" s="267">
        <v>-75.812388876510781</v>
      </c>
    </row>
    <row r="2757" spans="1:13" x14ac:dyDescent="0.25">
      <c r="A2757" s="267">
        <v>6533019</v>
      </c>
      <c r="B2757" s="267" t="s">
        <v>3282</v>
      </c>
      <c r="C2757" s="267" t="s">
        <v>2525</v>
      </c>
      <c r="D2757" s="268"/>
      <c r="E2757" s="267">
        <v>60</v>
      </c>
      <c r="F2757" s="269">
        <v>2245</v>
      </c>
      <c r="G2757" s="270">
        <v>4512.3999999999996</v>
      </c>
      <c r="M2757" s="267">
        <v>-81.385376695450987</v>
      </c>
    </row>
    <row r="2758" spans="1:13" x14ac:dyDescent="0.25">
      <c r="A2758" s="267">
        <v>6534001</v>
      </c>
      <c r="B2758" s="267" t="s">
        <v>3284</v>
      </c>
      <c r="C2758" s="267" t="s">
        <v>22275</v>
      </c>
      <c r="D2758" s="268"/>
      <c r="E2758" s="267">
        <v>60</v>
      </c>
      <c r="F2758" s="269">
        <v>2550</v>
      </c>
      <c r="G2758" s="270">
        <v>5126.2</v>
      </c>
      <c r="M2758" s="267">
        <v>-79.912487180943742</v>
      </c>
    </row>
    <row r="2759" spans="1:13" x14ac:dyDescent="0.25">
      <c r="A2759" s="267">
        <v>6534002</v>
      </c>
      <c r="B2759" s="267" t="s">
        <v>3286</v>
      </c>
      <c r="C2759" s="267" t="s">
        <v>2525</v>
      </c>
      <c r="D2759" s="268"/>
      <c r="E2759" s="267">
        <v>60</v>
      </c>
      <c r="F2759" s="269">
        <v>1755</v>
      </c>
      <c r="G2759" s="270">
        <v>3527.2</v>
      </c>
      <c r="M2759" s="267">
        <v>-79.340126138478936</v>
      </c>
    </row>
    <row r="2760" spans="1:13" x14ac:dyDescent="0.25">
      <c r="A2760" s="267">
        <v>6534003</v>
      </c>
      <c r="B2760" s="267" t="s">
        <v>3288</v>
      </c>
      <c r="C2760" s="267" t="s">
        <v>2525</v>
      </c>
      <c r="D2760" s="268"/>
      <c r="E2760" s="267">
        <v>60</v>
      </c>
      <c r="F2760" s="269">
        <v>4103</v>
      </c>
      <c r="G2760" s="270">
        <v>8247</v>
      </c>
      <c r="M2760" s="267">
        <v>-83.279675567268072</v>
      </c>
    </row>
    <row r="2761" spans="1:13" x14ac:dyDescent="0.25">
      <c r="A2761" s="267">
        <v>6534004</v>
      </c>
      <c r="B2761" s="267" t="s">
        <v>3290</v>
      </c>
      <c r="C2761" s="267" t="s">
        <v>22275</v>
      </c>
      <c r="D2761" s="268"/>
      <c r="E2761" s="267">
        <v>50</v>
      </c>
      <c r="F2761" s="269">
        <v>6709</v>
      </c>
      <c r="G2761" s="270">
        <v>13485.4</v>
      </c>
      <c r="M2761" s="267">
        <v>-66.89448038865801</v>
      </c>
    </row>
    <row r="2762" spans="1:13" x14ac:dyDescent="0.25">
      <c r="A2762" s="267">
        <v>6534005</v>
      </c>
      <c r="B2762" s="267" t="s">
        <v>3292</v>
      </c>
      <c r="C2762" s="267" t="s">
        <v>2525</v>
      </c>
      <c r="D2762" s="268"/>
      <c r="E2762" s="267">
        <v>50</v>
      </c>
      <c r="F2762" s="269">
        <v>3433</v>
      </c>
      <c r="G2762" s="270">
        <v>6900.2</v>
      </c>
      <c r="M2762" s="267">
        <v>-70.545899565584833</v>
      </c>
    </row>
    <row r="2763" spans="1:13" x14ac:dyDescent="0.25">
      <c r="A2763" s="267">
        <v>6534006</v>
      </c>
      <c r="B2763" s="267" t="s">
        <v>3294</v>
      </c>
      <c r="C2763" s="267" t="s">
        <v>2525</v>
      </c>
      <c r="D2763" s="268"/>
      <c r="E2763" s="267">
        <v>50</v>
      </c>
      <c r="F2763" s="269">
        <v>3392</v>
      </c>
      <c r="G2763" s="270">
        <v>6817.4</v>
      </c>
      <c r="M2763" s="267">
        <v>-76.257196554830159</v>
      </c>
    </row>
    <row r="2764" spans="1:13" x14ac:dyDescent="0.25">
      <c r="A2764" s="267">
        <v>6534007</v>
      </c>
      <c r="B2764" s="267" t="s">
        <v>3296</v>
      </c>
      <c r="C2764" s="267" t="s">
        <v>2525</v>
      </c>
      <c r="D2764" s="268"/>
      <c r="E2764" s="267">
        <v>50</v>
      </c>
      <c r="F2764" s="269">
        <v>5799</v>
      </c>
      <c r="G2764" s="270">
        <v>11656.8</v>
      </c>
      <c r="M2764" s="267">
        <v>-75.828474424908038</v>
      </c>
    </row>
    <row r="2765" spans="1:13" x14ac:dyDescent="0.25">
      <c r="A2765" s="267">
        <v>6534008</v>
      </c>
      <c r="B2765" s="267" t="s">
        <v>3298</v>
      </c>
      <c r="C2765" s="267" t="s">
        <v>2525</v>
      </c>
      <c r="D2765" s="268"/>
      <c r="E2765" s="267">
        <v>50</v>
      </c>
      <c r="F2765" s="269">
        <v>4435</v>
      </c>
      <c r="G2765" s="270">
        <v>8914.7999999999993</v>
      </c>
      <c r="M2765" s="267">
        <v>-78.08315671028592</v>
      </c>
    </row>
    <row r="2766" spans="1:13" x14ac:dyDescent="0.25">
      <c r="A2766" s="267">
        <v>6534009</v>
      </c>
      <c r="B2766" s="267" t="s">
        <v>3300</v>
      </c>
      <c r="C2766" s="267" t="s">
        <v>2525</v>
      </c>
      <c r="D2766" s="268"/>
      <c r="E2766" s="267">
        <v>50</v>
      </c>
      <c r="F2766" s="269">
        <v>2008</v>
      </c>
      <c r="G2766" s="270">
        <v>4035.4</v>
      </c>
      <c r="M2766" s="267">
        <v>-75.271748229930239</v>
      </c>
    </row>
    <row r="2767" spans="1:13" x14ac:dyDescent="0.25">
      <c r="A2767" s="267">
        <v>6534010</v>
      </c>
      <c r="B2767" s="267" t="s">
        <v>3302</v>
      </c>
      <c r="C2767" s="267" t="s">
        <v>22275</v>
      </c>
      <c r="D2767" s="268"/>
      <c r="E2767" s="267">
        <v>50</v>
      </c>
      <c r="F2767" s="269">
        <v>6051</v>
      </c>
      <c r="G2767" s="270">
        <v>12161.6</v>
      </c>
      <c r="M2767" s="267">
        <v>-78.43144456492098</v>
      </c>
    </row>
    <row r="2768" spans="1:13" x14ac:dyDescent="0.25">
      <c r="A2768" s="267">
        <v>6534011</v>
      </c>
      <c r="B2768" s="267" t="s">
        <v>3304</v>
      </c>
      <c r="C2768" s="267" t="s">
        <v>22275</v>
      </c>
      <c r="D2768" s="268"/>
      <c r="E2768" s="267">
        <v>50</v>
      </c>
      <c r="F2768" s="269">
        <v>8053</v>
      </c>
      <c r="G2768" s="270">
        <v>16185.6</v>
      </c>
      <c r="M2768" s="267">
        <v>-75.713539517388568</v>
      </c>
    </row>
    <row r="2769" spans="1:13" x14ac:dyDescent="0.25">
      <c r="A2769" s="267">
        <v>6534012</v>
      </c>
      <c r="B2769" s="267" t="s">
        <v>3306</v>
      </c>
      <c r="C2769" s="267" t="s">
        <v>2525</v>
      </c>
      <c r="D2769" s="268"/>
      <c r="E2769" s="267">
        <v>60</v>
      </c>
      <c r="F2769" s="269">
        <v>3439</v>
      </c>
      <c r="G2769" s="270">
        <v>6912.4</v>
      </c>
      <c r="M2769" s="267">
        <v>-79.115167008302166</v>
      </c>
    </row>
    <row r="2770" spans="1:13" x14ac:dyDescent="0.25">
      <c r="A2770" s="267">
        <v>6534013</v>
      </c>
      <c r="B2770" s="267" t="s">
        <v>3308</v>
      </c>
      <c r="C2770" s="267" t="s">
        <v>2525</v>
      </c>
      <c r="D2770" s="268"/>
      <c r="E2770" s="267">
        <v>50</v>
      </c>
      <c r="F2770" s="269">
        <v>2775</v>
      </c>
      <c r="G2770" s="270">
        <v>5577.4</v>
      </c>
      <c r="M2770" s="267">
        <v>-78.350432106665806</v>
      </c>
    </row>
    <row r="2771" spans="1:13" x14ac:dyDescent="0.25">
      <c r="A2771" s="267">
        <v>6534014</v>
      </c>
      <c r="B2771" s="267" t="s">
        <v>3310</v>
      </c>
      <c r="C2771" s="267" t="s">
        <v>22275</v>
      </c>
      <c r="D2771" s="268"/>
      <c r="E2771" s="267">
        <v>50</v>
      </c>
      <c r="F2771" s="269">
        <v>37664</v>
      </c>
      <c r="G2771" s="270">
        <v>75705.399999999994</v>
      </c>
      <c r="M2771" s="267">
        <v>-58.370222982950111</v>
      </c>
    </row>
    <row r="2772" spans="1:13" x14ac:dyDescent="0.25">
      <c r="A2772" s="267">
        <v>6534015</v>
      </c>
      <c r="B2772" s="267" t="s">
        <v>3312</v>
      </c>
      <c r="C2772" s="267" t="s">
        <v>2525</v>
      </c>
      <c r="D2772" s="268"/>
      <c r="E2772" s="267">
        <v>60</v>
      </c>
      <c r="F2772" s="269">
        <v>1726</v>
      </c>
      <c r="G2772" s="270">
        <v>3468.4</v>
      </c>
      <c r="M2772" s="267">
        <v>-81.629681335485799</v>
      </c>
    </row>
    <row r="2773" spans="1:13" x14ac:dyDescent="0.25">
      <c r="A2773" s="267">
        <v>6534016</v>
      </c>
      <c r="B2773" s="267" t="s">
        <v>3314</v>
      </c>
      <c r="C2773" s="267" t="s">
        <v>22275</v>
      </c>
      <c r="D2773" s="268"/>
      <c r="E2773" s="267">
        <v>60</v>
      </c>
      <c r="F2773" s="269">
        <v>4313</v>
      </c>
      <c r="G2773" s="270">
        <v>8669</v>
      </c>
      <c r="M2773" s="267">
        <v>-83.838941578750408</v>
      </c>
    </row>
    <row r="2774" spans="1:13" x14ac:dyDescent="0.25">
      <c r="A2774" s="267">
        <v>6534017</v>
      </c>
      <c r="B2774" s="267" t="s">
        <v>7984</v>
      </c>
      <c r="C2774" s="267" t="s">
        <v>22275</v>
      </c>
      <c r="D2774" s="268"/>
      <c r="E2774" s="267">
        <v>60</v>
      </c>
      <c r="F2774" s="269">
        <v>2221</v>
      </c>
      <c r="G2774" s="270">
        <v>4463.6000000000004</v>
      </c>
      <c r="M2774" s="267">
        <v>-81.889881400568626</v>
      </c>
    </row>
    <row r="2775" spans="1:13" x14ac:dyDescent="0.25">
      <c r="A2775" s="267">
        <v>6534018</v>
      </c>
      <c r="B2775" s="267" t="s">
        <v>7986</v>
      </c>
      <c r="C2775" s="267" t="s">
        <v>22275</v>
      </c>
      <c r="D2775" s="268"/>
      <c r="E2775" s="267">
        <v>50</v>
      </c>
      <c r="F2775" s="269">
        <v>10415</v>
      </c>
      <c r="G2775" s="270">
        <v>20933.8</v>
      </c>
      <c r="M2775" s="267">
        <v>-40.572435405467807</v>
      </c>
    </row>
    <row r="2776" spans="1:13" x14ac:dyDescent="0.25">
      <c r="A2776" s="267">
        <v>6534019</v>
      </c>
      <c r="B2776" s="267" t="s">
        <v>7988</v>
      </c>
      <c r="C2776" s="267" t="s">
        <v>2525</v>
      </c>
      <c r="D2776" s="268"/>
      <c r="E2776" s="267">
        <v>50</v>
      </c>
      <c r="F2776" s="269">
        <v>2059</v>
      </c>
      <c r="G2776" s="270">
        <v>4138</v>
      </c>
      <c r="M2776" s="267">
        <v>-72.249054186763487</v>
      </c>
    </row>
    <row r="2777" spans="1:13" x14ac:dyDescent="0.25">
      <c r="A2777" s="267">
        <v>6534020</v>
      </c>
      <c r="B2777" s="267" t="s">
        <v>7990</v>
      </c>
      <c r="C2777" s="267" t="s">
        <v>2525</v>
      </c>
      <c r="D2777" s="268"/>
      <c r="E2777" s="267">
        <v>50</v>
      </c>
      <c r="F2777" s="269">
        <v>3468</v>
      </c>
      <c r="G2777" s="270">
        <v>6971.4</v>
      </c>
      <c r="M2777" s="267">
        <v>-76.959449831010573</v>
      </c>
    </row>
    <row r="2778" spans="1:13" x14ac:dyDescent="0.25">
      <c r="A2778" s="267">
        <v>6534021</v>
      </c>
      <c r="B2778" s="267" t="s">
        <v>7992</v>
      </c>
      <c r="C2778" s="267" t="s">
        <v>22275</v>
      </c>
      <c r="D2778" s="268"/>
      <c r="E2778" s="267">
        <v>60</v>
      </c>
      <c r="F2778" s="269">
        <v>4495</v>
      </c>
      <c r="G2778" s="270">
        <v>9035.2000000000007</v>
      </c>
      <c r="M2778" s="267">
        <v>-81.073509472978117</v>
      </c>
    </row>
    <row r="2779" spans="1:13" x14ac:dyDescent="0.25">
      <c r="A2779" s="267">
        <v>6534022</v>
      </c>
      <c r="B2779" s="267" t="s">
        <v>7994</v>
      </c>
      <c r="C2779" s="267" t="s">
        <v>2525</v>
      </c>
      <c r="D2779" s="268"/>
      <c r="E2779" s="267">
        <v>60</v>
      </c>
      <c r="F2779" s="269">
        <v>1202</v>
      </c>
      <c r="G2779" s="270">
        <v>2415.6</v>
      </c>
      <c r="M2779" s="267">
        <v>-80.577619358966359</v>
      </c>
    </row>
    <row r="2780" spans="1:13" x14ac:dyDescent="0.25">
      <c r="A2780" s="267">
        <v>6535001</v>
      </c>
      <c r="B2780" s="267" t="s">
        <v>7996</v>
      </c>
      <c r="C2780" s="267" t="s">
        <v>22275</v>
      </c>
      <c r="D2780" s="268"/>
      <c r="E2780" s="267">
        <v>50</v>
      </c>
      <c r="F2780" s="269">
        <v>8110</v>
      </c>
      <c r="G2780" s="270">
        <v>16300.4</v>
      </c>
      <c r="M2780" s="267">
        <v>-74.911203861574421</v>
      </c>
    </row>
    <row r="2781" spans="1:13" x14ac:dyDescent="0.25">
      <c r="A2781" s="267">
        <v>6535002</v>
      </c>
      <c r="B2781" s="267" t="s">
        <v>7998</v>
      </c>
      <c r="C2781" s="267" t="s">
        <v>2525</v>
      </c>
      <c r="D2781" s="268"/>
      <c r="E2781" s="267">
        <v>60</v>
      </c>
      <c r="F2781" s="269">
        <v>997</v>
      </c>
      <c r="G2781" s="270">
        <v>2003</v>
      </c>
      <c r="M2781" s="267">
        <v>-82.778135818813169</v>
      </c>
    </row>
    <row r="2782" spans="1:13" x14ac:dyDescent="0.25">
      <c r="A2782" s="267">
        <v>6535003</v>
      </c>
      <c r="B2782" s="267" t="s">
        <v>8000</v>
      </c>
      <c r="C2782" s="267" t="s">
        <v>2525</v>
      </c>
      <c r="D2782" s="268"/>
      <c r="E2782" s="267">
        <v>60</v>
      </c>
      <c r="F2782" s="269">
        <v>1292</v>
      </c>
      <c r="G2782" s="270">
        <v>2597.4</v>
      </c>
      <c r="M2782" s="267">
        <v>-83.065266072833595</v>
      </c>
    </row>
    <row r="2783" spans="1:13" x14ac:dyDescent="0.25">
      <c r="A2783" s="267">
        <v>6535004</v>
      </c>
      <c r="B2783" s="267" t="s">
        <v>8002</v>
      </c>
      <c r="C2783" s="267" t="s">
        <v>2525</v>
      </c>
      <c r="D2783" s="268"/>
      <c r="E2783" s="267">
        <v>60</v>
      </c>
      <c r="F2783" s="269">
        <v>1616</v>
      </c>
      <c r="G2783" s="270">
        <v>3247.8</v>
      </c>
      <c r="M2783" s="267">
        <v>-82.071660613923086</v>
      </c>
    </row>
    <row r="2784" spans="1:13" x14ac:dyDescent="0.25">
      <c r="A2784" s="267">
        <v>6535005</v>
      </c>
      <c r="B2784" s="267" t="s">
        <v>8004</v>
      </c>
      <c r="C2784" s="267" t="s">
        <v>2525</v>
      </c>
      <c r="D2784" s="268"/>
      <c r="E2784" s="267">
        <v>60</v>
      </c>
      <c r="F2784" s="269">
        <v>1430</v>
      </c>
      <c r="G2784" s="270">
        <v>2874.2</v>
      </c>
      <c r="M2784" s="267">
        <v>-81.320312820185052</v>
      </c>
    </row>
    <row r="2785" spans="1:13" x14ac:dyDescent="0.25">
      <c r="A2785" s="267">
        <v>6535006</v>
      </c>
      <c r="B2785" s="267" t="s">
        <v>8006</v>
      </c>
      <c r="C2785" s="267" t="s">
        <v>22275</v>
      </c>
      <c r="D2785" s="268"/>
      <c r="E2785" s="267">
        <v>60</v>
      </c>
      <c r="F2785" s="269">
        <v>1257</v>
      </c>
      <c r="G2785" s="270">
        <v>2526</v>
      </c>
      <c r="M2785" s="267">
        <v>-81.036242256611871</v>
      </c>
    </row>
    <row r="2786" spans="1:13" x14ac:dyDescent="0.25">
      <c r="A2786" s="267">
        <v>6535007</v>
      </c>
      <c r="B2786" s="267" t="s">
        <v>8008</v>
      </c>
      <c r="C2786" s="267" t="s">
        <v>2525</v>
      </c>
      <c r="D2786" s="268"/>
      <c r="E2786" s="267">
        <v>50</v>
      </c>
      <c r="F2786" s="269">
        <v>2404</v>
      </c>
      <c r="G2786" s="270">
        <v>4831.2</v>
      </c>
      <c r="M2786" s="267">
        <v>-78.448362675263553</v>
      </c>
    </row>
    <row r="2787" spans="1:13" x14ac:dyDescent="0.25">
      <c r="A2787" s="267">
        <v>6535008</v>
      </c>
      <c r="B2787" s="267" t="s">
        <v>8010</v>
      </c>
      <c r="C2787" s="267" t="s">
        <v>22275</v>
      </c>
      <c r="D2787" s="268"/>
      <c r="E2787" s="267">
        <v>60</v>
      </c>
      <c r="F2787" s="269">
        <v>2394</v>
      </c>
      <c r="G2787" s="270">
        <v>4812.6000000000004</v>
      </c>
      <c r="M2787" s="267">
        <v>-79.545655682095898</v>
      </c>
    </row>
    <row r="2788" spans="1:13" x14ac:dyDescent="0.25">
      <c r="A2788" s="267">
        <v>6535009</v>
      </c>
      <c r="B2788" s="267" t="s">
        <v>8012</v>
      </c>
      <c r="C2788" s="267" t="s">
        <v>22275</v>
      </c>
      <c r="D2788" s="268"/>
      <c r="E2788" s="267">
        <v>50</v>
      </c>
      <c r="F2788" s="269">
        <v>3785</v>
      </c>
      <c r="G2788" s="270">
        <v>7607</v>
      </c>
      <c r="M2788" s="267">
        <v>-73.685082629027377</v>
      </c>
    </row>
    <row r="2789" spans="1:13" x14ac:dyDescent="0.25">
      <c r="A2789" s="267">
        <v>6535010</v>
      </c>
      <c r="B2789" s="267" t="s">
        <v>8014</v>
      </c>
      <c r="C2789" s="267" t="s">
        <v>22275</v>
      </c>
      <c r="D2789" s="268"/>
      <c r="E2789" s="267">
        <v>60</v>
      </c>
      <c r="F2789" s="269">
        <v>1649</v>
      </c>
      <c r="G2789" s="270">
        <v>3315</v>
      </c>
      <c r="M2789" s="267">
        <v>-81.611379052688193</v>
      </c>
    </row>
    <row r="2790" spans="1:13" x14ac:dyDescent="0.25">
      <c r="A2790" s="267">
        <v>6535011</v>
      </c>
      <c r="B2790" s="267" t="s">
        <v>8016</v>
      </c>
      <c r="C2790" s="267" t="s">
        <v>22275</v>
      </c>
      <c r="D2790" s="268"/>
      <c r="E2790" s="267">
        <v>50</v>
      </c>
      <c r="F2790" s="269">
        <v>6701</v>
      </c>
      <c r="G2790" s="270">
        <v>13469.6</v>
      </c>
      <c r="M2790" s="267">
        <v>-73.722885214543709</v>
      </c>
    </row>
    <row r="2791" spans="1:13" x14ac:dyDescent="0.25">
      <c r="A2791" s="267">
        <v>6535012</v>
      </c>
      <c r="B2791" s="267" t="s">
        <v>8018</v>
      </c>
      <c r="C2791" s="267" t="s">
        <v>2525</v>
      </c>
      <c r="D2791" s="268"/>
      <c r="E2791" s="267">
        <v>60</v>
      </c>
      <c r="F2791" s="269">
        <v>1221</v>
      </c>
      <c r="G2791" s="270">
        <v>2454.6</v>
      </c>
      <c r="M2791" s="267">
        <v>-80.386297411079056</v>
      </c>
    </row>
    <row r="2792" spans="1:13" x14ac:dyDescent="0.25">
      <c r="A2792" s="267">
        <v>6535013</v>
      </c>
      <c r="B2792" s="267" t="s">
        <v>8020</v>
      </c>
      <c r="C2792" s="267" t="s">
        <v>2525</v>
      </c>
      <c r="D2792" s="268"/>
      <c r="E2792" s="267">
        <v>50</v>
      </c>
      <c r="F2792" s="269">
        <v>4699</v>
      </c>
      <c r="G2792" s="270">
        <v>9445</v>
      </c>
      <c r="M2792" s="267">
        <v>-76.523923129413447</v>
      </c>
    </row>
    <row r="2793" spans="1:13" x14ac:dyDescent="0.25">
      <c r="A2793" s="267">
        <v>6535014</v>
      </c>
      <c r="B2793" s="267" t="s">
        <v>8022</v>
      </c>
      <c r="C2793" s="267" t="s">
        <v>22275</v>
      </c>
      <c r="D2793" s="268"/>
      <c r="E2793" s="267">
        <v>60</v>
      </c>
      <c r="F2793" s="269">
        <v>1419</v>
      </c>
      <c r="G2793" s="270">
        <v>2852</v>
      </c>
      <c r="M2793" s="267">
        <v>-80.902716152888758</v>
      </c>
    </row>
    <row r="2794" spans="1:13" x14ac:dyDescent="0.25">
      <c r="A2794" s="267">
        <v>6535015</v>
      </c>
      <c r="B2794" s="267" t="s">
        <v>8024</v>
      </c>
      <c r="C2794" s="267" t="s">
        <v>22275</v>
      </c>
      <c r="D2794" s="268"/>
      <c r="E2794" s="267">
        <v>60</v>
      </c>
      <c r="F2794" s="269">
        <v>4804</v>
      </c>
      <c r="G2794" s="270">
        <v>9656.7999999999993</v>
      </c>
      <c r="M2794" s="267">
        <v>-81.319690413237694</v>
      </c>
    </row>
    <row r="2795" spans="1:13" x14ac:dyDescent="0.25">
      <c r="A2795" s="267">
        <v>6535016</v>
      </c>
      <c r="B2795" s="267" t="s">
        <v>8026</v>
      </c>
      <c r="C2795" s="267" t="s">
        <v>22275</v>
      </c>
      <c r="D2795" s="268"/>
      <c r="E2795" s="267">
        <v>60</v>
      </c>
      <c r="F2795" s="269">
        <v>5211</v>
      </c>
      <c r="G2795" s="270">
        <v>10474.6</v>
      </c>
      <c r="M2795" s="267">
        <v>-80.098008520542379</v>
      </c>
    </row>
    <row r="2796" spans="1:13" x14ac:dyDescent="0.25">
      <c r="A2796" s="267">
        <v>6535017</v>
      </c>
      <c r="B2796" s="267" t="s">
        <v>2223</v>
      </c>
      <c r="C2796" s="267" t="s">
        <v>2525</v>
      </c>
      <c r="D2796" s="268"/>
      <c r="E2796" s="267">
        <v>60</v>
      </c>
      <c r="F2796" s="269">
        <v>1435</v>
      </c>
      <c r="G2796" s="270">
        <v>2885.2</v>
      </c>
      <c r="M2796" s="267">
        <v>-80.565537446579157</v>
      </c>
    </row>
    <row r="2797" spans="1:13" x14ac:dyDescent="0.25">
      <c r="A2797" s="267">
        <v>6535018</v>
      </c>
      <c r="B2797" s="267" t="s">
        <v>8029</v>
      </c>
      <c r="C2797" s="267" t="s">
        <v>22275</v>
      </c>
      <c r="D2797" s="268"/>
      <c r="E2797" s="267">
        <v>50</v>
      </c>
      <c r="F2797" s="269">
        <v>1513</v>
      </c>
      <c r="G2797" s="270">
        <v>3041.6</v>
      </c>
      <c r="M2797" s="267">
        <v>-78.894784925713864</v>
      </c>
    </row>
    <row r="2798" spans="1:13" x14ac:dyDescent="0.25">
      <c r="A2798" s="267">
        <v>6535019</v>
      </c>
      <c r="B2798" s="267" t="s">
        <v>8031</v>
      </c>
      <c r="C2798" s="267" t="s">
        <v>2525</v>
      </c>
      <c r="D2798" s="268"/>
      <c r="E2798" s="267">
        <v>50</v>
      </c>
      <c r="F2798" s="269">
        <v>1970</v>
      </c>
      <c r="G2798" s="270">
        <v>3958.8</v>
      </c>
      <c r="M2798" s="267">
        <v>-78.800797622706213</v>
      </c>
    </row>
    <row r="2799" spans="1:13" x14ac:dyDescent="0.25">
      <c r="A2799" s="267">
        <v>6611000</v>
      </c>
      <c r="B2799" s="267" t="s">
        <v>8033</v>
      </c>
      <c r="C2799" s="267" t="s">
        <v>22275</v>
      </c>
      <c r="D2799" s="268"/>
      <c r="E2799" s="267">
        <v>50</v>
      </c>
      <c r="F2799" s="269">
        <v>96430</v>
      </c>
      <c r="G2799" s="270">
        <v>193823.8</v>
      </c>
      <c r="M2799" s="267">
        <v>-65.945309942412123</v>
      </c>
    </row>
    <row r="2800" spans="1:13" x14ac:dyDescent="0.25">
      <c r="A2800" s="267">
        <v>6631001</v>
      </c>
      <c r="B2800" s="267" t="s">
        <v>8035</v>
      </c>
      <c r="C2800" s="267" t="s">
        <v>2525</v>
      </c>
      <c r="D2800" s="268"/>
      <c r="E2800" s="267">
        <v>60</v>
      </c>
      <c r="F2800" s="269">
        <v>1478</v>
      </c>
      <c r="G2800" s="270">
        <v>2970</v>
      </c>
      <c r="M2800" s="267">
        <v>-79.405091984980302</v>
      </c>
    </row>
    <row r="2801" spans="1:13" x14ac:dyDescent="0.25">
      <c r="A2801" s="267">
        <v>6631002</v>
      </c>
      <c r="B2801" s="267" t="s">
        <v>8037</v>
      </c>
      <c r="C2801" s="267" t="s">
        <v>2525</v>
      </c>
      <c r="D2801" s="268"/>
      <c r="E2801" s="267">
        <v>50</v>
      </c>
      <c r="F2801" s="269">
        <v>3219</v>
      </c>
      <c r="G2801" s="270">
        <v>6471</v>
      </c>
      <c r="M2801" s="267">
        <v>-75.762309579919759</v>
      </c>
    </row>
    <row r="2802" spans="1:13" x14ac:dyDescent="0.25">
      <c r="A2802" s="267">
        <v>6631003</v>
      </c>
      <c r="B2802" s="267" t="s">
        <v>8039</v>
      </c>
      <c r="C2802" s="267" t="s">
        <v>2525</v>
      </c>
      <c r="D2802" s="268"/>
      <c r="E2802" s="267">
        <v>60</v>
      </c>
      <c r="F2802" s="269">
        <v>1654</v>
      </c>
      <c r="G2802" s="270">
        <v>3324.8</v>
      </c>
      <c r="M2802" s="267">
        <v>-80.267327069536037</v>
      </c>
    </row>
    <row r="2803" spans="1:13" x14ac:dyDescent="0.25">
      <c r="A2803" s="267">
        <v>6631004</v>
      </c>
      <c r="B2803" s="267" t="s">
        <v>8041</v>
      </c>
      <c r="C2803" s="267" t="s">
        <v>2525</v>
      </c>
      <c r="D2803" s="268"/>
      <c r="E2803" s="267">
        <v>60</v>
      </c>
      <c r="F2803" s="269">
        <v>2239</v>
      </c>
      <c r="G2803" s="270">
        <v>4499.8</v>
      </c>
      <c r="M2803" s="267">
        <v>-79.911906814535556</v>
      </c>
    </row>
    <row r="2804" spans="1:13" x14ac:dyDescent="0.25">
      <c r="A2804" s="267">
        <v>6631005</v>
      </c>
      <c r="B2804" s="267" t="s">
        <v>8043</v>
      </c>
      <c r="C2804" s="267" t="s">
        <v>2525</v>
      </c>
      <c r="D2804" s="268"/>
      <c r="E2804" s="267">
        <v>60</v>
      </c>
      <c r="F2804" s="269">
        <v>1291</v>
      </c>
      <c r="G2804" s="270">
        <v>2594</v>
      </c>
      <c r="M2804" s="267">
        <v>-82.101334151506819</v>
      </c>
    </row>
    <row r="2805" spans="1:13" x14ac:dyDescent="0.25">
      <c r="A2805" s="267">
        <v>6631006</v>
      </c>
      <c r="B2805" s="267" t="s">
        <v>8045</v>
      </c>
      <c r="C2805" s="267" t="s">
        <v>2525</v>
      </c>
      <c r="D2805" s="268"/>
      <c r="E2805" s="267">
        <v>50</v>
      </c>
      <c r="F2805" s="269">
        <v>5542</v>
      </c>
      <c r="G2805" s="270">
        <v>11140.4</v>
      </c>
      <c r="M2805" s="267">
        <v>-70.914376461741369</v>
      </c>
    </row>
    <row r="2806" spans="1:13" x14ac:dyDescent="0.25">
      <c r="A2806" s="267">
        <v>6631007</v>
      </c>
      <c r="B2806" s="267" t="s">
        <v>8047</v>
      </c>
      <c r="C2806" s="267" t="s">
        <v>2525</v>
      </c>
      <c r="D2806" s="268"/>
      <c r="E2806" s="267">
        <v>50</v>
      </c>
      <c r="F2806" s="269">
        <v>3624</v>
      </c>
      <c r="G2806" s="270">
        <v>7283.6</v>
      </c>
      <c r="M2806" s="267">
        <v>-67.272407953751966</v>
      </c>
    </row>
    <row r="2807" spans="1:13" x14ac:dyDescent="0.25">
      <c r="A2807" s="267">
        <v>6631008</v>
      </c>
      <c r="B2807" s="267" t="s">
        <v>8049</v>
      </c>
      <c r="C2807" s="267" t="s">
        <v>2525</v>
      </c>
      <c r="D2807" s="268"/>
      <c r="E2807" s="267">
        <v>60</v>
      </c>
      <c r="F2807" s="269">
        <v>4319</v>
      </c>
      <c r="G2807" s="270">
        <v>8681</v>
      </c>
      <c r="M2807" s="267">
        <v>-82.612828672035235</v>
      </c>
    </row>
    <row r="2808" spans="1:13" x14ac:dyDescent="0.25">
      <c r="A2808" s="267">
        <v>6631009</v>
      </c>
      <c r="B2808" s="267" t="s">
        <v>8051</v>
      </c>
      <c r="C2808" s="267" t="s">
        <v>22275</v>
      </c>
      <c r="D2808" s="268"/>
      <c r="E2808" s="267">
        <v>50</v>
      </c>
      <c r="F2808" s="269">
        <v>32110</v>
      </c>
      <c r="G2808" s="270">
        <v>64541.599999999999</v>
      </c>
      <c r="M2808" s="267">
        <v>-68.603661975919152</v>
      </c>
    </row>
    <row r="2809" spans="1:13" x14ac:dyDescent="0.25">
      <c r="A2809" s="267">
        <v>6631010</v>
      </c>
      <c r="B2809" s="267" t="s">
        <v>8053</v>
      </c>
      <c r="C2809" s="267" t="s">
        <v>22275</v>
      </c>
      <c r="D2809" s="268"/>
      <c r="E2809" s="267">
        <v>60</v>
      </c>
      <c r="F2809" s="269">
        <v>2829</v>
      </c>
      <c r="G2809" s="270">
        <v>5686.4</v>
      </c>
      <c r="M2809" s="267">
        <v>-83.512867676177549</v>
      </c>
    </row>
    <row r="2810" spans="1:13" x14ac:dyDescent="0.25">
      <c r="A2810" s="267">
        <v>6631011</v>
      </c>
      <c r="B2810" s="267" t="s">
        <v>8055</v>
      </c>
      <c r="C2810" s="267" t="s">
        <v>2525</v>
      </c>
      <c r="D2810" s="268"/>
      <c r="E2810" s="267">
        <v>50</v>
      </c>
      <c r="F2810" s="269">
        <v>4232</v>
      </c>
      <c r="G2810" s="270">
        <v>8505.7999999999993</v>
      </c>
      <c r="M2810" s="267">
        <v>-78.686965233085687</v>
      </c>
    </row>
    <row r="2811" spans="1:13" x14ac:dyDescent="0.25">
      <c r="A2811" s="267">
        <v>6631012</v>
      </c>
      <c r="B2811" s="267" t="s">
        <v>8057</v>
      </c>
      <c r="C2811" s="267" t="s">
        <v>2525</v>
      </c>
      <c r="D2811" s="268"/>
      <c r="E2811" s="267">
        <v>60</v>
      </c>
      <c r="F2811" s="269">
        <v>2323</v>
      </c>
      <c r="G2811" s="270">
        <v>4668.8</v>
      </c>
      <c r="M2811" s="267">
        <v>-81.316034003870257</v>
      </c>
    </row>
    <row r="2812" spans="1:13" x14ac:dyDescent="0.25">
      <c r="A2812" s="267">
        <v>6631013</v>
      </c>
      <c r="B2812" s="267" t="s">
        <v>8059</v>
      </c>
      <c r="C2812" s="267" t="s">
        <v>2525</v>
      </c>
      <c r="D2812" s="268"/>
      <c r="E2812" s="267">
        <v>60</v>
      </c>
      <c r="F2812" s="269">
        <v>3032</v>
      </c>
      <c r="G2812" s="270">
        <v>6094.6</v>
      </c>
      <c r="M2812" s="267">
        <v>-82.009036472884574</v>
      </c>
    </row>
    <row r="2813" spans="1:13" x14ac:dyDescent="0.25">
      <c r="A2813" s="267">
        <v>6631014</v>
      </c>
      <c r="B2813" s="267" t="s">
        <v>8061</v>
      </c>
      <c r="C2813" s="267" t="s">
        <v>2525</v>
      </c>
      <c r="D2813" s="268"/>
      <c r="E2813" s="267">
        <v>60</v>
      </c>
      <c r="F2813" s="269">
        <v>2316</v>
      </c>
      <c r="G2813" s="270">
        <v>4654.8</v>
      </c>
      <c r="M2813" s="267">
        <v>-82.787069690402916</v>
      </c>
    </row>
    <row r="2814" spans="1:13" x14ac:dyDescent="0.25">
      <c r="A2814" s="267">
        <v>6631015</v>
      </c>
      <c r="B2814" s="267" t="s">
        <v>8063</v>
      </c>
      <c r="C2814" s="267" t="s">
        <v>22275</v>
      </c>
      <c r="D2814" s="268"/>
      <c r="E2814" s="267">
        <v>50</v>
      </c>
      <c r="F2814" s="269">
        <v>7904</v>
      </c>
      <c r="G2814" s="270">
        <v>15887.4</v>
      </c>
      <c r="M2814" s="267">
        <v>-74.125065573717819</v>
      </c>
    </row>
    <row r="2815" spans="1:13" x14ac:dyDescent="0.25">
      <c r="A2815" s="267">
        <v>6631016</v>
      </c>
      <c r="B2815" s="267" t="s">
        <v>8065</v>
      </c>
      <c r="C2815" s="267" t="s">
        <v>2525</v>
      </c>
      <c r="D2815" s="268"/>
      <c r="E2815" s="267">
        <v>60</v>
      </c>
      <c r="F2815" s="269">
        <v>3129</v>
      </c>
      <c r="G2815" s="270">
        <v>6289.2</v>
      </c>
      <c r="M2815" s="267">
        <v>-80.621285829141613</v>
      </c>
    </row>
    <row r="2816" spans="1:13" x14ac:dyDescent="0.25">
      <c r="A2816" s="267">
        <v>6631017</v>
      </c>
      <c r="B2816" s="267" t="s">
        <v>8067</v>
      </c>
      <c r="C2816" s="267" t="s">
        <v>2525</v>
      </c>
      <c r="D2816" s="268"/>
      <c r="E2816" s="267">
        <v>50</v>
      </c>
      <c r="F2816" s="269">
        <v>8035</v>
      </c>
      <c r="G2816" s="270">
        <v>16150</v>
      </c>
      <c r="M2816" s="267">
        <v>-78.872325457126706</v>
      </c>
    </row>
    <row r="2817" spans="1:13" x14ac:dyDescent="0.25">
      <c r="A2817" s="267">
        <v>6631018</v>
      </c>
      <c r="B2817" s="267" t="s">
        <v>1374</v>
      </c>
      <c r="C2817" s="267" t="s">
        <v>2525</v>
      </c>
      <c r="D2817" s="268"/>
      <c r="E2817" s="267">
        <v>50</v>
      </c>
      <c r="F2817" s="269">
        <v>5367</v>
      </c>
      <c r="G2817" s="270">
        <v>10787.8</v>
      </c>
      <c r="M2817" s="267">
        <v>-69.115962908094758</v>
      </c>
    </row>
    <row r="2818" spans="1:13" x14ac:dyDescent="0.25">
      <c r="A2818" s="267">
        <v>6631019</v>
      </c>
      <c r="B2818" s="267" t="s">
        <v>8070</v>
      </c>
      <c r="C2818" s="267" t="s">
        <v>2525</v>
      </c>
      <c r="D2818" s="268"/>
      <c r="E2818" s="267">
        <v>60</v>
      </c>
      <c r="F2818" s="269">
        <v>1422</v>
      </c>
      <c r="G2818" s="270">
        <v>2857.4</v>
      </c>
      <c r="M2818" s="267">
        <v>-84.014683232549856</v>
      </c>
    </row>
    <row r="2819" spans="1:13" x14ac:dyDescent="0.25">
      <c r="A2819" s="267">
        <v>6631020</v>
      </c>
      <c r="B2819" s="267" t="s">
        <v>8072</v>
      </c>
      <c r="C2819" s="267" t="s">
        <v>2525</v>
      </c>
      <c r="D2819" s="268"/>
      <c r="E2819" s="267">
        <v>50</v>
      </c>
      <c r="F2819" s="269">
        <v>7393</v>
      </c>
      <c r="G2819" s="270">
        <v>14860.2</v>
      </c>
      <c r="M2819" s="267">
        <v>-74.867790829859743</v>
      </c>
    </row>
    <row r="2820" spans="1:13" x14ac:dyDescent="0.25">
      <c r="A2820" s="267">
        <v>6631021</v>
      </c>
      <c r="B2820" s="267" t="s">
        <v>8074</v>
      </c>
      <c r="C2820" s="267" t="s">
        <v>2525</v>
      </c>
      <c r="D2820" s="268"/>
      <c r="E2820" s="267">
        <v>60</v>
      </c>
      <c r="F2820" s="269">
        <v>1278</v>
      </c>
      <c r="G2820" s="270">
        <v>2568.1999999999998</v>
      </c>
      <c r="M2820" s="267">
        <v>-79.619970903983287</v>
      </c>
    </row>
    <row r="2821" spans="1:13" x14ac:dyDescent="0.25">
      <c r="A2821" s="267">
        <v>6631022</v>
      </c>
      <c r="B2821" s="267" t="s">
        <v>8076</v>
      </c>
      <c r="C2821" s="267" t="s">
        <v>2525</v>
      </c>
      <c r="D2821" s="268"/>
      <c r="E2821" s="267">
        <v>50</v>
      </c>
      <c r="F2821" s="269">
        <v>843</v>
      </c>
      <c r="G2821" s="270">
        <v>1695.4</v>
      </c>
      <c r="M2821" s="267">
        <v>-75.824302732267057</v>
      </c>
    </row>
    <row r="2822" spans="1:13" x14ac:dyDescent="0.25">
      <c r="A2822" s="267">
        <v>6631023</v>
      </c>
      <c r="B2822" s="267" t="s">
        <v>8078</v>
      </c>
      <c r="C2822" s="267" t="s">
        <v>22275</v>
      </c>
      <c r="D2822" s="268"/>
      <c r="E2822" s="267">
        <v>60</v>
      </c>
      <c r="F2822" s="269">
        <v>2219</v>
      </c>
      <c r="G2822" s="270">
        <v>4461</v>
      </c>
      <c r="M2822" s="267">
        <v>-83.569831974231604</v>
      </c>
    </row>
    <row r="2823" spans="1:13" x14ac:dyDescent="0.25">
      <c r="A2823" s="267">
        <v>6632001</v>
      </c>
      <c r="B2823" s="267" t="s">
        <v>8080</v>
      </c>
      <c r="C2823" s="267" t="s">
        <v>2525</v>
      </c>
      <c r="D2823" s="268"/>
      <c r="E2823" s="267">
        <v>60</v>
      </c>
      <c r="F2823" s="269">
        <v>2523</v>
      </c>
      <c r="G2823" s="270">
        <v>5070.6000000000004</v>
      </c>
      <c r="M2823" s="267">
        <v>-81.950168600537523</v>
      </c>
    </row>
    <row r="2824" spans="1:13" x14ac:dyDescent="0.25">
      <c r="A2824" s="267">
        <v>6632002</v>
      </c>
      <c r="B2824" s="267" t="s">
        <v>8082</v>
      </c>
      <c r="C2824" s="267" t="s">
        <v>22275</v>
      </c>
      <c r="D2824" s="268"/>
      <c r="E2824" s="267">
        <v>50</v>
      </c>
      <c r="F2824" s="269">
        <v>14557</v>
      </c>
      <c r="G2824" s="270">
        <v>29258.799999999999</v>
      </c>
      <c r="M2824" s="267">
        <v>-70.337607424221304</v>
      </c>
    </row>
    <row r="2825" spans="1:13" x14ac:dyDescent="0.25">
      <c r="A2825" s="267">
        <v>6632003</v>
      </c>
      <c r="B2825" s="267" t="s">
        <v>8084</v>
      </c>
      <c r="C2825" s="267" t="s">
        <v>22275</v>
      </c>
      <c r="D2825" s="268"/>
      <c r="E2825" s="267">
        <v>60</v>
      </c>
      <c r="F2825" s="269">
        <v>6840</v>
      </c>
      <c r="G2825" s="270">
        <v>13749.2</v>
      </c>
      <c r="M2825" s="267">
        <v>-79.595807386602075</v>
      </c>
    </row>
    <row r="2826" spans="1:13" x14ac:dyDescent="0.25">
      <c r="A2826" s="267">
        <v>6632004</v>
      </c>
      <c r="B2826" s="267" t="s">
        <v>8086</v>
      </c>
      <c r="C2826" s="267" t="s">
        <v>2525</v>
      </c>
      <c r="D2826" s="268"/>
      <c r="E2826" s="267">
        <v>70</v>
      </c>
      <c r="F2826" s="269">
        <v>879</v>
      </c>
      <c r="G2826" s="270">
        <v>1767.2</v>
      </c>
      <c r="M2826" s="267">
        <v>-85.182847705439116</v>
      </c>
    </row>
    <row r="2827" spans="1:13" x14ac:dyDescent="0.25">
      <c r="A2827" s="267">
        <v>6632005</v>
      </c>
      <c r="B2827" s="267" t="s">
        <v>8088</v>
      </c>
      <c r="C2827" s="267" t="s">
        <v>2525</v>
      </c>
      <c r="D2827" s="268"/>
      <c r="E2827" s="267">
        <v>70</v>
      </c>
      <c r="F2827" s="269">
        <v>731</v>
      </c>
      <c r="G2827" s="270">
        <v>1469.2</v>
      </c>
      <c r="M2827" s="267">
        <v>-85.316605316583249</v>
      </c>
    </row>
    <row r="2828" spans="1:13" x14ac:dyDescent="0.25">
      <c r="A2828" s="267">
        <v>6632006</v>
      </c>
      <c r="B2828" s="267" t="s">
        <v>8090</v>
      </c>
      <c r="C2828" s="267" t="s">
        <v>2525</v>
      </c>
      <c r="D2828" s="268"/>
      <c r="E2828" s="267">
        <v>50</v>
      </c>
      <c r="F2828" s="269">
        <v>1207</v>
      </c>
      <c r="G2828" s="270">
        <v>2426.4</v>
      </c>
      <c r="M2828" s="267">
        <v>-76.041714392348567</v>
      </c>
    </row>
    <row r="2829" spans="1:13" x14ac:dyDescent="0.25">
      <c r="A2829" s="267">
        <v>6632007</v>
      </c>
      <c r="B2829" s="267" t="s">
        <v>8092</v>
      </c>
      <c r="C2829" s="267" t="s">
        <v>2525</v>
      </c>
      <c r="D2829" s="268"/>
      <c r="E2829" s="267">
        <v>60</v>
      </c>
      <c r="F2829" s="269">
        <v>1595</v>
      </c>
      <c r="G2829" s="270">
        <v>3206.8</v>
      </c>
      <c r="M2829" s="267">
        <v>-80.040978722564674</v>
      </c>
    </row>
    <row r="2830" spans="1:13" x14ac:dyDescent="0.25">
      <c r="A2830" s="267">
        <v>6632008</v>
      </c>
      <c r="B2830" s="267" t="s">
        <v>8094</v>
      </c>
      <c r="C2830" s="267" t="s">
        <v>2525</v>
      </c>
      <c r="D2830" s="268"/>
      <c r="E2830" s="267">
        <v>60</v>
      </c>
      <c r="F2830" s="269">
        <v>1510</v>
      </c>
      <c r="G2830" s="270">
        <v>3036</v>
      </c>
      <c r="M2830" s="267">
        <v>-81.475710636546694</v>
      </c>
    </row>
    <row r="2831" spans="1:13" x14ac:dyDescent="0.25">
      <c r="A2831" s="267">
        <v>6632009</v>
      </c>
      <c r="B2831" s="267" t="s">
        <v>8096</v>
      </c>
      <c r="C2831" s="267" t="s">
        <v>22275</v>
      </c>
      <c r="D2831" s="268"/>
      <c r="E2831" s="267">
        <v>50</v>
      </c>
      <c r="F2831" s="269">
        <v>3710</v>
      </c>
      <c r="G2831" s="270">
        <v>7457</v>
      </c>
      <c r="M2831" s="267">
        <v>-47.852784415261006</v>
      </c>
    </row>
    <row r="2832" spans="1:13" x14ac:dyDescent="0.25">
      <c r="A2832" s="267">
        <v>6632010</v>
      </c>
      <c r="B2832" s="267" t="s">
        <v>8098</v>
      </c>
      <c r="C2832" s="267" t="s">
        <v>2525</v>
      </c>
      <c r="D2832" s="268"/>
      <c r="E2832" s="267">
        <v>60</v>
      </c>
      <c r="F2832" s="269">
        <v>1595</v>
      </c>
      <c r="G2832" s="270">
        <v>3205</v>
      </c>
      <c r="M2832" s="267">
        <v>-80.682609657919983</v>
      </c>
    </row>
    <row r="2833" spans="1:13" x14ac:dyDescent="0.25">
      <c r="A2833" s="267">
        <v>6632011</v>
      </c>
      <c r="B2833" s="267" t="s">
        <v>8100</v>
      </c>
      <c r="C2833" s="267" t="s">
        <v>2525</v>
      </c>
      <c r="D2833" s="268"/>
      <c r="E2833" s="267">
        <v>50</v>
      </c>
      <c r="F2833" s="269">
        <v>1865</v>
      </c>
      <c r="G2833" s="270">
        <v>3749.6</v>
      </c>
      <c r="M2833" s="267">
        <v>-78.657359219317797</v>
      </c>
    </row>
    <row r="2834" spans="1:13" x14ac:dyDescent="0.25">
      <c r="A2834" s="267">
        <v>6632012</v>
      </c>
      <c r="B2834" s="267" t="s">
        <v>8102</v>
      </c>
      <c r="C2834" s="267" t="s">
        <v>2525</v>
      </c>
      <c r="D2834" s="268"/>
      <c r="E2834" s="267">
        <v>60</v>
      </c>
      <c r="F2834" s="269">
        <v>2826</v>
      </c>
      <c r="G2834" s="270">
        <v>5680.2</v>
      </c>
      <c r="M2834" s="267">
        <v>-84.518195720167427</v>
      </c>
    </row>
    <row r="2835" spans="1:13" x14ac:dyDescent="0.25">
      <c r="A2835" s="267">
        <v>6632013</v>
      </c>
      <c r="B2835" s="267" t="s">
        <v>8104</v>
      </c>
      <c r="C2835" s="267" t="s">
        <v>2525</v>
      </c>
      <c r="D2835" s="268"/>
      <c r="E2835" s="267">
        <v>60</v>
      </c>
      <c r="F2835" s="269">
        <v>1411</v>
      </c>
      <c r="G2835" s="270">
        <v>2836.6</v>
      </c>
      <c r="M2835" s="267">
        <v>-84.692417268242011</v>
      </c>
    </row>
    <row r="2836" spans="1:13" x14ac:dyDescent="0.25">
      <c r="A2836" s="267">
        <v>6632014</v>
      </c>
      <c r="B2836" s="267" t="s">
        <v>8106</v>
      </c>
      <c r="C2836" s="267" t="s">
        <v>2525</v>
      </c>
      <c r="D2836" s="268"/>
      <c r="E2836" s="267">
        <v>50</v>
      </c>
      <c r="F2836" s="269">
        <v>1520</v>
      </c>
      <c r="G2836" s="270">
        <v>3054.6</v>
      </c>
      <c r="M2836" s="267">
        <v>-66.308520493189718</v>
      </c>
    </row>
    <row r="2837" spans="1:13" x14ac:dyDescent="0.25">
      <c r="A2837" s="267">
        <v>6632015</v>
      </c>
      <c r="B2837" s="267" t="s">
        <v>8108</v>
      </c>
      <c r="C2837" s="267" t="s">
        <v>2525</v>
      </c>
      <c r="D2837" s="268"/>
      <c r="E2837" s="267">
        <v>50</v>
      </c>
      <c r="F2837" s="269">
        <v>2708</v>
      </c>
      <c r="G2837" s="270">
        <v>5442.8</v>
      </c>
      <c r="M2837" s="267">
        <v>-77.082615423402856</v>
      </c>
    </row>
    <row r="2838" spans="1:13" x14ac:dyDescent="0.25">
      <c r="A2838" s="267">
        <v>6632016</v>
      </c>
      <c r="B2838" s="267" t="s">
        <v>8110</v>
      </c>
      <c r="C2838" s="267" t="s">
        <v>2525</v>
      </c>
      <c r="D2838" s="268"/>
      <c r="E2838" s="267">
        <v>50</v>
      </c>
      <c r="F2838" s="269">
        <v>2104</v>
      </c>
      <c r="G2838" s="270">
        <v>4229.3999999999996</v>
      </c>
      <c r="M2838" s="267">
        <v>-19.430815975806851</v>
      </c>
    </row>
    <row r="2839" spans="1:13" x14ac:dyDescent="0.25">
      <c r="A2839" s="267">
        <v>6632017</v>
      </c>
      <c r="B2839" s="267" t="s">
        <v>8112</v>
      </c>
      <c r="C2839" s="267" t="s">
        <v>2525</v>
      </c>
      <c r="D2839" s="268"/>
      <c r="E2839" s="267">
        <v>60</v>
      </c>
      <c r="F2839" s="269">
        <v>1192</v>
      </c>
      <c r="G2839" s="270">
        <v>2396.1999999999998</v>
      </c>
      <c r="M2839" s="267">
        <v>-82.724066054834992</v>
      </c>
    </row>
    <row r="2840" spans="1:13" x14ac:dyDescent="0.25">
      <c r="A2840" s="267">
        <v>6632018</v>
      </c>
      <c r="B2840" s="267" t="s">
        <v>8114</v>
      </c>
      <c r="C2840" s="267" t="s">
        <v>22275</v>
      </c>
      <c r="D2840" s="268"/>
      <c r="E2840" s="267">
        <v>60</v>
      </c>
      <c r="F2840" s="269">
        <v>6720</v>
      </c>
      <c r="G2840" s="270">
        <v>13507.2</v>
      </c>
      <c r="M2840" s="267">
        <v>-81.982442225219586</v>
      </c>
    </row>
    <row r="2841" spans="1:13" x14ac:dyDescent="0.25">
      <c r="A2841" s="267">
        <v>6632019</v>
      </c>
      <c r="B2841" s="267" t="s">
        <v>8116</v>
      </c>
      <c r="C2841" s="267" t="s">
        <v>2525</v>
      </c>
      <c r="D2841" s="268"/>
      <c r="E2841" s="267">
        <v>60</v>
      </c>
      <c r="F2841" s="269">
        <v>2274</v>
      </c>
      <c r="G2841" s="270">
        <v>4571.3999999999996</v>
      </c>
      <c r="M2841" s="267">
        <v>-80.659518522161463</v>
      </c>
    </row>
    <row r="2842" spans="1:13" x14ac:dyDescent="0.25">
      <c r="A2842" s="267">
        <v>6632020</v>
      </c>
      <c r="B2842" s="267" t="s">
        <v>8118</v>
      </c>
      <c r="C2842" s="267" t="s">
        <v>2525</v>
      </c>
      <c r="D2842" s="268"/>
      <c r="E2842" s="267">
        <v>60</v>
      </c>
      <c r="F2842" s="269">
        <v>2494</v>
      </c>
      <c r="G2842" s="270">
        <v>5013.2</v>
      </c>
      <c r="M2842" s="267">
        <v>-81.943232791331752</v>
      </c>
    </row>
    <row r="2843" spans="1:13" x14ac:dyDescent="0.25">
      <c r="A2843" s="267">
        <v>6633001</v>
      </c>
      <c r="B2843" s="267" t="s">
        <v>8120</v>
      </c>
      <c r="C2843" s="267" t="s">
        <v>2525</v>
      </c>
      <c r="D2843" s="268"/>
      <c r="E2843" s="267">
        <v>50</v>
      </c>
      <c r="F2843" s="269">
        <v>3970</v>
      </c>
      <c r="G2843" s="270">
        <v>7979.6</v>
      </c>
      <c r="M2843" s="267">
        <v>-76.428203660711645</v>
      </c>
    </row>
    <row r="2844" spans="1:13" x14ac:dyDescent="0.25">
      <c r="A2844" s="267">
        <v>6633002</v>
      </c>
      <c r="B2844" s="267" t="s">
        <v>8122</v>
      </c>
      <c r="C2844" s="267" t="s">
        <v>22275</v>
      </c>
      <c r="D2844" s="268"/>
      <c r="E2844" s="267">
        <v>60</v>
      </c>
      <c r="F2844" s="269">
        <v>1823</v>
      </c>
      <c r="G2844" s="270">
        <v>3663.4</v>
      </c>
      <c r="M2844" s="267">
        <v>-81.0349370797299</v>
      </c>
    </row>
    <row r="2845" spans="1:13" x14ac:dyDescent="0.25">
      <c r="A2845" s="267">
        <v>6633003</v>
      </c>
      <c r="B2845" s="267" t="s">
        <v>8124</v>
      </c>
      <c r="C2845" s="267" t="s">
        <v>22275</v>
      </c>
      <c r="D2845" s="268"/>
      <c r="E2845" s="267">
        <v>50</v>
      </c>
      <c r="F2845" s="269">
        <v>13685</v>
      </c>
      <c r="G2845" s="270">
        <v>27507.200000000001</v>
      </c>
      <c r="M2845" s="267">
        <v>-34.669169462172547</v>
      </c>
    </row>
    <row r="2846" spans="1:13" x14ac:dyDescent="0.25">
      <c r="A2846" s="267">
        <v>6633004</v>
      </c>
      <c r="B2846" s="267" t="s">
        <v>8126</v>
      </c>
      <c r="C2846" s="267" t="s">
        <v>2525</v>
      </c>
      <c r="D2846" s="268"/>
      <c r="E2846" s="267">
        <v>60</v>
      </c>
      <c r="F2846" s="269">
        <v>1823</v>
      </c>
      <c r="G2846" s="270">
        <v>3664.8</v>
      </c>
      <c r="M2846" s="267">
        <v>-81.596403041828594</v>
      </c>
    </row>
    <row r="2847" spans="1:13" x14ac:dyDescent="0.25">
      <c r="A2847" s="267">
        <v>6633005</v>
      </c>
      <c r="B2847" s="267" t="s">
        <v>8128</v>
      </c>
      <c r="C2847" s="267" t="s">
        <v>2525</v>
      </c>
      <c r="D2847" s="268"/>
      <c r="E2847" s="267">
        <v>50</v>
      </c>
      <c r="F2847" s="269">
        <v>3696</v>
      </c>
      <c r="G2847" s="270">
        <v>7429</v>
      </c>
      <c r="M2847" s="267">
        <v>-77.120694816218659</v>
      </c>
    </row>
    <row r="2848" spans="1:13" x14ac:dyDescent="0.25">
      <c r="A2848" s="267">
        <v>6633006</v>
      </c>
      <c r="B2848" s="267" t="s">
        <v>8130</v>
      </c>
      <c r="C2848" s="267" t="s">
        <v>2525</v>
      </c>
      <c r="D2848" s="268"/>
      <c r="E2848" s="267">
        <v>60</v>
      </c>
      <c r="F2848" s="269">
        <v>3000</v>
      </c>
      <c r="G2848" s="270">
        <v>6030.6</v>
      </c>
      <c r="M2848" s="267">
        <v>-81.01550816436523</v>
      </c>
    </row>
    <row r="2849" spans="1:13" x14ac:dyDescent="0.25">
      <c r="A2849" s="267">
        <v>6633007</v>
      </c>
      <c r="B2849" s="267" t="s">
        <v>8132</v>
      </c>
      <c r="C2849" s="267" t="s">
        <v>2525</v>
      </c>
      <c r="D2849" s="268"/>
      <c r="E2849" s="267">
        <v>60</v>
      </c>
      <c r="F2849" s="269">
        <v>2434</v>
      </c>
      <c r="G2849" s="270">
        <v>4891.6000000000004</v>
      </c>
      <c r="M2849" s="267">
        <v>-80.10409903537635</v>
      </c>
    </row>
    <row r="2850" spans="1:13" x14ac:dyDescent="0.25">
      <c r="A2850" s="267">
        <v>6633008</v>
      </c>
      <c r="B2850" s="267" t="s">
        <v>8134</v>
      </c>
      <c r="C2850" s="267" t="s">
        <v>2525</v>
      </c>
      <c r="D2850" s="268"/>
      <c r="E2850" s="267">
        <v>50</v>
      </c>
      <c r="F2850" s="269">
        <v>4340</v>
      </c>
      <c r="G2850" s="270">
        <v>8722.6</v>
      </c>
      <c r="M2850" s="267">
        <v>-68.329805902571238</v>
      </c>
    </row>
    <row r="2851" spans="1:13" x14ac:dyDescent="0.25">
      <c r="A2851" s="267">
        <v>6633009</v>
      </c>
      <c r="B2851" s="267" t="s">
        <v>8136</v>
      </c>
      <c r="C2851" s="267" t="s">
        <v>2525</v>
      </c>
      <c r="D2851" s="268"/>
      <c r="E2851" s="267">
        <v>60</v>
      </c>
      <c r="F2851" s="269">
        <v>5920</v>
      </c>
      <c r="G2851" s="270">
        <v>11898.4</v>
      </c>
      <c r="M2851" s="267">
        <v>-79.004177922244594</v>
      </c>
    </row>
    <row r="2852" spans="1:13" x14ac:dyDescent="0.25">
      <c r="A2852" s="267">
        <v>6633010</v>
      </c>
      <c r="B2852" s="267" t="s">
        <v>8138</v>
      </c>
      <c r="C2852" s="267" t="s">
        <v>22275</v>
      </c>
      <c r="D2852" s="268"/>
      <c r="E2852" s="267">
        <v>60</v>
      </c>
      <c r="F2852" s="269">
        <v>2939</v>
      </c>
      <c r="G2852" s="270">
        <v>5907.2</v>
      </c>
      <c r="M2852" s="267">
        <v>-82.180332546537045</v>
      </c>
    </row>
    <row r="2853" spans="1:13" x14ac:dyDescent="0.25">
      <c r="A2853" s="267">
        <v>6633011</v>
      </c>
      <c r="B2853" s="267" t="s">
        <v>8140</v>
      </c>
      <c r="C2853" s="267" t="s">
        <v>2525</v>
      </c>
      <c r="D2853" s="268"/>
      <c r="E2853" s="267">
        <v>60</v>
      </c>
      <c r="F2853" s="269">
        <v>2535</v>
      </c>
      <c r="G2853" s="270">
        <v>5094.8</v>
      </c>
      <c r="M2853" s="267">
        <v>-79.232225087643329</v>
      </c>
    </row>
    <row r="2854" spans="1:13" x14ac:dyDescent="0.25">
      <c r="A2854" s="267">
        <v>6633012</v>
      </c>
      <c r="B2854" s="267" t="s">
        <v>8142</v>
      </c>
      <c r="C2854" s="267" t="s">
        <v>2525</v>
      </c>
      <c r="D2854" s="268"/>
      <c r="E2854" s="267">
        <v>60</v>
      </c>
      <c r="F2854" s="269">
        <v>2778</v>
      </c>
      <c r="G2854" s="270">
        <v>5583.8</v>
      </c>
      <c r="M2854" s="267">
        <v>-81.607617984386962</v>
      </c>
    </row>
    <row r="2855" spans="1:13" x14ac:dyDescent="0.25">
      <c r="A2855" s="267">
        <v>6633013</v>
      </c>
      <c r="B2855" s="267" t="s">
        <v>8144</v>
      </c>
      <c r="C2855" s="267" t="s">
        <v>22275</v>
      </c>
      <c r="D2855" s="268"/>
      <c r="E2855" s="267">
        <v>50</v>
      </c>
      <c r="F2855" s="269">
        <v>7608</v>
      </c>
      <c r="G2855" s="270">
        <v>15292.2</v>
      </c>
      <c r="M2855" s="267">
        <v>-78.363895419949046</v>
      </c>
    </row>
    <row r="2856" spans="1:13" x14ac:dyDescent="0.25">
      <c r="A2856" s="267">
        <v>6633014</v>
      </c>
      <c r="B2856" s="267" t="s">
        <v>8146</v>
      </c>
      <c r="C2856" s="267" t="s">
        <v>22275</v>
      </c>
      <c r="D2856" s="268"/>
      <c r="E2856" s="267">
        <v>50</v>
      </c>
      <c r="F2856" s="269">
        <v>3463</v>
      </c>
      <c r="G2856" s="270">
        <v>6960.4</v>
      </c>
      <c r="M2856" s="267">
        <v>-78.395916658121905</v>
      </c>
    </row>
    <row r="2857" spans="1:13" x14ac:dyDescent="0.25">
      <c r="A2857" s="267">
        <v>6633015</v>
      </c>
      <c r="B2857" s="267" t="s">
        <v>8148</v>
      </c>
      <c r="C2857" s="267" t="s">
        <v>2525</v>
      </c>
      <c r="D2857" s="268"/>
      <c r="E2857" s="267">
        <v>50</v>
      </c>
      <c r="F2857" s="269">
        <v>6234</v>
      </c>
      <c r="G2857" s="270">
        <v>12531.2</v>
      </c>
      <c r="M2857" s="267">
        <v>-73.501756058338131</v>
      </c>
    </row>
    <row r="2858" spans="1:13" x14ac:dyDescent="0.25">
      <c r="A2858" s="267">
        <v>6633016</v>
      </c>
      <c r="B2858" s="267" t="s">
        <v>1514</v>
      </c>
      <c r="C2858" s="267" t="s">
        <v>22275</v>
      </c>
      <c r="D2858" s="268"/>
      <c r="E2858" s="267">
        <v>60</v>
      </c>
      <c r="F2858" s="269">
        <v>1631</v>
      </c>
      <c r="G2858" s="270">
        <v>3278.2</v>
      </c>
      <c r="M2858" s="267">
        <v>-83.2109793965829</v>
      </c>
    </row>
    <row r="2859" spans="1:13" x14ac:dyDescent="0.25">
      <c r="A2859" s="267">
        <v>6633017</v>
      </c>
      <c r="B2859" s="267" t="s">
        <v>8151</v>
      </c>
      <c r="C2859" s="267" t="s">
        <v>2525</v>
      </c>
      <c r="D2859" s="268"/>
      <c r="E2859" s="267">
        <v>50</v>
      </c>
      <c r="F2859" s="269">
        <v>6793</v>
      </c>
      <c r="G2859" s="270">
        <v>13654.2</v>
      </c>
      <c r="M2859" s="267">
        <v>-73.956387734633481</v>
      </c>
    </row>
    <row r="2860" spans="1:13" x14ac:dyDescent="0.25">
      <c r="A2860" s="267">
        <v>6633018</v>
      </c>
      <c r="B2860" s="267" t="s">
        <v>8153</v>
      </c>
      <c r="C2860" s="267" t="s">
        <v>22275</v>
      </c>
      <c r="D2860" s="268"/>
      <c r="E2860" s="267">
        <v>60</v>
      </c>
      <c r="F2860" s="269">
        <v>2606</v>
      </c>
      <c r="G2860" s="270">
        <v>5238</v>
      </c>
      <c r="M2860" s="267">
        <v>-80.936175713687447</v>
      </c>
    </row>
    <row r="2861" spans="1:13" x14ac:dyDescent="0.25">
      <c r="A2861" s="267">
        <v>6633019</v>
      </c>
      <c r="B2861" s="267" t="s">
        <v>8155</v>
      </c>
      <c r="C2861" s="267" t="s">
        <v>2525</v>
      </c>
      <c r="D2861" s="268"/>
      <c r="E2861" s="267">
        <v>60</v>
      </c>
      <c r="F2861" s="269">
        <v>912</v>
      </c>
      <c r="G2861" s="270">
        <v>1832.2</v>
      </c>
      <c r="M2861" s="267">
        <v>-79.586390041929704</v>
      </c>
    </row>
    <row r="2862" spans="1:13" x14ac:dyDescent="0.25">
      <c r="A2862" s="267">
        <v>6633020</v>
      </c>
      <c r="B2862" s="267" t="s">
        <v>8157</v>
      </c>
      <c r="C2862" s="267" t="s">
        <v>2525</v>
      </c>
      <c r="D2862" s="268"/>
      <c r="E2862" s="267">
        <v>50</v>
      </c>
      <c r="F2862" s="269">
        <v>5209</v>
      </c>
      <c r="G2862" s="270">
        <v>10470.799999999999</v>
      </c>
      <c r="M2862" s="267">
        <v>-39.690569254165013</v>
      </c>
    </row>
    <row r="2863" spans="1:13" x14ac:dyDescent="0.25">
      <c r="A2863" s="267">
        <v>6633021</v>
      </c>
      <c r="B2863" s="267" t="s">
        <v>8159</v>
      </c>
      <c r="C2863" s="267" t="s">
        <v>2525</v>
      </c>
      <c r="D2863" s="268"/>
      <c r="E2863" s="267">
        <v>60</v>
      </c>
      <c r="F2863" s="269">
        <v>1650</v>
      </c>
      <c r="G2863" s="270">
        <v>3315.8</v>
      </c>
      <c r="M2863" s="267">
        <v>-82.357935744040489</v>
      </c>
    </row>
    <row r="2864" spans="1:13" x14ac:dyDescent="0.25">
      <c r="A2864" s="267">
        <v>6633022</v>
      </c>
      <c r="B2864" s="267" t="s">
        <v>8161</v>
      </c>
      <c r="C2864" s="267" t="s">
        <v>2525</v>
      </c>
      <c r="D2864" s="268"/>
      <c r="E2864" s="267">
        <v>60</v>
      </c>
      <c r="F2864" s="269">
        <v>2312</v>
      </c>
      <c r="G2864" s="270">
        <v>4646.2</v>
      </c>
      <c r="M2864" s="267">
        <v>-81.313385919482613</v>
      </c>
    </row>
    <row r="2865" spans="1:13" x14ac:dyDescent="0.25">
      <c r="A2865" s="267">
        <v>6633023</v>
      </c>
      <c r="B2865" s="267" t="s">
        <v>8163</v>
      </c>
      <c r="C2865" s="267" t="s">
        <v>2525</v>
      </c>
      <c r="D2865" s="268"/>
      <c r="E2865" s="267">
        <v>50</v>
      </c>
      <c r="F2865" s="269">
        <v>5029</v>
      </c>
      <c r="G2865" s="270">
        <v>10109</v>
      </c>
      <c r="M2865" s="267">
        <v>-78.746504488149569</v>
      </c>
    </row>
    <row r="2866" spans="1:13" x14ac:dyDescent="0.25">
      <c r="A2866" s="267">
        <v>6633024</v>
      </c>
      <c r="B2866" s="267" t="s">
        <v>8165</v>
      </c>
      <c r="C2866" s="267" t="s">
        <v>2525</v>
      </c>
      <c r="D2866" s="268"/>
      <c r="E2866" s="267">
        <v>60</v>
      </c>
      <c r="F2866" s="269">
        <v>2456</v>
      </c>
      <c r="G2866" s="270">
        <v>4937.3999999999996</v>
      </c>
      <c r="M2866" s="267">
        <v>-80.682674347945138</v>
      </c>
    </row>
    <row r="2867" spans="1:13" x14ac:dyDescent="0.25">
      <c r="A2867" s="267">
        <v>6633025</v>
      </c>
      <c r="B2867" s="267" t="s">
        <v>8167</v>
      </c>
      <c r="C2867" s="267" t="s">
        <v>22275</v>
      </c>
      <c r="D2867" s="268"/>
      <c r="E2867" s="267">
        <v>60</v>
      </c>
      <c r="F2867" s="269">
        <v>2571</v>
      </c>
      <c r="G2867" s="270">
        <v>5166.8</v>
      </c>
      <c r="M2867" s="267">
        <v>-82.693998394464245</v>
      </c>
    </row>
    <row r="2868" spans="1:13" x14ac:dyDescent="0.25">
      <c r="A2868" s="267">
        <v>6633026</v>
      </c>
      <c r="B2868" s="267" t="s">
        <v>8169</v>
      </c>
      <c r="C2868" s="267" t="s">
        <v>22275</v>
      </c>
      <c r="D2868" s="268"/>
      <c r="E2868" s="267">
        <v>50</v>
      </c>
      <c r="F2868" s="269">
        <v>9017</v>
      </c>
      <c r="G2868" s="270">
        <v>18124.2</v>
      </c>
      <c r="M2868" s="267">
        <v>-76.984201249840083</v>
      </c>
    </row>
    <row r="2869" spans="1:13" x14ac:dyDescent="0.25">
      <c r="A2869" s="267">
        <v>6633027</v>
      </c>
      <c r="B2869" s="267" t="s">
        <v>8171</v>
      </c>
      <c r="C2869" s="267" t="s">
        <v>2525</v>
      </c>
      <c r="D2869" s="268"/>
      <c r="E2869" s="267">
        <v>70</v>
      </c>
      <c r="F2869" s="269">
        <v>1080</v>
      </c>
      <c r="G2869" s="270">
        <v>2170.8000000000002</v>
      </c>
      <c r="M2869" s="267">
        <v>-85.010873647875812</v>
      </c>
    </row>
    <row r="2870" spans="1:13" x14ac:dyDescent="0.25">
      <c r="A2870" s="267">
        <v>6633028</v>
      </c>
      <c r="B2870" s="267" t="s">
        <v>8173</v>
      </c>
      <c r="C2870" s="267" t="s">
        <v>22275</v>
      </c>
      <c r="D2870" s="268"/>
      <c r="E2870" s="267">
        <v>50</v>
      </c>
      <c r="F2870" s="269">
        <v>6347</v>
      </c>
      <c r="G2870" s="270">
        <v>12757.2</v>
      </c>
      <c r="M2870" s="267">
        <v>-77.47507481782668</v>
      </c>
    </row>
    <row r="2871" spans="1:13" x14ac:dyDescent="0.25">
      <c r="A2871" s="267">
        <v>6633029</v>
      </c>
      <c r="B2871" s="267" t="s">
        <v>8175</v>
      </c>
      <c r="C2871" s="267" t="s">
        <v>22275</v>
      </c>
      <c r="D2871" s="268"/>
      <c r="E2871" s="267">
        <v>60</v>
      </c>
      <c r="F2871" s="269">
        <v>3275</v>
      </c>
      <c r="G2871" s="270">
        <v>6581.8</v>
      </c>
      <c r="M2871" s="267">
        <v>-79.385480896099509</v>
      </c>
    </row>
    <row r="2872" spans="1:13" x14ac:dyDescent="0.25">
      <c r="A2872" s="267">
        <v>6633200</v>
      </c>
      <c r="B2872" s="267" t="s">
        <v>8177</v>
      </c>
      <c r="C2872" s="267" t="s">
        <v>22278</v>
      </c>
      <c r="D2872" s="268"/>
      <c r="E2872" s="267">
        <v>50</v>
      </c>
      <c r="F2872" s="269">
        <v>0</v>
      </c>
      <c r="G2872" s="270">
        <v>0</v>
      </c>
      <c r="M2872" s="267">
        <v>0</v>
      </c>
    </row>
    <row r="2873" spans="1:13" x14ac:dyDescent="0.25">
      <c r="A2873" s="267">
        <v>6634001</v>
      </c>
      <c r="B2873" s="267" t="s">
        <v>8179</v>
      </c>
      <c r="C2873" s="267" t="s">
        <v>22275</v>
      </c>
      <c r="D2873" s="268"/>
      <c r="E2873" s="267">
        <v>60</v>
      </c>
      <c r="F2873" s="269">
        <v>6343</v>
      </c>
      <c r="G2873" s="270">
        <v>12750.4</v>
      </c>
      <c r="M2873" s="267">
        <v>-81.467350257648121</v>
      </c>
    </row>
    <row r="2874" spans="1:13" x14ac:dyDescent="0.25">
      <c r="A2874" s="267">
        <v>6634002</v>
      </c>
      <c r="B2874" s="267" t="s">
        <v>8181</v>
      </c>
      <c r="C2874" s="267" t="s">
        <v>2525</v>
      </c>
      <c r="D2874" s="268"/>
      <c r="E2874" s="267">
        <v>50</v>
      </c>
      <c r="F2874" s="269">
        <v>3623</v>
      </c>
      <c r="G2874" s="270">
        <v>7282.8</v>
      </c>
      <c r="M2874" s="267">
        <v>-78.143654422400189</v>
      </c>
    </row>
    <row r="2875" spans="1:13" x14ac:dyDescent="0.25">
      <c r="A2875" s="267">
        <v>6634003</v>
      </c>
      <c r="B2875" s="267" t="s">
        <v>8183</v>
      </c>
      <c r="C2875" s="267" t="s">
        <v>22275</v>
      </c>
      <c r="D2875" s="268"/>
      <c r="E2875" s="267">
        <v>60</v>
      </c>
      <c r="F2875" s="269">
        <v>5310</v>
      </c>
      <c r="G2875" s="270">
        <v>10673.4</v>
      </c>
      <c r="M2875" s="267">
        <v>-80.022031166829123</v>
      </c>
    </row>
    <row r="2876" spans="1:13" x14ac:dyDescent="0.25">
      <c r="A2876" s="267">
        <v>6634004</v>
      </c>
      <c r="B2876" s="267" t="s">
        <v>8185</v>
      </c>
      <c r="C2876" s="267" t="s">
        <v>2525</v>
      </c>
      <c r="D2876" s="268"/>
      <c r="E2876" s="267">
        <v>60</v>
      </c>
      <c r="F2876" s="269">
        <v>3781</v>
      </c>
      <c r="G2876" s="270">
        <v>7599.2</v>
      </c>
      <c r="M2876" s="267">
        <v>-82.908526960406505</v>
      </c>
    </row>
    <row r="2877" spans="1:13" x14ac:dyDescent="0.25">
      <c r="A2877" s="267">
        <v>6634005</v>
      </c>
      <c r="B2877" s="267" t="s">
        <v>8187</v>
      </c>
      <c r="C2877" s="267" t="s">
        <v>22275</v>
      </c>
      <c r="D2877" s="268"/>
      <c r="E2877" s="267">
        <v>60</v>
      </c>
      <c r="F2877" s="269">
        <v>7169</v>
      </c>
      <c r="G2877" s="270">
        <v>14409.6</v>
      </c>
      <c r="M2877" s="267">
        <v>-79.228934361495277</v>
      </c>
    </row>
    <row r="2878" spans="1:13" x14ac:dyDescent="0.25">
      <c r="A2878" s="267">
        <v>6634006</v>
      </c>
      <c r="B2878" s="267" t="s">
        <v>8189</v>
      </c>
      <c r="C2878" s="267" t="s">
        <v>2525</v>
      </c>
      <c r="D2878" s="268"/>
      <c r="E2878" s="267">
        <v>60</v>
      </c>
      <c r="F2878" s="269">
        <v>1595</v>
      </c>
      <c r="G2878" s="270">
        <v>3205.8</v>
      </c>
      <c r="M2878" s="267">
        <v>-82.716631533799031</v>
      </c>
    </row>
    <row r="2879" spans="1:13" x14ac:dyDescent="0.25">
      <c r="A2879" s="267">
        <v>6634007</v>
      </c>
      <c r="B2879" s="267" t="s">
        <v>8191</v>
      </c>
      <c r="C2879" s="267" t="s">
        <v>22275</v>
      </c>
      <c r="D2879" s="268"/>
      <c r="E2879" s="267">
        <v>50</v>
      </c>
      <c r="F2879" s="269">
        <v>4574</v>
      </c>
      <c r="G2879" s="270">
        <v>9193.6</v>
      </c>
      <c r="M2879" s="267">
        <v>-78.399648130780974</v>
      </c>
    </row>
    <row r="2880" spans="1:13" x14ac:dyDescent="0.25">
      <c r="A2880" s="267">
        <v>6634008</v>
      </c>
      <c r="B2880" s="267" t="s">
        <v>8193</v>
      </c>
      <c r="C2880" s="267" t="s">
        <v>2525</v>
      </c>
      <c r="D2880" s="268"/>
      <c r="E2880" s="267">
        <v>50</v>
      </c>
      <c r="F2880" s="269">
        <v>2613</v>
      </c>
      <c r="G2880" s="270">
        <v>5252.8</v>
      </c>
      <c r="M2880" s="267">
        <v>-72.435036080635797</v>
      </c>
    </row>
    <row r="2881" spans="1:13" x14ac:dyDescent="0.25">
      <c r="A2881" s="267">
        <v>6634009</v>
      </c>
      <c r="B2881" s="267" t="s">
        <v>8195</v>
      </c>
      <c r="C2881" s="267" t="s">
        <v>22275</v>
      </c>
      <c r="D2881" s="268"/>
      <c r="E2881" s="267">
        <v>50</v>
      </c>
      <c r="F2881" s="269">
        <v>6988</v>
      </c>
      <c r="G2881" s="270">
        <v>14046.6</v>
      </c>
      <c r="M2881" s="267">
        <v>-75.512087098864839</v>
      </c>
    </row>
    <row r="2882" spans="1:13" x14ac:dyDescent="0.25">
      <c r="A2882" s="267">
        <v>6634010</v>
      </c>
      <c r="B2882" s="267" t="s">
        <v>8197</v>
      </c>
      <c r="C2882" s="267" t="s">
        <v>2525</v>
      </c>
      <c r="D2882" s="268"/>
      <c r="E2882" s="267">
        <v>70</v>
      </c>
      <c r="F2882" s="269">
        <v>1228</v>
      </c>
      <c r="G2882" s="270">
        <v>2469</v>
      </c>
      <c r="M2882" s="267">
        <v>-85.288473159895304</v>
      </c>
    </row>
    <row r="2883" spans="1:13" x14ac:dyDescent="0.25">
      <c r="A2883" s="267">
        <v>6634011</v>
      </c>
      <c r="B2883" s="267" t="s">
        <v>8199</v>
      </c>
      <c r="C2883" s="267" t="s">
        <v>2525</v>
      </c>
      <c r="D2883" s="268"/>
      <c r="E2883" s="267">
        <v>60</v>
      </c>
      <c r="F2883" s="269">
        <v>2256</v>
      </c>
      <c r="G2883" s="270">
        <v>4535</v>
      </c>
      <c r="M2883" s="267">
        <v>-80.499375884070659</v>
      </c>
    </row>
    <row r="2884" spans="1:13" x14ac:dyDescent="0.25">
      <c r="A2884" s="267">
        <v>6634012</v>
      </c>
      <c r="B2884" s="267" t="s">
        <v>8201</v>
      </c>
      <c r="C2884" s="267" t="s">
        <v>2525</v>
      </c>
      <c r="D2884" s="268"/>
      <c r="E2884" s="267">
        <v>50</v>
      </c>
      <c r="F2884" s="269">
        <v>1442</v>
      </c>
      <c r="G2884" s="270">
        <v>2899.4</v>
      </c>
      <c r="M2884" s="267">
        <v>-76.882706316836064</v>
      </c>
    </row>
    <row r="2885" spans="1:13" x14ac:dyDescent="0.25">
      <c r="A2885" s="267">
        <v>6634013</v>
      </c>
      <c r="B2885" s="267" t="s">
        <v>8203</v>
      </c>
      <c r="C2885" s="267" t="s">
        <v>2525</v>
      </c>
      <c r="D2885" s="268"/>
      <c r="E2885" s="267">
        <v>50</v>
      </c>
      <c r="F2885" s="269">
        <v>1985</v>
      </c>
      <c r="G2885" s="270">
        <v>3990.6</v>
      </c>
      <c r="M2885" s="267">
        <v>-71.199183170348292</v>
      </c>
    </row>
    <row r="2886" spans="1:13" x14ac:dyDescent="0.25">
      <c r="A2886" s="267">
        <v>6634014</v>
      </c>
      <c r="B2886" s="267" t="s">
        <v>8205</v>
      </c>
      <c r="C2886" s="267" t="s">
        <v>22275</v>
      </c>
      <c r="D2886" s="268"/>
      <c r="E2886" s="267">
        <v>50</v>
      </c>
      <c r="F2886" s="269">
        <v>6642</v>
      </c>
      <c r="G2886" s="270">
        <v>13350.4</v>
      </c>
      <c r="M2886" s="267">
        <v>-60.061054232199858</v>
      </c>
    </row>
    <row r="2887" spans="1:13" x14ac:dyDescent="0.25">
      <c r="A2887" s="267">
        <v>6634015</v>
      </c>
      <c r="B2887" s="267" t="s">
        <v>8207</v>
      </c>
      <c r="C2887" s="267" t="s">
        <v>2525</v>
      </c>
      <c r="D2887" s="268"/>
      <c r="E2887" s="267">
        <v>60</v>
      </c>
      <c r="F2887" s="269">
        <v>1755</v>
      </c>
      <c r="G2887" s="270">
        <v>3527.4</v>
      </c>
      <c r="M2887" s="267">
        <v>-82.635908081384926</v>
      </c>
    </row>
    <row r="2888" spans="1:13" x14ac:dyDescent="0.25">
      <c r="A2888" s="267">
        <v>6634016</v>
      </c>
      <c r="B2888" s="267" t="s">
        <v>8209</v>
      </c>
      <c r="C2888" s="267" t="s">
        <v>2525</v>
      </c>
      <c r="D2888" s="268"/>
      <c r="E2888" s="267">
        <v>60</v>
      </c>
      <c r="F2888" s="269">
        <v>1582</v>
      </c>
      <c r="G2888" s="270">
        <v>3180.8</v>
      </c>
      <c r="M2888" s="267">
        <v>-84.513657603194034</v>
      </c>
    </row>
    <row r="2889" spans="1:13" x14ac:dyDescent="0.25">
      <c r="A2889" s="267">
        <v>6634017</v>
      </c>
      <c r="B2889" s="267" t="s">
        <v>3700</v>
      </c>
      <c r="C2889" s="267" t="s">
        <v>22275</v>
      </c>
      <c r="D2889" s="268"/>
      <c r="E2889" s="267">
        <v>60</v>
      </c>
      <c r="F2889" s="269">
        <v>3590</v>
      </c>
      <c r="G2889" s="270">
        <v>7216.2</v>
      </c>
      <c r="M2889" s="267">
        <v>-83.763021655191437</v>
      </c>
    </row>
    <row r="2890" spans="1:13" x14ac:dyDescent="0.25">
      <c r="A2890" s="267">
        <v>6634018</v>
      </c>
      <c r="B2890" s="267" t="s">
        <v>8212</v>
      </c>
      <c r="C2890" s="267" t="s">
        <v>22275</v>
      </c>
      <c r="D2890" s="268"/>
      <c r="E2890" s="267">
        <v>60</v>
      </c>
      <c r="F2890" s="269">
        <v>2615</v>
      </c>
      <c r="G2890" s="270">
        <v>5256.4</v>
      </c>
      <c r="M2890" s="267">
        <v>-79.526044975247828</v>
      </c>
    </row>
    <row r="2891" spans="1:13" x14ac:dyDescent="0.25">
      <c r="A2891" s="267">
        <v>6634019</v>
      </c>
      <c r="B2891" s="267" t="s">
        <v>8214</v>
      </c>
      <c r="C2891" s="267" t="s">
        <v>2525</v>
      </c>
      <c r="D2891" s="268"/>
      <c r="E2891" s="267">
        <v>60</v>
      </c>
      <c r="F2891" s="269">
        <v>1601</v>
      </c>
      <c r="G2891" s="270">
        <v>3217.2</v>
      </c>
      <c r="M2891" s="267">
        <v>-84.251039911009642</v>
      </c>
    </row>
    <row r="2892" spans="1:13" x14ac:dyDescent="0.25">
      <c r="A2892" s="267">
        <v>6634020</v>
      </c>
      <c r="B2892" s="267" t="s">
        <v>8216</v>
      </c>
      <c r="C2892" s="267" t="s">
        <v>2525</v>
      </c>
      <c r="D2892" s="268"/>
      <c r="E2892" s="267">
        <v>70</v>
      </c>
      <c r="F2892" s="269">
        <v>1145</v>
      </c>
      <c r="G2892" s="270">
        <v>2300.8000000000002</v>
      </c>
      <c r="M2892" s="267">
        <v>-87.009142240407854</v>
      </c>
    </row>
    <row r="2893" spans="1:13" x14ac:dyDescent="0.25">
      <c r="A2893" s="267">
        <v>6634021</v>
      </c>
      <c r="B2893" s="267" t="s">
        <v>8218</v>
      </c>
      <c r="C2893" s="267" t="s">
        <v>2525</v>
      </c>
      <c r="D2893" s="268"/>
      <c r="E2893" s="267">
        <v>60</v>
      </c>
      <c r="F2893" s="269">
        <v>1600</v>
      </c>
      <c r="G2893" s="270">
        <v>3216.6</v>
      </c>
      <c r="M2893" s="267">
        <v>-84.311618791348366</v>
      </c>
    </row>
    <row r="2894" spans="1:13" x14ac:dyDescent="0.25">
      <c r="A2894" s="267">
        <v>6634022</v>
      </c>
      <c r="B2894" s="267" t="s">
        <v>8220</v>
      </c>
      <c r="C2894" s="267" t="s">
        <v>22275</v>
      </c>
      <c r="D2894" s="268"/>
      <c r="E2894" s="267">
        <v>60</v>
      </c>
      <c r="F2894" s="269">
        <v>9128</v>
      </c>
      <c r="G2894" s="270">
        <v>18346.400000000001</v>
      </c>
      <c r="M2894" s="267">
        <v>-80.452722527135691</v>
      </c>
    </row>
    <row r="2895" spans="1:13" x14ac:dyDescent="0.25">
      <c r="A2895" s="267">
        <v>6634023</v>
      </c>
      <c r="B2895" s="267" t="s">
        <v>8222</v>
      </c>
      <c r="C2895" s="267" t="s">
        <v>22275</v>
      </c>
      <c r="D2895" s="268"/>
      <c r="E2895" s="267">
        <v>60</v>
      </c>
      <c r="F2895" s="269">
        <v>549</v>
      </c>
      <c r="G2895" s="270">
        <v>1103.2</v>
      </c>
      <c r="M2895" s="267">
        <v>-84.224758412695195</v>
      </c>
    </row>
    <row r="2896" spans="1:13" x14ac:dyDescent="0.25">
      <c r="A2896" s="267">
        <v>6634024</v>
      </c>
      <c r="B2896" s="267" t="s">
        <v>8224</v>
      </c>
      <c r="C2896" s="267" t="s">
        <v>22275</v>
      </c>
      <c r="D2896" s="268"/>
      <c r="E2896" s="267">
        <v>50</v>
      </c>
      <c r="F2896" s="269">
        <v>3072</v>
      </c>
      <c r="G2896" s="270">
        <v>6173.8</v>
      </c>
      <c r="M2896" s="267">
        <v>-72.202685355443805</v>
      </c>
    </row>
    <row r="2897" spans="1:13" x14ac:dyDescent="0.25">
      <c r="A2897" s="267">
        <v>6634025</v>
      </c>
      <c r="B2897" s="267" t="s">
        <v>8226</v>
      </c>
      <c r="C2897" s="267" t="s">
        <v>2525</v>
      </c>
      <c r="D2897" s="268"/>
      <c r="E2897" s="267">
        <v>60</v>
      </c>
      <c r="F2897" s="269">
        <v>3625</v>
      </c>
      <c r="G2897" s="270">
        <v>7286.4</v>
      </c>
      <c r="M2897" s="267">
        <v>-81.075111983067231</v>
      </c>
    </row>
    <row r="2898" spans="1:13" x14ac:dyDescent="0.25">
      <c r="A2898" s="267">
        <v>6634026</v>
      </c>
      <c r="B2898" s="267" t="s">
        <v>8228</v>
      </c>
      <c r="C2898" s="267" t="s">
        <v>2525</v>
      </c>
      <c r="D2898" s="268"/>
      <c r="E2898" s="267">
        <v>60</v>
      </c>
      <c r="F2898" s="269">
        <v>2510</v>
      </c>
      <c r="G2898" s="270">
        <v>5046</v>
      </c>
      <c r="M2898" s="267">
        <v>-82.299960931791048</v>
      </c>
    </row>
    <row r="2899" spans="1:13" x14ac:dyDescent="0.25">
      <c r="A2899" s="267">
        <v>6634027</v>
      </c>
      <c r="B2899" s="267" t="s">
        <v>8230</v>
      </c>
      <c r="C2899" s="267" t="s">
        <v>2525</v>
      </c>
      <c r="D2899" s="268"/>
      <c r="E2899" s="267">
        <v>60</v>
      </c>
      <c r="F2899" s="269">
        <v>1962</v>
      </c>
      <c r="G2899" s="270">
        <v>3944.4</v>
      </c>
      <c r="M2899" s="267">
        <v>-80.937340076433344</v>
      </c>
    </row>
    <row r="2900" spans="1:13" x14ac:dyDescent="0.25">
      <c r="A2900" s="267">
        <v>6635001</v>
      </c>
      <c r="B2900" s="267" t="s">
        <v>8232</v>
      </c>
      <c r="C2900" s="267" t="s">
        <v>2525</v>
      </c>
      <c r="D2900" s="268"/>
      <c r="E2900" s="267">
        <v>50</v>
      </c>
      <c r="F2900" s="269">
        <v>2781</v>
      </c>
      <c r="G2900" s="270">
        <v>5590.8</v>
      </c>
      <c r="M2900" s="267">
        <v>-28.907638972116985</v>
      </c>
    </row>
    <row r="2901" spans="1:13" x14ac:dyDescent="0.25">
      <c r="A2901" s="267">
        <v>6635002</v>
      </c>
      <c r="B2901" s="267" t="s">
        <v>8234</v>
      </c>
      <c r="C2901" s="267" t="s">
        <v>22275</v>
      </c>
      <c r="D2901" s="268"/>
      <c r="E2901" s="267">
        <v>50</v>
      </c>
      <c r="F2901" s="269">
        <v>7834</v>
      </c>
      <c r="G2901" s="270">
        <v>15746.8</v>
      </c>
      <c r="M2901" s="267">
        <v>-77.26315553688481</v>
      </c>
    </row>
    <row r="2902" spans="1:13" x14ac:dyDescent="0.25">
      <c r="A2902" s="267">
        <v>6635003</v>
      </c>
      <c r="B2902" s="267" t="s">
        <v>8236</v>
      </c>
      <c r="C2902" s="267" t="s">
        <v>22275</v>
      </c>
      <c r="D2902" s="268"/>
      <c r="E2902" s="267">
        <v>50</v>
      </c>
      <c r="F2902" s="269">
        <v>8419</v>
      </c>
      <c r="G2902" s="270">
        <v>16921.400000000001</v>
      </c>
      <c r="M2902" s="267">
        <v>-78.714795421948025</v>
      </c>
    </row>
    <row r="2903" spans="1:13" x14ac:dyDescent="0.25">
      <c r="A2903" s="267">
        <v>6635004</v>
      </c>
      <c r="B2903" s="267" t="s">
        <v>8238</v>
      </c>
      <c r="C2903" s="267" t="s">
        <v>22275</v>
      </c>
      <c r="D2903" s="268"/>
      <c r="E2903" s="267">
        <v>50</v>
      </c>
      <c r="F2903" s="269">
        <v>2707</v>
      </c>
      <c r="G2903" s="270">
        <v>5440.2</v>
      </c>
      <c r="M2903" s="267">
        <v>-65.867121776377331</v>
      </c>
    </row>
    <row r="2904" spans="1:13" x14ac:dyDescent="0.25">
      <c r="A2904" s="267">
        <v>6635005</v>
      </c>
      <c r="B2904" s="267" t="s">
        <v>8240</v>
      </c>
      <c r="C2904" s="267" t="s">
        <v>2525</v>
      </c>
      <c r="D2904" s="268"/>
      <c r="E2904" s="267">
        <v>50</v>
      </c>
      <c r="F2904" s="269">
        <v>920</v>
      </c>
      <c r="G2904" s="270">
        <v>1848.2</v>
      </c>
      <c r="M2904" s="267">
        <v>-72.834752720352327</v>
      </c>
    </row>
    <row r="2905" spans="1:13" x14ac:dyDescent="0.25">
      <c r="A2905" s="267">
        <v>6635006</v>
      </c>
      <c r="B2905" s="267" t="s">
        <v>8242</v>
      </c>
      <c r="C2905" s="267" t="s">
        <v>2525</v>
      </c>
      <c r="D2905" s="268"/>
      <c r="E2905" s="267">
        <v>50</v>
      </c>
      <c r="F2905" s="269">
        <v>2423</v>
      </c>
      <c r="G2905" s="270">
        <v>4870.6000000000004</v>
      </c>
      <c r="M2905" s="267">
        <v>-77.753330234767134</v>
      </c>
    </row>
    <row r="2906" spans="1:13" x14ac:dyDescent="0.25">
      <c r="A2906" s="267">
        <v>6635007</v>
      </c>
      <c r="B2906" s="267" t="s">
        <v>8244</v>
      </c>
      <c r="C2906" s="267" t="s">
        <v>2525</v>
      </c>
      <c r="D2906" s="268"/>
      <c r="E2906" s="267">
        <v>60</v>
      </c>
      <c r="F2906" s="269">
        <v>2452</v>
      </c>
      <c r="G2906" s="270">
        <v>4929.3999999999996</v>
      </c>
      <c r="M2906" s="267">
        <v>-80.208244981325578</v>
      </c>
    </row>
    <row r="2907" spans="1:13" x14ac:dyDescent="0.25">
      <c r="A2907" s="267">
        <v>6635008</v>
      </c>
      <c r="B2907" s="267" t="s">
        <v>8246</v>
      </c>
      <c r="C2907" s="267" t="s">
        <v>22275</v>
      </c>
      <c r="D2907" s="268"/>
      <c r="E2907" s="267">
        <v>50</v>
      </c>
      <c r="F2907" s="269">
        <v>2651</v>
      </c>
      <c r="G2907" s="270">
        <v>5328.2</v>
      </c>
      <c r="M2907" s="267">
        <v>-77.740492318836658</v>
      </c>
    </row>
    <row r="2908" spans="1:13" x14ac:dyDescent="0.25">
      <c r="A2908" s="267">
        <v>6635009</v>
      </c>
      <c r="B2908" s="267" t="s">
        <v>8248</v>
      </c>
      <c r="C2908" s="267" t="s">
        <v>2525</v>
      </c>
      <c r="D2908" s="268"/>
      <c r="E2908" s="267">
        <v>60</v>
      </c>
      <c r="F2908" s="269">
        <v>3234</v>
      </c>
      <c r="G2908" s="270">
        <v>6499.6</v>
      </c>
      <c r="M2908" s="267">
        <v>-81.117767736331857</v>
      </c>
    </row>
    <row r="2909" spans="1:13" x14ac:dyDescent="0.25">
      <c r="A2909" s="267">
        <v>6635010</v>
      </c>
      <c r="B2909" s="267" t="s">
        <v>8250</v>
      </c>
      <c r="C2909" s="267" t="s">
        <v>22275</v>
      </c>
      <c r="D2909" s="268"/>
      <c r="E2909" s="267">
        <v>60</v>
      </c>
      <c r="F2909" s="269">
        <v>1564</v>
      </c>
      <c r="G2909" s="270">
        <v>3143.6</v>
      </c>
      <c r="M2909" s="267">
        <v>-83.947938308820596</v>
      </c>
    </row>
    <row r="2910" spans="1:13" x14ac:dyDescent="0.25">
      <c r="A2910" s="267">
        <v>6635011</v>
      </c>
      <c r="B2910" s="267" t="s">
        <v>8252</v>
      </c>
      <c r="C2910" s="267" t="s">
        <v>22275</v>
      </c>
      <c r="D2910" s="268"/>
      <c r="E2910" s="267">
        <v>50</v>
      </c>
      <c r="F2910" s="269">
        <v>9090</v>
      </c>
      <c r="G2910" s="270">
        <v>18270.2</v>
      </c>
      <c r="M2910" s="267">
        <v>-76.063389913115444</v>
      </c>
    </row>
    <row r="2911" spans="1:13" x14ac:dyDescent="0.25">
      <c r="A2911" s="267">
        <v>6635012</v>
      </c>
      <c r="B2911" s="267" t="s">
        <v>8254</v>
      </c>
      <c r="C2911" s="267" t="s">
        <v>22275</v>
      </c>
      <c r="D2911" s="268"/>
      <c r="E2911" s="267">
        <v>60</v>
      </c>
      <c r="F2911" s="269">
        <v>1940</v>
      </c>
      <c r="G2911" s="270">
        <v>3899.8</v>
      </c>
      <c r="M2911" s="267">
        <v>-79.992361058673112</v>
      </c>
    </row>
    <row r="2912" spans="1:13" x14ac:dyDescent="0.25">
      <c r="A2912" s="267">
        <v>6635013</v>
      </c>
      <c r="B2912" s="267" t="s">
        <v>8256</v>
      </c>
      <c r="C2912" s="267" t="s">
        <v>2525</v>
      </c>
      <c r="D2912" s="268"/>
      <c r="E2912" s="267">
        <v>60</v>
      </c>
      <c r="F2912" s="269">
        <v>1821</v>
      </c>
      <c r="G2912" s="270">
        <v>3660.8</v>
      </c>
      <c r="M2912" s="267">
        <v>-84.649489877746333</v>
      </c>
    </row>
    <row r="2913" spans="1:13" x14ac:dyDescent="0.25">
      <c r="A2913" s="267">
        <v>6635014</v>
      </c>
      <c r="B2913" s="267" t="s">
        <v>8258</v>
      </c>
      <c r="C2913" s="267" t="s">
        <v>22275</v>
      </c>
      <c r="D2913" s="268"/>
      <c r="E2913" s="267">
        <v>50</v>
      </c>
      <c r="F2913" s="269">
        <v>1553</v>
      </c>
      <c r="G2913" s="270">
        <v>3120.6</v>
      </c>
      <c r="M2913" s="267">
        <v>-75.650505180124924</v>
      </c>
    </row>
    <row r="2914" spans="1:13" x14ac:dyDescent="0.25">
      <c r="A2914" s="267">
        <v>6635015</v>
      </c>
      <c r="B2914" s="267" t="s">
        <v>8260</v>
      </c>
      <c r="C2914" s="267" t="s">
        <v>22275</v>
      </c>
      <c r="D2914" s="268"/>
      <c r="E2914" s="267">
        <v>50</v>
      </c>
      <c r="F2914" s="269">
        <v>11702</v>
      </c>
      <c r="G2914" s="270">
        <v>23521</v>
      </c>
      <c r="M2914" s="267">
        <v>-73.733978280059247</v>
      </c>
    </row>
    <row r="2915" spans="1:13" x14ac:dyDescent="0.25">
      <c r="A2915" s="267">
        <v>6635016</v>
      </c>
      <c r="B2915" s="267" t="s">
        <v>8262</v>
      </c>
      <c r="C2915" s="267" t="s">
        <v>22275</v>
      </c>
      <c r="D2915" s="268"/>
      <c r="E2915" s="267">
        <v>60</v>
      </c>
      <c r="F2915" s="269">
        <v>2063</v>
      </c>
      <c r="G2915" s="270">
        <v>4147</v>
      </c>
      <c r="M2915" s="267">
        <v>-81.311262880383126</v>
      </c>
    </row>
    <row r="2916" spans="1:13" x14ac:dyDescent="0.25">
      <c r="A2916" s="267">
        <v>6635017</v>
      </c>
      <c r="B2916" s="267" t="s">
        <v>8264</v>
      </c>
      <c r="C2916" s="267" t="s">
        <v>22275</v>
      </c>
      <c r="D2916" s="268"/>
      <c r="E2916" s="267">
        <v>60</v>
      </c>
      <c r="F2916" s="269">
        <v>1085</v>
      </c>
      <c r="G2916" s="270">
        <v>2180.8000000000002</v>
      </c>
      <c r="M2916" s="267">
        <v>-80.746780415405226</v>
      </c>
    </row>
    <row r="2917" spans="1:13" x14ac:dyDescent="0.25">
      <c r="A2917" s="267">
        <v>6635018</v>
      </c>
      <c r="B2917" s="267" t="s">
        <v>8266</v>
      </c>
      <c r="C2917" s="267" t="s">
        <v>2525</v>
      </c>
      <c r="D2917" s="268"/>
      <c r="E2917" s="267">
        <v>60</v>
      </c>
      <c r="F2917" s="269">
        <v>2239</v>
      </c>
      <c r="G2917" s="270">
        <v>4500.8</v>
      </c>
      <c r="M2917" s="267">
        <v>-81.982099199377615</v>
      </c>
    </row>
    <row r="2918" spans="1:13" x14ac:dyDescent="0.25">
      <c r="A2918" s="267">
        <v>6635019</v>
      </c>
      <c r="B2918" s="267" t="s">
        <v>8268</v>
      </c>
      <c r="C2918" s="267" t="s">
        <v>2525</v>
      </c>
      <c r="D2918" s="268"/>
      <c r="E2918" s="267">
        <v>60</v>
      </c>
      <c r="F2918" s="269">
        <v>2927</v>
      </c>
      <c r="G2918" s="270">
        <v>5883</v>
      </c>
      <c r="M2918" s="267">
        <v>-84.628588815419576</v>
      </c>
    </row>
    <row r="2919" spans="1:13" x14ac:dyDescent="0.25">
      <c r="A2919" s="267">
        <v>6635020</v>
      </c>
      <c r="B2919" s="267" t="s">
        <v>8270</v>
      </c>
      <c r="C2919" s="267" t="s">
        <v>22275</v>
      </c>
      <c r="D2919" s="268"/>
      <c r="E2919" s="267">
        <v>60</v>
      </c>
      <c r="F2919" s="269">
        <v>3378</v>
      </c>
      <c r="G2919" s="270">
        <v>6790.4</v>
      </c>
      <c r="M2919" s="267">
        <v>-79.289273339492084</v>
      </c>
    </row>
    <row r="2920" spans="1:13" x14ac:dyDescent="0.25">
      <c r="A2920" s="267">
        <v>6635021</v>
      </c>
      <c r="B2920" s="267" t="s">
        <v>8272</v>
      </c>
      <c r="C2920" s="267" t="s">
        <v>22275</v>
      </c>
      <c r="D2920" s="268"/>
      <c r="E2920" s="267">
        <v>60</v>
      </c>
      <c r="F2920" s="269">
        <v>3501</v>
      </c>
      <c r="G2920" s="270">
        <v>7036.8</v>
      </c>
      <c r="M2920" s="267">
        <v>-82.750838968633332</v>
      </c>
    </row>
    <row r="2921" spans="1:13" x14ac:dyDescent="0.25">
      <c r="A2921" s="267">
        <v>6635022</v>
      </c>
      <c r="B2921" s="267" t="s">
        <v>8274</v>
      </c>
      <c r="C2921" s="267" t="s">
        <v>2525</v>
      </c>
      <c r="D2921" s="268"/>
      <c r="E2921" s="267">
        <v>50</v>
      </c>
      <c r="F2921" s="269">
        <v>3031</v>
      </c>
      <c r="G2921" s="270">
        <v>6092</v>
      </c>
      <c r="M2921" s="267">
        <v>-72.082526903438719</v>
      </c>
    </row>
    <row r="2922" spans="1:13" x14ac:dyDescent="0.25">
      <c r="A2922" s="267">
        <v>6636001</v>
      </c>
      <c r="B2922" s="267" t="s">
        <v>8276</v>
      </c>
      <c r="C2922" s="267" t="s">
        <v>22275</v>
      </c>
      <c r="D2922" s="268"/>
      <c r="E2922" s="267">
        <v>60</v>
      </c>
      <c r="F2922" s="269">
        <v>4134</v>
      </c>
      <c r="G2922" s="270">
        <v>8309</v>
      </c>
      <c r="M2922" s="267">
        <v>-84.188337822560811</v>
      </c>
    </row>
    <row r="2923" spans="1:13" x14ac:dyDescent="0.25">
      <c r="A2923" s="267">
        <v>6636002</v>
      </c>
      <c r="B2923" s="267" t="s">
        <v>8278</v>
      </c>
      <c r="C2923" s="267" t="s">
        <v>2525</v>
      </c>
      <c r="D2923" s="268"/>
      <c r="E2923" s="267">
        <v>50</v>
      </c>
      <c r="F2923" s="269">
        <v>823</v>
      </c>
      <c r="G2923" s="270">
        <v>1654.6</v>
      </c>
      <c r="M2923" s="267">
        <v>-76.526562313091034</v>
      </c>
    </row>
    <row r="2924" spans="1:13" x14ac:dyDescent="0.25">
      <c r="A2924" s="267">
        <v>6636003</v>
      </c>
      <c r="B2924" s="267" t="s">
        <v>8280</v>
      </c>
      <c r="C2924" s="267" t="s">
        <v>22275</v>
      </c>
      <c r="D2924" s="268"/>
      <c r="E2924" s="267">
        <v>50</v>
      </c>
      <c r="F2924" s="269">
        <v>9770</v>
      </c>
      <c r="G2924" s="270">
        <v>19636.8</v>
      </c>
      <c r="M2924" s="267">
        <v>-78.009280747360521</v>
      </c>
    </row>
    <row r="2925" spans="1:13" x14ac:dyDescent="0.25">
      <c r="A2925" s="267">
        <v>6636004</v>
      </c>
      <c r="B2925" s="267" t="s">
        <v>8282</v>
      </c>
      <c r="C2925" s="267" t="s">
        <v>22275</v>
      </c>
      <c r="D2925" s="268"/>
      <c r="E2925" s="267">
        <v>60</v>
      </c>
      <c r="F2925" s="269">
        <v>3364</v>
      </c>
      <c r="G2925" s="270">
        <v>6761.2</v>
      </c>
      <c r="M2925" s="267">
        <v>-79.426537114332504</v>
      </c>
    </row>
    <row r="2926" spans="1:13" x14ac:dyDescent="0.25">
      <c r="A2926" s="267">
        <v>6636005</v>
      </c>
      <c r="B2926" s="267" t="s">
        <v>8284</v>
      </c>
      <c r="C2926" s="267" t="s">
        <v>2525</v>
      </c>
      <c r="D2926" s="268"/>
      <c r="E2926" s="267">
        <v>60</v>
      </c>
      <c r="F2926" s="269">
        <v>1443</v>
      </c>
      <c r="G2926" s="270">
        <v>2900.6</v>
      </c>
      <c r="M2926" s="267">
        <v>-83.059722701970429</v>
      </c>
    </row>
    <row r="2927" spans="1:13" x14ac:dyDescent="0.25">
      <c r="A2927" s="267">
        <v>6636006</v>
      </c>
      <c r="B2927" s="267" t="s">
        <v>8286</v>
      </c>
      <c r="C2927" s="267" t="s">
        <v>22275</v>
      </c>
      <c r="D2927" s="268"/>
      <c r="E2927" s="267">
        <v>60</v>
      </c>
      <c r="F2927" s="269">
        <v>6094</v>
      </c>
      <c r="G2927" s="270">
        <v>12248</v>
      </c>
      <c r="M2927" s="267">
        <v>-79.076322814652428</v>
      </c>
    </row>
    <row r="2928" spans="1:13" x14ac:dyDescent="0.25">
      <c r="A2928" s="267">
        <v>6636007</v>
      </c>
      <c r="B2928" s="267" t="s">
        <v>8288</v>
      </c>
      <c r="C2928" s="267" t="s">
        <v>2525</v>
      </c>
      <c r="D2928" s="268"/>
      <c r="E2928" s="267">
        <v>60</v>
      </c>
      <c r="F2928" s="269">
        <v>2399</v>
      </c>
      <c r="G2928" s="270">
        <v>4822.6000000000004</v>
      </c>
      <c r="M2928" s="267">
        <v>-82.556862864948911</v>
      </c>
    </row>
    <row r="2929" spans="1:13" x14ac:dyDescent="0.25">
      <c r="A2929" s="267">
        <v>6636008</v>
      </c>
      <c r="B2929" s="267" t="s">
        <v>8290</v>
      </c>
      <c r="C2929" s="267" t="s">
        <v>2525</v>
      </c>
      <c r="D2929" s="268"/>
      <c r="E2929" s="267">
        <v>60</v>
      </c>
      <c r="F2929" s="269">
        <v>1570</v>
      </c>
      <c r="G2929" s="270">
        <v>3156</v>
      </c>
      <c r="M2929" s="267">
        <v>-82.614236900994769</v>
      </c>
    </row>
    <row r="2930" spans="1:13" x14ac:dyDescent="0.25">
      <c r="A2930" s="267">
        <v>6636009</v>
      </c>
      <c r="B2930" s="267" t="s">
        <v>8292</v>
      </c>
      <c r="C2930" s="267" t="s">
        <v>2525</v>
      </c>
      <c r="D2930" s="268"/>
      <c r="E2930" s="267">
        <v>60</v>
      </c>
      <c r="F2930" s="269">
        <v>908</v>
      </c>
      <c r="G2930" s="270">
        <v>1825</v>
      </c>
      <c r="M2930" s="267">
        <v>-82.829561133470037</v>
      </c>
    </row>
    <row r="2931" spans="1:13" x14ac:dyDescent="0.25">
      <c r="A2931" s="267">
        <v>6636010</v>
      </c>
      <c r="B2931" s="267" t="s">
        <v>8294</v>
      </c>
      <c r="C2931" s="267" t="s">
        <v>2525</v>
      </c>
      <c r="D2931" s="268"/>
      <c r="E2931" s="267">
        <v>60</v>
      </c>
      <c r="F2931" s="269">
        <v>1525</v>
      </c>
      <c r="G2931" s="270">
        <v>3065.2</v>
      </c>
      <c r="M2931" s="267">
        <v>-84.278795600745397</v>
      </c>
    </row>
    <row r="2932" spans="1:13" x14ac:dyDescent="0.25">
      <c r="A2932" s="267">
        <v>6636011</v>
      </c>
      <c r="B2932" s="267" t="s">
        <v>8296</v>
      </c>
      <c r="C2932" s="267" t="s">
        <v>22275</v>
      </c>
      <c r="D2932" s="268"/>
      <c r="E2932" s="267">
        <v>60</v>
      </c>
      <c r="F2932" s="269">
        <v>3878</v>
      </c>
      <c r="G2932" s="270">
        <v>7794.8</v>
      </c>
      <c r="M2932" s="267">
        <v>-83.293415700558057</v>
      </c>
    </row>
    <row r="2933" spans="1:13" x14ac:dyDescent="0.25">
      <c r="A2933" s="267">
        <v>6636012</v>
      </c>
      <c r="B2933" s="267" t="s">
        <v>8298</v>
      </c>
      <c r="C2933" s="267" t="s">
        <v>22275</v>
      </c>
      <c r="D2933" s="268"/>
      <c r="E2933" s="267">
        <v>60</v>
      </c>
      <c r="F2933" s="269">
        <v>2285</v>
      </c>
      <c r="G2933" s="270">
        <v>4592.8</v>
      </c>
      <c r="M2933" s="267">
        <v>-81.948531424565431</v>
      </c>
    </row>
    <row r="2934" spans="1:13" x14ac:dyDescent="0.25">
      <c r="A2934" s="267">
        <v>6636013</v>
      </c>
      <c r="B2934" s="267" t="s">
        <v>8300</v>
      </c>
      <c r="C2934" s="267" t="s">
        <v>22275</v>
      </c>
      <c r="D2934" s="268"/>
      <c r="E2934" s="267">
        <v>60</v>
      </c>
      <c r="F2934" s="269">
        <v>2101</v>
      </c>
      <c r="G2934" s="270">
        <v>4222.8</v>
      </c>
      <c r="M2934" s="267">
        <v>-84.096610345183791</v>
      </c>
    </row>
    <row r="2935" spans="1:13" x14ac:dyDescent="0.25">
      <c r="A2935" s="267">
        <v>6636014</v>
      </c>
      <c r="B2935" s="267" t="s">
        <v>8302</v>
      </c>
      <c r="C2935" s="267" t="s">
        <v>2525</v>
      </c>
      <c r="D2935" s="268"/>
      <c r="E2935" s="267">
        <v>60</v>
      </c>
      <c r="F2935" s="269">
        <v>2566</v>
      </c>
      <c r="G2935" s="270">
        <v>5156.8</v>
      </c>
      <c r="M2935" s="267">
        <v>-82.163329234246277</v>
      </c>
    </row>
    <row r="2936" spans="1:13" x14ac:dyDescent="0.25">
      <c r="A2936" s="267">
        <v>6636015</v>
      </c>
      <c r="B2936" s="267" t="s">
        <v>8304</v>
      </c>
      <c r="C2936" s="267" t="s">
        <v>2525</v>
      </c>
      <c r="D2936" s="268"/>
      <c r="E2936" s="267">
        <v>70</v>
      </c>
      <c r="F2936" s="269">
        <v>543</v>
      </c>
      <c r="G2936" s="270">
        <v>1091.8</v>
      </c>
      <c r="M2936" s="267">
        <v>-88.708666539823511</v>
      </c>
    </row>
    <row r="2937" spans="1:13" x14ac:dyDescent="0.25">
      <c r="A2937" s="267">
        <v>6636016</v>
      </c>
      <c r="B2937" s="267" t="s">
        <v>8306</v>
      </c>
      <c r="C2937" s="267" t="s">
        <v>22275</v>
      </c>
      <c r="D2937" s="268"/>
      <c r="E2937" s="267">
        <v>50</v>
      </c>
      <c r="F2937" s="269">
        <v>7488</v>
      </c>
      <c r="G2937" s="270">
        <v>15050.4</v>
      </c>
      <c r="M2937" s="267">
        <v>-78.411910625412332</v>
      </c>
    </row>
    <row r="2938" spans="1:13" x14ac:dyDescent="0.25">
      <c r="A2938" s="267">
        <v>6636200</v>
      </c>
      <c r="B2938" s="267" t="s">
        <v>8308</v>
      </c>
      <c r="C2938" s="267" t="s">
        <v>22278</v>
      </c>
      <c r="D2938" s="268"/>
      <c r="E2938" s="267">
        <v>50</v>
      </c>
      <c r="F2938" s="269">
        <v>0</v>
      </c>
      <c r="G2938" s="270">
        <v>0</v>
      </c>
      <c r="M2938" s="267">
        <v>0</v>
      </c>
    </row>
    <row r="2939" spans="1:13" x14ac:dyDescent="0.25">
      <c r="A2939" s="267">
        <v>7111000</v>
      </c>
      <c r="B2939" s="267" t="s">
        <v>8310</v>
      </c>
      <c r="C2939" s="267" t="s">
        <v>22275</v>
      </c>
      <c r="D2939" s="268"/>
      <c r="E2939" s="267">
        <v>50</v>
      </c>
      <c r="F2939" s="269">
        <v>53855</v>
      </c>
      <c r="G2939" s="270">
        <v>108247.6</v>
      </c>
      <c r="M2939" s="267">
        <v>-61.052244797579192</v>
      </c>
    </row>
    <row r="2940" spans="1:13" x14ac:dyDescent="0.25">
      <c r="A2940" s="267">
        <v>7131001</v>
      </c>
      <c r="B2940" s="267" t="s">
        <v>8312</v>
      </c>
      <c r="C2940" s="267" t="s">
        <v>22275</v>
      </c>
      <c r="D2940" s="268"/>
      <c r="E2940" s="267">
        <v>50</v>
      </c>
      <c r="F2940" s="269">
        <v>1417</v>
      </c>
      <c r="G2940" s="270">
        <v>2848.6</v>
      </c>
      <c r="M2940" s="267">
        <v>-77.275075055119885</v>
      </c>
    </row>
    <row r="2941" spans="1:13" x14ac:dyDescent="0.25">
      <c r="A2941" s="267">
        <v>7131002</v>
      </c>
      <c r="B2941" s="267" t="s">
        <v>8314</v>
      </c>
      <c r="C2941" s="267" t="s">
        <v>2525</v>
      </c>
      <c r="D2941" s="268"/>
      <c r="E2941" s="267">
        <v>60</v>
      </c>
      <c r="F2941" s="269">
        <v>597</v>
      </c>
      <c r="G2941" s="270">
        <v>1199.8</v>
      </c>
      <c r="M2941" s="267">
        <v>-81.482459005912602</v>
      </c>
    </row>
    <row r="2942" spans="1:13" x14ac:dyDescent="0.25">
      <c r="A2942" s="267">
        <v>7131003</v>
      </c>
      <c r="B2942" s="267" t="s">
        <v>8316</v>
      </c>
      <c r="C2942" s="267" t="s">
        <v>2525</v>
      </c>
      <c r="D2942" s="268"/>
      <c r="E2942" s="267">
        <v>60</v>
      </c>
      <c r="F2942" s="269">
        <v>875</v>
      </c>
      <c r="G2942" s="270">
        <v>1758.8</v>
      </c>
      <c r="M2942" s="267">
        <v>-81.790055600968174</v>
      </c>
    </row>
    <row r="2943" spans="1:13" x14ac:dyDescent="0.25">
      <c r="A2943" s="267">
        <v>7131004</v>
      </c>
      <c r="B2943" s="267" t="s">
        <v>8318</v>
      </c>
      <c r="C2943" s="267" t="s">
        <v>2525</v>
      </c>
      <c r="D2943" s="268"/>
      <c r="E2943" s="267">
        <v>50</v>
      </c>
      <c r="F2943" s="269">
        <v>273</v>
      </c>
      <c r="G2943" s="270">
        <v>548.6</v>
      </c>
      <c r="M2943" s="267">
        <v>-77.796825508587091</v>
      </c>
    </row>
    <row r="2944" spans="1:13" x14ac:dyDescent="0.25">
      <c r="A2944" s="267">
        <v>7131005</v>
      </c>
      <c r="B2944" s="267" t="s">
        <v>8320</v>
      </c>
      <c r="C2944" s="267" t="s">
        <v>2525</v>
      </c>
      <c r="D2944" s="268"/>
      <c r="E2944" s="267">
        <v>60</v>
      </c>
      <c r="F2944" s="269">
        <v>110</v>
      </c>
      <c r="G2944" s="270">
        <v>220.6</v>
      </c>
      <c r="M2944" s="267">
        <v>-82.604037802232611</v>
      </c>
    </row>
    <row r="2945" spans="1:13" x14ac:dyDescent="0.25">
      <c r="A2945" s="267">
        <v>7131006</v>
      </c>
      <c r="B2945" s="267" t="s">
        <v>8322</v>
      </c>
      <c r="C2945" s="267" t="s">
        <v>22275</v>
      </c>
      <c r="D2945" s="268"/>
      <c r="E2945" s="267">
        <v>60</v>
      </c>
      <c r="F2945" s="269">
        <v>4417</v>
      </c>
      <c r="G2945" s="270">
        <v>8878.4</v>
      </c>
      <c r="M2945" s="267">
        <v>-81.210879484795356</v>
      </c>
    </row>
    <row r="2946" spans="1:13" x14ac:dyDescent="0.25">
      <c r="A2946" s="267">
        <v>7131007</v>
      </c>
      <c r="B2946" s="267" t="s">
        <v>8324</v>
      </c>
      <c r="C2946" s="267" t="s">
        <v>22275</v>
      </c>
      <c r="D2946" s="268"/>
      <c r="E2946" s="267">
        <v>50</v>
      </c>
      <c r="F2946" s="269">
        <v>13499</v>
      </c>
      <c r="G2946" s="270">
        <v>27132.2</v>
      </c>
      <c r="M2946" s="267">
        <v>-76.494798987724522</v>
      </c>
    </row>
    <row r="2947" spans="1:13" x14ac:dyDescent="0.25">
      <c r="A2947" s="267">
        <v>7131008</v>
      </c>
      <c r="B2947" s="267" t="s">
        <v>8326</v>
      </c>
      <c r="C2947" s="267" t="s">
        <v>2525</v>
      </c>
      <c r="D2947" s="268"/>
      <c r="E2947" s="267">
        <v>60</v>
      </c>
      <c r="F2947" s="269">
        <v>207</v>
      </c>
      <c r="G2947" s="270">
        <v>415.8</v>
      </c>
      <c r="M2947" s="267">
        <v>-83.229654574122435</v>
      </c>
    </row>
    <row r="2948" spans="1:13" x14ac:dyDescent="0.25">
      <c r="A2948" s="267">
        <v>7131009</v>
      </c>
      <c r="B2948" s="267" t="s">
        <v>8328</v>
      </c>
      <c r="C2948" s="267" t="s">
        <v>2525</v>
      </c>
      <c r="D2948" s="268"/>
      <c r="E2948" s="267">
        <v>70</v>
      </c>
      <c r="F2948" s="269">
        <v>28</v>
      </c>
      <c r="G2948" s="270">
        <v>56.2</v>
      </c>
      <c r="M2948" s="267">
        <v>-90.315282708952282</v>
      </c>
    </row>
    <row r="2949" spans="1:13" x14ac:dyDescent="0.25">
      <c r="A2949" s="267">
        <v>7131011</v>
      </c>
      <c r="B2949" s="267" t="s">
        <v>8330</v>
      </c>
      <c r="C2949" s="267" t="s">
        <v>2525</v>
      </c>
      <c r="D2949" s="268"/>
      <c r="E2949" s="267">
        <v>60</v>
      </c>
      <c r="F2949" s="269">
        <v>677</v>
      </c>
      <c r="G2949" s="270">
        <v>1360.4</v>
      </c>
      <c r="M2949" s="267">
        <v>-83.136490266119651</v>
      </c>
    </row>
    <row r="2950" spans="1:13" x14ac:dyDescent="0.25">
      <c r="A2950" s="267">
        <v>7131014</v>
      </c>
      <c r="B2950" s="267" t="s">
        <v>8332</v>
      </c>
      <c r="C2950" s="267" t="s">
        <v>2525</v>
      </c>
      <c r="D2950" s="268"/>
      <c r="E2950" s="267">
        <v>50</v>
      </c>
      <c r="F2950" s="269">
        <v>1226</v>
      </c>
      <c r="G2950" s="270">
        <v>2464.6</v>
      </c>
      <c r="M2950" s="267">
        <v>-77.167709935628736</v>
      </c>
    </row>
    <row r="2951" spans="1:13" x14ac:dyDescent="0.25">
      <c r="A2951" s="267">
        <v>7131015</v>
      </c>
      <c r="B2951" s="267" t="s">
        <v>8334</v>
      </c>
      <c r="C2951" s="267" t="s">
        <v>2525</v>
      </c>
      <c r="D2951" s="268"/>
      <c r="E2951" s="267">
        <v>70</v>
      </c>
      <c r="F2951" s="269">
        <v>40</v>
      </c>
      <c r="G2951" s="270">
        <v>80.400000000000006</v>
      </c>
      <c r="M2951" s="267">
        <v>-91.490835383864038</v>
      </c>
    </row>
    <row r="2952" spans="1:13" x14ac:dyDescent="0.25">
      <c r="A2952" s="267">
        <v>7131016</v>
      </c>
      <c r="B2952" s="267" t="s">
        <v>8336</v>
      </c>
      <c r="C2952" s="267" t="s">
        <v>2525</v>
      </c>
      <c r="D2952" s="268"/>
      <c r="E2952" s="267">
        <v>70</v>
      </c>
      <c r="F2952" s="269">
        <v>216</v>
      </c>
      <c r="G2952" s="270">
        <v>435</v>
      </c>
      <c r="M2952" s="267">
        <v>-85.427480413739133</v>
      </c>
    </row>
    <row r="2953" spans="1:13" x14ac:dyDescent="0.25">
      <c r="A2953" s="267">
        <v>7131017</v>
      </c>
      <c r="B2953" s="267" t="s">
        <v>8338</v>
      </c>
      <c r="C2953" s="267" t="s">
        <v>2525</v>
      </c>
      <c r="D2953" s="268"/>
      <c r="E2953" s="267">
        <v>60</v>
      </c>
      <c r="F2953" s="269">
        <v>890</v>
      </c>
      <c r="G2953" s="270">
        <v>1788.8</v>
      </c>
      <c r="M2953" s="267">
        <v>-81.50130258101521</v>
      </c>
    </row>
    <row r="2954" spans="1:13" x14ac:dyDescent="0.25">
      <c r="A2954" s="267">
        <v>7131018</v>
      </c>
      <c r="B2954" s="267" t="s">
        <v>8340</v>
      </c>
      <c r="C2954" s="267" t="s">
        <v>2525</v>
      </c>
      <c r="D2954" s="268"/>
      <c r="E2954" s="267">
        <v>70</v>
      </c>
      <c r="F2954" s="269">
        <v>94</v>
      </c>
      <c r="G2954" s="270">
        <v>189.8</v>
      </c>
      <c r="M2954" s="267">
        <v>-88.50290542778643</v>
      </c>
    </row>
    <row r="2955" spans="1:13" x14ac:dyDescent="0.25">
      <c r="A2955" s="267">
        <v>7131021</v>
      </c>
      <c r="B2955" s="267" t="s">
        <v>8342</v>
      </c>
      <c r="C2955" s="267" t="s">
        <v>2525</v>
      </c>
      <c r="D2955" s="268"/>
      <c r="E2955" s="267">
        <v>70</v>
      </c>
      <c r="F2955" s="269">
        <v>34</v>
      </c>
      <c r="G2955" s="270">
        <v>67.599999999999994</v>
      </c>
      <c r="M2955" s="267">
        <v>-85.528894583536356</v>
      </c>
    </row>
    <row r="2956" spans="1:13" x14ac:dyDescent="0.25">
      <c r="A2956" s="267">
        <v>7131022</v>
      </c>
      <c r="B2956" s="267" t="s">
        <v>8344</v>
      </c>
      <c r="C2956" s="267" t="s">
        <v>2525</v>
      </c>
      <c r="D2956" s="268"/>
      <c r="E2956" s="267">
        <v>60</v>
      </c>
      <c r="F2956" s="269">
        <v>44</v>
      </c>
      <c r="G2956" s="270">
        <v>88.6</v>
      </c>
      <c r="M2956" s="267">
        <v>-80.731339617582449</v>
      </c>
    </row>
    <row r="2957" spans="1:13" x14ac:dyDescent="0.25">
      <c r="A2957" s="267">
        <v>7131025</v>
      </c>
      <c r="B2957" s="267" t="s">
        <v>8346</v>
      </c>
      <c r="C2957" s="267" t="s">
        <v>2525</v>
      </c>
      <c r="D2957" s="268"/>
      <c r="E2957" s="267">
        <v>70</v>
      </c>
      <c r="F2957" s="269">
        <v>324</v>
      </c>
      <c r="G2957" s="270">
        <v>650.4</v>
      </c>
      <c r="M2957" s="267">
        <v>-87.18530724130359</v>
      </c>
    </row>
    <row r="2958" spans="1:13" x14ac:dyDescent="0.25">
      <c r="A2958" s="267">
        <v>7131026</v>
      </c>
      <c r="B2958" s="267" t="s">
        <v>8348</v>
      </c>
      <c r="C2958" s="267" t="s">
        <v>2525</v>
      </c>
      <c r="D2958" s="268"/>
      <c r="E2958" s="267">
        <v>60</v>
      </c>
      <c r="F2958" s="269">
        <v>67</v>
      </c>
      <c r="G2958" s="270">
        <v>135.19999999999999</v>
      </c>
      <c r="M2958" s="267">
        <v>-80.600103815074789</v>
      </c>
    </row>
    <row r="2959" spans="1:13" x14ac:dyDescent="0.25">
      <c r="A2959" s="267">
        <v>7131027</v>
      </c>
      <c r="B2959" s="267" t="s">
        <v>8350</v>
      </c>
      <c r="C2959" s="267" t="s">
        <v>2525</v>
      </c>
      <c r="D2959" s="268"/>
      <c r="E2959" s="267">
        <v>50</v>
      </c>
      <c r="F2959" s="269">
        <v>128</v>
      </c>
      <c r="G2959" s="270">
        <v>256.39999999999998</v>
      </c>
      <c r="M2959" s="267">
        <v>-77.874559671958451</v>
      </c>
    </row>
    <row r="2960" spans="1:13" x14ac:dyDescent="0.25">
      <c r="A2960" s="267">
        <v>7131028</v>
      </c>
      <c r="B2960" s="267" t="s">
        <v>8352</v>
      </c>
      <c r="C2960" s="267" t="s">
        <v>2525</v>
      </c>
      <c r="D2960" s="268"/>
      <c r="E2960" s="267">
        <v>70</v>
      </c>
      <c r="F2960" s="269">
        <v>143</v>
      </c>
      <c r="G2960" s="270">
        <v>287.39999999999998</v>
      </c>
      <c r="M2960" s="267">
        <v>-85.755429419570149</v>
      </c>
    </row>
    <row r="2961" spans="1:13" x14ac:dyDescent="0.25">
      <c r="A2961" s="267">
        <v>7131029</v>
      </c>
      <c r="B2961" s="267" t="s">
        <v>8354</v>
      </c>
      <c r="C2961" s="267" t="s">
        <v>2525</v>
      </c>
      <c r="D2961" s="268"/>
      <c r="E2961" s="267">
        <v>60</v>
      </c>
      <c r="F2961" s="269">
        <v>540</v>
      </c>
      <c r="G2961" s="270">
        <v>1085</v>
      </c>
      <c r="M2961" s="267">
        <v>-81.486194629569439</v>
      </c>
    </row>
    <row r="2962" spans="1:13" x14ac:dyDescent="0.25">
      <c r="A2962" s="267">
        <v>7131030</v>
      </c>
      <c r="B2962" s="267" t="s">
        <v>344</v>
      </c>
      <c r="C2962" s="267" t="s">
        <v>2525</v>
      </c>
      <c r="D2962" s="268"/>
      <c r="E2962" s="267">
        <v>70</v>
      </c>
      <c r="F2962" s="269">
        <v>6542</v>
      </c>
      <c r="G2962" s="270">
        <v>13148.6</v>
      </c>
      <c r="M2962" s="267">
        <v>-86.979793329970846</v>
      </c>
    </row>
    <row r="2963" spans="1:13" x14ac:dyDescent="0.25">
      <c r="A2963" s="267">
        <v>7131032</v>
      </c>
      <c r="B2963" s="267" t="s">
        <v>8357</v>
      </c>
      <c r="C2963" s="267" t="s">
        <v>2525</v>
      </c>
      <c r="D2963" s="268"/>
      <c r="E2963" s="267">
        <v>70</v>
      </c>
      <c r="F2963" s="269">
        <v>92</v>
      </c>
      <c r="G2963" s="270">
        <v>184.4</v>
      </c>
      <c r="M2963" s="267">
        <v>-87.938305604955815</v>
      </c>
    </row>
    <row r="2964" spans="1:13" x14ac:dyDescent="0.25">
      <c r="A2964" s="267">
        <v>7131033</v>
      </c>
      <c r="B2964" s="267" t="s">
        <v>8359</v>
      </c>
      <c r="C2964" s="267" t="s">
        <v>2525</v>
      </c>
      <c r="D2964" s="268"/>
      <c r="E2964" s="267">
        <v>60</v>
      </c>
      <c r="F2964" s="269">
        <v>245</v>
      </c>
      <c r="G2964" s="270">
        <v>493</v>
      </c>
      <c r="M2964" s="267">
        <v>-84.325388960642726</v>
      </c>
    </row>
    <row r="2965" spans="1:13" x14ac:dyDescent="0.25">
      <c r="A2965" s="267">
        <v>7131034</v>
      </c>
      <c r="B2965" s="267" t="s">
        <v>8361</v>
      </c>
      <c r="C2965" s="267" t="s">
        <v>2525</v>
      </c>
      <c r="D2965" s="268"/>
      <c r="E2965" s="267">
        <v>70</v>
      </c>
      <c r="F2965" s="269">
        <v>238</v>
      </c>
      <c r="G2965" s="270">
        <v>478.2</v>
      </c>
      <c r="M2965" s="267">
        <v>-87.041613210431066</v>
      </c>
    </row>
    <row r="2966" spans="1:13" x14ac:dyDescent="0.25">
      <c r="A2966" s="267">
        <v>7131036</v>
      </c>
      <c r="B2966" s="267" t="s">
        <v>8363</v>
      </c>
      <c r="C2966" s="267" t="s">
        <v>2525</v>
      </c>
      <c r="D2966" s="268"/>
      <c r="E2966" s="267">
        <v>60</v>
      </c>
      <c r="F2966" s="269">
        <v>326</v>
      </c>
      <c r="G2966" s="270">
        <v>655</v>
      </c>
      <c r="M2966" s="267">
        <v>-79.195166852709605</v>
      </c>
    </row>
    <row r="2967" spans="1:13" x14ac:dyDescent="0.25">
      <c r="A2967" s="267">
        <v>7131037</v>
      </c>
      <c r="B2967" s="267" t="s">
        <v>8365</v>
      </c>
      <c r="C2967" s="267" t="s">
        <v>2525</v>
      </c>
      <c r="D2967" s="268"/>
      <c r="E2967" s="267">
        <v>70</v>
      </c>
      <c r="F2967" s="269">
        <v>189</v>
      </c>
      <c r="G2967" s="270">
        <v>379.2</v>
      </c>
      <c r="M2967" s="267">
        <v>-85.561947460826147</v>
      </c>
    </row>
    <row r="2968" spans="1:13" x14ac:dyDescent="0.25">
      <c r="A2968" s="267">
        <v>7131039</v>
      </c>
      <c r="B2968" s="267" t="s">
        <v>8367</v>
      </c>
      <c r="C2968" s="267" t="s">
        <v>2525</v>
      </c>
      <c r="D2968" s="268"/>
      <c r="E2968" s="267">
        <v>60</v>
      </c>
      <c r="F2968" s="269">
        <v>299</v>
      </c>
      <c r="G2968" s="270">
        <v>600.4</v>
      </c>
      <c r="M2968" s="267">
        <v>-84.849496568746645</v>
      </c>
    </row>
    <row r="2969" spans="1:13" x14ac:dyDescent="0.25">
      <c r="A2969" s="267">
        <v>7131040</v>
      </c>
      <c r="B2969" s="267" t="s">
        <v>8369</v>
      </c>
      <c r="C2969" s="267" t="s">
        <v>2525</v>
      </c>
      <c r="D2969" s="268"/>
      <c r="E2969" s="267">
        <v>60</v>
      </c>
      <c r="F2969" s="269">
        <v>9228</v>
      </c>
      <c r="G2969" s="270">
        <v>18549</v>
      </c>
      <c r="M2969" s="267">
        <v>-81.520726698194522</v>
      </c>
    </row>
    <row r="2970" spans="1:13" x14ac:dyDescent="0.25">
      <c r="A2970" s="267">
        <v>7131041</v>
      </c>
      <c r="B2970" s="267" t="s">
        <v>8371</v>
      </c>
      <c r="C2970" s="267" t="s">
        <v>2525</v>
      </c>
      <c r="D2970" s="268"/>
      <c r="E2970" s="267">
        <v>60</v>
      </c>
      <c r="F2970" s="269">
        <v>319</v>
      </c>
      <c r="G2970" s="270">
        <v>641.4</v>
      </c>
      <c r="M2970" s="267">
        <v>-83.728028972542276</v>
      </c>
    </row>
    <row r="2971" spans="1:13" x14ac:dyDescent="0.25">
      <c r="A2971" s="267">
        <v>7131042</v>
      </c>
      <c r="B2971" s="267" t="s">
        <v>8373</v>
      </c>
      <c r="C2971" s="267" t="s">
        <v>2525</v>
      </c>
      <c r="D2971" s="268"/>
      <c r="E2971" s="267">
        <v>70</v>
      </c>
      <c r="F2971" s="269">
        <v>88</v>
      </c>
      <c r="G2971" s="270">
        <v>177</v>
      </c>
      <c r="M2971" s="267">
        <v>-88.409629591046837</v>
      </c>
    </row>
    <row r="2972" spans="1:13" x14ac:dyDescent="0.25">
      <c r="A2972" s="267">
        <v>7131044</v>
      </c>
      <c r="B2972" s="267" t="s">
        <v>8375</v>
      </c>
      <c r="C2972" s="267" t="s">
        <v>2525</v>
      </c>
      <c r="D2972" s="268"/>
      <c r="E2972" s="267">
        <v>50</v>
      </c>
      <c r="F2972" s="269">
        <v>251</v>
      </c>
      <c r="G2972" s="270">
        <v>505.4</v>
      </c>
      <c r="M2972" s="267">
        <v>-76.993693236766177</v>
      </c>
    </row>
    <row r="2973" spans="1:13" x14ac:dyDescent="0.25">
      <c r="A2973" s="267">
        <v>7131047</v>
      </c>
      <c r="B2973" s="267" t="s">
        <v>8377</v>
      </c>
      <c r="C2973" s="267" t="s">
        <v>2525</v>
      </c>
      <c r="D2973" s="268"/>
      <c r="E2973" s="267">
        <v>60</v>
      </c>
      <c r="F2973" s="269">
        <v>279</v>
      </c>
      <c r="G2973" s="270">
        <v>561</v>
      </c>
      <c r="M2973" s="267">
        <v>-84.964645978424045</v>
      </c>
    </row>
    <row r="2974" spans="1:13" x14ac:dyDescent="0.25">
      <c r="A2974" s="267">
        <v>7131049</v>
      </c>
      <c r="B2974" s="267" t="s">
        <v>8379</v>
      </c>
      <c r="C2974" s="267" t="s">
        <v>2525</v>
      </c>
      <c r="D2974" s="268"/>
      <c r="E2974" s="267">
        <v>60</v>
      </c>
      <c r="F2974" s="269">
        <v>455</v>
      </c>
      <c r="G2974" s="270">
        <v>914.8</v>
      </c>
      <c r="M2974" s="267">
        <v>-84.065089873487551</v>
      </c>
    </row>
    <row r="2975" spans="1:13" x14ac:dyDescent="0.25">
      <c r="A2975" s="267">
        <v>7131050</v>
      </c>
      <c r="B2975" s="267" t="s">
        <v>8381</v>
      </c>
      <c r="C2975" s="267" t="s">
        <v>2525</v>
      </c>
      <c r="D2975" s="268"/>
      <c r="E2975" s="267">
        <v>50</v>
      </c>
      <c r="F2975" s="269">
        <v>74</v>
      </c>
      <c r="G2975" s="270">
        <v>148.19999999999999</v>
      </c>
      <c r="M2975" s="267">
        <v>-50.821748516262808</v>
      </c>
    </row>
    <row r="2976" spans="1:13" x14ac:dyDescent="0.25">
      <c r="A2976" s="267">
        <v>7131051</v>
      </c>
      <c r="B2976" s="267" t="s">
        <v>8383</v>
      </c>
      <c r="C2976" s="267" t="s">
        <v>2525</v>
      </c>
      <c r="D2976" s="268"/>
      <c r="E2976" s="267">
        <v>50</v>
      </c>
      <c r="F2976" s="269">
        <v>232</v>
      </c>
      <c r="G2976" s="270">
        <v>465.4</v>
      </c>
      <c r="M2976" s="267">
        <v>-76.168199473020451</v>
      </c>
    </row>
    <row r="2977" spans="1:13" x14ac:dyDescent="0.25">
      <c r="A2977" s="267">
        <v>7131052</v>
      </c>
      <c r="B2977" s="267" t="s">
        <v>8385</v>
      </c>
      <c r="C2977" s="267" t="s">
        <v>2525</v>
      </c>
      <c r="D2977" s="268"/>
      <c r="E2977" s="267">
        <v>60</v>
      </c>
      <c r="F2977" s="269">
        <v>99</v>
      </c>
      <c r="G2977" s="270">
        <v>199.6</v>
      </c>
      <c r="M2977" s="267">
        <v>-83.463026601893105</v>
      </c>
    </row>
    <row r="2978" spans="1:13" x14ac:dyDescent="0.25">
      <c r="A2978" s="267">
        <v>7131054</v>
      </c>
      <c r="B2978" s="267" t="s">
        <v>8387</v>
      </c>
      <c r="C2978" s="267" t="s">
        <v>2525</v>
      </c>
      <c r="D2978" s="268"/>
      <c r="E2978" s="267">
        <v>70</v>
      </c>
      <c r="F2978" s="269">
        <v>488</v>
      </c>
      <c r="G2978" s="270">
        <v>980</v>
      </c>
      <c r="M2978" s="267">
        <v>-85.086180507266917</v>
      </c>
    </row>
    <row r="2979" spans="1:13" x14ac:dyDescent="0.25">
      <c r="A2979" s="267">
        <v>7131055</v>
      </c>
      <c r="B2979" s="267" t="s">
        <v>8389</v>
      </c>
      <c r="C2979" s="267" t="s">
        <v>2525</v>
      </c>
      <c r="D2979" s="268"/>
      <c r="E2979" s="267">
        <v>50</v>
      </c>
      <c r="F2979" s="269">
        <v>1325</v>
      </c>
      <c r="G2979" s="270">
        <v>2663</v>
      </c>
      <c r="M2979" s="267">
        <v>-68.590314907335014</v>
      </c>
    </row>
    <row r="2980" spans="1:13" x14ac:dyDescent="0.25">
      <c r="A2980" s="267">
        <v>7131058</v>
      </c>
      <c r="B2980" s="267" t="s">
        <v>8391</v>
      </c>
      <c r="C2980" s="267" t="s">
        <v>2525</v>
      </c>
      <c r="D2980" s="268"/>
      <c r="E2980" s="267">
        <v>50</v>
      </c>
      <c r="F2980" s="269">
        <v>86</v>
      </c>
      <c r="G2980" s="270">
        <v>172.4</v>
      </c>
      <c r="M2980" s="267">
        <v>0.24939601055606886</v>
      </c>
    </row>
    <row r="2981" spans="1:13" x14ac:dyDescent="0.25">
      <c r="A2981" s="267">
        <v>7131059</v>
      </c>
      <c r="B2981" s="267" t="s">
        <v>8393</v>
      </c>
      <c r="C2981" s="267" t="s">
        <v>2525</v>
      </c>
      <c r="D2981" s="268"/>
      <c r="E2981" s="267">
        <v>60</v>
      </c>
      <c r="F2981" s="269">
        <v>305</v>
      </c>
      <c r="G2981" s="270">
        <v>614</v>
      </c>
      <c r="M2981" s="267">
        <v>-83.645844927845957</v>
      </c>
    </row>
    <row r="2982" spans="1:13" x14ac:dyDescent="0.25">
      <c r="A2982" s="267">
        <v>7131060</v>
      </c>
      <c r="B2982" s="267" t="s">
        <v>8395</v>
      </c>
      <c r="C2982" s="267" t="s">
        <v>2525</v>
      </c>
      <c r="D2982" s="268"/>
      <c r="E2982" s="267">
        <v>60</v>
      </c>
      <c r="F2982" s="269">
        <v>540</v>
      </c>
      <c r="G2982" s="270">
        <v>1085.4000000000001</v>
      </c>
      <c r="M2982" s="267">
        <v>-83.880255351124859</v>
      </c>
    </row>
    <row r="2983" spans="1:13" x14ac:dyDescent="0.25">
      <c r="A2983" s="267">
        <v>7131062</v>
      </c>
      <c r="B2983" s="267" t="s">
        <v>8397</v>
      </c>
      <c r="C2983" s="267" t="s">
        <v>2525</v>
      </c>
      <c r="D2983" s="268"/>
      <c r="E2983" s="267">
        <v>60</v>
      </c>
      <c r="F2983" s="269">
        <v>71</v>
      </c>
      <c r="G2983" s="270">
        <v>142.80000000000001</v>
      </c>
      <c r="M2983" s="267">
        <v>-83.105614415198318</v>
      </c>
    </row>
    <row r="2984" spans="1:13" x14ac:dyDescent="0.25">
      <c r="A2984" s="267">
        <v>7131065</v>
      </c>
      <c r="B2984" s="267" t="s">
        <v>8399</v>
      </c>
      <c r="C2984" s="267" t="s">
        <v>2525</v>
      </c>
      <c r="D2984" s="268"/>
      <c r="E2984" s="267">
        <v>70</v>
      </c>
      <c r="F2984" s="269">
        <v>78</v>
      </c>
      <c r="G2984" s="270">
        <v>157.4</v>
      </c>
      <c r="M2984" s="267">
        <v>-86.108096529185332</v>
      </c>
    </row>
    <row r="2985" spans="1:13" x14ac:dyDescent="0.25">
      <c r="A2985" s="267">
        <v>7131066</v>
      </c>
      <c r="B2985" s="267" t="s">
        <v>8401</v>
      </c>
      <c r="C2985" s="267" t="s">
        <v>2525</v>
      </c>
      <c r="D2985" s="268"/>
      <c r="E2985" s="267">
        <v>60</v>
      </c>
      <c r="F2985" s="269">
        <v>137</v>
      </c>
      <c r="G2985" s="270">
        <v>276</v>
      </c>
      <c r="M2985" s="267">
        <v>-84.417856840465404</v>
      </c>
    </row>
    <row r="2986" spans="1:13" x14ac:dyDescent="0.25">
      <c r="A2986" s="267">
        <v>7131068</v>
      </c>
      <c r="B2986" s="267" t="s">
        <v>8403</v>
      </c>
      <c r="C2986" s="267" t="s">
        <v>2525</v>
      </c>
      <c r="D2986" s="268"/>
      <c r="E2986" s="267">
        <v>60</v>
      </c>
      <c r="F2986" s="269">
        <v>278</v>
      </c>
      <c r="G2986" s="270">
        <v>558.6</v>
      </c>
      <c r="M2986" s="267">
        <v>-83.810111833363592</v>
      </c>
    </row>
    <row r="2987" spans="1:13" x14ac:dyDescent="0.25">
      <c r="A2987" s="267">
        <v>7131069</v>
      </c>
      <c r="B2987" s="267" t="s">
        <v>8405</v>
      </c>
      <c r="C2987" s="267" t="s">
        <v>2525</v>
      </c>
      <c r="D2987" s="268"/>
      <c r="E2987" s="267">
        <v>60</v>
      </c>
      <c r="F2987" s="269">
        <v>269</v>
      </c>
      <c r="G2987" s="270">
        <v>540.6</v>
      </c>
      <c r="M2987" s="267">
        <v>-84.04851082922886</v>
      </c>
    </row>
    <row r="2988" spans="1:13" x14ac:dyDescent="0.25">
      <c r="A2988" s="267">
        <v>7131070</v>
      </c>
      <c r="B2988" s="267" t="s">
        <v>8407</v>
      </c>
      <c r="C2988" s="267" t="s">
        <v>22275</v>
      </c>
      <c r="D2988" s="268"/>
      <c r="E2988" s="267">
        <v>50</v>
      </c>
      <c r="F2988" s="269">
        <v>7961</v>
      </c>
      <c r="G2988" s="270">
        <v>16002.4</v>
      </c>
      <c r="M2988" s="267">
        <v>-75.123192486307858</v>
      </c>
    </row>
    <row r="2989" spans="1:13" x14ac:dyDescent="0.25">
      <c r="A2989" s="267">
        <v>7131072</v>
      </c>
      <c r="B2989" s="267" t="s">
        <v>8409</v>
      </c>
      <c r="C2989" s="267" t="s">
        <v>2525</v>
      </c>
      <c r="D2989" s="268"/>
      <c r="E2989" s="267">
        <v>70</v>
      </c>
      <c r="F2989" s="269">
        <v>124</v>
      </c>
      <c r="G2989" s="270">
        <v>250.2</v>
      </c>
      <c r="M2989" s="267">
        <v>-86.669947196234332</v>
      </c>
    </row>
    <row r="2990" spans="1:13" x14ac:dyDescent="0.25">
      <c r="A2990" s="267">
        <v>7131073</v>
      </c>
      <c r="B2990" s="267" t="s">
        <v>8411</v>
      </c>
      <c r="C2990" s="267" t="s">
        <v>2525</v>
      </c>
      <c r="D2990" s="268"/>
      <c r="E2990" s="267">
        <v>60</v>
      </c>
      <c r="F2990" s="269">
        <v>413</v>
      </c>
      <c r="G2990" s="270">
        <v>830.6</v>
      </c>
      <c r="M2990" s="267">
        <v>-80.557795350210029</v>
      </c>
    </row>
    <row r="2991" spans="1:13" x14ac:dyDescent="0.25">
      <c r="A2991" s="267">
        <v>7131074</v>
      </c>
      <c r="B2991" s="267" t="s">
        <v>8413</v>
      </c>
      <c r="C2991" s="267" t="s">
        <v>2525</v>
      </c>
      <c r="D2991" s="268"/>
      <c r="E2991" s="267">
        <v>60</v>
      </c>
      <c r="F2991" s="269">
        <v>357</v>
      </c>
      <c r="G2991" s="270">
        <v>718.4</v>
      </c>
      <c r="M2991" s="267">
        <v>-83.232838700370252</v>
      </c>
    </row>
    <row r="2992" spans="1:13" x14ac:dyDescent="0.25">
      <c r="A2992" s="267">
        <v>7131075</v>
      </c>
      <c r="B2992" s="267" t="s">
        <v>8415</v>
      </c>
      <c r="C2992" s="267" t="s">
        <v>2525</v>
      </c>
      <c r="D2992" s="268"/>
      <c r="E2992" s="267">
        <v>70</v>
      </c>
      <c r="F2992" s="269">
        <v>47</v>
      </c>
      <c r="G2992" s="270">
        <v>95.2</v>
      </c>
      <c r="M2992" s="267">
        <v>-89.006988544671856</v>
      </c>
    </row>
    <row r="2993" spans="1:13" x14ac:dyDescent="0.25">
      <c r="A2993" s="267">
        <v>7131076</v>
      </c>
      <c r="B2993" s="267" t="s">
        <v>8417</v>
      </c>
      <c r="C2993" s="267" t="s">
        <v>2525</v>
      </c>
      <c r="D2993" s="268"/>
      <c r="E2993" s="267">
        <v>50</v>
      </c>
      <c r="F2993" s="269">
        <v>43</v>
      </c>
      <c r="G2993" s="270">
        <v>86</v>
      </c>
      <c r="M2993" s="267">
        <v>-76.650260866620812</v>
      </c>
    </row>
    <row r="2994" spans="1:13" x14ac:dyDescent="0.25">
      <c r="A2994" s="267">
        <v>7131077</v>
      </c>
      <c r="B2994" s="267" t="s">
        <v>8419</v>
      </c>
      <c r="C2994" s="267" t="s">
        <v>22275</v>
      </c>
      <c r="D2994" s="268"/>
      <c r="E2994" s="267">
        <v>60</v>
      </c>
      <c r="F2994" s="269">
        <v>8590</v>
      </c>
      <c r="G2994" s="270">
        <v>17266.400000000001</v>
      </c>
      <c r="M2994" s="267">
        <v>-80.81533497597627</v>
      </c>
    </row>
    <row r="2995" spans="1:13" x14ac:dyDescent="0.25">
      <c r="A2995" s="267">
        <v>7131079</v>
      </c>
      <c r="B2995" s="267" t="s">
        <v>8421</v>
      </c>
      <c r="C2995" s="267" t="s">
        <v>2525</v>
      </c>
      <c r="D2995" s="268"/>
      <c r="E2995" s="267">
        <v>70</v>
      </c>
      <c r="F2995" s="269">
        <v>33</v>
      </c>
      <c r="G2995" s="270">
        <v>66.400000000000006</v>
      </c>
      <c r="M2995" s="267">
        <v>-86.825042608459512</v>
      </c>
    </row>
    <row r="2996" spans="1:13" x14ac:dyDescent="0.25">
      <c r="A2996" s="267">
        <v>7131081</v>
      </c>
      <c r="B2996" s="267" t="s">
        <v>8423</v>
      </c>
      <c r="C2996" s="267" t="s">
        <v>2525</v>
      </c>
      <c r="D2996" s="268"/>
      <c r="E2996" s="267">
        <v>60</v>
      </c>
      <c r="F2996" s="269">
        <v>429</v>
      </c>
      <c r="G2996" s="270">
        <v>862.6</v>
      </c>
      <c r="M2996" s="267">
        <v>-83.982878093052136</v>
      </c>
    </row>
    <row r="2997" spans="1:13" x14ac:dyDescent="0.25">
      <c r="A2997" s="267">
        <v>7131082</v>
      </c>
      <c r="B2997" s="267" t="s">
        <v>8425</v>
      </c>
      <c r="C2997" s="267" t="s">
        <v>2525</v>
      </c>
      <c r="D2997" s="268"/>
      <c r="E2997" s="267">
        <v>60</v>
      </c>
      <c r="F2997" s="269">
        <v>440</v>
      </c>
      <c r="G2997" s="270">
        <v>884.8</v>
      </c>
      <c r="M2997" s="267">
        <v>-81.991828693658917</v>
      </c>
    </row>
    <row r="2998" spans="1:13" x14ac:dyDescent="0.25">
      <c r="A2998" s="267">
        <v>7131083</v>
      </c>
      <c r="B2998" s="267" t="s">
        <v>8427</v>
      </c>
      <c r="C2998" s="267" t="s">
        <v>2525</v>
      </c>
      <c r="D2998" s="268"/>
      <c r="E2998" s="267">
        <v>60</v>
      </c>
      <c r="F2998" s="269">
        <v>125</v>
      </c>
      <c r="G2998" s="270">
        <v>252</v>
      </c>
      <c r="M2998" s="267">
        <v>-82.276347839209308</v>
      </c>
    </row>
    <row r="2999" spans="1:13" x14ac:dyDescent="0.25">
      <c r="A2999" s="267">
        <v>7131084</v>
      </c>
      <c r="B2999" s="267" t="s">
        <v>8429</v>
      </c>
      <c r="C2999" s="267" t="s">
        <v>2525</v>
      </c>
      <c r="D2999" s="268"/>
      <c r="E2999" s="267">
        <v>70</v>
      </c>
      <c r="F2999" s="269">
        <v>222</v>
      </c>
      <c r="G2999" s="270">
        <v>446.2</v>
      </c>
      <c r="M2999" s="267">
        <v>-85.51414831982197</v>
      </c>
    </row>
    <row r="3000" spans="1:13" x14ac:dyDescent="0.25">
      <c r="A3000" s="267">
        <v>7131085</v>
      </c>
      <c r="B3000" s="267" t="s">
        <v>8431</v>
      </c>
      <c r="C3000" s="267" t="s">
        <v>2525</v>
      </c>
      <c r="D3000" s="268"/>
      <c r="E3000" s="267">
        <v>70</v>
      </c>
      <c r="F3000" s="269">
        <v>98</v>
      </c>
      <c r="G3000" s="270">
        <v>196.2</v>
      </c>
      <c r="M3000" s="267">
        <v>-88.423865736475307</v>
      </c>
    </row>
    <row r="3001" spans="1:13" x14ac:dyDescent="0.25">
      <c r="A3001" s="267">
        <v>7131086</v>
      </c>
      <c r="B3001" s="267" t="s">
        <v>8433</v>
      </c>
      <c r="C3001" s="267" t="s">
        <v>2525</v>
      </c>
      <c r="D3001" s="268"/>
      <c r="E3001" s="267">
        <v>70</v>
      </c>
      <c r="F3001" s="269">
        <v>79</v>
      </c>
      <c r="G3001" s="270">
        <v>158</v>
      </c>
      <c r="M3001" s="267">
        <v>-88.833636224475754</v>
      </c>
    </row>
    <row r="3002" spans="1:13" x14ac:dyDescent="0.25">
      <c r="A3002" s="267">
        <v>7131090</v>
      </c>
      <c r="B3002" s="267" t="s">
        <v>8435</v>
      </c>
      <c r="C3002" s="267" t="s">
        <v>2525</v>
      </c>
      <c r="D3002" s="268"/>
      <c r="E3002" s="267">
        <v>50</v>
      </c>
      <c r="F3002" s="269">
        <v>5383</v>
      </c>
      <c r="G3002" s="270">
        <v>10819.8</v>
      </c>
      <c r="M3002" s="267">
        <v>-72.324807369664512</v>
      </c>
    </row>
    <row r="3003" spans="1:13" x14ac:dyDescent="0.25">
      <c r="A3003" s="267">
        <v>7131201</v>
      </c>
      <c r="B3003" s="267" t="s">
        <v>8437</v>
      </c>
      <c r="C3003" s="267" t="s">
        <v>2525</v>
      </c>
      <c r="D3003" s="268"/>
      <c r="E3003" s="267">
        <v>70</v>
      </c>
      <c r="F3003" s="269">
        <v>91</v>
      </c>
      <c r="G3003" s="270">
        <v>183.6</v>
      </c>
      <c r="M3003" s="267">
        <v>-85.88448227659245</v>
      </c>
    </row>
    <row r="3004" spans="1:13" x14ac:dyDescent="0.25">
      <c r="A3004" s="267">
        <v>7131202</v>
      </c>
      <c r="B3004" s="267" t="s">
        <v>8439</v>
      </c>
      <c r="C3004" s="267" t="s">
        <v>2525</v>
      </c>
      <c r="D3004" s="268"/>
      <c r="E3004" s="267">
        <v>50</v>
      </c>
      <c r="F3004" s="269">
        <v>1582</v>
      </c>
      <c r="G3004" s="270">
        <v>3180.6</v>
      </c>
      <c r="M3004" s="267">
        <v>-59.270803502701746</v>
      </c>
    </row>
    <row r="3005" spans="1:13" x14ac:dyDescent="0.25">
      <c r="A3005" s="267">
        <v>7131204</v>
      </c>
      <c r="B3005" s="267" t="s">
        <v>8441</v>
      </c>
      <c r="C3005" s="267" t="s">
        <v>2525</v>
      </c>
      <c r="D3005" s="268"/>
      <c r="E3005" s="267">
        <v>70</v>
      </c>
      <c r="F3005" s="269">
        <v>104</v>
      </c>
      <c r="G3005" s="270">
        <v>208.8</v>
      </c>
      <c r="M3005" s="267">
        <v>-85.419011804188074</v>
      </c>
    </row>
    <row r="3006" spans="1:13" x14ac:dyDescent="0.25">
      <c r="A3006" s="267">
        <v>7131205</v>
      </c>
      <c r="B3006" s="267" t="s">
        <v>8443</v>
      </c>
      <c r="C3006" s="267" t="s">
        <v>2525</v>
      </c>
      <c r="D3006" s="268"/>
      <c r="E3006" s="267">
        <v>60</v>
      </c>
      <c r="F3006" s="269">
        <v>295</v>
      </c>
      <c r="G3006" s="270">
        <v>592.6</v>
      </c>
      <c r="M3006" s="267">
        <v>-79.862507599781594</v>
      </c>
    </row>
    <row r="3007" spans="1:13" x14ac:dyDescent="0.25">
      <c r="A3007" s="267">
        <v>7131206</v>
      </c>
      <c r="B3007" s="267" t="s">
        <v>8445</v>
      </c>
      <c r="C3007" s="267" t="s">
        <v>2525</v>
      </c>
      <c r="D3007" s="268"/>
      <c r="E3007" s="267">
        <v>70</v>
      </c>
      <c r="F3007" s="269">
        <v>182</v>
      </c>
      <c r="G3007" s="270">
        <v>365</v>
      </c>
      <c r="M3007" s="267">
        <v>-87.393528629255883</v>
      </c>
    </row>
    <row r="3008" spans="1:13" x14ac:dyDescent="0.25">
      <c r="A3008" s="267">
        <v>7131208</v>
      </c>
      <c r="B3008" s="267" t="s">
        <v>8447</v>
      </c>
      <c r="C3008" s="267" t="s">
        <v>2525</v>
      </c>
      <c r="D3008" s="268"/>
      <c r="E3008" s="267">
        <v>60</v>
      </c>
      <c r="F3008" s="269">
        <v>374</v>
      </c>
      <c r="G3008" s="270">
        <v>751.6</v>
      </c>
      <c r="M3008" s="267">
        <v>-81.665505644155971</v>
      </c>
    </row>
    <row r="3009" spans="1:13" x14ac:dyDescent="0.25">
      <c r="A3009" s="267">
        <v>7131209</v>
      </c>
      <c r="B3009" s="267" t="s">
        <v>8449</v>
      </c>
      <c r="C3009" s="267" t="s">
        <v>2525</v>
      </c>
      <c r="D3009" s="268"/>
      <c r="E3009" s="267">
        <v>60</v>
      </c>
      <c r="F3009" s="269">
        <v>562</v>
      </c>
      <c r="G3009" s="270">
        <v>1129.2</v>
      </c>
      <c r="M3009" s="267">
        <v>-80.72472319394538</v>
      </c>
    </row>
    <row r="3010" spans="1:13" x14ac:dyDescent="0.25">
      <c r="A3010" s="267">
        <v>7131210</v>
      </c>
      <c r="B3010" s="267" t="s">
        <v>8451</v>
      </c>
      <c r="C3010" s="267" t="s">
        <v>2525</v>
      </c>
      <c r="D3010" s="268"/>
      <c r="E3010" s="267">
        <v>60</v>
      </c>
      <c r="F3010" s="269">
        <v>564</v>
      </c>
      <c r="G3010" s="270">
        <v>1134.2</v>
      </c>
      <c r="M3010" s="267">
        <v>-82.17145352130801</v>
      </c>
    </row>
    <row r="3011" spans="1:13" x14ac:dyDescent="0.25">
      <c r="A3011" s="267">
        <v>7131211</v>
      </c>
      <c r="B3011" s="267" t="s">
        <v>8453</v>
      </c>
      <c r="C3011" s="267" t="s">
        <v>2525</v>
      </c>
      <c r="D3011" s="268"/>
      <c r="E3011" s="267">
        <v>60</v>
      </c>
      <c r="F3011" s="269">
        <v>752</v>
      </c>
      <c r="G3011" s="270">
        <v>1510.8</v>
      </c>
      <c r="M3011" s="267">
        <v>-82.894156921318142</v>
      </c>
    </row>
    <row r="3012" spans="1:13" x14ac:dyDescent="0.25">
      <c r="A3012" s="267">
        <v>7131501</v>
      </c>
      <c r="B3012" s="267" t="s">
        <v>8455</v>
      </c>
      <c r="C3012" s="267" t="s">
        <v>2525</v>
      </c>
      <c r="D3012" s="268"/>
      <c r="E3012" s="267">
        <v>70</v>
      </c>
      <c r="F3012" s="269">
        <v>303</v>
      </c>
      <c r="G3012" s="270">
        <v>610</v>
      </c>
      <c r="M3012" s="267">
        <v>-85.341873235021637</v>
      </c>
    </row>
    <row r="3013" spans="1:13" x14ac:dyDescent="0.25">
      <c r="A3013" s="267">
        <v>7131502</v>
      </c>
      <c r="B3013" s="267" t="s">
        <v>8457</v>
      </c>
      <c r="C3013" s="267" t="s">
        <v>2525</v>
      </c>
      <c r="D3013" s="268"/>
      <c r="E3013" s="267">
        <v>50</v>
      </c>
      <c r="F3013" s="269">
        <v>932</v>
      </c>
      <c r="G3013" s="270">
        <v>1874.2</v>
      </c>
      <c r="M3013" s="267">
        <v>-78.778695514005207</v>
      </c>
    </row>
    <row r="3014" spans="1:13" x14ac:dyDescent="0.25">
      <c r="A3014" s="267">
        <v>7132001</v>
      </c>
      <c r="B3014" s="267" t="s">
        <v>8459</v>
      </c>
      <c r="C3014" s="267" t="s">
        <v>2525</v>
      </c>
      <c r="D3014" s="268"/>
      <c r="E3014" s="267">
        <v>60</v>
      </c>
      <c r="F3014" s="269">
        <v>216</v>
      </c>
      <c r="G3014" s="270">
        <v>434.2</v>
      </c>
      <c r="M3014" s="267">
        <v>-82.229446205541279</v>
      </c>
    </row>
    <row r="3015" spans="1:13" x14ac:dyDescent="0.25">
      <c r="A3015" s="267">
        <v>7132002</v>
      </c>
      <c r="B3015" s="267" t="s">
        <v>2265</v>
      </c>
      <c r="C3015" s="267" t="s">
        <v>2525</v>
      </c>
      <c r="D3015" s="268"/>
      <c r="E3015" s="267">
        <v>60</v>
      </c>
      <c r="F3015" s="269">
        <v>783</v>
      </c>
      <c r="G3015" s="270">
        <v>1574.6</v>
      </c>
      <c r="M3015" s="267">
        <v>-79.901414183001449</v>
      </c>
    </row>
    <row r="3016" spans="1:13" x14ac:dyDescent="0.25">
      <c r="A3016" s="267">
        <v>7132004</v>
      </c>
      <c r="B3016" s="267" t="s">
        <v>8462</v>
      </c>
      <c r="C3016" s="267" t="s">
        <v>2525</v>
      </c>
      <c r="D3016" s="268"/>
      <c r="E3016" s="267">
        <v>70</v>
      </c>
      <c r="F3016" s="269">
        <v>52</v>
      </c>
      <c r="G3016" s="270">
        <v>104.6</v>
      </c>
      <c r="M3016" s="267">
        <v>-87.365292405084432</v>
      </c>
    </row>
    <row r="3017" spans="1:13" x14ac:dyDescent="0.25">
      <c r="A3017" s="267">
        <v>7132005</v>
      </c>
      <c r="B3017" s="267" t="s">
        <v>8464</v>
      </c>
      <c r="C3017" s="267" t="s">
        <v>2525</v>
      </c>
      <c r="D3017" s="268"/>
      <c r="E3017" s="267">
        <v>70</v>
      </c>
      <c r="F3017" s="269">
        <v>93</v>
      </c>
      <c r="G3017" s="270">
        <v>186.2</v>
      </c>
      <c r="M3017" s="267">
        <v>-86.100786300825618</v>
      </c>
    </row>
    <row r="3018" spans="1:13" x14ac:dyDescent="0.25">
      <c r="A3018" s="267">
        <v>7132006</v>
      </c>
      <c r="B3018" s="267" t="s">
        <v>8466</v>
      </c>
      <c r="C3018" s="267" t="s">
        <v>22275</v>
      </c>
      <c r="D3018" s="268"/>
      <c r="E3018" s="267">
        <v>50</v>
      </c>
      <c r="F3018" s="269">
        <v>4997</v>
      </c>
      <c r="G3018" s="270">
        <v>10043.799999999999</v>
      </c>
      <c r="M3018" s="267">
        <v>-75.858821286696866</v>
      </c>
    </row>
    <row r="3019" spans="1:13" x14ac:dyDescent="0.25">
      <c r="A3019" s="267">
        <v>7132007</v>
      </c>
      <c r="B3019" s="267" t="s">
        <v>8468</v>
      </c>
      <c r="C3019" s="267" t="s">
        <v>2525</v>
      </c>
      <c r="D3019" s="268"/>
      <c r="E3019" s="267">
        <v>70</v>
      </c>
      <c r="F3019" s="269">
        <v>223</v>
      </c>
      <c r="G3019" s="270">
        <v>448.4</v>
      </c>
      <c r="M3019" s="267">
        <v>-86.806275219802401</v>
      </c>
    </row>
    <row r="3020" spans="1:13" x14ac:dyDescent="0.25">
      <c r="A3020" s="267">
        <v>7132008</v>
      </c>
      <c r="B3020" s="267" t="s">
        <v>8470</v>
      </c>
      <c r="C3020" s="267" t="s">
        <v>2525</v>
      </c>
      <c r="D3020" s="268"/>
      <c r="E3020" s="267">
        <v>60</v>
      </c>
      <c r="F3020" s="269">
        <v>1237</v>
      </c>
      <c r="G3020" s="270">
        <v>2486.6</v>
      </c>
      <c r="M3020" s="267">
        <v>-84.362336911612715</v>
      </c>
    </row>
    <row r="3021" spans="1:13" x14ac:dyDescent="0.25">
      <c r="A3021" s="267">
        <v>7132009</v>
      </c>
      <c r="B3021" s="267" t="s">
        <v>8472</v>
      </c>
      <c r="C3021" s="267" t="s">
        <v>2525</v>
      </c>
      <c r="D3021" s="268"/>
      <c r="E3021" s="267">
        <v>60</v>
      </c>
      <c r="F3021" s="269">
        <v>305</v>
      </c>
      <c r="G3021" s="270">
        <v>613.6</v>
      </c>
      <c r="M3021" s="267">
        <v>-84.174806444458454</v>
      </c>
    </row>
    <row r="3022" spans="1:13" x14ac:dyDescent="0.25">
      <c r="A3022" s="267">
        <v>7132010</v>
      </c>
      <c r="B3022" s="267" t="s">
        <v>8474</v>
      </c>
      <c r="C3022" s="267" t="s">
        <v>2525</v>
      </c>
      <c r="D3022" s="268"/>
      <c r="E3022" s="267">
        <v>70</v>
      </c>
      <c r="F3022" s="269">
        <v>11727</v>
      </c>
      <c r="G3022" s="270">
        <v>23570.6</v>
      </c>
      <c r="M3022" s="267">
        <v>-85.911429527401992</v>
      </c>
    </row>
    <row r="3023" spans="1:13" x14ac:dyDescent="0.25">
      <c r="A3023" s="267">
        <v>7132011</v>
      </c>
      <c r="B3023" s="267" t="s">
        <v>8476</v>
      </c>
      <c r="C3023" s="267" t="s">
        <v>2525</v>
      </c>
      <c r="D3023" s="268"/>
      <c r="E3023" s="267">
        <v>70</v>
      </c>
      <c r="F3023" s="269">
        <v>523</v>
      </c>
      <c r="G3023" s="270">
        <v>1052.2</v>
      </c>
      <c r="M3023" s="267">
        <v>-86.428459704098628</v>
      </c>
    </row>
    <row r="3024" spans="1:13" x14ac:dyDescent="0.25">
      <c r="A3024" s="267">
        <v>7132012</v>
      </c>
      <c r="B3024" s="267" t="s">
        <v>8478</v>
      </c>
      <c r="C3024" s="267" t="s">
        <v>2525</v>
      </c>
      <c r="D3024" s="268"/>
      <c r="E3024" s="267">
        <v>50</v>
      </c>
      <c r="F3024" s="269">
        <v>1191</v>
      </c>
      <c r="G3024" s="270">
        <v>2393.1999999999998</v>
      </c>
      <c r="M3024" s="267">
        <v>-76.433143617549291</v>
      </c>
    </row>
    <row r="3025" spans="1:13" x14ac:dyDescent="0.25">
      <c r="A3025" s="267">
        <v>7132013</v>
      </c>
      <c r="B3025" s="267" t="s">
        <v>8480</v>
      </c>
      <c r="C3025" s="267" t="s">
        <v>2525</v>
      </c>
      <c r="D3025" s="268"/>
      <c r="E3025" s="267">
        <v>60</v>
      </c>
      <c r="F3025" s="269">
        <v>483</v>
      </c>
      <c r="G3025" s="270">
        <v>970</v>
      </c>
      <c r="M3025" s="267">
        <v>-82.464493574742278</v>
      </c>
    </row>
    <row r="3026" spans="1:13" x14ac:dyDescent="0.25">
      <c r="A3026" s="267">
        <v>7132014</v>
      </c>
      <c r="B3026" s="267" t="s">
        <v>8482</v>
      </c>
      <c r="C3026" s="267" t="s">
        <v>2525</v>
      </c>
      <c r="D3026" s="268"/>
      <c r="E3026" s="267">
        <v>70</v>
      </c>
      <c r="F3026" s="269">
        <v>359</v>
      </c>
      <c r="G3026" s="270">
        <v>721.8</v>
      </c>
      <c r="M3026" s="267">
        <v>-87.12632580184389</v>
      </c>
    </row>
    <row r="3027" spans="1:13" x14ac:dyDescent="0.25">
      <c r="A3027" s="267">
        <v>7132015</v>
      </c>
      <c r="B3027" s="267" t="s">
        <v>8484</v>
      </c>
      <c r="C3027" s="267" t="s">
        <v>2525</v>
      </c>
      <c r="D3027" s="268"/>
      <c r="E3027" s="267">
        <v>70</v>
      </c>
      <c r="F3027" s="269">
        <v>276</v>
      </c>
      <c r="G3027" s="270">
        <v>555</v>
      </c>
      <c r="M3027" s="267">
        <v>-88.242284837873484</v>
      </c>
    </row>
    <row r="3028" spans="1:13" x14ac:dyDescent="0.25">
      <c r="A3028" s="267">
        <v>7132016</v>
      </c>
      <c r="B3028" s="267" t="s">
        <v>8486</v>
      </c>
      <c r="C3028" s="267" t="s">
        <v>2525</v>
      </c>
      <c r="D3028" s="268"/>
      <c r="E3028" s="267">
        <v>70</v>
      </c>
      <c r="F3028" s="269">
        <v>248</v>
      </c>
      <c r="G3028" s="270">
        <v>499</v>
      </c>
      <c r="M3028" s="267">
        <v>-86.627314440780282</v>
      </c>
    </row>
    <row r="3029" spans="1:13" x14ac:dyDescent="0.25">
      <c r="A3029" s="267">
        <v>7132017</v>
      </c>
      <c r="B3029" s="267" t="s">
        <v>8488</v>
      </c>
      <c r="C3029" s="267" t="s">
        <v>2525</v>
      </c>
      <c r="D3029" s="268"/>
      <c r="E3029" s="267">
        <v>70</v>
      </c>
      <c r="F3029" s="269">
        <v>165</v>
      </c>
      <c r="G3029" s="270">
        <v>331.4</v>
      </c>
      <c r="M3029" s="267">
        <v>-85.474292268880731</v>
      </c>
    </row>
    <row r="3030" spans="1:13" x14ac:dyDescent="0.25">
      <c r="A3030" s="267">
        <v>7132018</v>
      </c>
      <c r="B3030" s="267" t="s">
        <v>8490</v>
      </c>
      <c r="C3030" s="267" t="s">
        <v>2525</v>
      </c>
      <c r="D3030" s="268"/>
      <c r="E3030" s="267">
        <v>50</v>
      </c>
      <c r="F3030" s="269">
        <v>2150</v>
      </c>
      <c r="G3030" s="270">
        <v>4322.2</v>
      </c>
      <c r="M3030" s="267">
        <v>-71.146557906140771</v>
      </c>
    </row>
    <row r="3031" spans="1:13" x14ac:dyDescent="0.25">
      <c r="A3031" s="267">
        <v>7132019</v>
      </c>
      <c r="B3031" s="267" t="s">
        <v>8492</v>
      </c>
      <c r="C3031" s="267" t="s">
        <v>2525</v>
      </c>
      <c r="D3031" s="268"/>
      <c r="E3031" s="267">
        <v>60</v>
      </c>
      <c r="F3031" s="269">
        <v>517</v>
      </c>
      <c r="G3031" s="270">
        <v>1039.8</v>
      </c>
      <c r="M3031" s="267">
        <v>-83.655803917439968</v>
      </c>
    </row>
    <row r="3032" spans="1:13" x14ac:dyDescent="0.25">
      <c r="A3032" s="267">
        <v>7132020</v>
      </c>
      <c r="B3032" s="267" t="s">
        <v>8494</v>
      </c>
      <c r="C3032" s="267" t="s">
        <v>2525</v>
      </c>
      <c r="D3032" s="268"/>
      <c r="E3032" s="267">
        <v>60</v>
      </c>
      <c r="F3032" s="269">
        <v>7860</v>
      </c>
      <c r="G3032" s="270">
        <v>15797.8</v>
      </c>
      <c r="M3032" s="267">
        <v>-84.762031006642715</v>
      </c>
    </row>
    <row r="3033" spans="1:13" x14ac:dyDescent="0.25">
      <c r="A3033" s="267">
        <v>7132022</v>
      </c>
      <c r="B3033" s="267" t="s">
        <v>8496</v>
      </c>
      <c r="C3033" s="267" t="s">
        <v>2525</v>
      </c>
      <c r="D3033" s="268"/>
      <c r="E3033" s="267">
        <v>50</v>
      </c>
      <c r="F3033" s="269">
        <v>235</v>
      </c>
      <c r="G3033" s="270">
        <v>472</v>
      </c>
      <c r="M3033" s="267">
        <v>-60.24615760717171</v>
      </c>
    </row>
    <row r="3034" spans="1:13" x14ac:dyDescent="0.25">
      <c r="A3034" s="267">
        <v>7132023</v>
      </c>
      <c r="B3034" s="267" t="s">
        <v>8498</v>
      </c>
      <c r="C3034" s="267" t="s">
        <v>2525</v>
      </c>
      <c r="D3034" s="268"/>
      <c r="E3034" s="267">
        <v>70</v>
      </c>
      <c r="F3034" s="269">
        <v>280</v>
      </c>
      <c r="G3034" s="270">
        <v>562.20000000000005</v>
      </c>
      <c r="M3034" s="267">
        <v>-87.181703802006666</v>
      </c>
    </row>
    <row r="3035" spans="1:13" x14ac:dyDescent="0.25">
      <c r="A3035" s="267">
        <v>7132024</v>
      </c>
      <c r="B3035" s="267" t="s">
        <v>8500</v>
      </c>
      <c r="C3035" s="267" t="s">
        <v>2525</v>
      </c>
      <c r="D3035" s="268"/>
      <c r="E3035" s="267">
        <v>50</v>
      </c>
      <c r="F3035" s="269">
        <v>165</v>
      </c>
      <c r="G3035" s="270">
        <v>332.6</v>
      </c>
      <c r="M3035" s="267">
        <v>-75.665026514565639</v>
      </c>
    </row>
    <row r="3036" spans="1:13" x14ac:dyDescent="0.25">
      <c r="A3036" s="267">
        <v>7132025</v>
      </c>
      <c r="B3036" s="267" t="s">
        <v>8502</v>
      </c>
      <c r="C3036" s="267" t="s">
        <v>2525</v>
      </c>
      <c r="D3036" s="268"/>
      <c r="E3036" s="267">
        <v>60</v>
      </c>
      <c r="F3036" s="269">
        <v>925</v>
      </c>
      <c r="G3036" s="270">
        <v>1860.2</v>
      </c>
      <c r="M3036" s="267">
        <v>-79.448634798831435</v>
      </c>
    </row>
    <row r="3037" spans="1:13" x14ac:dyDescent="0.25">
      <c r="A3037" s="267">
        <v>7132026</v>
      </c>
      <c r="B3037" s="267" t="s">
        <v>8504</v>
      </c>
      <c r="C3037" s="267" t="s">
        <v>2525</v>
      </c>
      <c r="D3037" s="268"/>
      <c r="E3037" s="267">
        <v>60</v>
      </c>
      <c r="F3037" s="269">
        <v>348</v>
      </c>
      <c r="G3037" s="270">
        <v>699.2</v>
      </c>
      <c r="M3037" s="267">
        <v>-83.736888948481763</v>
      </c>
    </row>
    <row r="3038" spans="1:13" x14ac:dyDescent="0.25">
      <c r="A3038" s="267">
        <v>7132027</v>
      </c>
      <c r="B3038" s="267" t="s">
        <v>8506</v>
      </c>
      <c r="C3038" s="267" t="s">
        <v>2525</v>
      </c>
      <c r="D3038" s="268"/>
      <c r="E3038" s="267">
        <v>60</v>
      </c>
      <c r="F3038" s="269">
        <v>35</v>
      </c>
      <c r="G3038" s="270">
        <v>71.2</v>
      </c>
      <c r="M3038" s="267">
        <v>-81.4998918041709</v>
      </c>
    </row>
    <row r="3039" spans="1:13" x14ac:dyDescent="0.25">
      <c r="A3039" s="267">
        <v>7132028</v>
      </c>
      <c r="B3039" s="267" t="s">
        <v>8508</v>
      </c>
      <c r="C3039" s="267" t="s">
        <v>2525</v>
      </c>
      <c r="D3039" s="268"/>
      <c r="E3039" s="267">
        <v>70</v>
      </c>
      <c r="F3039" s="269">
        <v>646</v>
      </c>
      <c r="G3039" s="270">
        <v>1298.2</v>
      </c>
      <c r="M3039" s="267">
        <v>-85.357139527131253</v>
      </c>
    </row>
    <row r="3040" spans="1:13" x14ac:dyDescent="0.25">
      <c r="A3040" s="267">
        <v>7132029</v>
      </c>
      <c r="B3040" s="267" t="s">
        <v>8510</v>
      </c>
      <c r="C3040" s="267" t="s">
        <v>2525</v>
      </c>
      <c r="D3040" s="268"/>
      <c r="E3040" s="267">
        <v>70</v>
      </c>
      <c r="F3040" s="269">
        <v>27</v>
      </c>
      <c r="G3040" s="270">
        <v>53.4</v>
      </c>
      <c r="M3040" s="267">
        <v>-87.671818216527029</v>
      </c>
    </row>
    <row r="3041" spans="1:13" x14ac:dyDescent="0.25">
      <c r="A3041" s="267">
        <v>7132030</v>
      </c>
      <c r="B3041" s="267" t="s">
        <v>8512</v>
      </c>
      <c r="C3041" s="267" t="s">
        <v>2525</v>
      </c>
      <c r="D3041" s="268"/>
      <c r="E3041" s="267">
        <v>60</v>
      </c>
      <c r="F3041" s="269">
        <v>5859</v>
      </c>
      <c r="G3041" s="270">
        <v>11776.2</v>
      </c>
      <c r="M3041" s="267">
        <v>-82.262020812472556</v>
      </c>
    </row>
    <row r="3042" spans="1:13" x14ac:dyDescent="0.25">
      <c r="A3042" s="267">
        <v>7132031</v>
      </c>
      <c r="B3042" s="267" t="s">
        <v>8514</v>
      </c>
      <c r="C3042" s="267" t="s">
        <v>2525</v>
      </c>
      <c r="D3042" s="268"/>
      <c r="E3042" s="267">
        <v>60</v>
      </c>
      <c r="F3042" s="269">
        <v>132</v>
      </c>
      <c r="G3042" s="270">
        <v>265</v>
      </c>
      <c r="M3042" s="267">
        <v>-79.370257182620492</v>
      </c>
    </row>
    <row r="3043" spans="1:13" x14ac:dyDescent="0.25">
      <c r="A3043" s="267">
        <v>7132032</v>
      </c>
      <c r="B3043" s="267" t="s">
        <v>8516</v>
      </c>
      <c r="C3043" s="267" t="s">
        <v>2525</v>
      </c>
      <c r="D3043" s="268"/>
      <c r="E3043" s="267">
        <v>60</v>
      </c>
      <c r="F3043" s="269">
        <v>608</v>
      </c>
      <c r="G3043" s="270">
        <v>1222.4000000000001</v>
      </c>
      <c r="M3043" s="267">
        <v>-80.579044522616968</v>
      </c>
    </row>
    <row r="3044" spans="1:13" x14ac:dyDescent="0.25">
      <c r="A3044" s="267">
        <v>7132033</v>
      </c>
      <c r="B3044" s="267" t="s">
        <v>8518</v>
      </c>
      <c r="C3044" s="267" t="s">
        <v>2525</v>
      </c>
      <c r="D3044" s="268"/>
      <c r="E3044" s="267">
        <v>60</v>
      </c>
      <c r="F3044" s="269">
        <v>340</v>
      </c>
      <c r="G3044" s="270">
        <v>683.8</v>
      </c>
      <c r="M3044" s="267">
        <v>-80.588563830141069</v>
      </c>
    </row>
    <row r="3045" spans="1:13" x14ac:dyDescent="0.25">
      <c r="A3045" s="267">
        <v>7132034</v>
      </c>
      <c r="B3045" s="267" t="s">
        <v>8520</v>
      </c>
      <c r="C3045" s="267" t="s">
        <v>2525</v>
      </c>
      <c r="D3045" s="268"/>
      <c r="E3045" s="267">
        <v>60</v>
      </c>
      <c r="F3045" s="269">
        <v>303</v>
      </c>
      <c r="G3045" s="270">
        <v>608.4</v>
      </c>
      <c r="M3045" s="267">
        <v>-83.001361318147701</v>
      </c>
    </row>
    <row r="3046" spans="1:13" x14ac:dyDescent="0.25">
      <c r="A3046" s="267">
        <v>7132035</v>
      </c>
      <c r="B3046" s="267" t="s">
        <v>8522</v>
      </c>
      <c r="C3046" s="267" t="s">
        <v>2525</v>
      </c>
      <c r="D3046" s="268"/>
      <c r="E3046" s="267">
        <v>70</v>
      </c>
      <c r="F3046" s="269">
        <v>78</v>
      </c>
      <c r="G3046" s="270">
        <v>156.4</v>
      </c>
      <c r="M3046" s="267">
        <v>-85.138351809584563</v>
      </c>
    </row>
    <row r="3047" spans="1:13" x14ac:dyDescent="0.25">
      <c r="A3047" s="267">
        <v>7132036</v>
      </c>
      <c r="B3047" s="267" t="s">
        <v>8090</v>
      </c>
      <c r="C3047" s="267" t="s">
        <v>2525</v>
      </c>
      <c r="D3047" s="268"/>
      <c r="E3047" s="267">
        <v>50</v>
      </c>
      <c r="F3047" s="269">
        <v>562</v>
      </c>
      <c r="G3047" s="270">
        <v>1129.5999999999999</v>
      </c>
      <c r="M3047" s="267">
        <v>-70.435131486273221</v>
      </c>
    </row>
    <row r="3048" spans="1:13" x14ac:dyDescent="0.25">
      <c r="A3048" s="267">
        <v>7132037</v>
      </c>
      <c r="B3048" s="267" t="s">
        <v>8525</v>
      </c>
      <c r="C3048" s="267" t="s">
        <v>2525</v>
      </c>
      <c r="D3048" s="268"/>
      <c r="E3048" s="267">
        <v>50</v>
      </c>
      <c r="F3048" s="269">
        <v>802</v>
      </c>
      <c r="G3048" s="270">
        <v>1613</v>
      </c>
      <c r="M3048" s="267">
        <v>-60.452528599590345</v>
      </c>
    </row>
    <row r="3049" spans="1:13" x14ac:dyDescent="0.25">
      <c r="A3049" s="267">
        <v>7132038</v>
      </c>
      <c r="B3049" s="267" t="s">
        <v>8527</v>
      </c>
      <c r="C3049" s="267" t="s">
        <v>2525</v>
      </c>
      <c r="D3049" s="268"/>
      <c r="E3049" s="267">
        <v>70</v>
      </c>
      <c r="F3049" s="269">
        <v>589</v>
      </c>
      <c r="G3049" s="270">
        <v>1183.2</v>
      </c>
      <c r="M3049" s="267">
        <v>-87.17840381840314</v>
      </c>
    </row>
    <row r="3050" spans="1:13" x14ac:dyDescent="0.25">
      <c r="A3050" s="267">
        <v>7132039</v>
      </c>
      <c r="B3050" s="267" t="s">
        <v>8529</v>
      </c>
      <c r="C3050" s="267" t="s">
        <v>2525</v>
      </c>
      <c r="D3050" s="268"/>
      <c r="E3050" s="267">
        <v>60</v>
      </c>
      <c r="F3050" s="269">
        <v>941</v>
      </c>
      <c r="G3050" s="270">
        <v>1891.2</v>
      </c>
      <c r="M3050" s="267">
        <v>-81.268002199119479</v>
      </c>
    </row>
    <row r="3051" spans="1:13" x14ac:dyDescent="0.25">
      <c r="A3051" s="267">
        <v>7132040</v>
      </c>
      <c r="B3051" s="267" t="s">
        <v>8531</v>
      </c>
      <c r="C3051" s="267" t="s">
        <v>2525</v>
      </c>
      <c r="D3051" s="268"/>
      <c r="E3051" s="267">
        <v>70</v>
      </c>
      <c r="F3051" s="269">
        <v>6220</v>
      </c>
      <c r="G3051" s="270">
        <v>12501.8</v>
      </c>
      <c r="M3051" s="267">
        <v>-87.8122992147172</v>
      </c>
    </row>
    <row r="3052" spans="1:13" x14ac:dyDescent="0.25">
      <c r="A3052" s="267">
        <v>7132041</v>
      </c>
      <c r="B3052" s="267" t="s">
        <v>8533</v>
      </c>
      <c r="C3052" s="267" t="s">
        <v>2525</v>
      </c>
      <c r="D3052" s="268"/>
      <c r="E3052" s="267">
        <v>50</v>
      </c>
      <c r="F3052" s="269">
        <v>49</v>
      </c>
      <c r="G3052" s="270">
        <v>99</v>
      </c>
      <c r="M3052" s="267">
        <v>-77.227854986810243</v>
      </c>
    </row>
    <row r="3053" spans="1:13" x14ac:dyDescent="0.25">
      <c r="A3053" s="267">
        <v>7132042</v>
      </c>
      <c r="B3053" s="267" t="s">
        <v>8535</v>
      </c>
      <c r="C3053" s="267" t="s">
        <v>2525</v>
      </c>
      <c r="D3053" s="268"/>
      <c r="E3053" s="267">
        <v>60</v>
      </c>
      <c r="F3053" s="269">
        <v>268</v>
      </c>
      <c r="G3053" s="270">
        <v>538</v>
      </c>
      <c r="M3053" s="267">
        <v>-81.082825658997479</v>
      </c>
    </row>
    <row r="3054" spans="1:13" x14ac:dyDescent="0.25">
      <c r="A3054" s="267">
        <v>7132043</v>
      </c>
      <c r="B3054" s="267" t="s">
        <v>8537</v>
      </c>
      <c r="C3054" s="267" t="s">
        <v>2525</v>
      </c>
      <c r="D3054" s="268"/>
      <c r="E3054" s="267">
        <v>60</v>
      </c>
      <c r="F3054" s="269">
        <v>336</v>
      </c>
      <c r="G3054" s="270">
        <v>676.2</v>
      </c>
      <c r="M3054" s="267">
        <v>-80.923496372954986</v>
      </c>
    </row>
    <row r="3055" spans="1:13" x14ac:dyDescent="0.25">
      <c r="A3055" s="267">
        <v>7132044</v>
      </c>
      <c r="B3055" s="267" t="s">
        <v>8539</v>
      </c>
      <c r="C3055" s="267" t="s">
        <v>2525</v>
      </c>
      <c r="D3055" s="268"/>
      <c r="E3055" s="267">
        <v>60</v>
      </c>
      <c r="F3055" s="269">
        <v>1662</v>
      </c>
      <c r="G3055" s="270">
        <v>3340.4</v>
      </c>
      <c r="M3055" s="267">
        <v>-79.174666479292938</v>
      </c>
    </row>
    <row r="3056" spans="1:13" x14ac:dyDescent="0.25">
      <c r="A3056" s="267">
        <v>7132045</v>
      </c>
      <c r="B3056" s="267" t="s">
        <v>8541</v>
      </c>
      <c r="C3056" s="267" t="s">
        <v>2525</v>
      </c>
      <c r="D3056" s="268"/>
      <c r="E3056" s="267">
        <v>70</v>
      </c>
      <c r="F3056" s="269">
        <v>273</v>
      </c>
      <c r="G3056" s="270">
        <v>548</v>
      </c>
      <c r="M3056" s="267">
        <v>-85.274011888927959</v>
      </c>
    </row>
    <row r="3057" spans="1:13" x14ac:dyDescent="0.25">
      <c r="A3057" s="267">
        <v>7132046</v>
      </c>
      <c r="B3057" s="267" t="s">
        <v>8543</v>
      </c>
      <c r="C3057" s="267" t="s">
        <v>2525</v>
      </c>
      <c r="D3057" s="268"/>
      <c r="E3057" s="267">
        <v>60</v>
      </c>
      <c r="F3057" s="269">
        <v>164</v>
      </c>
      <c r="G3057" s="270">
        <v>330.2</v>
      </c>
      <c r="M3057" s="267">
        <v>-84.698564440153092</v>
      </c>
    </row>
    <row r="3058" spans="1:13" x14ac:dyDescent="0.25">
      <c r="A3058" s="267">
        <v>7132047</v>
      </c>
      <c r="B3058" s="267" t="s">
        <v>8545</v>
      </c>
      <c r="C3058" s="267" t="s">
        <v>2525</v>
      </c>
      <c r="D3058" s="268"/>
      <c r="E3058" s="267">
        <v>70</v>
      </c>
      <c r="F3058" s="269">
        <v>425</v>
      </c>
      <c r="G3058" s="270">
        <v>854.6</v>
      </c>
      <c r="M3058" s="267">
        <v>-85.796844690766349</v>
      </c>
    </row>
    <row r="3059" spans="1:13" x14ac:dyDescent="0.25">
      <c r="A3059" s="267">
        <v>7132048</v>
      </c>
      <c r="B3059" s="267" t="s">
        <v>8547</v>
      </c>
      <c r="C3059" s="267" t="s">
        <v>2525</v>
      </c>
      <c r="D3059" s="268"/>
      <c r="E3059" s="267">
        <v>60</v>
      </c>
      <c r="F3059" s="269">
        <v>97</v>
      </c>
      <c r="G3059" s="270">
        <v>194</v>
      </c>
      <c r="M3059" s="267">
        <v>-83.793459908405566</v>
      </c>
    </row>
    <row r="3060" spans="1:13" x14ac:dyDescent="0.25">
      <c r="A3060" s="267">
        <v>7132049</v>
      </c>
      <c r="B3060" s="267" t="s">
        <v>8549</v>
      </c>
      <c r="C3060" s="267" t="s">
        <v>2525</v>
      </c>
      <c r="D3060" s="268"/>
      <c r="E3060" s="267">
        <v>70</v>
      </c>
      <c r="F3060" s="269">
        <v>115</v>
      </c>
      <c r="G3060" s="270">
        <v>230.6</v>
      </c>
      <c r="M3060" s="267">
        <v>-90.685052948938235</v>
      </c>
    </row>
    <row r="3061" spans="1:13" x14ac:dyDescent="0.25">
      <c r="A3061" s="267">
        <v>7132050</v>
      </c>
      <c r="B3061" s="267" t="s">
        <v>8551</v>
      </c>
      <c r="C3061" s="267" t="s">
        <v>22275</v>
      </c>
      <c r="D3061" s="268"/>
      <c r="E3061" s="267">
        <v>60</v>
      </c>
      <c r="F3061" s="269">
        <v>8834</v>
      </c>
      <c r="G3061" s="270">
        <v>17755.599999999999</v>
      </c>
      <c r="M3061" s="267">
        <v>-80.166314634526259</v>
      </c>
    </row>
    <row r="3062" spans="1:13" x14ac:dyDescent="0.25">
      <c r="A3062" s="267">
        <v>7132051</v>
      </c>
      <c r="B3062" s="267" t="s">
        <v>8553</v>
      </c>
      <c r="C3062" s="267" t="s">
        <v>2525</v>
      </c>
      <c r="D3062" s="268"/>
      <c r="E3062" s="267">
        <v>70</v>
      </c>
      <c r="F3062" s="269">
        <v>131</v>
      </c>
      <c r="G3062" s="270">
        <v>263.39999999999998</v>
      </c>
      <c r="M3062" s="267">
        <v>-91.896314579307941</v>
      </c>
    </row>
    <row r="3063" spans="1:13" x14ac:dyDescent="0.25">
      <c r="A3063" s="267">
        <v>7132052</v>
      </c>
      <c r="B3063" s="267" t="s">
        <v>8555</v>
      </c>
      <c r="C3063" s="267" t="s">
        <v>2525</v>
      </c>
      <c r="D3063" s="268"/>
      <c r="E3063" s="267">
        <v>70</v>
      </c>
      <c r="F3063" s="269">
        <v>149</v>
      </c>
      <c r="G3063" s="270">
        <v>299.2</v>
      </c>
      <c r="M3063" s="267">
        <v>-87.88938321922069</v>
      </c>
    </row>
    <row r="3064" spans="1:13" x14ac:dyDescent="0.25">
      <c r="A3064" s="267">
        <v>7132053</v>
      </c>
      <c r="B3064" s="267" t="s">
        <v>8557</v>
      </c>
      <c r="C3064" s="267" t="s">
        <v>2525</v>
      </c>
      <c r="D3064" s="268"/>
      <c r="E3064" s="267">
        <v>70</v>
      </c>
      <c r="F3064" s="269">
        <v>158</v>
      </c>
      <c r="G3064" s="270">
        <v>318.2</v>
      </c>
      <c r="M3064" s="267">
        <v>-86.112619771946541</v>
      </c>
    </row>
    <row r="3065" spans="1:13" x14ac:dyDescent="0.25">
      <c r="A3065" s="267">
        <v>7132054</v>
      </c>
      <c r="B3065" s="267" t="s">
        <v>8559</v>
      </c>
      <c r="C3065" s="267" t="s">
        <v>2525</v>
      </c>
      <c r="D3065" s="268"/>
      <c r="E3065" s="267">
        <v>70</v>
      </c>
      <c r="F3065" s="269">
        <v>298</v>
      </c>
      <c r="G3065" s="270">
        <v>598.4</v>
      </c>
      <c r="M3065" s="267">
        <v>-85.369780571091894</v>
      </c>
    </row>
    <row r="3066" spans="1:13" x14ac:dyDescent="0.25">
      <c r="A3066" s="267">
        <v>7132055</v>
      </c>
      <c r="B3066" s="267" t="s">
        <v>8561</v>
      </c>
      <c r="C3066" s="267" t="s">
        <v>2525</v>
      </c>
      <c r="D3066" s="268"/>
      <c r="E3066" s="267">
        <v>50</v>
      </c>
      <c r="F3066" s="269">
        <v>952</v>
      </c>
      <c r="G3066" s="270">
        <v>1913</v>
      </c>
      <c r="M3066" s="267">
        <v>-72.739265705751293</v>
      </c>
    </row>
    <row r="3067" spans="1:13" x14ac:dyDescent="0.25">
      <c r="A3067" s="267">
        <v>7132056</v>
      </c>
      <c r="B3067" s="267" t="s">
        <v>8563</v>
      </c>
      <c r="C3067" s="267" t="s">
        <v>2525</v>
      </c>
      <c r="D3067" s="268"/>
      <c r="E3067" s="267">
        <v>70</v>
      </c>
      <c r="F3067" s="269">
        <v>28</v>
      </c>
      <c r="G3067" s="270">
        <v>55.4</v>
      </c>
      <c r="M3067" s="267">
        <v>-86.860804876488118</v>
      </c>
    </row>
    <row r="3068" spans="1:13" x14ac:dyDescent="0.25">
      <c r="A3068" s="267">
        <v>7132057</v>
      </c>
      <c r="B3068" s="267" t="s">
        <v>8565</v>
      </c>
      <c r="C3068" s="267" t="s">
        <v>2525</v>
      </c>
      <c r="D3068" s="268"/>
      <c r="E3068" s="267">
        <v>50</v>
      </c>
      <c r="F3068" s="269">
        <v>269</v>
      </c>
      <c r="G3068" s="270">
        <v>541.20000000000005</v>
      </c>
      <c r="M3068" s="267">
        <v>-57.117968086980511</v>
      </c>
    </row>
    <row r="3069" spans="1:13" x14ac:dyDescent="0.25">
      <c r="A3069" s="267">
        <v>7132058</v>
      </c>
      <c r="B3069" s="267" t="s">
        <v>8567</v>
      </c>
      <c r="C3069" s="267" t="s">
        <v>2525</v>
      </c>
      <c r="D3069" s="268"/>
      <c r="E3069" s="267">
        <v>70</v>
      </c>
      <c r="F3069" s="269">
        <v>77</v>
      </c>
      <c r="G3069" s="270">
        <v>154.4</v>
      </c>
      <c r="M3069" s="267">
        <v>-86.573416861697936</v>
      </c>
    </row>
    <row r="3070" spans="1:13" x14ac:dyDescent="0.25">
      <c r="A3070" s="267">
        <v>7132059</v>
      </c>
      <c r="B3070" s="267" t="s">
        <v>8569</v>
      </c>
      <c r="C3070" s="267" t="s">
        <v>2525</v>
      </c>
      <c r="D3070" s="268"/>
      <c r="E3070" s="267">
        <v>70</v>
      </c>
      <c r="F3070" s="269">
        <v>385</v>
      </c>
      <c r="G3070" s="270">
        <v>773.2</v>
      </c>
      <c r="M3070" s="267">
        <v>-85.506317922557614</v>
      </c>
    </row>
    <row r="3071" spans="1:13" x14ac:dyDescent="0.25">
      <c r="A3071" s="267">
        <v>7132060</v>
      </c>
      <c r="B3071" s="267" t="s">
        <v>8571</v>
      </c>
      <c r="C3071" s="267" t="s">
        <v>2525</v>
      </c>
      <c r="D3071" s="268"/>
      <c r="E3071" s="267">
        <v>70</v>
      </c>
      <c r="F3071" s="269">
        <v>6325</v>
      </c>
      <c r="G3071" s="270">
        <v>12714.2</v>
      </c>
      <c r="M3071" s="267">
        <v>-86.526641813196008</v>
      </c>
    </row>
    <row r="3072" spans="1:13" x14ac:dyDescent="0.25">
      <c r="A3072" s="267">
        <v>7132061</v>
      </c>
      <c r="B3072" s="267" t="s">
        <v>8573</v>
      </c>
      <c r="C3072" s="267" t="s">
        <v>2525</v>
      </c>
      <c r="D3072" s="268"/>
      <c r="E3072" s="267">
        <v>60</v>
      </c>
      <c r="F3072" s="269">
        <v>133</v>
      </c>
      <c r="G3072" s="270">
        <v>266.60000000000002</v>
      </c>
      <c r="M3072" s="267">
        <v>-84.663391767143366</v>
      </c>
    </row>
    <row r="3073" spans="1:13" x14ac:dyDescent="0.25">
      <c r="A3073" s="267">
        <v>7132062</v>
      </c>
      <c r="B3073" s="267" t="s">
        <v>8575</v>
      </c>
      <c r="C3073" s="267" t="s">
        <v>2525</v>
      </c>
      <c r="D3073" s="268"/>
      <c r="E3073" s="267">
        <v>70</v>
      </c>
      <c r="F3073" s="269">
        <v>270</v>
      </c>
      <c r="G3073" s="270">
        <v>543</v>
      </c>
      <c r="M3073" s="267">
        <v>-85.154178814063812</v>
      </c>
    </row>
    <row r="3074" spans="1:13" x14ac:dyDescent="0.25">
      <c r="A3074" s="267">
        <v>7132063</v>
      </c>
      <c r="B3074" s="267" t="s">
        <v>8577</v>
      </c>
      <c r="C3074" s="267" t="s">
        <v>22275</v>
      </c>
      <c r="D3074" s="268"/>
      <c r="E3074" s="267">
        <v>60</v>
      </c>
      <c r="F3074" s="269">
        <v>4303</v>
      </c>
      <c r="G3074" s="270">
        <v>8649.2000000000007</v>
      </c>
      <c r="M3074" s="267">
        <v>-79.669575987161863</v>
      </c>
    </row>
    <row r="3075" spans="1:13" x14ac:dyDescent="0.25">
      <c r="A3075" s="267">
        <v>7132064</v>
      </c>
      <c r="B3075" s="267" t="s">
        <v>8579</v>
      </c>
      <c r="C3075" s="267" t="s">
        <v>2525</v>
      </c>
      <c r="D3075" s="268"/>
      <c r="E3075" s="267">
        <v>70</v>
      </c>
      <c r="F3075" s="269">
        <v>85</v>
      </c>
      <c r="G3075" s="270">
        <v>170</v>
      </c>
      <c r="M3075" s="267">
        <v>-88.663253014755909</v>
      </c>
    </row>
    <row r="3076" spans="1:13" x14ac:dyDescent="0.25">
      <c r="A3076" s="267">
        <v>7132065</v>
      </c>
      <c r="B3076" s="267" t="s">
        <v>8581</v>
      </c>
      <c r="C3076" s="267" t="s">
        <v>2525</v>
      </c>
      <c r="D3076" s="268"/>
      <c r="E3076" s="267">
        <v>50</v>
      </c>
      <c r="F3076" s="269">
        <v>316</v>
      </c>
      <c r="G3076" s="270">
        <v>635</v>
      </c>
      <c r="M3076" s="267">
        <v>-60.759032970622343</v>
      </c>
    </row>
    <row r="3077" spans="1:13" x14ac:dyDescent="0.25">
      <c r="A3077" s="267">
        <v>7132066</v>
      </c>
      <c r="B3077" s="267" t="s">
        <v>8583</v>
      </c>
      <c r="C3077" s="267" t="s">
        <v>2525</v>
      </c>
      <c r="D3077" s="268"/>
      <c r="E3077" s="267">
        <v>70</v>
      </c>
      <c r="F3077" s="269">
        <v>511</v>
      </c>
      <c r="G3077" s="270">
        <v>1027</v>
      </c>
      <c r="M3077" s="267">
        <v>-85.011192221243135</v>
      </c>
    </row>
    <row r="3078" spans="1:13" x14ac:dyDescent="0.25">
      <c r="A3078" s="267">
        <v>7132067</v>
      </c>
      <c r="B3078" s="267" t="s">
        <v>8585</v>
      </c>
      <c r="C3078" s="267" t="s">
        <v>2525</v>
      </c>
      <c r="D3078" s="268"/>
      <c r="E3078" s="267">
        <v>50</v>
      </c>
      <c r="F3078" s="269">
        <v>522</v>
      </c>
      <c r="G3078" s="270">
        <v>1049.5999999999999</v>
      </c>
      <c r="M3078" s="267">
        <v>-77.717257615303069</v>
      </c>
    </row>
    <row r="3079" spans="1:13" x14ac:dyDescent="0.25">
      <c r="A3079" s="267">
        <v>7132068</v>
      </c>
      <c r="B3079" s="267" t="s">
        <v>8587</v>
      </c>
      <c r="C3079" s="267" t="s">
        <v>2525</v>
      </c>
      <c r="D3079" s="268"/>
      <c r="E3079" s="267">
        <v>60</v>
      </c>
      <c r="F3079" s="269">
        <v>54</v>
      </c>
      <c r="G3079" s="270">
        <v>109.4</v>
      </c>
      <c r="M3079" s="267">
        <v>-80.299487603703085</v>
      </c>
    </row>
    <row r="3080" spans="1:13" x14ac:dyDescent="0.25">
      <c r="A3080" s="267">
        <v>7132069</v>
      </c>
      <c r="B3080" s="267" t="s">
        <v>8589</v>
      </c>
      <c r="C3080" s="267" t="s">
        <v>2525</v>
      </c>
      <c r="D3080" s="268"/>
      <c r="E3080" s="267">
        <v>70</v>
      </c>
      <c r="F3080" s="269">
        <v>245</v>
      </c>
      <c r="G3080" s="270">
        <v>492.8</v>
      </c>
      <c r="M3080" s="267">
        <v>-88.980297607560004</v>
      </c>
    </row>
    <row r="3081" spans="1:13" x14ac:dyDescent="0.25">
      <c r="A3081" s="267">
        <v>7132070</v>
      </c>
      <c r="B3081" s="267" t="s">
        <v>8591</v>
      </c>
      <c r="C3081" s="267" t="s">
        <v>2525</v>
      </c>
      <c r="D3081" s="268"/>
      <c r="E3081" s="267">
        <v>70</v>
      </c>
      <c r="F3081" s="269">
        <v>12061</v>
      </c>
      <c r="G3081" s="270">
        <v>24242.6</v>
      </c>
      <c r="M3081" s="267">
        <v>-86.389756994814547</v>
      </c>
    </row>
    <row r="3082" spans="1:13" x14ac:dyDescent="0.25">
      <c r="A3082" s="267">
        <v>7132071</v>
      </c>
      <c r="B3082" s="267" t="s">
        <v>8593</v>
      </c>
      <c r="C3082" s="267" t="s">
        <v>2525</v>
      </c>
      <c r="D3082" s="268"/>
      <c r="E3082" s="267">
        <v>60</v>
      </c>
      <c r="F3082" s="269">
        <v>271</v>
      </c>
      <c r="G3082" s="270">
        <v>544.79999999999995</v>
      </c>
      <c r="M3082" s="267">
        <v>-84.048713439804189</v>
      </c>
    </row>
    <row r="3083" spans="1:13" x14ac:dyDescent="0.25">
      <c r="A3083" s="267">
        <v>7132072</v>
      </c>
      <c r="B3083" s="267" t="s">
        <v>8595</v>
      </c>
      <c r="C3083" s="267" t="s">
        <v>2525</v>
      </c>
      <c r="D3083" s="268"/>
      <c r="E3083" s="267">
        <v>60</v>
      </c>
      <c r="F3083" s="269">
        <v>2977</v>
      </c>
      <c r="G3083" s="270">
        <v>5983</v>
      </c>
      <c r="M3083" s="267">
        <v>-79.772558101450898</v>
      </c>
    </row>
    <row r="3084" spans="1:13" x14ac:dyDescent="0.25">
      <c r="A3084" s="267">
        <v>7132073</v>
      </c>
      <c r="B3084" s="267" t="s">
        <v>8597</v>
      </c>
      <c r="C3084" s="267" t="s">
        <v>2525</v>
      </c>
      <c r="D3084" s="268"/>
      <c r="E3084" s="267">
        <v>50</v>
      </c>
      <c r="F3084" s="269">
        <v>552</v>
      </c>
      <c r="G3084" s="270">
        <v>1109</v>
      </c>
      <c r="M3084" s="267">
        <v>-75.891810316443625</v>
      </c>
    </row>
    <row r="3085" spans="1:13" x14ac:dyDescent="0.25">
      <c r="A3085" s="267">
        <v>7132074</v>
      </c>
      <c r="B3085" s="267" t="s">
        <v>8599</v>
      </c>
      <c r="C3085" s="267" t="s">
        <v>2525</v>
      </c>
      <c r="D3085" s="268"/>
      <c r="E3085" s="267">
        <v>50</v>
      </c>
      <c r="F3085" s="269">
        <v>388</v>
      </c>
      <c r="G3085" s="270">
        <v>779.8</v>
      </c>
      <c r="M3085" s="267">
        <v>-62.873365578980433</v>
      </c>
    </row>
    <row r="3086" spans="1:13" x14ac:dyDescent="0.25">
      <c r="A3086" s="267">
        <v>7132075</v>
      </c>
      <c r="B3086" s="267" t="s">
        <v>8601</v>
      </c>
      <c r="C3086" s="267" t="s">
        <v>2525</v>
      </c>
      <c r="D3086" s="268"/>
      <c r="E3086" s="267">
        <v>50</v>
      </c>
      <c r="F3086" s="269">
        <v>458</v>
      </c>
      <c r="G3086" s="270">
        <v>921.2</v>
      </c>
      <c r="M3086" s="267">
        <v>-68.909788629176091</v>
      </c>
    </row>
    <row r="3087" spans="1:13" x14ac:dyDescent="0.25">
      <c r="A3087" s="267">
        <v>7132076</v>
      </c>
      <c r="B3087" s="267" t="s">
        <v>8603</v>
      </c>
      <c r="C3087" s="267" t="s">
        <v>2525</v>
      </c>
      <c r="D3087" s="268"/>
      <c r="E3087" s="267">
        <v>50</v>
      </c>
      <c r="F3087" s="269">
        <v>2243</v>
      </c>
      <c r="G3087" s="270">
        <v>4507.8</v>
      </c>
      <c r="M3087" s="267">
        <v>-76.391244391443465</v>
      </c>
    </row>
    <row r="3088" spans="1:13" x14ac:dyDescent="0.25">
      <c r="A3088" s="267">
        <v>7132077</v>
      </c>
      <c r="B3088" s="267" t="s">
        <v>8605</v>
      </c>
      <c r="C3088" s="267" t="s">
        <v>2525</v>
      </c>
      <c r="D3088" s="268"/>
      <c r="E3088" s="267">
        <v>70</v>
      </c>
      <c r="F3088" s="269">
        <v>51</v>
      </c>
      <c r="G3088" s="270">
        <v>103.2</v>
      </c>
      <c r="M3088" s="267">
        <v>-88.571665925580177</v>
      </c>
    </row>
    <row r="3089" spans="1:13" x14ac:dyDescent="0.25">
      <c r="A3089" s="267">
        <v>7132078</v>
      </c>
      <c r="B3089" s="267" t="s">
        <v>8607</v>
      </c>
      <c r="C3089" s="267" t="s">
        <v>2525</v>
      </c>
      <c r="D3089" s="268"/>
      <c r="E3089" s="267">
        <v>70</v>
      </c>
      <c r="F3089" s="269">
        <v>98</v>
      </c>
      <c r="G3089" s="270">
        <v>196.2</v>
      </c>
      <c r="M3089" s="267">
        <v>-85.283223808278763</v>
      </c>
    </row>
    <row r="3090" spans="1:13" x14ac:dyDescent="0.25">
      <c r="A3090" s="267">
        <v>7132079</v>
      </c>
      <c r="B3090" s="267" t="s">
        <v>8609</v>
      </c>
      <c r="C3090" s="267" t="s">
        <v>2525</v>
      </c>
      <c r="D3090" s="268"/>
      <c r="E3090" s="267">
        <v>50</v>
      </c>
      <c r="F3090" s="269">
        <v>185</v>
      </c>
      <c r="G3090" s="270">
        <v>371.8</v>
      </c>
      <c r="M3090" s="267">
        <v>-78.968058593309721</v>
      </c>
    </row>
    <row r="3091" spans="1:13" x14ac:dyDescent="0.25">
      <c r="A3091" s="267">
        <v>7132080</v>
      </c>
      <c r="B3091" s="267" t="s">
        <v>3962</v>
      </c>
      <c r="C3091" s="267" t="s">
        <v>2525</v>
      </c>
      <c r="D3091" s="268"/>
      <c r="E3091" s="267">
        <v>60</v>
      </c>
      <c r="F3091" s="269">
        <v>8404</v>
      </c>
      <c r="G3091" s="270">
        <v>16892.400000000001</v>
      </c>
      <c r="M3091" s="267">
        <v>-83.674652955867145</v>
      </c>
    </row>
    <row r="3092" spans="1:13" x14ac:dyDescent="0.25">
      <c r="A3092" s="267">
        <v>7132081</v>
      </c>
      <c r="B3092" s="267" t="s">
        <v>3964</v>
      </c>
      <c r="C3092" s="267" t="s">
        <v>2525</v>
      </c>
      <c r="D3092" s="268"/>
      <c r="E3092" s="267">
        <v>70</v>
      </c>
      <c r="F3092" s="269">
        <v>276</v>
      </c>
      <c r="G3092" s="270">
        <v>554.79999999999995</v>
      </c>
      <c r="M3092" s="267">
        <v>-86.595406372989942</v>
      </c>
    </row>
    <row r="3093" spans="1:13" x14ac:dyDescent="0.25">
      <c r="A3093" s="267">
        <v>7132082</v>
      </c>
      <c r="B3093" s="267" t="s">
        <v>3966</v>
      </c>
      <c r="C3093" s="267" t="s">
        <v>2525</v>
      </c>
      <c r="D3093" s="268"/>
      <c r="E3093" s="267">
        <v>70</v>
      </c>
      <c r="F3093" s="269">
        <v>319</v>
      </c>
      <c r="G3093" s="270">
        <v>641.4</v>
      </c>
      <c r="M3093" s="267">
        <v>-88.613911708321766</v>
      </c>
    </row>
    <row r="3094" spans="1:13" x14ac:dyDescent="0.25">
      <c r="A3094" s="267">
        <v>7132083</v>
      </c>
      <c r="B3094" s="267" t="s">
        <v>3968</v>
      </c>
      <c r="C3094" s="267" t="s">
        <v>2525</v>
      </c>
      <c r="D3094" s="268"/>
      <c r="E3094" s="267">
        <v>50</v>
      </c>
      <c r="F3094" s="269">
        <v>370</v>
      </c>
      <c r="G3094" s="270">
        <v>743</v>
      </c>
      <c r="M3094" s="267">
        <v>-66.32808286188758</v>
      </c>
    </row>
    <row r="3095" spans="1:13" x14ac:dyDescent="0.25">
      <c r="A3095" s="267">
        <v>7132084</v>
      </c>
      <c r="B3095" s="267" t="s">
        <v>3970</v>
      </c>
      <c r="C3095" s="267" t="s">
        <v>2525</v>
      </c>
      <c r="D3095" s="268"/>
      <c r="E3095" s="267">
        <v>70</v>
      </c>
      <c r="F3095" s="269">
        <v>87</v>
      </c>
      <c r="G3095" s="270">
        <v>175.2</v>
      </c>
      <c r="M3095" s="267">
        <v>-91.600351711262519</v>
      </c>
    </row>
    <row r="3096" spans="1:13" x14ac:dyDescent="0.25">
      <c r="A3096" s="267">
        <v>7132085</v>
      </c>
      <c r="B3096" s="267" t="s">
        <v>3972</v>
      </c>
      <c r="C3096" s="267" t="s">
        <v>2525</v>
      </c>
      <c r="D3096" s="268"/>
      <c r="E3096" s="267">
        <v>50</v>
      </c>
      <c r="F3096" s="269">
        <v>112</v>
      </c>
      <c r="G3096" s="270">
        <v>224.6</v>
      </c>
      <c r="M3096" s="267">
        <v>-78.705455411373507</v>
      </c>
    </row>
    <row r="3097" spans="1:13" x14ac:dyDescent="0.25">
      <c r="A3097" s="267">
        <v>7132086</v>
      </c>
      <c r="B3097" s="267" t="s">
        <v>3974</v>
      </c>
      <c r="C3097" s="267" t="s">
        <v>2525</v>
      </c>
      <c r="D3097" s="268"/>
      <c r="E3097" s="267">
        <v>70</v>
      </c>
      <c r="F3097" s="269">
        <v>213</v>
      </c>
      <c r="G3097" s="270">
        <v>428.6</v>
      </c>
      <c r="M3097" s="267">
        <v>-87.930137939285871</v>
      </c>
    </row>
    <row r="3098" spans="1:13" x14ac:dyDescent="0.25">
      <c r="A3098" s="267">
        <v>7132087</v>
      </c>
      <c r="B3098" s="267" t="s">
        <v>3976</v>
      </c>
      <c r="C3098" s="267" t="s">
        <v>2525</v>
      </c>
      <c r="D3098" s="268"/>
      <c r="E3098" s="267">
        <v>70</v>
      </c>
      <c r="F3098" s="269">
        <v>45</v>
      </c>
      <c r="G3098" s="270">
        <v>89.6</v>
      </c>
      <c r="M3098" s="267">
        <v>-92.412170422154318</v>
      </c>
    </row>
    <row r="3099" spans="1:13" x14ac:dyDescent="0.25">
      <c r="A3099" s="267">
        <v>7132088</v>
      </c>
      <c r="B3099" s="267" t="s">
        <v>3978</v>
      </c>
      <c r="C3099" s="267" t="s">
        <v>2525</v>
      </c>
      <c r="D3099" s="268"/>
      <c r="E3099" s="267">
        <v>70</v>
      </c>
      <c r="F3099" s="269">
        <v>118</v>
      </c>
      <c r="G3099" s="270">
        <v>237.6</v>
      </c>
      <c r="M3099" s="267">
        <v>-85.467402397451835</v>
      </c>
    </row>
    <row r="3100" spans="1:13" x14ac:dyDescent="0.25">
      <c r="A3100" s="267">
        <v>7132089</v>
      </c>
      <c r="B3100" s="267" t="s">
        <v>3980</v>
      </c>
      <c r="C3100" s="267" t="s">
        <v>2525</v>
      </c>
      <c r="D3100" s="268"/>
      <c r="E3100" s="267">
        <v>50</v>
      </c>
      <c r="F3100" s="269">
        <v>148</v>
      </c>
      <c r="G3100" s="270">
        <v>297.39999999999998</v>
      </c>
      <c r="M3100" s="267">
        <v>-74.997993699546299</v>
      </c>
    </row>
    <row r="3101" spans="1:13" x14ac:dyDescent="0.25">
      <c r="A3101" s="267">
        <v>7132090</v>
      </c>
      <c r="B3101" s="267" t="s">
        <v>3982</v>
      </c>
      <c r="C3101" s="267" t="s">
        <v>2525</v>
      </c>
      <c r="D3101" s="268"/>
      <c r="E3101" s="267">
        <v>60</v>
      </c>
      <c r="F3101" s="269">
        <v>385</v>
      </c>
      <c r="G3101" s="270">
        <v>773.2</v>
      </c>
      <c r="M3101" s="267">
        <v>-79.355276311999248</v>
      </c>
    </row>
    <row r="3102" spans="1:13" x14ac:dyDescent="0.25">
      <c r="A3102" s="267">
        <v>7132091</v>
      </c>
      <c r="B3102" s="267" t="s">
        <v>3984</v>
      </c>
      <c r="C3102" s="267" t="s">
        <v>2525</v>
      </c>
      <c r="D3102" s="268"/>
      <c r="E3102" s="267">
        <v>70</v>
      </c>
      <c r="F3102" s="269">
        <v>750</v>
      </c>
      <c r="G3102" s="270">
        <v>1507.6</v>
      </c>
      <c r="M3102" s="267">
        <v>-86.704049597427854</v>
      </c>
    </row>
    <row r="3103" spans="1:13" x14ac:dyDescent="0.25">
      <c r="A3103" s="267">
        <v>7132092</v>
      </c>
      <c r="B3103" s="267" t="s">
        <v>3986</v>
      </c>
      <c r="C3103" s="267" t="s">
        <v>2525</v>
      </c>
      <c r="D3103" s="268"/>
      <c r="E3103" s="267">
        <v>70</v>
      </c>
      <c r="F3103" s="269">
        <v>75</v>
      </c>
      <c r="G3103" s="270">
        <v>150.80000000000001</v>
      </c>
      <c r="M3103" s="267">
        <v>-85.335982926917566</v>
      </c>
    </row>
    <row r="3104" spans="1:13" x14ac:dyDescent="0.25">
      <c r="A3104" s="267">
        <v>7132093</v>
      </c>
      <c r="B3104" s="267" t="s">
        <v>3988</v>
      </c>
      <c r="C3104" s="267" t="s">
        <v>2525</v>
      </c>
      <c r="D3104" s="268"/>
      <c r="E3104" s="267">
        <v>70</v>
      </c>
      <c r="F3104" s="269">
        <v>200</v>
      </c>
      <c r="G3104" s="270">
        <v>401.8</v>
      </c>
      <c r="M3104" s="267">
        <v>-89.355649940893485</v>
      </c>
    </row>
    <row r="3105" spans="1:13" x14ac:dyDescent="0.25">
      <c r="A3105" s="267">
        <v>7132094</v>
      </c>
      <c r="B3105" s="267" t="s">
        <v>3990</v>
      </c>
      <c r="C3105" s="267" t="s">
        <v>2525</v>
      </c>
      <c r="D3105" s="268"/>
      <c r="E3105" s="267">
        <v>70</v>
      </c>
      <c r="F3105" s="269">
        <v>185</v>
      </c>
      <c r="G3105" s="270">
        <v>372.2</v>
      </c>
      <c r="M3105" s="267">
        <v>-86.84729925512427</v>
      </c>
    </row>
    <row r="3106" spans="1:13" x14ac:dyDescent="0.25">
      <c r="A3106" s="267">
        <v>7132095</v>
      </c>
      <c r="B3106" s="267" t="s">
        <v>3992</v>
      </c>
      <c r="C3106" s="267" t="s">
        <v>2525</v>
      </c>
      <c r="D3106" s="268"/>
      <c r="E3106" s="267">
        <v>50</v>
      </c>
      <c r="F3106" s="269">
        <v>376</v>
      </c>
      <c r="G3106" s="270">
        <v>755</v>
      </c>
      <c r="M3106" s="267">
        <v>-77.191943545279514</v>
      </c>
    </row>
    <row r="3107" spans="1:13" x14ac:dyDescent="0.25">
      <c r="A3107" s="267">
        <v>7132096</v>
      </c>
      <c r="B3107" s="267" t="s">
        <v>3994</v>
      </c>
      <c r="C3107" s="267" t="s">
        <v>2525</v>
      </c>
      <c r="D3107" s="268"/>
      <c r="E3107" s="267">
        <v>70</v>
      </c>
      <c r="F3107" s="269">
        <v>733</v>
      </c>
      <c r="G3107" s="270">
        <v>1473.6</v>
      </c>
      <c r="M3107" s="267">
        <v>-88.990477472105567</v>
      </c>
    </row>
    <row r="3108" spans="1:13" x14ac:dyDescent="0.25">
      <c r="A3108" s="267">
        <v>7132097</v>
      </c>
      <c r="B3108" s="267" t="s">
        <v>3996</v>
      </c>
      <c r="C3108" s="267" t="s">
        <v>2525</v>
      </c>
      <c r="D3108" s="268"/>
      <c r="E3108" s="267">
        <v>70</v>
      </c>
      <c r="F3108" s="269">
        <v>197</v>
      </c>
      <c r="G3108" s="270">
        <v>395.4</v>
      </c>
      <c r="M3108" s="267">
        <v>-86.194217945422537</v>
      </c>
    </row>
    <row r="3109" spans="1:13" x14ac:dyDescent="0.25">
      <c r="A3109" s="267">
        <v>7132098</v>
      </c>
      <c r="B3109" s="267" t="s">
        <v>3998</v>
      </c>
      <c r="C3109" s="267" t="s">
        <v>2525</v>
      </c>
      <c r="D3109" s="268"/>
      <c r="E3109" s="267">
        <v>50</v>
      </c>
      <c r="F3109" s="269">
        <v>1021</v>
      </c>
      <c r="G3109" s="270">
        <v>2051.4</v>
      </c>
      <c r="M3109" s="267">
        <v>-76.127301133873942</v>
      </c>
    </row>
    <row r="3110" spans="1:13" x14ac:dyDescent="0.25">
      <c r="A3110" s="267">
        <v>7132099</v>
      </c>
      <c r="B3110" s="267" t="s">
        <v>4000</v>
      </c>
      <c r="C3110" s="267" t="s">
        <v>2525</v>
      </c>
      <c r="D3110" s="268"/>
      <c r="E3110" s="267">
        <v>70</v>
      </c>
      <c r="F3110" s="269">
        <v>201</v>
      </c>
      <c r="G3110" s="270">
        <v>403.6</v>
      </c>
      <c r="M3110" s="267">
        <v>-89.145497801672008</v>
      </c>
    </row>
    <row r="3111" spans="1:13" x14ac:dyDescent="0.25">
      <c r="A3111" s="267">
        <v>7132100</v>
      </c>
      <c r="B3111" s="267" t="s">
        <v>4002</v>
      </c>
      <c r="C3111" s="267" t="s">
        <v>2525</v>
      </c>
      <c r="D3111" s="268"/>
      <c r="E3111" s="267">
        <v>70</v>
      </c>
      <c r="F3111" s="269">
        <v>130</v>
      </c>
      <c r="G3111" s="270">
        <v>262.2</v>
      </c>
      <c r="M3111" s="267">
        <v>-89.78216313288263</v>
      </c>
    </row>
    <row r="3112" spans="1:13" x14ac:dyDescent="0.25">
      <c r="A3112" s="267">
        <v>7132101</v>
      </c>
      <c r="B3112" s="267" t="s">
        <v>4004</v>
      </c>
      <c r="C3112" s="267" t="s">
        <v>2525</v>
      </c>
      <c r="D3112" s="268"/>
      <c r="E3112" s="267">
        <v>50</v>
      </c>
      <c r="F3112" s="269">
        <v>195</v>
      </c>
      <c r="G3112" s="270">
        <v>391.4</v>
      </c>
      <c r="M3112" s="267">
        <v>-77.561719484760843</v>
      </c>
    </row>
    <row r="3113" spans="1:13" x14ac:dyDescent="0.25">
      <c r="A3113" s="267">
        <v>7132102</v>
      </c>
      <c r="B3113" s="267" t="s">
        <v>4006</v>
      </c>
      <c r="C3113" s="267" t="s">
        <v>2525</v>
      </c>
      <c r="D3113" s="268"/>
      <c r="E3113" s="267">
        <v>70</v>
      </c>
      <c r="F3113" s="269">
        <v>79</v>
      </c>
      <c r="G3113" s="270">
        <v>158</v>
      </c>
      <c r="M3113" s="267">
        <v>-87.76348432920895</v>
      </c>
    </row>
    <row r="3114" spans="1:13" x14ac:dyDescent="0.25">
      <c r="A3114" s="267">
        <v>7132103</v>
      </c>
      <c r="B3114" s="267" t="s">
        <v>4008</v>
      </c>
      <c r="C3114" s="267" t="s">
        <v>2525</v>
      </c>
      <c r="D3114" s="268"/>
      <c r="E3114" s="267">
        <v>70</v>
      </c>
      <c r="F3114" s="269">
        <v>161</v>
      </c>
      <c r="G3114" s="270">
        <v>322.8</v>
      </c>
      <c r="M3114" s="267">
        <v>-87.250319608532834</v>
      </c>
    </row>
    <row r="3115" spans="1:13" x14ac:dyDescent="0.25">
      <c r="A3115" s="267">
        <v>7132104</v>
      </c>
      <c r="B3115" s="267" t="s">
        <v>4010</v>
      </c>
      <c r="C3115" s="267" t="s">
        <v>2525</v>
      </c>
      <c r="D3115" s="268"/>
      <c r="E3115" s="267">
        <v>60</v>
      </c>
      <c r="F3115" s="269">
        <v>68</v>
      </c>
      <c r="G3115" s="270">
        <v>137.6</v>
      </c>
      <c r="M3115" s="267">
        <v>-80.572183534578713</v>
      </c>
    </row>
    <row r="3116" spans="1:13" x14ac:dyDescent="0.25">
      <c r="A3116" s="267">
        <v>7132105</v>
      </c>
      <c r="B3116" s="267" t="s">
        <v>4012</v>
      </c>
      <c r="C3116" s="267" t="s">
        <v>2525</v>
      </c>
      <c r="D3116" s="268"/>
      <c r="E3116" s="267">
        <v>70</v>
      </c>
      <c r="F3116" s="269">
        <v>398</v>
      </c>
      <c r="G3116" s="270">
        <v>799.4</v>
      </c>
      <c r="M3116" s="267">
        <v>-88.050689937106569</v>
      </c>
    </row>
    <row r="3117" spans="1:13" x14ac:dyDescent="0.25">
      <c r="A3117" s="267">
        <v>7132106</v>
      </c>
      <c r="B3117" s="267" t="s">
        <v>4014</v>
      </c>
      <c r="C3117" s="267" t="s">
        <v>2525</v>
      </c>
      <c r="D3117" s="268"/>
      <c r="E3117" s="267">
        <v>70</v>
      </c>
      <c r="F3117" s="269">
        <v>115</v>
      </c>
      <c r="G3117" s="270">
        <v>231.6</v>
      </c>
      <c r="M3117" s="267">
        <v>-87.210570307977946</v>
      </c>
    </row>
    <row r="3118" spans="1:13" x14ac:dyDescent="0.25">
      <c r="A3118" s="267">
        <v>7132107</v>
      </c>
      <c r="B3118" s="267" t="s">
        <v>22280</v>
      </c>
      <c r="C3118" s="267" t="s">
        <v>2525</v>
      </c>
      <c r="D3118" s="268"/>
      <c r="E3118" s="267">
        <v>50</v>
      </c>
      <c r="F3118" s="269">
        <v>619</v>
      </c>
      <c r="G3118" s="270">
        <v>1244</v>
      </c>
      <c r="M3118" s="267">
        <v>-73.120154439444107</v>
      </c>
    </row>
    <row r="3119" spans="1:13" x14ac:dyDescent="0.25">
      <c r="A3119" s="267">
        <v>7132108</v>
      </c>
      <c r="B3119" s="267" t="s">
        <v>4017</v>
      </c>
      <c r="C3119" s="267" t="s">
        <v>2525</v>
      </c>
      <c r="D3119" s="268"/>
      <c r="E3119" s="267">
        <v>70</v>
      </c>
      <c r="F3119" s="269">
        <v>298</v>
      </c>
      <c r="G3119" s="270">
        <v>599.4</v>
      </c>
      <c r="M3119" s="267">
        <v>-85.521087091251658</v>
      </c>
    </row>
    <row r="3120" spans="1:13" x14ac:dyDescent="0.25">
      <c r="A3120" s="267">
        <v>7132109</v>
      </c>
      <c r="B3120" s="267" t="s">
        <v>4019</v>
      </c>
      <c r="C3120" s="267" t="s">
        <v>2525</v>
      </c>
      <c r="D3120" s="268"/>
      <c r="E3120" s="267">
        <v>60</v>
      </c>
      <c r="F3120" s="269">
        <v>121</v>
      </c>
      <c r="G3120" s="270">
        <v>243</v>
      </c>
      <c r="M3120" s="267">
        <v>-81.010135479726131</v>
      </c>
    </row>
    <row r="3121" spans="1:13" x14ac:dyDescent="0.25">
      <c r="A3121" s="267">
        <v>7132110</v>
      </c>
      <c r="B3121" s="267" t="s">
        <v>4021</v>
      </c>
      <c r="C3121" s="267" t="s">
        <v>2525</v>
      </c>
      <c r="D3121" s="268"/>
      <c r="E3121" s="267">
        <v>70</v>
      </c>
      <c r="F3121" s="269">
        <v>41</v>
      </c>
      <c r="G3121" s="270">
        <v>83.2</v>
      </c>
      <c r="M3121" s="267">
        <v>-90.652756940706865</v>
      </c>
    </row>
    <row r="3122" spans="1:13" x14ac:dyDescent="0.25">
      <c r="A3122" s="267">
        <v>7132111</v>
      </c>
      <c r="B3122" s="267" t="s">
        <v>4023</v>
      </c>
      <c r="C3122" s="267" t="s">
        <v>2525</v>
      </c>
      <c r="D3122" s="268"/>
      <c r="E3122" s="267">
        <v>60</v>
      </c>
      <c r="F3122" s="269">
        <v>611</v>
      </c>
      <c r="G3122" s="270">
        <v>1227.2</v>
      </c>
      <c r="M3122" s="267">
        <v>-82.971541218706307</v>
      </c>
    </row>
    <row r="3123" spans="1:13" x14ac:dyDescent="0.25">
      <c r="A3123" s="267">
        <v>7132112</v>
      </c>
      <c r="B3123" s="267" t="s">
        <v>4025</v>
      </c>
      <c r="C3123" s="267" t="s">
        <v>2525</v>
      </c>
      <c r="D3123" s="268"/>
      <c r="E3123" s="267">
        <v>50</v>
      </c>
      <c r="F3123" s="269">
        <v>76</v>
      </c>
      <c r="G3123" s="270">
        <v>153</v>
      </c>
      <c r="M3123" s="267">
        <v>-73.322405234018106</v>
      </c>
    </row>
    <row r="3124" spans="1:13" x14ac:dyDescent="0.25">
      <c r="A3124" s="267">
        <v>7132113</v>
      </c>
      <c r="B3124" s="267" t="s">
        <v>4027</v>
      </c>
      <c r="C3124" s="267" t="s">
        <v>2525</v>
      </c>
      <c r="D3124" s="268"/>
      <c r="E3124" s="267">
        <v>50</v>
      </c>
      <c r="F3124" s="269">
        <v>1182</v>
      </c>
      <c r="G3124" s="270">
        <v>2375.4</v>
      </c>
      <c r="M3124" s="267">
        <v>-70.208839578097653</v>
      </c>
    </row>
    <row r="3125" spans="1:13" x14ac:dyDescent="0.25">
      <c r="A3125" s="267">
        <v>7132114</v>
      </c>
      <c r="B3125" s="267" t="s">
        <v>4029</v>
      </c>
      <c r="C3125" s="267" t="s">
        <v>2525</v>
      </c>
      <c r="D3125" s="268"/>
      <c r="E3125" s="267">
        <v>70</v>
      </c>
      <c r="F3125" s="269">
        <v>116</v>
      </c>
      <c r="G3125" s="270">
        <v>232.2</v>
      </c>
      <c r="M3125" s="267">
        <v>-88.451613429132323</v>
      </c>
    </row>
    <row r="3126" spans="1:13" x14ac:dyDescent="0.25">
      <c r="A3126" s="267">
        <v>7132115</v>
      </c>
      <c r="B3126" s="267" t="s">
        <v>4031</v>
      </c>
      <c r="C3126" s="267" t="s">
        <v>2525</v>
      </c>
      <c r="D3126" s="268"/>
      <c r="E3126" s="267">
        <v>60</v>
      </c>
      <c r="F3126" s="269">
        <v>681</v>
      </c>
      <c r="G3126" s="270">
        <v>1368.4</v>
      </c>
      <c r="M3126" s="267">
        <v>-81.012561667678511</v>
      </c>
    </row>
    <row r="3127" spans="1:13" x14ac:dyDescent="0.25">
      <c r="A3127" s="267">
        <v>7132116</v>
      </c>
      <c r="B3127" s="267" t="s">
        <v>4033</v>
      </c>
      <c r="C3127" s="267" t="s">
        <v>2525</v>
      </c>
      <c r="D3127" s="268"/>
      <c r="E3127" s="267">
        <v>50</v>
      </c>
      <c r="F3127" s="269">
        <v>423</v>
      </c>
      <c r="G3127" s="270">
        <v>849.6</v>
      </c>
      <c r="M3127" s="267">
        <v>-78.893036919332459</v>
      </c>
    </row>
    <row r="3128" spans="1:13" x14ac:dyDescent="0.25">
      <c r="A3128" s="267">
        <v>7132117</v>
      </c>
      <c r="B3128" s="267" t="s">
        <v>4035</v>
      </c>
      <c r="C3128" s="267" t="s">
        <v>22275</v>
      </c>
      <c r="D3128" s="268"/>
      <c r="E3128" s="267">
        <v>50</v>
      </c>
      <c r="F3128" s="269">
        <v>4065</v>
      </c>
      <c r="G3128" s="270">
        <v>8170.2</v>
      </c>
      <c r="M3128" s="267">
        <v>-76.9124275687047</v>
      </c>
    </row>
    <row r="3129" spans="1:13" x14ac:dyDescent="0.25">
      <c r="A3129" s="267">
        <v>7132118</v>
      </c>
      <c r="B3129" s="267" t="s">
        <v>4037</v>
      </c>
      <c r="C3129" s="267" t="s">
        <v>2525</v>
      </c>
      <c r="D3129" s="268"/>
      <c r="E3129" s="267">
        <v>70</v>
      </c>
      <c r="F3129" s="269">
        <v>191</v>
      </c>
      <c r="G3129" s="270">
        <v>384.6</v>
      </c>
      <c r="M3129" s="267">
        <v>-86.780455548684984</v>
      </c>
    </row>
    <row r="3130" spans="1:13" x14ac:dyDescent="0.25">
      <c r="A3130" s="267">
        <v>7132119</v>
      </c>
      <c r="B3130" s="267" t="s">
        <v>4039</v>
      </c>
      <c r="C3130" s="267" t="s">
        <v>2525</v>
      </c>
      <c r="D3130" s="268"/>
      <c r="E3130" s="267">
        <v>70</v>
      </c>
      <c r="F3130" s="269">
        <v>68</v>
      </c>
      <c r="G3130" s="270">
        <v>136</v>
      </c>
      <c r="M3130" s="267">
        <v>-85.628299023943796</v>
      </c>
    </row>
    <row r="3131" spans="1:13" x14ac:dyDescent="0.25">
      <c r="A3131" s="267">
        <v>7132201</v>
      </c>
      <c r="B3131" s="267" t="s">
        <v>4041</v>
      </c>
      <c r="C3131" s="267" t="s">
        <v>2525</v>
      </c>
      <c r="D3131" s="268"/>
      <c r="E3131" s="267">
        <v>50</v>
      </c>
      <c r="F3131" s="269">
        <v>289</v>
      </c>
      <c r="G3131" s="270">
        <v>581.79999999999995</v>
      </c>
      <c r="M3131" s="267">
        <v>-74.203575173749869</v>
      </c>
    </row>
    <row r="3132" spans="1:13" x14ac:dyDescent="0.25">
      <c r="A3132" s="267">
        <v>7132501</v>
      </c>
      <c r="B3132" s="267" t="s">
        <v>4043</v>
      </c>
      <c r="C3132" s="267" t="s">
        <v>22275</v>
      </c>
      <c r="D3132" s="268"/>
      <c r="E3132" s="267">
        <v>50</v>
      </c>
      <c r="F3132" s="269">
        <v>3058</v>
      </c>
      <c r="G3132" s="270">
        <v>6145.8</v>
      </c>
      <c r="M3132" s="267">
        <v>-70.339027990118311</v>
      </c>
    </row>
    <row r="3133" spans="1:13" x14ac:dyDescent="0.25">
      <c r="A3133" s="267">
        <v>7133001</v>
      </c>
      <c r="B3133" s="267" t="s">
        <v>4045</v>
      </c>
      <c r="C3133" s="267" t="s">
        <v>2525</v>
      </c>
      <c r="D3133" s="268"/>
      <c r="E3133" s="267">
        <v>60</v>
      </c>
      <c r="F3133" s="269">
        <v>105</v>
      </c>
      <c r="G3133" s="270">
        <v>210.4</v>
      </c>
      <c r="M3133" s="267">
        <v>-84.345233069783802</v>
      </c>
    </row>
    <row r="3134" spans="1:13" x14ac:dyDescent="0.25">
      <c r="A3134" s="267">
        <v>7133002</v>
      </c>
      <c r="B3134" s="267" t="s">
        <v>4047</v>
      </c>
      <c r="C3134" s="267" t="s">
        <v>2525</v>
      </c>
      <c r="D3134" s="268"/>
      <c r="E3134" s="267">
        <v>60</v>
      </c>
      <c r="F3134" s="269">
        <v>97</v>
      </c>
      <c r="G3134" s="270">
        <v>195.4</v>
      </c>
      <c r="M3134" s="267">
        <v>-84.795221728709237</v>
      </c>
    </row>
    <row r="3135" spans="1:13" x14ac:dyDescent="0.25">
      <c r="A3135" s="267">
        <v>7133003</v>
      </c>
      <c r="B3135" s="267" t="s">
        <v>4049</v>
      </c>
      <c r="C3135" s="267" t="s">
        <v>2525</v>
      </c>
      <c r="D3135" s="268"/>
      <c r="E3135" s="267">
        <v>60</v>
      </c>
      <c r="F3135" s="269">
        <v>374</v>
      </c>
      <c r="G3135" s="270">
        <v>751.6</v>
      </c>
      <c r="M3135" s="267">
        <v>-80.232453697609031</v>
      </c>
    </row>
    <row r="3136" spans="1:13" x14ac:dyDescent="0.25">
      <c r="A3136" s="267">
        <v>7133004</v>
      </c>
      <c r="B3136" s="267" t="s">
        <v>4051</v>
      </c>
      <c r="C3136" s="267" t="s">
        <v>2525</v>
      </c>
      <c r="D3136" s="268"/>
      <c r="E3136" s="267">
        <v>60</v>
      </c>
      <c r="F3136" s="269">
        <v>175</v>
      </c>
      <c r="G3136" s="270">
        <v>352.2</v>
      </c>
      <c r="M3136" s="267">
        <v>-82.342760057170509</v>
      </c>
    </row>
    <row r="3137" spans="1:13" x14ac:dyDescent="0.25">
      <c r="A3137" s="267">
        <v>7133005</v>
      </c>
      <c r="B3137" s="267" t="s">
        <v>4053</v>
      </c>
      <c r="C3137" s="267" t="s">
        <v>2525</v>
      </c>
      <c r="D3137" s="268"/>
      <c r="E3137" s="267">
        <v>70</v>
      </c>
      <c r="F3137" s="269">
        <v>98</v>
      </c>
      <c r="G3137" s="270">
        <v>197.8</v>
      </c>
      <c r="M3137" s="267">
        <v>-86.518218520945567</v>
      </c>
    </row>
    <row r="3138" spans="1:13" x14ac:dyDescent="0.25">
      <c r="A3138" s="267">
        <v>7133006</v>
      </c>
      <c r="B3138" s="267" t="s">
        <v>4055</v>
      </c>
      <c r="C3138" s="267" t="s">
        <v>22275</v>
      </c>
      <c r="D3138" s="268"/>
      <c r="E3138" s="267">
        <v>50</v>
      </c>
      <c r="F3138" s="269">
        <v>23712</v>
      </c>
      <c r="G3138" s="270">
        <v>47661.599999999999</v>
      </c>
      <c r="M3138" s="267">
        <v>-72.381960313904614</v>
      </c>
    </row>
    <row r="3139" spans="1:13" x14ac:dyDescent="0.25">
      <c r="A3139" s="267">
        <v>7133008</v>
      </c>
      <c r="B3139" s="267" t="s">
        <v>4057</v>
      </c>
      <c r="C3139" s="267" t="s">
        <v>2525</v>
      </c>
      <c r="D3139" s="268"/>
      <c r="E3139" s="267">
        <v>70</v>
      </c>
      <c r="F3139" s="269">
        <v>252</v>
      </c>
      <c r="G3139" s="270">
        <v>506.2</v>
      </c>
      <c r="M3139" s="267">
        <v>-86.016490565456351</v>
      </c>
    </row>
    <row r="3140" spans="1:13" x14ac:dyDescent="0.25">
      <c r="A3140" s="267">
        <v>7133009</v>
      </c>
      <c r="B3140" s="267" t="s">
        <v>4059</v>
      </c>
      <c r="C3140" s="267" t="s">
        <v>2525</v>
      </c>
      <c r="D3140" s="268"/>
      <c r="E3140" s="267">
        <v>70</v>
      </c>
      <c r="F3140" s="269">
        <v>124</v>
      </c>
      <c r="G3140" s="270">
        <v>248.8</v>
      </c>
      <c r="M3140" s="267">
        <v>-88.928982305576866</v>
      </c>
    </row>
    <row r="3141" spans="1:13" x14ac:dyDescent="0.25">
      <c r="A3141" s="267">
        <v>7133010</v>
      </c>
      <c r="B3141" s="267" t="s">
        <v>4061</v>
      </c>
      <c r="C3141" s="267" t="s">
        <v>2525</v>
      </c>
      <c r="D3141" s="268"/>
      <c r="E3141" s="267">
        <v>70</v>
      </c>
      <c r="F3141" s="269">
        <v>4689</v>
      </c>
      <c r="G3141" s="270">
        <v>9425.7999999999993</v>
      </c>
      <c r="M3141" s="267">
        <v>-85.739495908607566</v>
      </c>
    </row>
    <row r="3142" spans="1:13" x14ac:dyDescent="0.25">
      <c r="A3142" s="267">
        <v>7133011</v>
      </c>
      <c r="B3142" s="267" t="s">
        <v>4063</v>
      </c>
      <c r="C3142" s="267" t="s">
        <v>2525</v>
      </c>
      <c r="D3142" s="268"/>
      <c r="E3142" s="267">
        <v>70</v>
      </c>
      <c r="F3142" s="269">
        <v>447</v>
      </c>
      <c r="G3142" s="270">
        <v>899</v>
      </c>
      <c r="M3142" s="267">
        <v>-86.462680441246704</v>
      </c>
    </row>
    <row r="3143" spans="1:13" x14ac:dyDescent="0.25">
      <c r="A3143" s="267">
        <v>7133012</v>
      </c>
      <c r="B3143" s="267" t="s">
        <v>4065</v>
      </c>
      <c r="C3143" s="267" t="s">
        <v>2525</v>
      </c>
      <c r="D3143" s="268"/>
      <c r="E3143" s="267">
        <v>60</v>
      </c>
      <c r="F3143" s="269">
        <v>327</v>
      </c>
      <c r="G3143" s="270">
        <v>657.4</v>
      </c>
      <c r="M3143" s="267">
        <v>-82.586727056935388</v>
      </c>
    </row>
    <row r="3144" spans="1:13" x14ac:dyDescent="0.25">
      <c r="A3144" s="267">
        <v>7133013</v>
      </c>
      <c r="B3144" s="267" t="s">
        <v>4067</v>
      </c>
      <c r="C3144" s="267" t="s">
        <v>2525</v>
      </c>
      <c r="D3144" s="268"/>
      <c r="E3144" s="267">
        <v>60</v>
      </c>
      <c r="F3144" s="269">
        <v>627</v>
      </c>
      <c r="G3144" s="270">
        <v>1260.5999999999999</v>
      </c>
      <c r="M3144" s="267">
        <v>-79.403679327680337</v>
      </c>
    </row>
    <row r="3145" spans="1:13" x14ac:dyDescent="0.25">
      <c r="A3145" s="267">
        <v>7133014</v>
      </c>
      <c r="B3145" s="267" t="s">
        <v>4069</v>
      </c>
      <c r="C3145" s="267" t="s">
        <v>2525</v>
      </c>
      <c r="D3145" s="268"/>
      <c r="E3145" s="267">
        <v>60</v>
      </c>
      <c r="F3145" s="269">
        <v>191</v>
      </c>
      <c r="G3145" s="270">
        <v>383.4</v>
      </c>
      <c r="M3145" s="267">
        <v>-83.168499254608605</v>
      </c>
    </row>
    <row r="3146" spans="1:13" x14ac:dyDescent="0.25">
      <c r="A3146" s="267">
        <v>7133015</v>
      </c>
      <c r="B3146" s="267" t="s">
        <v>4071</v>
      </c>
      <c r="C3146" s="267" t="s">
        <v>2525</v>
      </c>
      <c r="D3146" s="268"/>
      <c r="E3146" s="267">
        <v>60</v>
      </c>
      <c r="F3146" s="269">
        <v>311</v>
      </c>
      <c r="G3146" s="270">
        <v>624.4</v>
      </c>
      <c r="M3146" s="267">
        <v>-81.440173902898167</v>
      </c>
    </row>
    <row r="3147" spans="1:13" x14ac:dyDescent="0.25">
      <c r="A3147" s="267">
        <v>7133016</v>
      </c>
      <c r="B3147" s="267" t="s">
        <v>4073</v>
      </c>
      <c r="C3147" s="267" t="s">
        <v>2525</v>
      </c>
      <c r="D3147" s="268"/>
      <c r="E3147" s="267">
        <v>60</v>
      </c>
      <c r="F3147" s="269">
        <v>33</v>
      </c>
      <c r="G3147" s="270">
        <v>66.599999999999994</v>
      </c>
      <c r="M3147" s="267">
        <v>-84.642503832937336</v>
      </c>
    </row>
    <row r="3148" spans="1:13" x14ac:dyDescent="0.25">
      <c r="A3148" s="267">
        <v>7133017</v>
      </c>
      <c r="B3148" s="267" t="s">
        <v>4075</v>
      </c>
      <c r="C3148" s="267" t="s">
        <v>2525</v>
      </c>
      <c r="D3148" s="268"/>
      <c r="E3148" s="267">
        <v>60</v>
      </c>
      <c r="F3148" s="269">
        <v>203</v>
      </c>
      <c r="G3148" s="270">
        <v>409</v>
      </c>
      <c r="M3148" s="267">
        <v>-84.544753330470712</v>
      </c>
    </row>
    <row r="3149" spans="1:13" x14ac:dyDescent="0.25">
      <c r="A3149" s="267">
        <v>7133018</v>
      </c>
      <c r="B3149" s="267" t="s">
        <v>4077</v>
      </c>
      <c r="C3149" s="267" t="s">
        <v>2525</v>
      </c>
      <c r="D3149" s="268"/>
      <c r="E3149" s="267">
        <v>50</v>
      </c>
      <c r="F3149" s="269">
        <v>1240</v>
      </c>
      <c r="G3149" s="270">
        <v>2492.8000000000002</v>
      </c>
      <c r="M3149" s="267">
        <v>-78.520895286891047</v>
      </c>
    </row>
    <row r="3150" spans="1:13" x14ac:dyDescent="0.25">
      <c r="A3150" s="267">
        <v>7133019</v>
      </c>
      <c r="B3150" s="267" t="s">
        <v>4079</v>
      </c>
      <c r="C3150" s="267" t="s">
        <v>2525</v>
      </c>
      <c r="D3150" s="268"/>
      <c r="E3150" s="267">
        <v>70</v>
      </c>
      <c r="F3150" s="269">
        <v>126</v>
      </c>
      <c r="G3150" s="270">
        <v>254</v>
      </c>
      <c r="M3150" s="267">
        <v>-85.259462794205589</v>
      </c>
    </row>
    <row r="3151" spans="1:13" x14ac:dyDescent="0.25">
      <c r="A3151" s="267">
        <v>7133020</v>
      </c>
      <c r="B3151" s="267" t="s">
        <v>4081</v>
      </c>
      <c r="C3151" s="267" t="s">
        <v>2525</v>
      </c>
      <c r="D3151" s="268"/>
      <c r="E3151" s="267">
        <v>60</v>
      </c>
      <c r="F3151" s="269">
        <v>5848</v>
      </c>
      <c r="G3151" s="270">
        <v>11753.6</v>
      </c>
      <c r="M3151" s="267">
        <v>-81.290288099489629</v>
      </c>
    </row>
    <row r="3152" spans="1:13" x14ac:dyDescent="0.25">
      <c r="A3152" s="267">
        <v>7133021</v>
      </c>
      <c r="B3152" s="267" t="s">
        <v>4083</v>
      </c>
      <c r="C3152" s="267" t="s">
        <v>2525</v>
      </c>
      <c r="D3152" s="268"/>
      <c r="E3152" s="267">
        <v>70</v>
      </c>
      <c r="F3152" s="269">
        <v>125</v>
      </c>
      <c r="G3152" s="270">
        <v>251.6</v>
      </c>
      <c r="M3152" s="267">
        <v>-85.632117609312672</v>
      </c>
    </row>
    <row r="3153" spans="1:13" x14ac:dyDescent="0.25">
      <c r="A3153" s="267">
        <v>7133022</v>
      </c>
      <c r="B3153" s="267" t="s">
        <v>4085</v>
      </c>
      <c r="C3153" s="267" t="s">
        <v>2525</v>
      </c>
      <c r="D3153" s="268"/>
      <c r="E3153" s="267">
        <v>70</v>
      </c>
      <c r="F3153" s="269">
        <v>113</v>
      </c>
      <c r="G3153" s="270">
        <v>227</v>
      </c>
      <c r="M3153" s="267">
        <v>-87.540861598307373</v>
      </c>
    </row>
    <row r="3154" spans="1:13" x14ac:dyDescent="0.25">
      <c r="A3154" s="267">
        <v>7133023</v>
      </c>
      <c r="B3154" s="267" t="s">
        <v>4087</v>
      </c>
      <c r="C3154" s="267" t="s">
        <v>2525</v>
      </c>
      <c r="D3154" s="268"/>
      <c r="E3154" s="267">
        <v>60</v>
      </c>
      <c r="F3154" s="269">
        <v>402</v>
      </c>
      <c r="G3154" s="270">
        <v>807.8</v>
      </c>
      <c r="M3154" s="267">
        <v>-81.056344496353773</v>
      </c>
    </row>
    <row r="3155" spans="1:13" x14ac:dyDescent="0.25">
      <c r="A3155" s="267">
        <v>7133024</v>
      </c>
      <c r="B3155" s="267" t="s">
        <v>4089</v>
      </c>
      <c r="C3155" s="267" t="s">
        <v>2525</v>
      </c>
      <c r="D3155" s="268"/>
      <c r="E3155" s="267">
        <v>70</v>
      </c>
      <c r="F3155" s="269">
        <v>186</v>
      </c>
      <c r="G3155" s="270">
        <v>373.2</v>
      </c>
      <c r="M3155" s="267">
        <v>-87.420083190865142</v>
      </c>
    </row>
    <row r="3156" spans="1:13" x14ac:dyDescent="0.25">
      <c r="A3156" s="267">
        <v>7133025</v>
      </c>
      <c r="B3156" s="267" t="s">
        <v>4091</v>
      </c>
      <c r="C3156" s="267" t="s">
        <v>2525</v>
      </c>
      <c r="D3156" s="268"/>
      <c r="E3156" s="267">
        <v>60</v>
      </c>
      <c r="F3156" s="269">
        <v>344</v>
      </c>
      <c r="G3156" s="270">
        <v>691</v>
      </c>
      <c r="M3156" s="267">
        <v>-82.671126396336916</v>
      </c>
    </row>
    <row r="3157" spans="1:13" x14ac:dyDescent="0.25">
      <c r="A3157" s="267">
        <v>7133026</v>
      </c>
      <c r="B3157" s="267" t="s">
        <v>4093</v>
      </c>
      <c r="C3157" s="267" t="s">
        <v>2525</v>
      </c>
      <c r="D3157" s="268"/>
      <c r="E3157" s="267">
        <v>60</v>
      </c>
      <c r="F3157" s="269">
        <v>353</v>
      </c>
      <c r="G3157" s="270">
        <v>709.8</v>
      </c>
      <c r="M3157" s="267">
        <v>-80.806824045272094</v>
      </c>
    </row>
    <row r="3158" spans="1:13" x14ac:dyDescent="0.25">
      <c r="A3158" s="267">
        <v>7133027</v>
      </c>
      <c r="B3158" s="267" t="s">
        <v>4095</v>
      </c>
      <c r="C3158" s="267" t="s">
        <v>2525</v>
      </c>
      <c r="D3158" s="268"/>
      <c r="E3158" s="267">
        <v>60</v>
      </c>
      <c r="F3158" s="269">
        <v>280</v>
      </c>
      <c r="G3158" s="270">
        <v>561.79999999999995</v>
      </c>
      <c r="M3158" s="267">
        <v>-84.101496671209404</v>
      </c>
    </row>
    <row r="3159" spans="1:13" x14ac:dyDescent="0.25">
      <c r="A3159" s="267">
        <v>7133028</v>
      </c>
      <c r="B3159" s="267" t="s">
        <v>4097</v>
      </c>
      <c r="C3159" s="267" t="s">
        <v>2525</v>
      </c>
      <c r="D3159" s="268"/>
      <c r="E3159" s="267">
        <v>60</v>
      </c>
      <c r="F3159" s="269">
        <v>110</v>
      </c>
      <c r="G3159" s="270">
        <v>220.4</v>
      </c>
      <c r="M3159" s="267">
        <v>-81.290941144044183</v>
      </c>
    </row>
    <row r="3160" spans="1:13" x14ac:dyDescent="0.25">
      <c r="A3160" s="267">
        <v>7133030</v>
      </c>
      <c r="B3160" s="267" t="s">
        <v>4099</v>
      </c>
      <c r="C3160" s="267" t="s">
        <v>2525</v>
      </c>
      <c r="D3160" s="268"/>
      <c r="E3160" s="267">
        <v>60</v>
      </c>
      <c r="F3160" s="269">
        <v>5783</v>
      </c>
      <c r="G3160" s="270">
        <v>11624.6</v>
      </c>
      <c r="M3160" s="267">
        <v>-82.496119130704969</v>
      </c>
    </row>
    <row r="3161" spans="1:13" x14ac:dyDescent="0.25">
      <c r="A3161" s="267">
        <v>7133031</v>
      </c>
      <c r="B3161" s="267" t="s">
        <v>4101</v>
      </c>
      <c r="C3161" s="267" t="s">
        <v>2525</v>
      </c>
      <c r="D3161" s="268"/>
      <c r="E3161" s="267">
        <v>60</v>
      </c>
      <c r="F3161" s="269">
        <v>511</v>
      </c>
      <c r="G3161" s="270">
        <v>1028</v>
      </c>
      <c r="M3161" s="267">
        <v>-84.049517280280355</v>
      </c>
    </row>
    <row r="3162" spans="1:13" x14ac:dyDescent="0.25">
      <c r="A3162" s="267">
        <v>7133032</v>
      </c>
      <c r="B3162" s="267" t="s">
        <v>4103</v>
      </c>
      <c r="C3162" s="267" t="s">
        <v>2525</v>
      </c>
      <c r="D3162" s="268"/>
      <c r="E3162" s="267">
        <v>60</v>
      </c>
      <c r="F3162" s="269">
        <v>767</v>
      </c>
      <c r="G3162" s="270">
        <v>1542</v>
      </c>
      <c r="M3162" s="267">
        <v>-83.674165941043867</v>
      </c>
    </row>
    <row r="3163" spans="1:13" x14ac:dyDescent="0.25">
      <c r="A3163" s="267">
        <v>7133033</v>
      </c>
      <c r="B3163" s="267" t="s">
        <v>4105</v>
      </c>
      <c r="C3163" s="267" t="s">
        <v>2525</v>
      </c>
      <c r="D3163" s="268"/>
      <c r="E3163" s="267">
        <v>60</v>
      </c>
      <c r="F3163" s="269">
        <v>81</v>
      </c>
      <c r="G3163" s="270">
        <v>162.19999999999999</v>
      </c>
      <c r="M3163" s="267">
        <v>-83.083816381734309</v>
      </c>
    </row>
    <row r="3164" spans="1:13" x14ac:dyDescent="0.25">
      <c r="A3164" s="267">
        <v>7133035</v>
      </c>
      <c r="B3164" s="267" t="s">
        <v>4107</v>
      </c>
      <c r="C3164" s="267" t="s">
        <v>2525</v>
      </c>
      <c r="D3164" s="268"/>
      <c r="E3164" s="267">
        <v>60</v>
      </c>
      <c r="F3164" s="269">
        <v>1254</v>
      </c>
      <c r="G3164" s="270">
        <v>2519.8000000000002</v>
      </c>
      <c r="M3164" s="267">
        <v>-79.8098850994255</v>
      </c>
    </row>
    <row r="3165" spans="1:13" x14ac:dyDescent="0.25">
      <c r="A3165" s="267">
        <v>7133036</v>
      </c>
      <c r="B3165" s="267" t="s">
        <v>4109</v>
      </c>
      <c r="C3165" s="267" t="s">
        <v>2525</v>
      </c>
      <c r="D3165" s="268"/>
      <c r="E3165" s="267">
        <v>60</v>
      </c>
      <c r="F3165" s="269">
        <v>487</v>
      </c>
      <c r="G3165" s="270">
        <v>978.8</v>
      </c>
      <c r="M3165" s="267">
        <v>-80.048421370823434</v>
      </c>
    </row>
    <row r="3166" spans="1:13" x14ac:dyDescent="0.25">
      <c r="A3166" s="267">
        <v>7133037</v>
      </c>
      <c r="B3166" s="267" t="s">
        <v>4111</v>
      </c>
      <c r="C3166" s="267" t="s">
        <v>2525</v>
      </c>
      <c r="D3166" s="268"/>
      <c r="E3166" s="267">
        <v>60</v>
      </c>
      <c r="F3166" s="269">
        <v>1024</v>
      </c>
      <c r="G3166" s="270">
        <v>2057.6</v>
      </c>
      <c r="M3166" s="267">
        <v>-79.503135731366129</v>
      </c>
    </row>
    <row r="3167" spans="1:13" x14ac:dyDescent="0.25">
      <c r="A3167" s="267">
        <v>7133038</v>
      </c>
      <c r="B3167" s="267" t="s">
        <v>4113</v>
      </c>
      <c r="C3167" s="267" t="s">
        <v>2525</v>
      </c>
      <c r="D3167" s="268"/>
      <c r="E3167" s="267">
        <v>70</v>
      </c>
      <c r="F3167" s="269">
        <v>270</v>
      </c>
      <c r="G3167" s="270">
        <v>543.4</v>
      </c>
      <c r="M3167" s="267">
        <v>-88.653461639998199</v>
      </c>
    </row>
    <row r="3168" spans="1:13" x14ac:dyDescent="0.25">
      <c r="A3168" s="267">
        <v>7133039</v>
      </c>
      <c r="B3168" s="267" t="s">
        <v>4115</v>
      </c>
      <c r="C3168" s="267" t="s">
        <v>2525</v>
      </c>
      <c r="D3168" s="268"/>
      <c r="E3168" s="267">
        <v>70</v>
      </c>
      <c r="F3168" s="269">
        <v>381</v>
      </c>
      <c r="G3168" s="270">
        <v>766.8</v>
      </c>
      <c r="M3168" s="267">
        <v>-85.275699256366792</v>
      </c>
    </row>
    <row r="3169" spans="1:13" x14ac:dyDescent="0.25">
      <c r="A3169" s="267">
        <v>7133040</v>
      </c>
      <c r="B3169" s="267" t="s">
        <v>4117</v>
      </c>
      <c r="C3169" s="267" t="s">
        <v>2525</v>
      </c>
      <c r="D3169" s="268"/>
      <c r="E3169" s="267">
        <v>50</v>
      </c>
      <c r="F3169" s="269">
        <v>8065</v>
      </c>
      <c r="G3169" s="270">
        <v>16210.6</v>
      </c>
      <c r="M3169" s="267">
        <v>-78.846906251091696</v>
      </c>
    </row>
    <row r="3170" spans="1:13" x14ac:dyDescent="0.25">
      <c r="A3170" s="267">
        <v>7133041</v>
      </c>
      <c r="B3170" s="267" t="s">
        <v>4119</v>
      </c>
      <c r="C3170" s="267" t="s">
        <v>2525</v>
      </c>
      <c r="D3170" s="268"/>
      <c r="E3170" s="267">
        <v>70</v>
      </c>
      <c r="F3170" s="269">
        <v>209</v>
      </c>
      <c r="G3170" s="270">
        <v>420.6</v>
      </c>
      <c r="M3170" s="267">
        <v>-85.085286304417508</v>
      </c>
    </row>
    <row r="3171" spans="1:13" x14ac:dyDescent="0.25">
      <c r="A3171" s="267">
        <v>7133042</v>
      </c>
      <c r="B3171" s="267" t="s">
        <v>4121</v>
      </c>
      <c r="C3171" s="267" t="s">
        <v>2525</v>
      </c>
      <c r="D3171" s="268"/>
      <c r="E3171" s="267">
        <v>70</v>
      </c>
      <c r="F3171" s="269">
        <v>14</v>
      </c>
      <c r="G3171" s="270">
        <v>28.8</v>
      </c>
      <c r="M3171" s="267">
        <v>-89.054991136183205</v>
      </c>
    </row>
    <row r="3172" spans="1:13" x14ac:dyDescent="0.25">
      <c r="A3172" s="267">
        <v>7133043</v>
      </c>
      <c r="B3172" s="267" t="s">
        <v>4123</v>
      </c>
      <c r="C3172" s="267" t="s">
        <v>2525</v>
      </c>
      <c r="D3172" s="268"/>
      <c r="E3172" s="267">
        <v>70</v>
      </c>
      <c r="F3172" s="269">
        <v>624</v>
      </c>
      <c r="G3172" s="270">
        <v>1254.2</v>
      </c>
      <c r="M3172" s="267">
        <v>-86.809551449291732</v>
      </c>
    </row>
    <row r="3173" spans="1:13" x14ac:dyDescent="0.25">
      <c r="A3173" s="267">
        <v>7133044</v>
      </c>
      <c r="B3173" s="267" t="s">
        <v>4125</v>
      </c>
      <c r="C3173" s="267" t="s">
        <v>2525</v>
      </c>
      <c r="D3173" s="268"/>
      <c r="E3173" s="267">
        <v>70</v>
      </c>
      <c r="F3173" s="269">
        <v>249</v>
      </c>
      <c r="G3173" s="270">
        <v>500.6</v>
      </c>
      <c r="M3173" s="267">
        <v>-85.626342858013274</v>
      </c>
    </row>
    <row r="3174" spans="1:13" x14ac:dyDescent="0.25">
      <c r="A3174" s="267">
        <v>7133045</v>
      </c>
      <c r="B3174" s="267" t="s">
        <v>4127</v>
      </c>
      <c r="C3174" s="267" t="s">
        <v>2525</v>
      </c>
      <c r="D3174" s="268"/>
      <c r="E3174" s="267">
        <v>70</v>
      </c>
      <c r="F3174" s="269">
        <v>310</v>
      </c>
      <c r="G3174" s="270">
        <v>622.79999999999995</v>
      </c>
      <c r="M3174" s="267">
        <v>-86.79409114682484</v>
      </c>
    </row>
    <row r="3175" spans="1:13" x14ac:dyDescent="0.25">
      <c r="A3175" s="267">
        <v>7133046</v>
      </c>
      <c r="B3175" s="267" t="s">
        <v>4129</v>
      </c>
      <c r="C3175" s="267" t="s">
        <v>2525</v>
      </c>
      <c r="D3175" s="268"/>
      <c r="E3175" s="267">
        <v>60</v>
      </c>
      <c r="F3175" s="269">
        <v>810</v>
      </c>
      <c r="G3175" s="270">
        <v>1627.4</v>
      </c>
      <c r="M3175" s="267">
        <v>-84.108020134003453</v>
      </c>
    </row>
    <row r="3176" spans="1:13" x14ac:dyDescent="0.25">
      <c r="A3176" s="267">
        <v>7133047</v>
      </c>
      <c r="B3176" s="267" t="s">
        <v>4131</v>
      </c>
      <c r="C3176" s="267" t="s">
        <v>2525</v>
      </c>
      <c r="D3176" s="268"/>
      <c r="E3176" s="267">
        <v>70</v>
      </c>
      <c r="F3176" s="269">
        <v>21</v>
      </c>
      <c r="G3176" s="270">
        <v>41.6</v>
      </c>
      <c r="M3176" s="267">
        <v>-86.166484915441714</v>
      </c>
    </row>
    <row r="3177" spans="1:13" x14ac:dyDescent="0.25">
      <c r="A3177" s="267">
        <v>7133048</v>
      </c>
      <c r="B3177" s="267" t="s">
        <v>4133</v>
      </c>
      <c r="C3177" s="267" t="s">
        <v>2525</v>
      </c>
      <c r="D3177" s="268"/>
      <c r="E3177" s="267">
        <v>60</v>
      </c>
      <c r="F3177" s="269">
        <v>650</v>
      </c>
      <c r="G3177" s="270">
        <v>1306.4000000000001</v>
      </c>
      <c r="M3177" s="267">
        <v>-83.20700366413547</v>
      </c>
    </row>
    <row r="3178" spans="1:13" x14ac:dyDescent="0.25">
      <c r="A3178" s="267">
        <v>7133049</v>
      </c>
      <c r="B3178" s="267" t="s">
        <v>4135</v>
      </c>
      <c r="C3178" s="267" t="s">
        <v>2525</v>
      </c>
      <c r="D3178" s="268"/>
      <c r="E3178" s="267">
        <v>70</v>
      </c>
      <c r="F3178" s="269">
        <v>196</v>
      </c>
      <c r="G3178" s="270">
        <v>394</v>
      </c>
      <c r="M3178" s="267">
        <v>-88.227530641486723</v>
      </c>
    </row>
    <row r="3179" spans="1:13" x14ac:dyDescent="0.25">
      <c r="A3179" s="267">
        <v>7133050</v>
      </c>
      <c r="B3179" s="267" t="s">
        <v>4137</v>
      </c>
      <c r="C3179" s="267" t="s">
        <v>2525</v>
      </c>
      <c r="D3179" s="268"/>
      <c r="E3179" s="267">
        <v>70</v>
      </c>
      <c r="F3179" s="269">
        <v>4032</v>
      </c>
      <c r="G3179" s="270">
        <v>8103.8</v>
      </c>
      <c r="M3179" s="267">
        <v>-88.833410352344515</v>
      </c>
    </row>
    <row r="3180" spans="1:13" x14ac:dyDescent="0.25">
      <c r="A3180" s="267">
        <v>7133051</v>
      </c>
      <c r="B3180" s="267" t="s">
        <v>4139</v>
      </c>
      <c r="C3180" s="267" t="s">
        <v>2525</v>
      </c>
      <c r="D3180" s="268"/>
      <c r="E3180" s="267">
        <v>70</v>
      </c>
      <c r="F3180" s="269">
        <v>126</v>
      </c>
      <c r="G3180" s="270">
        <v>253.4</v>
      </c>
      <c r="M3180" s="267">
        <v>-87.223866256946437</v>
      </c>
    </row>
    <row r="3181" spans="1:13" x14ac:dyDescent="0.25">
      <c r="A3181" s="267">
        <v>7133052</v>
      </c>
      <c r="B3181" s="267" t="s">
        <v>4141</v>
      </c>
      <c r="C3181" s="267" t="s">
        <v>22275</v>
      </c>
      <c r="D3181" s="268"/>
      <c r="E3181" s="267">
        <v>50</v>
      </c>
      <c r="F3181" s="269">
        <v>4095</v>
      </c>
      <c r="G3181" s="270">
        <v>8231</v>
      </c>
      <c r="M3181" s="267">
        <v>-77.188914398704895</v>
      </c>
    </row>
    <row r="3182" spans="1:13" x14ac:dyDescent="0.25">
      <c r="A3182" s="267">
        <v>7133053</v>
      </c>
      <c r="B3182" s="267" t="s">
        <v>4143</v>
      </c>
      <c r="C3182" s="267" t="s">
        <v>2525</v>
      </c>
      <c r="D3182" s="268"/>
      <c r="E3182" s="267">
        <v>60</v>
      </c>
      <c r="F3182" s="269">
        <v>136</v>
      </c>
      <c r="G3182" s="270">
        <v>272.60000000000002</v>
      </c>
      <c r="M3182" s="267">
        <v>-80.568087755049874</v>
      </c>
    </row>
    <row r="3183" spans="1:13" x14ac:dyDescent="0.25">
      <c r="A3183" s="267">
        <v>7133054</v>
      </c>
      <c r="B3183" s="267" t="s">
        <v>4145</v>
      </c>
      <c r="C3183" s="267" t="s">
        <v>2525</v>
      </c>
      <c r="D3183" s="268"/>
      <c r="E3183" s="267">
        <v>50</v>
      </c>
      <c r="F3183" s="269">
        <v>1855</v>
      </c>
      <c r="G3183" s="270">
        <v>3728.6</v>
      </c>
      <c r="M3183" s="267">
        <v>-61.329403852069518</v>
      </c>
    </row>
    <row r="3184" spans="1:13" x14ac:dyDescent="0.25">
      <c r="A3184" s="267">
        <v>7133055</v>
      </c>
      <c r="B3184" s="267" t="s">
        <v>4147</v>
      </c>
      <c r="C3184" s="267" t="s">
        <v>2525</v>
      </c>
      <c r="D3184" s="268"/>
      <c r="E3184" s="267">
        <v>60</v>
      </c>
      <c r="F3184" s="269">
        <v>48</v>
      </c>
      <c r="G3184" s="270">
        <v>96.4</v>
      </c>
      <c r="M3184" s="267">
        <v>-79.695840036993459</v>
      </c>
    </row>
    <row r="3185" spans="1:13" x14ac:dyDescent="0.25">
      <c r="A3185" s="267">
        <v>7133056</v>
      </c>
      <c r="B3185" s="267" t="s">
        <v>4149</v>
      </c>
      <c r="C3185" s="267" t="s">
        <v>2525</v>
      </c>
      <c r="D3185" s="268"/>
      <c r="E3185" s="267">
        <v>60</v>
      </c>
      <c r="F3185" s="269">
        <v>386</v>
      </c>
      <c r="G3185" s="270">
        <v>776.8</v>
      </c>
      <c r="M3185" s="267">
        <v>-80.199802613983152</v>
      </c>
    </row>
    <row r="3186" spans="1:13" x14ac:dyDescent="0.25">
      <c r="A3186" s="267">
        <v>7133057</v>
      </c>
      <c r="B3186" s="267" t="s">
        <v>4151</v>
      </c>
      <c r="C3186" s="267" t="s">
        <v>2525</v>
      </c>
      <c r="D3186" s="268"/>
      <c r="E3186" s="267">
        <v>60</v>
      </c>
      <c r="F3186" s="269">
        <v>281</v>
      </c>
      <c r="G3186" s="270">
        <v>565</v>
      </c>
      <c r="M3186" s="267">
        <v>-82.56597232281851</v>
      </c>
    </row>
    <row r="3187" spans="1:13" x14ac:dyDescent="0.25">
      <c r="A3187" s="267">
        <v>7133058</v>
      </c>
      <c r="B3187" s="267" t="s">
        <v>4153</v>
      </c>
      <c r="C3187" s="267" t="s">
        <v>2525</v>
      </c>
      <c r="D3187" s="268"/>
      <c r="E3187" s="267">
        <v>60</v>
      </c>
      <c r="F3187" s="269">
        <v>111</v>
      </c>
      <c r="G3187" s="270">
        <v>223</v>
      </c>
      <c r="M3187" s="267">
        <v>-82.419407100296183</v>
      </c>
    </row>
    <row r="3188" spans="1:13" x14ac:dyDescent="0.25">
      <c r="A3188" s="267">
        <v>7133059</v>
      </c>
      <c r="B3188" s="267" t="s">
        <v>4155</v>
      </c>
      <c r="C3188" s="267" t="s">
        <v>2525</v>
      </c>
      <c r="D3188" s="268"/>
      <c r="E3188" s="267">
        <v>70</v>
      </c>
      <c r="F3188" s="269">
        <v>160</v>
      </c>
      <c r="G3188" s="270">
        <v>321.60000000000002</v>
      </c>
      <c r="M3188" s="267">
        <v>-87.689093901332129</v>
      </c>
    </row>
    <row r="3189" spans="1:13" x14ac:dyDescent="0.25">
      <c r="A3189" s="267">
        <v>7133060</v>
      </c>
      <c r="B3189" s="267" t="s">
        <v>4157</v>
      </c>
      <c r="C3189" s="267" t="s">
        <v>2525</v>
      </c>
      <c r="D3189" s="268"/>
      <c r="E3189" s="267">
        <v>70</v>
      </c>
      <c r="F3189" s="269">
        <v>12489</v>
      </c>
      <c r="G3189" s="270">
        <v>25102.799999999999</v>
      </c>
      <c r="M3189" s="267">
        <v>-87.914029985111213</v>
      </c>
    </row>
    <row r="3190" spans="1:13" x14ac:dyDescent="0.25">
      <c r="A3190" s="267">
        <v>7133061</v>
      </c>
      <c r="B3190" s="267" t="s">
        <v>4159</v>
      </c>
      <c r="C3190" s="267" t="s">
        <v>2525</v>
      </c>
      <c r="D3190" s="268"/>
      <c r="E3190" s="267">
        <v>60</v>
      </c>
      <c r="F3190" s="269">
        <v>446</v>
      </c>
      <c r="G3190" s="270">
        <v>896</v>
      </c>
      <c r="M3190" s="267">
        <v>-81.511048468154627</v>
      </c>
    </row>
    <row r="3191" spans="1:13" x14ac:dyDescent="0.25">
      <c r="A3191" s="267">
        <v>7133062</v>
      </c>
      <c r="B3191" s="267" t="s">
        <v>4161</v>
      </c>
      <c r="C3191" s="267" t="s">
        <v>2525</v>
      </c>
      <c r="D3191" s="268"/>
      <c r="E3191" s="267">
        <v>70</v>
      </c>
      <c r="F3191" s="269">
        <v>151</v>
      </c>
      <c r="G3191" s="270">
        <v>303</v>
      </c>
      <c r="M3191" s="267">
        <v>-87.265725185503683</v>
      </c>
    </row>
    <row r="3192" spans="1:13" x14ac:dyDescent="0.25">
      <c r="A3192" s="267">
        <v>7133063</v>
      </c>
      <c r="B3192" s="267" t="s">
        <v>4163</v>
      </c>
      <c r="C3192" s="267" t="s">
        <v>2525</v>
      </c>
      <c r="D3192" s="268"/>
      <c r="E3192" s="267">
        <v>60</v>
      </c>
      <c r="F3192" s="269">
        <v>196</v>
      </c>
      <c r="G3192" s="270">
        <v>393.4</v>
      </c>
      <c r="M3192" s="267">
        <v>-84.696876348065786</v>
      </c>
    </row>
    <row r="3193" spans="1:13" x14ac:dyDescent="0.25">
      <c r="A3193" s="267">
        <v>7133064</v>
      </c>
      <c r="B3193" s="267" t="s">
        <v>4165</v>
      </c>
      <c r="C3193" s="267" t="s">
        <v>2525</v>
      </c>
      <c r="D3193" s="268"/>
      <c r="E3193" s="267">
        <v>60</v>
      </c>
      <c r="F3193" s="269">
        <v>656</v>
      </c>
      <c r="G3193" s="270">
        <v>1318.6</v>
      </c>
      <c r="M3193" s="267">
        <v>-82.249006544835609</v>
      </c>
    </row>
    <row r="3194" spans="1:13" x14ac:dyDescent="0.25">
      <c r="A3194" s="267">
        <v>7133065</v>
      </c>
      <c r="B3194" s="267" t="s">
        <v>4167</v>
      </c>
      <c r="C3194" s="267" t="s">
        <v>22275</v>
      </c>
      <c r="D3194" s="268"/>
      <c r="E3194" s="267">
        <v>50</v>
      </c>
      <c r="F3194" s="269">
        <v>1406</v>
      </c>
      <c r="G3194" s="270">
        <v>2827</v>
      </c>
      <c r="M3194" s="267">
        <v>-73.942589849602427</v>
      </c>
    </row>
    <row r="3195" spans="1:13" x14ac:dyDescent="0.25">
      <c r="A3195" s="267">
        <v>7133066</v>
      </c>
      <c r="B3195" s="267" t="s">
        <v>4169</v>
      </c>
      <c r="C3195" s="267" t="s">
        <v>2525</v>
      </c>
      <c r="D3195" s="268"/>
      <c r="E3195" s="267">
        <v>60</v>
      </c>
      <c r="F3195" s="269">
        <v>724</v>
      </c>
      <c r="G3195" s="270">
        <v>1454.4</v>
      </c>
      <c r="M3195" s="267">
        <v>-81.63186330680098</v>
      </c>
    </row>
    <row r="3196" spans="1:13" x14ac:dyDescent="0.25">
      <c r="A3196" s="267">
        <v>7133067</v>
      </c>
      <c r="B3196" s="267" t="s">
        <v>4171</v>
      </c>
      <c r="C3196" s="267" t="s">
        <v>2525</v>
      </c>
      <c r="D3196" s="268"/>
      <c r="E3196" s="267">
        <v>60</v>
      </c>
      <c r="F3196" s="269">
        <v>815</v>
      </c>
      <c r="G3196" s="270">
        <v>1638</v>
      </c>
      <c r="M3196" s="267">
        <v>-79.615435028488946</v>
      </c>
    </row>
    <row r="3197" spans="1:13" x14ac:dyDescent="0.25">
      <c r="A3197" s="267">
        <v>7133068</v>
      </c>
      <c r="B3197" s="267" t="s">
        <v>4173</v>
      </c>
      <c r="C3197" s="267" t="s">
        <v>2525</v>
      </c>
      <c r="D3197" s="268"/>
      <c r="E3197" s="267">
        <v>60</v>
      </c>
      <c r="F3197" s="269">
        <v>150</v>
      </c>
      <c r="G3197" s="270">
        <v>302.39999999999998</v>
      </c>
      <c r="M3197" s="267">
        <v>-84.044542777863072</v>
      </c>
    </row>
    <row r="3198" spans="1:13" x14ac:dyDescent="0.25">
      <c r="A3198" s="267">
        <v>7133069</v>
      </c>
      <c r="B3198" s="267" t="s">
        <v>4175</v>
      </c>
      <c r="C3198" s="267" t="s">
        <v>2525</v>
      </c>
      <c r="D3198" s="268"/>
      <c r="E3198" s="267">
        <v>50</v>
      </c>
      <c r="F3198" s="269">
        <v>454</v>
      </c>
      <c r="G3198" s="270">
        <v>912.2</v>
      </c>
      <c r="M3198" s="267">
        <v>-73.899525546834724</v>
      </c>
    </row>
    <row r="3199" spans="1:13" x14ac:dyDescent="0.25">
      <c r="A3199" s="267">
        <v>7133070</v>
      </c>
      <c r="B3199" s="267" t="s">
        <v>4177</v>
      </c>
      <c r="C3199" s="267" t="s">
        <v>2525</v>
      </c>
      <c r="D3199" s="268"/>
      <c r="E3199" s="267">
        <v>50</v>
      </c>
      <c r="F3199" s="269">
        <v>9121</v>
      </c>
      <c r="G3199" s="270">
        <v>18334</v>
      </c>
      <c r="M3199" s="267">
        <v>-78.975589652450552</v>
      </c>
    </row>
    <row r="3200" spans="1:13" x14ac:dyDescent="0.25">
      <c r="A3200" s="267">
        <v>7133071</v>
      </c>
      <c r="B3200" s="267" t="s">
        <v>4179</v>
      </c>
      <c r="C3200" s="267" t="s">
        <v>2525</v>
      </c>
      <c r="D3200" s="268"/>
      <c r="E3200" s="267">
        <v>60</v>
      </c>
      <c r="F3200" s="269">
        <v>733</v>
      </c>
      <c r="G3200" s="270">
        <v>1473.8</v>
      </c>
      <c r="M3200" s="267">
        <v>-81.145907120594828</v>
      </c>
    </row>
    <row r="3201" spans="1:13" x14ac:dyDescent="0.25">
      <c r="A3201" s="267">
        <v>7133072</v>
      </c>
      <c r="B3201" s="267" t="s">
        <v>4181</v>
      </c>
      <c r="C3201" s="267" t="s">
        <v>2525</v>
      </c>
      <c r="D3201" s="268"/>
      <c r="E3201" s="267">
        <v>50</v>
      </c>
      <c r="F3201" s="269">
        <v>222</v>
      </c>
      <c r="G3201" s="270">
        <v>445.8</v>
      </c>
      <c r="M3201" s="267">
        <v>-77.083912032646026</v>
      </c>
    </row>
    <row r="3202" spans="1:13" x14ac:dyDescent="0.25">
      <c r="A3202" s="267">
        <v>7133073</v>
      </c>
      <c r="B3202" s="267" t="s">
        <v>4183</v>
      </c>
      <c r="C3202" s="267" t="s">
        <v>2525</v>
      </c>
      <c r="D3202" s="268"/>
      <c r="E3202" s="267">
        <v>70</v>
      </c>
      <c r="F3202" s="269">
        <v>462</v>
      </c>
      <c r="G3202" s="270">
        <v>928.8</v>
      </c>
      <c r="M3202" s="267">
        <v>-85.395911994732785</v>
      </c>
    </row>
    <row r="3203" spans="1:13" x14ac:dyDescent="0.25">
      <c r="A3203" s="267">
        <v>7133074</v>
      </c>
      <c r="B3203" s="267" t="s">
        <v>4185</v>
      </c>
      <c r="C3203" s="267" t="s">
        <v>2525</v>
      </c>
      <c r="D3203" s="268"/>
      <c r="E3203" s="267">
        <v>60</v>
      </c>
      <c r="F3203" s="269">
        <v>188</v>
      </c>
      <c r="G3203" s="270">
        <v>378.8</v>
      </c>
      <c r="M3203" s="267">
        <v>-80.270286239367124</v>
      </c>
    </row>
    <row r="3204" spans="1:13" x14ac:dyDescent="0.25">
      <c r="A3204" s="267">
        <v>7133075</v>
      </c>
      <c r="B3204" s="267" t="s">
        <v>4187</v>
      </c>
      <c r="C3204" s="267" t="s">
        <v>2525</v>
      </c>
      <c r="D3204" s="268"/>
      <c r="E3204" s="267">
        <v>60</v>
      </c>
      <c r="F3204" s="269">
        <v>139</v>
      </c>
      <c r="G3204" s="270">
        <v>278.60000000000002</v>
      </c>
      <c r="M3204" s="267">
        <v>-84.682166412968229</v>
      </c>
    </row>
    <row r="3205" spans="1:13" x14ac:dyDescent="0.25">
      <c r="A3205" s="267">
        <v>7133076</v>
      </c>
      <c r="B3205" s="267" t="s">
        <v>4189</v>
      </c>
      <c r="C3205" s="267" t="s">
        <v>2525</v>
      </c>
      <c r="D3205" s="268"/>
      <c r="E3205" s="267">
        <v>70</v>
      </c>
      <c r="F3205" s="269">
        <v>856</v>
      </c>
      <c r="G3205" s="270">
        <v>1721.2</v>
      </c>
      <c r="M3205" s="267">
        <v>-85.221348083763004</v>
      </c>
    </row>
    <row r="3206" spans="1:13" x14ac:dyDescent="0.25">
      <c r="A3206" s="267">
        <v>7133077</v>
      </c>
      <c r="B3206" s="267" t="s">
        <v>4191</v>
      </c>
      <c r="C3206" s="267" t="s">
        <v>2525</v>
      </c>
      <c r="D3206" s="268"/>
      <c r="E3206" s="267">
        <v>70</v>
      </c>
      <c r="F3206" s="269">
        <v>105</v>
      </c>
      <c r="G3206" s="270">
        <v>210.8</v>
      </c>
      <c r="M3206" s="267">
        <v>-87.920809885727138</v>
      </c>
    </row>
    <row r="3207" spans="1:13" x14ac:dyDescent="0.25">
      <c r="A3207" s="267">
        <v>7133078</v>
      </c>
      <c r="B3207" s="267" t="s">
        <v>4193</v>
      </c>
      <c r="C3207" s="267" t="s">
        <v>2525</v>
      </c>
      <c r="D3207" s="268"/>
      <c r="E3207" s="267">
        <v>60</v>
      </c>
      <c r="F3207" s="269">
        <v>637</v>
      </c>
      <c r="G3207" s="270">
        <v>1280.8</v>
      </c>
      <c r="M3207" s="267">
        <v>-81.763453995155118</v>
      </c>
    </row>
    <row r="3208" spans="1:13" x14ac:dyDescent="0.25">
      <c r="A3208" s="267">
        <v>7133080</v>
      </c>
      <c r="B3208" s="267" t="s">
        <v>4195</v>
      </c>
      <c r="C3208" s="267" t="s">
        <v>2525</v>
      </c>
      <c r="D3208" s="268"/>
      <c r="E3208" s="267">
        <v>50</v>
      </c>
      <c r="F3208" s="269">
        <v>4780</v>
      </c>
      <c r="G3208" s="270">
        <v>9606.7999999999993</v>
      </c>
      <c r="M3208" s="267">
        <v>-77.797329499545185</v>
      </c>
    </row>
    <row r="3209" spans="1:13" x14ac:dyDescent="0.25">
      <c r="A3209" s="267">
        <v>7133081</v>
      </c>
      <c r="B3209" s="267" t="s">
        <v>4197</v>
      </c>
      <c r="C3209" s="267" t="s">
        <v>2525</v>
      </c>
      <c r="D3209" s="268"/>
      <c r="E3209" s="267">
        <v>70</v>
      </c>
      <c r="F3209" s="269">
        <v>208</v>
      </c>
      <c r="G3209" s="270">
        <v>417.8</v>
      </c>
      <c r="M3209" s="267">
        <v>-86.461902317208356</v>
      </c>
    </row>
    <row r="3210" spans="1:13" x14ac:dyDescent="0.25">
      <c r="A3210" s="267">
        <v>7133082</v>
      </c>
      <c r="B3210" s="267" t="s">
        <v>4199</v>
      </c>
      <c r="C3210" s="267" t="s">
        <v>2525</v>
      </c>
      <c r="D3210" s="268"/>
      <c r="E3210" s="267">
        <v>60</v>
      </c>
      <c r="F3210" s="269">
        <v>23</v>
      </c>
      <c r="G3210" s="270">
        <v>47</v>
      </c>
      <c r="M3210" s="267">
        <v>-84.532589798077453</v>
      </c>
    </row>
    <row r="3211" spans="1:13" x14ac:dyDescent="0.25">
      <c r="A3211" s="267">
        <v>7133083</v>
      </c>
      <c r="B3211" s="267" t="s">
        <v>4201</v>
      </c>
      <c r="C3211" s="267" t="s">
        <v>2525</v>
      </c>
      <c r="D3211" s="268"/>
      <c r="E3211" s="267">
        <v>70</v>
      </c>
      <c r="F3211" s="269">
        <v>361</v>
      </c>
      <c r="G3211" s="270">
        <v>725.4</v>
      </c>
      <c r="M3211" s="267">
        <v>-86.308365297499989</v>
      </c>
    </row>
    <row r="3212" spans="1:13" x14ac:dyDescent="0.25">
      <c r="A3212" s="267">
        <v>7133084</v>
      </c>
      <c r="B3212" s="267" t="s">
        <v>4203</v>
      </c>
      <c r="C3212" s="267" t="s">
        <v>2525</v>
      </c>
      <c r="D3212" s="268"/>
      <c r="E3212" s="267">
        <v>70</v>
      </c>
      <c r="F3212" s="269">
        <v>118</v>
      </c>
      <c r="G3212" s="270">
        <v>236.8</v>
      </c>
      <c r="M3212" s="267">
        <v>-88.562697562597975</v>
      </c>
    </row>
    <row r="3213" spans="1:13" x14ac:dyDescent="0.25">
      <c r="A3213" s="267">
        <v>7133085</v>
      </c>
      <c r="B3213" s="267" t="s">
        <v>3994</v>
      </c>
      <c r="C3213" s="267" t="s">
        <v>2525</v>
      </c>
      <c r="D3213" s="268"/>
      <c r="E3213" s="267">
        <v>50</v>
      </c>
      <c r="F3213" s="269">
        <v>131</v>
      </c>
      <c r="G3213" s="270">
        <v>262.60000000000002</v>
      </c>
      <c r="M3213" s="267">
        <v>-73.967503506728207</v>
      </c>
    </row>
    <row r="3214" spans="1:13" x14ac:dyDescent="0.25">
      <c r="A3214" s="267">
        <v>7133086</v>
      </c>
      <c r="B3214" s="267" t="s">
        <v>4206</v>
      </c>
      <c r="C3214" s="267" t="s">
        <v>2525</v>
      </c>
      <c r="D3214" s="268"/>
      <c r="E3214" s="267">
        <v>60</v>
      </c>
      <c r="F3214" s="269">
        <v>1179</v>
      </c>
      <c r="G3214" s="270">
        <v>2370.4</v>
      </c>
      <c r="M3214" s="267">
        <v>-81.35274783543673</v>
      </c>
    </row>
    <row r="3215" spans="1:13" x14ac:dyDescent="0.25">
      <c r="A3215" s="267">
        <v>7133087</v>
      </c>
      <c r="B3215" s="267" t="s">
        <v>4208</v>
      </c>
      <c r="C3215" s="267" t="s">
        <v>2525</v>
      </c>
      <c r="D3215" s="268"/>
      <c r="E3215" s="267">
        <v>50</v>
      </c>
      <c r="F3215" s="269">
        <v>680</v>
      </c>
      <c r="G3215" s="270">
        <v>1366.6</v>
      </c>
      <c r="M3215" s="267">
        <v>-76.699218364746002</v>
      </c>
    </row>
    <row r="3216" spans="1:13" x14ac:dyDescent="0.25">
      <c r="A3216" s="267">
        <v>7133088</v>
      </c>
      <c r="B3216" s="267" t="s">
        <v>4210</v>
      </c>
      <c r="C3216" s="267" t="s">
        <v>2525</v>
      </c>
      <c r="D3216" s="268"/>
      <c r="E3216" s="267">
        <v>60</v>
      </c>
      <c r="F3216" s="269">
        <v>177</v>
      </c>
      <c r="G3216" s="270">
        <v>356.2</v>
      </c>
      <c r="M3216" s="267">
        <v>-81.287007022830309</v>
      </c>
    </row>
    <row r="3217" spans="1:13" x14ac:dyDescent="0.25">
      <c r="A3217" s="267">
        <v>7133089</v>
      </c>
      <c r="B3217" s="267" t="s">
        <v>4212</v>
      </c>
      <c r="C3217" s="267" t="s">
        <v>2525</v>
      </c>
      <c r="D3217" s="268"/>
      <c r="E3217" s="267">
        <v>60</v>
      </c>
      <c r="F3217" s="269">
        <v>197</v>
      </c>
      <c r="G3217" s="270">
        <v>395.6</v>
      </c>
      <c r="M3217" s="267">
        <v>-82.715824303175879</v>
      </c>
    </row>
    <row r="3218" spans="1:13" x14ac:dyDescent="0.25">
      <c r="A3218" s="267">
        <v>7133090</v>
      </c>
      <c r="B3218" s="267" t="s">
        <v>4214</v>
      </c>
      <c r="C3218" s="267" t="s">
        <v>2525</v>
      </c>
      <c r="D3218" s="268"/>
      <c r="E3218" s="267">
        <v>70</v>
      </c>
      <c r="F3218" s="269">
        <v>103</v>
      </c>
      <c r="G3218" s="270">
        <v>206.6</v>
      </c>
      <c r="M3218" s="267">
        <v>-89.292081650554522</v>
      </c>
    </row>
    <row r="3219" spans="1:13" x14ac:dyDescent="0.25">
      <c r="A3219" s="267">
        <v>7133091</v>
      </c>
      <c r="B3219" s="267" t="s">
        <v>4000</v>
      </c>
      <c r="C3219" s="267" t="s">
        <v>2525</v>
      </c>
      <c r="D3219" s="268"/>
      <c r="E3219" s="267">
        <v>60</v>
      </c>
      <c r="F3219" s="269">
        <v>316</v>
      </c>
      <c r="G3219" s="270">
        <v>634.6</v>
      </c>
      <c r="M3219" s="267">
        <v>-82.65030458583999</v>
      </c>
    </row>
    <row r="3220" spans="1:13" x14ac:dyDescent="0.25">
      <c r="A3220" s="267">
        <v>7133092</v>
      </c>
      <c r="B3220" s="267" t="s">
        <v>4217</v>
      </c>
      <c r="C3220" s="267" t="s">
        <v>2525</v>
      </c>
      <c r="D3220" s="268"/>
      <c r="E3220" s="267">
        <v>50</v>
      </c>
      <c r="F3220" s="269">
        <v>86</v>
      </c>
      <c r="G3220" s="270">
        <v>172.6</v>
      </c>
      <c r="M3220" s="267">
        <v>-75.049685973129385</v>
      </c>
    </row>
    <row r="3221" spans="1:13" x14ac:dyDescent="0.25">
      <c r="A3221" s="267">
        <v>7133093</v>
      </c>
      <c r="B3221" s="267" t="s">
        <v>4219</v>
      </c>
      <c r="C3221" s="267" t="s">
        <v>2525</v>
      </c>
      <c r="D3221" s="268"/>
      <c r="E3221" s="267">
        <v>60</v>
      </c>
      <c r="F3221" s="269">
        <v>444</v>
      </c>
      <c r="G3221" s="270">
        <v>893</v>
      </c>
      <c r="M3221" s="267">
        <v>-81.409654830197411</v>
      </c>
    </row>
    <row r="3222" spans="1:13" x14ac:dyDescent="0.25">
      <c r="A3222" s="267">
        <v>7133094</v>
      </c>
      <c r="B3222" s="267" t="s">
        <v>4221</v>
      </c>
      <c r="C3222" s="267" t="s">
        <v>2525</v>
      </c>
      <c r="D3222" s="268"/>
      <c r="E3222" s="267">
        <v>70</v>
      </c>
      <c r="F3222" s="269">
        <v>274</v>
      </c>
      <c r="G3222" s="270">
        <v>551.4</v>
      </c>
      <c r="M3222" s="267">
        <v>-87.058155256942158</v>
      </c>
    </row>
    <row r="3223" spans="1:13" x14ac:dyDescent="0.25">
      <c r="A3223" s="267">
        <v>7133095</v>
      </c>
      <c r="B3223" s="267" t="s">
        <v>4223</v>
      </c>
      <c r="C3223" s="267" t="s">
        <v>2525</v>
      </c>
      <c r="D3223" s="268"/>
      <c r="E3223" s="267">
        <v>60</v>
      </c>
      <c r="F3223" s="269">
        <v>670</v>
      </c>
      <c r="G3223" s="270">
        <v>1347.2</v>
      </c>
      <c r="M3223" s="267">
        <v>-82.784359015219536</v>
      </c>
    </row>
    <row r="3224" spans="1:13" x14ac:dyDescent="0.25">
      <c r="A3224" s="267">
        <v>7133096</v>
      </c>
      <c r="B3224" s="267" t="s">
        <v>4225</v>
      </c>
      <c r="C3224" s="267" t="s">
        <v>2525</v>
      </c>
      <c r="D3224" s="268"/>
      <c r="E3224" s="267">
        <v>60</v>
      </c>
      <c r="F3224" s="269">
        <v>937</v>
      </c>
      <c r="G3224" s="270">
        <v>1883.4</v>
      </c>
      <c r="M3224" s="267">
        <v>-84.409411704451884</v>
      </c>
    </row>
    <row r="3225" spans="1:13" x14ac:dyDescent="0.25">
      <c r="A3225" s="267">
        <v>7133098</v>
      </c>
      <c r="B3225" s="267" t="s">
        <v>4227</v>
      </c>
      <c r="C3225" s="267" t="s">
        <v>2525</v>
      </c>
      <c r="D3225" s="268"/>
      <c r="E3225" s="267">
        <v>60</v>
      </c>
      <c r="F3225" s="269">
        <v>214</v>
      </c>
      <c r="G3225" s="270">
        <v>430.4</v>
      </c>
      <c r="M3225" s="267">
        <v>-82.979179952335585</v>
      </c>
    </row>
    <row r="3226" spans="1:13" x14ac:dyDescent="0.25">
      <c r="A3226" s="267">
        <v>7133099</v>
      </c>
      <c r="B3226" s="267" t="s">
        <v>4229</v>
      </c>
      <c r="C3226" s="267" t="s">
        <v>2525</v>
      </c>
      <c r="D3226" s="268"/>
      <c r="E3226" s="267">
        <v>50</v>
      </c>
      <c r="F3226" s="269">
        <v>573</v>
      </c>
      <c r="G3226" s="270">
        <v>1151.5999999999999</v>
      </c>
      <c r="M3226" s="267">
        <v>-74.936548569984254</v>
      </c>
    </row>
    <row r="3227" spans="1:13" x14ac:dyDescent="0.25">
      <c r="A3227" s="267">
        <v>7133100</v>
      </c>
      <c r="B3227" s="267" t="s">
        <v>4231</v>
      </c>
      <c r="C3227" s="267" t="s">
        <v>2525</v>
      </c>
      <c r="D3227" s="268"/>
      <c r="E3227" s="267">
        <v>70</v>
      </c>
      <c r="F3227" s="269">
        <v>82</v>
      </c>
      <c r="G3227" s="270">
        <v>165</v>
      </c>
      <c r="M3227" s="267">
        <v>-86.068712084938582</v>
      </c>
    </row>
    <row r="3228" spans="1:13" x14ac:dyDescent="0.25">
      <c r="A3228" s="267">
        <v>7133101</v>
      </c>
      <c r="B3228" s="267" t="s">
        <v>4233</v>
      </c>
      <c r="C3228" s="267" t="s">
        <v>2525</v>
      </c>
      <c r="D3228" s="268"/>
      <c r="E3228" s="267">
        <v>70</v>
      </c>
      <c r="F3228" s="269">
        <v>400</v>
      </c>
      <c r="G3228" s="270">
        <v>804.6</v>
      </c>
      <c r="M3228" s="267">
        <v>-85.801081777041517</v>
      </c>
    </row>
    <row r="3229" spans="1:13" x14ac:dyDescent="0.25">
      <c r="A3229" s="267">
        <v>7133102</v>
      </c>
      <c r="B3229" s="267" t="s">
        <v>4235</v>
      </c>
      <c r="C3229" s="267" t="s">
        <v>2525</v>
      </c>
      <c r="D3229" s="268"/>
      <c r="E3229" s="267">
        <v>70</v>
      </c>
      <c r="F3229" s="269">
        <v>714</v>
      </c>
      <c r="G3229" s="270">
        <v>1434.6</v>
      </c>
      <c r="M3229" s="267">
        <v>-85.378510958737593</v>
      </c>
    </row>
    <row r="3230" spans="1:13" x14ac:dyDescent="0.25">
      <c r="A3230" s="267">
        <v>7133103</v>
      </c>
      <c r="B3230" s="267" t="s">
        <v>4237</v>
      </c>
      <c r="C3230" s="267" t="s">
        <v>22275</v>
      </c>
      <c r="D3230" s="268"/>
      <c r="E3230" s="267">
        <v>50</v>
      </c>
      <c r="F3230" s="269">
        <v>1583</v>
      </c>
      <c r="G3230" s="270">
        <v>3182.8</v>
      </c>
      <c r="M3230" s="267">
        <v>-74.4349858952109</v>
      </c>
    </row>
    <row r="3231" spans="1:13" x14ac:dyDescent="0.25">
      <c r="A3231" s="267">
        <v>7133104</v>
      </c>
      <c r="B3231" s="267" t="s">
        <v>4239</v>
      </c>
      <c r="C3231" s="267" t="s">
        <v>2525</v>
      </c>
      <c r="D3231" s="268"/>
      <c r="E3231" s="267">
        <v>60</v>
      </c>
      <c r="F3231" s="269">
        <v>63</v>
      </c>
      <c r="G3231" s="270">
        <v>126.6</v>
      </c>
      <c r="M3231" s="267">
        <v>-82.983766368497584</v>
      </c>
    </row>
    <row r="3232" spans="1:13" x14ac:dyDescent="0.25">
      <c r="A3232" s="267">
        <v>7133105</v>
      </c>
      <c r="B3232" s="267" t="s">
        <v>4241</v>
      </c>
      <c r="C3232" s="267" t="s">
        <v>2525</v>
      </c>
      <c r="D3232" s="268"/>
      <c r="E3232" s="267">
        <v>60</v>
      </c>
      <c r="F3232" s="269">
        <v>271</v>
      </c>
      <c r="G3232" s="270">
        <v>544.4</v>
      </c>
      <c r="M3232" s="267">
        <v>-81.632810102337487</v>
      </c>
    </row>
    <row r="3233" spans="1:13" x14ac:dyDescent="0.25">
      <c r="A3233" s="267">
        <v>7133106</v>
      </c>
      <c r="B3233" s="267" t="s">
        <v>4243</v>
      </c>
      <c r="C3233" s="267" t="s">
        <v>2525</v>
      </c>
      <c r="D3233" s="268"/>
      <c r="E3233" s="267">
        <v>60</v>
      </c>
      <c r="F3233" s="269">
        <v>540</v>
      </c>
      <c r="G3233" s="270">
        <v>1084.8</v>
      </c>
      <c r="M3233" s="267">
        <v>-79.732382022547554</v>
      </c>
    </row>
    <row r="3234" spans="1:13" x14ac:dyDescent="0.25">
      <c r="A3234" s="267">
        <v>7133107</v>
      </c>
      <c r="B3234" s="267" t="s">
        <v>4245</v>
      </c>
      <c r="C3234" s="267" t="s">
        <v>2525</v>
      </c>
      <c r="D3234" s="268"/>
      <c r="E3234" s="267">
        <v>60</v>
      </c>
      <c r="F3234" s="269">
        <v>1120</v>
      </c>
      <c r="G3234" s="270">
        <v>2252</v>
      </c>
      <c r="M3234" s="267">
        <v>-82.766848193881799</v>
      </c>
    </row>
    <row r="3235" spans="1:13" x14ac:dyDescent="0.25">
      <c r="A3235" s="267">
        <v>7133108</v>
      </c>
      <c r="B3235" s="267" t="s">
        <v>4247</v>
      </c>
      <c r="C3235" s="267" t="s">
        <v>2525</v>
      </c>
      <c r="D3235" s="268"/>
      <c r="E3235" s="267">
        <v>50</v>
      </c>
      <c r="F3235" s="269">
        <v>390</v>
      </c>
      <c r="G3235" s="270">
        <v>784.2</v>
      </c>
      <c r="M3235" s="267">
        <v>-58.893196170012203</v>
      </c>
    </row>
    <row r="3236" spans="1:13" x14ac:dyDescent="0.25">
      <c r="A3236" s="267">
        <v>7133109</v>
      </c>
      <c r="B3236" s="267" t="s">
        <v>4249</v>
      </c>
      <c r="C3236" s="267" t="s">
        <v>2525</v>
      </c>
      <c r="D3236" s="268"/>
      <c r="E3236" s="267">
        <v>50</v>
      </c>
      <c r="F3236" s="269">
        <v>792</v>
      </c>
      <c r="G3236" s="270">
        <v>1592.4</v>
      </c>
      <c r="M3236" s="267">
        <v>-78.457111827901258</v>
      </c>
    </row>
    <row r="3237" spans="1:13" x14ac:dyDescent="0.25">
      <c r="A3237" s="267">
        <v>7133110</v>
      </c>
      <c r="B3237" s="267" t="s">
        <v>4251</v>
      </c>
      <c r="C3237" s="267" t="s">
        <v>2525</v>
      </c>
      <c r="D3237" s="268"/>
      <c r="E3237" s="267">
        <v>50</v>
      </c>
      <c r="F3237" s="269">
        <v>222</v>
      </c>
      <c r="G3237" s="270">
        <v>447</v>
      </c>
      <c r="M3237" s="267">
        <v>-62.782537778587702</v>
      </c>
    </row>
    <row r="3238" spans="1:13" x14ac:dyDescent="0.25">
      <c r="A3238" s="267">
        <v>7133111</v>
      </c>
      <c r="B3238" s="267" t="s">
        <v>4253</v>
      </c>
      <c r="C3238" s="267" t="s">
        <v>2525</v>
      </c>
      <c r="D3238" s="268"/>
      <c r="E3238" s="267">
        <v>70</v>
      </c>
      <c r="F3238" s="269">
        <v>233</v>
      </c>
      <c r="G3238" s="270">
        <v>469.2</v>
      </c>
      <c r="M3238" s="267">
        <v>-85.931140531580638</v>
      </c>
    </row>
    <row r="3239" spans="1:13" x14ac:dyDescent="0.25">
      <c r="A3239" s="267">
        <v>7133112</v>
      </c>
      <c r="B3239" s="267" t="s">
        <v>4255</v>
      </c>
      <c r="C3239" s="267" t="s">
        <v>2525</v>
      </c>
      <c r="D3239" s="268"/>
      <c r="E3239" s="267">
        <v>60</v>
      </c>
      <c r="F3239" s="269">
        <v>932</v>
      </c>
      <c r="G3239" s="270">
        <v>1872.4</v>
      </c>
      <c r="M3239" s="267">
        <v>-81.97166653064329</v>
      </c>
    </row>
    <row r="3240" spans="1:13" x14ac:dyDescent="0.25">
      <c r="A3240" s="267">
        <v>7133113</v>
      </c>
      <c r="B3240" s="267" t="s">
        <v>4257</v>
      </c>
      <c r="C3240" s="267" t="s">
        <v>2525</v>
      </c>
      <c r="D3240" s="268"/>
      <c r="E3240" s="267">
        <v>70</v>
      </c>
      <c r="F3240" s="269">
        <v>122</v>
      </c>
      <c r="G3240" s="270">
        <v>246</v>
      </c>
      <c r="M3240" s="267">
        <v>-90.474738809397692</v>
      </c>
    </row>
    <row r="3241" spans="1:13" x14ac:dyDescent="0.25">
      <c r="A3241" s="267">
        <v>7133114</v>
      </c>
      <c r="B3241" s="267" t="s">
        <v>4259</v>
      </c>
      <c r="C3241" s="267" t="s">
        <v>2525</v>
      </c>
      <c r="D3241" s="268"/>
      <c r="E3241" s="267">
        <v>60</v>
      </c>
      <c r="F3241" s="269">
        <v>893</v>
      </c>
      <c r="G3241" s="270">
        <v>1795.4</v>
      </c>
      <c r="M3241" s="267">
        <v>-79.529637157163393</v>
      </c>
    </row>
    <row r="3242" spans="1:13" x14ac:dyDescent="0.25">
      <c r="A3242" s="267">
        <v>7133115</v>
      </c>
      <c r="B3242" s="267" t="s">
        <v>4261</v>
      </c>
      <c r="C3242" s="267" t="s">
        <v>2525</v>
      </c>
      <c r="D3242" s="268"/>
      <c r="E3242" s="267">
        <v>60</v>
      </c>
      <c r="F3242" s="269">
        <v>235</v>
      </c>
      <c r="G3242" s="270">
        <v>472.4</v>
      </c>
      <c r="M3242" s="267">
        <v>-83.3293648133114</v>
      </c>
    </row>
    <row r="3243" spans="1:13" x14ac:dyDescent="0.25">
      <c r="A3243" s="267">
        <v>7133116</v>
      </c>
      <c r="B3243" s="267" t="s">
        <v>4263</v>
      </c>
      <c r="C3243" s="267" t="s">
        <v>2525</v>
      </c>
      <c r="D3243" s="268"/>
      <c r="E3243" s="267">
        <v>60</v>
      </c>
      <c r="F3243" s="269">
        <v>100</v>
      </c>
      <c r="G3243" s="270">
        <v>201.6</v>
      </c>
      <c r="M3243" s="267">
        <v>-82.857949694148772</v>
      </c>
    </row>
    <row r="3244" spans="1:13" x14ac:dyDescent="0.25">
      <c r="A3244" s="267">
        <v>7133117</v>
      </c>
      <c r="B3244" s="267" t="s">
        <v>4265</v>
      </c>
      <c r="C3244" s="267" t="s">
        <v>2525</v>
      </c>
      <c r="D3244" s="268"/>
      <c r="E3244" s="267">
        <v>60</v>
      </c>
      <c r="F3244" s="269">
        <v>1223</v>
      </c>
      <c r="G3244" s="270">
        <v>2458.8000000000002</v>
      </c>
      <c r="M3244" s="267">
        <v>-79.089245161799795</v>
      </c>
    </row>
    <row r="3245" spans="1:13" x14ac:dyDescent="0.25">
      <c r="A3245" s="267">
        <v>7133201</v>
      </c>
      <c r="B3245" s="267" t="s">
        <v>4267</v>
      </c>
      <c r="C3245" s="267" t="s">
        <v>2525</v>
      </c>
      <c r="D3245" s="268"/>
      <c r="E3245" s="267">
        <v>70</v>
      </c>
      <c r="F3245" s="269">
        <v>139</v>
      </c>
      <c r="G3245" s="270">
        <v>280.2</v>
      </c>
      <c r="M3245" s="267">
        <v>-88.029529085794763</v>
      </c>
    </row>
    <row r="3246" spans="1:13" x14ac:dyDescent="0.25">
      <c r="A3246" s="267">
        <v>7133202</v>
      </c>
      <c r="B3246" s="267" t="s">
        <v>4269</v>
      </c>
      <c r="C3246" s="267" t="s">
        <v>2525</v>
      </c>
      <c r="D3246" s="268"/>
      <c r="E3246" s="267">
        <v>60</v>
      </c>
      <c r="F3246" s="269">
        <v>130</v>
      </c>
      <c r="G3246" s="270">
        <v>262</v>
      </c>
      <c r="M3246" s="267">
        <v>-84.615772656540187</v>
      </c>
    </row>
    <row r="3247" spans="1:13" x14ac:dyDescent="0.25">
      <c r="A3247" s="267">
        <v>7133203</v>
      </c>
      <c r="B3247" s="267" t="s">
        <v>4271</v>
      </c>
      <c r="C3247" s="267" t="s">
        <v>2525</v>
      </c>
      <c r="D3247" s="268"/>
      <c r="E3247" s="267">
        <v>70</v>
      </c>
      <c r="F3247" s="269">
        <v>34</v>
      </c>
      <c r="G3247" s="270">
        <v>68.8</v>
      </c>
      <c r="M3247" s="267">
        <v>-91.899341366542146</v>
      </c>
    </row>
    <row r="3248" spans="1:13" x14ac:dyDescent="0.25">
      <c r="A3248" s="267">
        <v>7133204</v>
      </c>
      <c r="B3248" s="267" t="s">
        <v>4273</v>
      </c>
      <c r="C3248" s="267" t="s">
        <v>2525</v>
      </c>
      <c r="D3248" s="268"/>
      <c r="E3248" s="267">
        <v>50</v>
      </c>
      <c r="F3248" s="269">
        <v>128</v>
      </c>
      <c r="G3248" s="270">
        <v>258</v>
      </c>
      <c r="M3248" s="267">
        <v>-78.880052469808433</v>
      </c>
    </row>
    <row r="3249" spans="1:13" x14ac:dyDescent="0.25">
      <c r="A3249" s="267">
        <v>7133205</v>
      </c>
      <c r="B3249" s="267" t="s">
        <v>4275</v>
      </c>
      <c r="C3249" s="267" t="s">
        <v>2525</v>
      </c>
      <c r="D3249" s="268"/>
      <c r="E3249" s="267">
        <v>60</v>
      </c>
      <c r="F3249" s="269">
        <v>125</v>
      </c>
      <c r="G3249" s="270">
        <v>251.6</v>
      </c>
      <c r="M3249" s="267">
        <v>-84.804369257891054</v>
      </c>
    </row>
    <row r="3250" spans="1:13" x14ac:dyDescent="0.25">
      <c r="A3250" s="267">
        <v>7133501</v>
      </c>
      <c r="B3250" s="267" t="s">
        <v>4277</v>
      </c>
      <c r="C3250" s="267" t="s">
        <v>22275</v>
      </c>
      <c r="D3250" s="268"/>
      <c r="E3250" s="267">
        <v>50</v>
      </c>
      <c r="F3250" s="269">
        <v>3210</v>
      </c>
      <c r="G3250" s="270">
        <v>6452.4</v>
      </c>
      <c r="M3250" s="267">
        <v>-73.738180149475724</v>
      </c>
    </row>
    <row r="3251" spans="1:13" x14ac:dyDescent="0.25">
      <c r="A3251" s="267">
        <v>7134001</v>
      </c>
      <c r="B3251" s="267" t="s">
        <v>4279</v>
      </c>
      <c r="C3251" s="267" t="s">
        <v>2525</v>
      </c>
      <c r="D3251" s="268"/>
      <c r="E3251" s="267">
        <v>70</v>
      </c>
      <c r="F3251" s="269">
        <v>224</v>
      </c>
      <c r="G3251" s="270">
        <v>450.4</v>
      </c>
      <c r="M3251" s="267">
        <v>-86.101766641358921</v>
      </c>
    </row>
    <row r="3252" spans="1:13" x14ac:dyDescent="0.25">
      <c r="A3252" s="267">
        <v>7134002</v>
      </c>
      <c r="B3252" s="267" t="s">
        <v>4281</v>
      </c>
      <c r="C3252" s="267" t="s">
        <v>2525</v>
      </c>
      <c r="D3252" s="268"/>
      <c r="E3252" s="267">
        <v>70</v>
      </c>
      <c r="F3252" s="269">
        <v>215</v>
      </c>
      <c r="G3252" s="270">
        <v>432</v>
      </c>
      <c r="M3252" s="267">
        <v>-88.349572580226507</v>
      </c>
    </row>
    <row r="3253" spans="1:13" x14ac:dyDescent="0.25">
      <c r="A3253" s="267">
        <v>7134003</v>
      </c>
      <c r="B3253" s="267" t="s">
        <v>4283</v>
      </c>
      <c r="C3253" s="267" t="s">
        <v>2525</v>
      </c>
      <c r="D3253" s="268"/>
      <c r="E3253" s="267">
        <v>70</v>
      </c>
      <c r="F3253" s="269">
        <v>322</v>
      </c>
      <c r="G3253" s="270">
        <v>648.20000000000005</v>
      </c>
      <c r="M3253" s="267">
        <v>-86.494960859675615</v>
      </c>
    </row>
    <row r="3254" spans="1:13" x14ac:dyDescent="0.25">
      <c r="A3254" s="267">
        <v>7134004</v>
      </c>
      <c r="B3254" s="267" t="s">
        <v>4285</v>
      </c>
      <c r="C3254" s="267" t="s">
        <v>2525</v>
      </c>
      <c r="D3254" s="268"/>
      <c r="E3254" s="267">
        <v>70</v>
      </c>
      <c r="F3254" s="269">
        <v>78</v>
      </c>
      <c r="G3254" s="270">
        <v>157</v>
      </c>
      <c r="M3254" s="267">
        <v>-85.237374169423504</v>
      </c>
    </row>
    <row r="3255" spans="1:13" x14ac:dyDescent="0.25">
      <c r="A3255" s="267">
        <v>7134005</v>
      </c>
      <c r="B3255" s="267" t="s">
        <v>4287</v>
      </c>
      <c r="C3255" s="267" t="s">
        <v>22275</v>
      </c>
      <c r="D3255" s="268"/>
      <c r="E3255" s="267">
        <v>60</v>
      </c>
      <c r="F3255" s="269">
        <v>2039</v>
      </c>
      <c r="G3255" s="270">
        <v>4098</v>
      </c>
      <c r="M3255" s="267">
        <v>-81.068321407874151</v>
      </c>
    </row>
    <row r="3256" spans="1:13" x14ac:dyDescent="0.25">
      <c r="A3256" s="267">
        <v>7134006</v>
      </c>
      <c r="B3256" s="267" t="s">
        <v>1631</v>
      </c>
      <c r="C3256" s="267" t="s">
        <v>2525</v>
      </c>
      <c r="D3256" s="268"/>
      <c r="E3256" s="267">
        <v>60</v>
      </c>
      <c r="F3256" s="269">
        <v>222</v>
      </c>
      <c r="G3256" s="270">
        <v>445.4</v>
      </c>
      <c r="M3256" s="267">
        <v>-83.769867192092789</v>
      </c>
    </row>
    <row r="3257" spans="1:13" x14ac:dyDescent="0.25">
      <c r="A3257" s="267">
        <v>7134007</v>
      </c>
      <c r="B3257" s="267" t="s">
        <v>4290</v>
      </c>
      <c r="C3257" s="267" t="s">
        <v>2525</v>
      </c>
      <c r="D3257" s="268"/>
      <c r="E3257" s="267">
        <v>70</v>
      </c>
      <c r="F3257" s="269">
        <v>220</v>
      </c>
      <c r="G3257" s="270">
        <v>442.4</v>
      </c>
      <c r="M3257" s="267">
        <v>-86.717327697342796</v>
      </c>
    </row>
    <row r="3258" spans="1:13" x14ac:dyDescent="0.25">
      <c r="A3258" s="267">
        <v>7134008</v>
      </c>
      <c r="B3258" s="267" t="s">
        <v>4292</v>
      </c>
      <c r="C3258" s="267" t="s">
        <v>2525</v>
      </c>
      <c r="D3258" s="268"/>
      <c r="E3258" s="267">
        <v>60</v>
      </c>
      <c r="F3258" s="269">
        <v>259</v>
      </c>
      <c r="G3258" s="270">
        <v>521</v>
      </c>
      <c r="M3258" s="267">
        <v>-81.134588583664652</v>
      </c>
    </row>
    <row r="3259" spans="1:13" x14ac:dyDescent="0.25">
      <c r="A3259" s="267">
        <v>7134009</v>
      </c>
      <c r="B3259" s="267" t="s">
        <v>4294</v>
      </c>
      <c r="C3259" s="267" t="s">
        <v>2525</v>
      </c>
      <c r="D3259" s="268"/>
      <c r="E3259" s="267">
        <v>70</v>
      </c>
      <c r="F3259" s="269">
        <v>135</v>
      </c>
      <c r="G3259" s="270">
        <v>270.60000000000002</v>
      </c>
      <c r="M3259" s="267">
        <v>-88.191979388634437</v>
      </c>
    </row>
    <row r="3260" spans="1:13" x14ac:dyDescent="0.25">
      <c r="A3260" s="267">
        <v>7134010</v>
      </c>
      <c r="B3260" s="267" t="s">
        <v>4296</v>
      </c>
      <c r="C3260" s="267" t="s">
        <v>22275</v>
      </c>
      <c r="D3260" s="268"/>
      <c r="E3260" s="267">
        <v>70</v>
      </c>
      <c r="F3260" s="269">
        <v>8140</v>
      </c>
      <c r="G3260" s="270">
        <v>16361.2</v>
      </c>
      <c r="M3260" s="267">
        <v>-85.026164516808421</v>
      </c>
    </row>
    <row r="3261" spans="1:13" x14ac:dyDescent="0.25">
      <c r="A3261" s="267">
        <v>7134011</v>
      </c>
      <c r="B3261" s="267" t="s">
        <v>4298</v>
      </c>
      <c r="C3261" s="267" t="s">
        <v>2525</v>
      </c>
      <c r="D3261" s="268"/>
      <c r="E3261" s="267">
        <v>70</v>
      </c>
      <c r="F3261" s="269">
        <v>93</v>
      </c>
      <c r="G3261" s="270">
        <v>186</v>
      </c>
      <c r="M3261" s="267">
        <v>-89.486239816362783</v>
      </c>
    </row>
    <row r="3262" spans="1:13" x14ac:dyDescent="0.25">
      <c r="A3262" s="267">
        <v>7134012</v>
      </c>
      <c r="B3262" s="267" t="s">
        <v>4300</v>
      </c>
      <c r="C3262" s="267" t="s">
        <v>2525</v>
      </c>
      <c r="D3262" s="268"/>
      <c r="E3262" s="267">
        <v>60</v>
      </c>
      <c r="F3262" s="269">
        <v>71</v>
      </c>
      <c r="G3262" s="270">
        <v>142.6</v>
      </c>
      <c r="M3262" s="267">
        <v>-82.512253141511266</v>
      </c>
    </row>
    <row r="3263" spans="1:13" x14ac:dyDescent="0.25">
      <c r="A3263" s="267">
        <v>7134013</v>
      </c>
      <c r="B3263" s="267" t="s">
        <v>4302</v>
      </c>
      <c r="C3263" s="267" t="s">
        <v>2525</v>
      </c>
      <c r="D3263" s="268"/>
      <c r="E3263" s="267">
        <v>50</v>
      </c>
      <c r="F3263" s="269">
        <v>156</v>
      </c>
      <c r="G3263" s="270">
        <v>314.39999999999998</v>
      </c>
      <c r="M3263" s="267">
        <v>-78.218205304181822</v>
      </c>
    </row>
    <row r="3264" spans="1:13" x14ac:dyDescent="0.25">
      <c r="A3264" s="267">
        <v>7134014</v>
      </c>
      <c r="B3264" s="267" t="s">
        <v>4304</v>
      </c>
      <c r="C3264" s="267" t="s">
        <v>2525</v>
      </c>
      <c r="D3264" s="268"/>
      <c r="E3264" s="267">
        <v>60</v>
      </c>
      <c r="F3264" s="269">
        <v>251</v>
      </c>
      <c r="G3264" s="270">
        <v>503.8</v>
      </c>
      <c r="M3264" s="267">
        <v>-80.373732779943211</v>
      </c>
    </row>
    <row r="3265" spans="1:13" x14ac:dyDescent="0.25">
      <c r="A3265" s="267">
        <v>7134015</v>
      </c>
      <c r="B3265" s="267" t="s">
        <v>4306</v>
      </c>
      <c r="C3265" s="267" t="s">
        <v>2525</v>
      </c>
      <c r="D3265" s="268"/>
      <c r="E3265" s="267">
        <v>50</v>
      </c>
      <c r="F3265" s="269">
        <v>608</v>
      </c>
      <c r="G3265" s="270">
        <v>1222.5999999999999</v>
      </c>
      <c r="M3265" s="267">
        <v>-76.811675743013581</v>
      </c>
    </row>
    <row r="3266" spans="1:13" x14ac:dyDescent="0.25">
      <c r="A3266" s="267">
        <v>7134016</v>
      </c>
      <c r="B3266" s="267" t="s">
        <v>4308</v>
      </c>
      <c r="C3266" s="267" t="s">
        <v>2525</v>
      </c>
      <c r="D3266" s="268"/>
      <c r="E3266" s="267">
        <v>70</v>
      </c>
      <c r="F3266" s="269">
        <v>242</v>
      </c>
      <c r="G3266" s="270">
        <v>487.4</v>
      </c>
      <c r="M3266" s="267">
        <v>-87.55952496126568</v>
      </c>
    </row>
    <row r="3267" spans="1:13" x14ac:dyDescent="0.25">
      <c r="A3267" s="267">
        <v>7134017</v>
      </c>
      <c r="B3267" s="267" t="s">
        <v>4310</v>
      </c>
      <c r="C3267" s="267" t="s">
        <v>2525</v>
      </c>
      <c r="D3267" s="268"/>
      <c r="E3267" s="267">
        <v>60</v>
      </c>
      <c r="F3267" s="269">
        <v>464</v>
      </c>
      <c r="G3267" s="270">
        <v>932.4</v>
      </c>
      <c r="M3267" s="267">
        <v>-82.790301227618457</v>
      </c>
    </row>
    <row r="3268" spans="1:13" x14ac:dyDescent="0.25">
      <c r="A3268" s="267">
        <v>7134018</v>
      </c>
      <c r="B3268" s="267" t="s">
        <v>4312</v>
      </c>
      <c r="C3268" s="267" t="s">
        <v>2525</v>
      </c>
      <c r="D3268" s="268"/>
      <c r="E3268" s="267">
        <v>70</v>
      </c>
      <c r="F3268" s="269">
        <v>77</v>
      </c>
      <c r="G3268" s="270">
        <v>154.80000000000001</v>
      </c>
      <c r="M3268" s="267">
        <v>-87.677654538318592</v>
      </c>
    </row>
    <row r="3269" spans="1:13" x14ac:dyDescent="0.25">
      <c r="A3269" s="267">
        <v>7134019</v>
      </c>
      <c r="B3269" s="267" t="s">
        <v>4314</v>
      </c>
      <c r="C3269" s="267" t="s">
        <v>2525</v>
      </c>
      <c r="D3269" s="268"/>
      <c r="E3269" s="267">
        <v>70</v>
      </c>
      <c r="F3269" s="269">
        <v>216</v>
      </c>
      <c r="G3269" s="270">
        <v>435</v>
      </c>
      <c r="M3269" s="267">
        <v>-86.43325696648931</v>
      </c>
    </row>
    <row r="3270" spans="1:13" x14ac:dyDescent="0.25">
      <c r="A3270" s="267">
        <v>7134020</v>
      </c>
      <c r="B3270" s="267" t="s">
        <v>4316</v>
      </c>
      <c r="C3270" s="267" t="s">
        <v>2525</v>
      </c>
      <c r="D3270" s="268"/>
      <c r="E3270" s="267">
        <v>70</v>
      </c>
      <c r="F3270" s="269">
        <v>9995</v>
      </c>
      <c r="G3270" s="270">
        <v>20089.599999999999</v>
      </c>
      <c r="M3270" s="267">
        <v>-86.755519802116083</v>
      </c>
    </row>
    <row r="3271" spans="1:13" x14ac:dyDescent="0.25">
      <c r="A3271" s="267">
        <v>7134021</v>
      </c>
      <c r="B3271" s="267" t="s">
        <v>4318</v>
      </c>
      <c r="C3271" s="267" t="s">
        <v>2525</v>
      </c>
      <c r="D3271" s="268"/>
      <c r="E3271" s="267">
        <v>60</v>
      </c>
      <c r="F3271" s="269">
        <v>76</v>
      </c>
      <c r="G3271" s="270">
        <v>153</v>
      </c>
      <c r="M3271" s="267">
        <v>-83.777421044581544</v>
      </c>
    </row>
    <row r="3272" spans="1:13" x14ac:dyDescent="0.25">
      <c r="A3272" s="267">
        <v>7134022</v>
      </c>
      <c r="B3272" s="267" t="s">
        <v>4320</v>
      </c>
      <c r="C3272" s="267" t="s">
        <v>2525</v>
      </c>
      <c r="D3272" s="268"/>
      <c r="E3272" s="267">
        <v>70</v>
      </c>
      <c r="F3272" s="269">
        <v>48</v>
      </c>
      <c r="G3272" s="270">
        <v>97</v>
      </c>
      <c r="M3272" s="267">
        <v>-87.060133603214382</v>
      </c>
    </row>
    <row r="3273" spans="1:13" x14ac:dyDescent="0.25">
      <c r="A3273" s="267">
        <v>7134023</v>
      </c>
      <c r="B3273" s="267" t="s">
        <v>4322</v>
      </c>
      <c r="C3273" s="267" t="s">
        <v>2525</v>
      </c>
      <c r="D3273" s="268"/>
      <c r="E3273" s="267">
        <v>50</v>
      </c>
      <c r="F3273" s="269">
        <v>48</v>
      </c>
      <c r="G3273" s="270">
        <v>95.8</v>
      </c>
      <c r="M3273" s="267">
        <v>-75.25902711934819</v>
      </c>
    </row>
    <row r="3274" spans="1:13" x14ac:dyDescent="0.25">
      <c r="A3274" s="267">
        <v>7134024</v>
      </c>
      <c r="B3274" s="267" t="s">
        <v>4324</v>
      </c>
      <c r="C3274" s="267" t="s">
        <v>2525</v>
      </c>
      <c r="D3274" s="268"/>
      <c r="E3274" s="267">
        <v>60</v>
      </c>
      <c r="F3274" s="269">
        <v>149</v>
      </c>
      <c r="G3274" s="270">
        <v>300.39999999999998</v>
      </c>
      <c r="M3274" s="267">
        <v>-83.495914791162264</v>
      </c>
    </row>
    <row r="3275" spans="1:13" x14ac:dyDescent="0.25">
      <c r="A3275" s="267">
        <v>7134025</v>
      </c>
      <c r="B3275" s="267" t="s">
        <v>4326</v>
      </c>
      <c r="C3275" s="267" t="s">
        <v>2525</v>
      </c>
      <c r="D3275" s="268"/>
      <c r="E3275" s="267">
        <v>60</v>
      </c>
      <c r="F3275" s="269">
        <v>448</v>
      </c>
      <c r="G3275" s="270">
        <v>901</v>
      </c>
      <c r="M3275" s="267">
        <v>-80.536027151218519</v>
      </c>
    </row>
    <row r="3276" spans="1:13" x14ac:dyDescent="0.25">
      <c r="A3276" s="267">
        <v>7134026</v>
      </c>
      <c r="B3276" s="267" t="s">
        <v>4328</v>
      </c>
      <c r="C3276" s="267" t="s">
        <v>2525</v>
      </c>
      <c r="D3276" s="268"/>
      <c r="E3276" s="267">
        <v>70</v>
      </c>
      <c r="F3276" s="269">
        <v>171</v>
      </c>
      <c r="G3276" s="270">
        <v>343</v>
      </c>
      <c r="M3276" s="267">
        <v>-86.731417258118626</v>
      </c>
    </row>
    <row r="3277" spans="1:13" x14ac:dyDescent="0.25">
      <c r="A3277" s="267">
        <v>7134027</v>
      </c>
      <c r="B3277" s="267" t="s">
        <v>4330</v>
      </c>
      <c r="C3277" s="267" t="s">
        <v>2525</v>
      </c>
      <c r="D3277" s="268"/>
      <c r="E3277" s="267">
        <v>50</v>
      </c>
      <c r="F3277" s="269">
        <v>196</v>
      </c>
      <c r="G3277" s="270">
        <v>393.6</v>
      </c>
      <c r="M3277" s="267">
        <v>-78.590389839873723</v>
      </c>
    </row>
    <row r="3278" spans="1:13" x14ac:dyDescent="0.25">
      <c r="A3278" s="267">
        <v>7134028</v>
      </c>
      <c r="B3278" s="267" t="s">
        <v>4332</v>
      </c>
      <c r="C3278" s="267" t="s">
        <v>2525</v>
      </c>
      <c r="D3278" s="268"/>
      <c r="E3278" s="267">
        <v>60</v>
      </c>
      <c r="F3278" s="269">
        <v>121</v>
      </c>
      <c r="G3278" s="270">
        <v>244</v>
      </c>
      <c r="M3278" s="267">
        <v>-81.677530636015163</v>
      </c>
    </row>
    <row r="3279" spans="1:13" x14ac:dyDescent="0.25">
      <c r="A3279" s="267">
        <v>7134029</v>
      </c>
      <c r="B3279" s="267" t="s">
        <v>4334</v>
      </c>
      <c r="C3279" s="267" t="s">
        <v>2525</v>
      </c>
      <c r="D3279" s="268"/>
      <c r="E3279" s="267">
        <v>60</v>
      </c>
      <c r="F3279" s="269">
        <v>207</v>
      </c>
      <c r="G3279" s="270">
        <v>415.2</v>
      </c>
      <c r="M3279" s="267">
        <v>-83.49716934689549</v>
      </c>
    </row>
    <row r="3280" spans="1:13" x14ac:dyDescent="0.25">
      <c r="A3280" s="267">
        <v>7134030</v>
      </c>
      <c r="B3280" s="267" t="s">
        <v>4336</v>
      </c>
      <c r="C3280" s="267" t="s">
        <v>2525</v>
      </c>
      <c r="D3280" s="268"/>
      <c r="E3280" s="267">
        <v>60</v>
      </c>
      <c r="F3280" s="269">
        <v>8157</v>
      </c>
      <c r="G3280" s="270">
        <v>16396</v>
      </c>
      <c r="M3280" s="267">
        <v>-79.601087385056061</v>
      </c>
    </row>
    <row r="3281" spans="1:13" x14ac:dyDescent="0.25">
      <c r="A3281" s="267">
        <v>7134031</v>
      </c>
      <c r="B3281" s="267" t="s">
        <v>4338</v>
      </c>
      <c r="C3281" s="267" t="s">
        <v>2525</v>
      </c>
      <c r="D3281" s="268"/>
      <c r="E3281" s="267">
        <v>60</v>
      </c>
      <c r="F3281" s="269">
        <v>66</v>
      </c>
      <c r="G3281" s="270">
        <v>132.6</v>
      </c>
      <c r="M3281" s="267">
        <v>-83.713184303754147</v>
      </c>
    </row>
    <row r="3282" spans="1:13" x14ac:dyDescent="0.25">
      <c r="A3282" s="267">
        <v>7134032</v>
      </c>
      <c r="B3282" s="267" t="s">
        <v>4340</v>
      </c>
      <c r="C3282" s="267" t="s">
        <v>2525</v>
      </c>
      <c r="D3282" s="268"/>
      <c r="E3282" s="267">
        <v>70</v>
      </c>
      <c r="F3282" s="269">
        <v>88</v>
      </c>
      <c r="G3282" s="270">
        <v>176.4</v>
      </c>
      <c r="M3282" s="267">
        <v>-85.889753764130802</v>
      </c>
    </row>
    <row r="3283" spans="1:13" x14ac:dyDescent="0.25">
      <c r="A3283" s="267">
        <v>7134033</v>
      </c>
      <c r="B3283" s="267" t="s">
        <v>4342</v>
      </c>
      <c r="C3283" s="267" t="s">
        <v>2525</v>
      </c>
      <c r="D3283" s="268"/>
      <c r="E3283" s="267">
        <v>60</v>
      </c>
      <c r="F3283" s="269">
        <v>103</v>
      </c>
      <c r="G3283" s="270">
        <v>207.6</v>
      </c>
      <c r="M3283" s="267">
        <v>-84.169854464570975</v>
      </c>
    </row>
    <row r="3284" spans="1:13" x14ac:dyDescent="0.25">
      <c r="A3284" s="267">
        <v>7134034</v>
      </c>
      <c r="B3284" s="267" t="s">
        <v>4344</v>
      </c>
      <c r="C3284" s="267" t="s">
        <v>2525</v>
      </c>
      <c r="D3284" s="268"/>
      <c r="E3284" s="267">
        <v>60</v>
      </c>
      <c r="F3284" s="269">
        <v>127</v>
      </c>
      <c r="G3284" s="270">
        <v>255.2</v>
      </c>
      <c r="M3284" s="267">
        <v>-84.824866332836265</v>
      </c>
    </row>
    <row r="3285" spans="1:13" x14ac:dyDescent="0.25">
      <c r="A3285" s="267">
        <v>7134035</v>
      </c>
      <c r="B3285" s="267" t="s">
        <v>4346</v>
      </c>
      <c r="C3285" s="267" t="s">
        <v>2525</v>
      </c>
      <c r="D3285" s="268"/>
      <c r="E3285" s="267">
        <v>70</v>
      </c>
      <c r="F3285" s="269">
        <v>94</v>
      </c>
      <c r="G3285" s="270">
        <v>189.2</v>
      </c>
      <c r="M3285" s="267">
        <v>-86.809994831531711</v>
      </c>
    </row>
    <row r="3286" spans="1:13" x14ac:dyDescent="0.25">
      <c r="A3286" s="267">
        <v>7134036</v>
      </c>
      <c r="B3286" s="267" t="s">
        <v>2287</v>
      </c>
      <c r="C3286" s="267" t="s">
        <v>2525</v>
      </c>
      <c r="D3286" s="268"/>
      <c r="E3286" s="267">
        <v>70</v>
      </c>
      <c r="F3286" s="269">
        <v>538</v>
      </c>
      <c r="G3286" s="270">
        <v>1082</v>
      </c>
      <c r="M3286" s="267">
        <v>-85.841001592345876</v>
      </c>
    </row>
    <row r="3287" spans="1:13" x14ac:dyDescent="0.25">
      <c r="A3287" s="267">
        <v>7134037</v>
      </c>
      <c r="B3287" s="267" t="s">
        <v>4349</v>
      </c>
      <c r="C3287" s="267" t="s">
        <v>2525</v>
      </c>
      <c r="D3287" s="268"/>
      <c r="E3287" s="267">
        <v>70</v>
      </c>
      <c r="F3287" s="269">
        <v>100</v>
      </c>
      <c r="G3287" s="270">
        <v>200.4</v>
      </c>
      <c r="M3287" s="267">
        <v>-87.931708074809393</v>
      </c>
    </row>
    <row r="3288" spans="1:13" x14ac:dyDescent="0.25">
      <c r="A3288" s="267">
        <v>7134038</v>
      </c>
      <c r="B3288" s="267" t="s">
        <v>3222</v>
      </c>
      <c r="C3288" s="267" t="s">
        <v>2525</v>
      </c>
      <c r="D3288" s="268"/>
      <c r="E3288" s="267">
        <v>60</v>
      </c>
      <c r="F3288" s="269">
        <v>257</v>
      </c>
      <c r="G3288" s="270">
        <v>516.20000000000005</v>
      </c>
      <c r="M3288" s="267">
        <v>-82.3770945889909</v>
      </c>
    </row>
    <row r="3289" spans="1:13" x14ac:dyDescent="0.25">
      <c r="A3289" s="267">
        <v>7134039</v>
      </c>
      <c r="B3289" s="267" t="s">
        <v>4352</v>
      </c>
      <c r="C3289" s="267" t="s">
        <v>2525</v>
      </c>
      <c r="D3289" s="268"/>
      <c r="E3289" s="267">
        <v>50</v>
      </c>
      <c r="F3289" s="269">
        <v>415</v>
      </c>
      <c r="G3289" s="270">
        <v>833.2</v>
      </c>
      <c r="M3289" s="267">
        <v>-66.089722662395502</v>
      </c>
    </row>
    <row r="3290" spans="1:13" x14ac:dyDescent="0.25">
      <c r="A3290" s="267">
        <v>7134040</v>
      </c>
      <c r="B3290" s="267" t="s">
        <v>4354</v>
      </c>
      <c r="C3290" s="267" t="s">
        <v>2525</v>
      </c>
      <c r="D3290" s="268"/>
      <c r="E3290" s="267">
        <v>60</v>
      </c>
      <c r="F3290" s="269">
        <v>4022</v>
      </c>
      <c r="G3290" s="270">
        <v>8085</v>
      </c>
      <c r="M3290" s="267">
        <v>-79.84097264054283</v>
      </c>
    </row>
    <row r="3291" spans="1:13" x14ac:dyDescent="0.25">
      <c r="A3291" s="267">
        <v>7134041</v>
      </c>
      <c r="B3291" s="267" t="s">
        <v>4356</v>
      </c>
      <c r="C3291" s="267" t="s">
        <v>2525</v>
      </c>
      <c r="D3291" s="268"/>
      <c r="E3291" s="267">
        <v>70</v>
      </c>
      <c r="F3291" s="269">
        <v>183</v>
      </c>
      <c r="G3291" s="270">
        <v>367.2</v>
      </c>
      <c r="M3291" s="267">
        <v>-86.845706597833967</v>
      </c>
    </row>
    <row r="3292" spans="1:13" x14ac:dyDescent="0.25">
      <c r="A3292" s="267">
        <v>7134042</v>
      </c>
      <c r="B3292" s="267" t="s">
        <v>4358</v>
      </c>
      <c r="C3292" s="267" t="s">
        <v>2525</v>
      </c>
      <c r="D3292" s="268"/>
      <c r="E3292" s="267">
        <v>50</v>
      </c>
      <c r="F3292" s="269">
        <v>1418</v>
      </c>
      <c r="G3292" s="270">
        <v>2849.6</v>
      </c>
      <c r="M3292" s="267">
        <v>-78.172486359014925</v>
      </c>
    </row>
    <row r="3293" spans="1:13" x14ac:dyDescent="0.25">
      <c r="A3293" s="267">
        <v>7134043</v>
      </c>
      <c r="B3293" s="267" t="s">
        <v>4360</v>
      </c>
      <c r="C3293" s="267" t="s">
        <v>2525</v>
      </c>
      <c r="D3293" s="268"/>
      <c r="E3293" s="267">
        <v>60</v>
      </c>
      <c r="F3293" s="269">
        <v>178</v>
      </c>
      <c r="G3293" s="270">
        <v>357</v>
      </c>
      <c r="M3293" s="267">
        <v>-83.724702859232437</v>
      </c>
    </row>
    <row r="3294" spans="1:13" x14ac:dyDescent="0.25">
      <c r="A3294" s="267">
        <v>7134044</v>
      </c>
      <c r="B3294" s="267" t="s">
        <v>4362</v>
      </c>
      <c r="C3294" s="267" t="s">
        <v>2525</v>
      </c>
      <c r="D3294" s="268"/>
      <c r="E3294" s="267">
        <v>70</v>
      </c>
      <c r="F3294" s="269">
        <v>307</v>
      </c>
      <c r="G3294" s="270">
        <v>616.4</v>
      </c>
      <c r="M3294" s="267">
        <v>-85.789901089321987</v>
      </c>
    </row>
    <row r="3295" spans="1:13" x14ac:dyDescent="0.25">
      <c r="A3295" s="267">
        <v>7134045</v>
      </c>
      <c r="B3295" s="267" t="s">
        <v>4364</v>
      </c>
      <c r="C3295" s="267" t="s">
        <v>22275</v>
      </c>
      <c r="D3295" s="268"/>
      <c r="E3295" s="267">
        <v>50</v>
      </c>
      <c r="F3295" s="269">
        <v>14607</v>
      </c>
      <c r="G3295" s="270">
        <v>29359.599999999999</v>
      </c>
      <c r="M3295" s="267">
        <v>-74.296565991061314</v>
      </c>
    </row>
    <row r="3296" spans="1:13" x14ac:dyDescent="0.25">
      <c r="A3296" s="267">
        <v>7134046</v>
      </c>
      <c r="B3296" s="267" t="s">
        <v>4366</v>
      </c>
      <c r="C3296" s="267" t="s">
        <v>2525</v>
      </c>
      <c r="D3296" s="268"/>
      <c r="E3296" s="267">
        <v>60</v>
      </c>
      <c r="F3296" s="269">
        <v>410</v>
      </c>
      <c r="G3296" s="270">
        <v>824.2</v>
      </c>
      <c r="M3296" s="267">
        <v>-82.017954088180872</v>
      </c>
    </row>
    <row r="3297" spans="1:13" x14ac:dyDescent="0.25">
      <c r="A3297" s="267">
        <v>7134047</v>
      </c>
      <c r="B3297" s="267" t="s">
        <v>4368</v>
      </c>
      <c r="C3297" s="267" t="s">
        <v>2525</v>
      </c>
      <c r="D3297" s="268"/>
      <c r="E3297" s="267">
        <v>50</v>
      </c>
      <c r="F3297" s="269">
        <v>546</v>
      </c>
      <c r="G3297" s="270">
        <v>1098.2</v>
      </c>
      <c r="M3297" s="267">
        <v>-70.48966305556722</v>
      </c>
    </row>
    <row r="3298" spans="1:13" x14ac:dyDescent="0.25">
      <c r="A3298" s="267">
        <v>7134048</v>
      </c>
      <c r="B3298" s="267" t="s">
        <v>4370</v>
      </c>
      <c r="C3298" s="267" t="s">
        <v>2525</v>
      </c>
      <c r="D3298" s="268"/>
      <c r="E3298" s="267">
        <v>70</v>
      </c>
      <c r="F3298" s="269">
        <v>164</v>
      </c>
      <c r="G3298" s="270">
        <v>330.2</v>
      </c>
      <c r="M3298" s="267">
        <v>-87.496278616037728</v>
      </c>
    </row>
    <row r="3299" spans="1:13" x14ac:dyDescent="0.25">
      <c r="A3299" s="267">
        <v>7134049</v>
      </c>
      <c r="B3299" s="267" t="s">
        <v>4372</v>
      </c>
      <c r="C3299" s="267" t="s">
        <v>2525</v>
      </c>
      <c r="D3299" s="268"/>
      <c r="E3299" s="267">
        <v>70</v>
      </c>
      <c r="F3299" s="269">
        <v>86</v>
      </c>
      <c r="G3299" s="270">
        <v>172.6</v>
      </c>
      <c r="M3299" s="267">
        <v>-89.712859010465493</v>
      </c>
    </row>
    <row r="3300" spans="1:13" x14ac:dyDescent="0.25">
      <c r="A3300" s="267">
        <v>7134050</v>
      </c>
      <c r="B3300" s="267" t="s">
        <v>4374</v>
      </c>
      <c r="C3300" s="267" t="s">
        <v>2525</v>
      </c>
      <c r="D3300" s="268"/>
      <c r="E3300" s="267">
        <v>70</v>
      </c>
      <c r="F3300" s="269">
        <v>285</v>
      </c>
      <c r="G3300" s="270">
        <v>573.79999999999995</v>
      </c>
      <c r="M3300" s="267">
        <v>-86.469469720170906</v>
      </c>
    </row>
    <row r="3301" spans="1:13" x14ac:dyDescent="0.25">
      <c r="A3301" s="267">
        <v>7134051</v>
      </c>
      <c r="B3301" s="267" t="s">
        <v>4376</v>
      </c>
      <c r="C3301" s="267" t="s">
        <v>2525</v>
      </c>
      <c r="D3301" s="268"/>
      <c r="E3301" s="267">
        <v>70</v>
      </c>
      <c r="F3301" s="269">
        <v>54</v>
      </c>
      <c r="G3301" s="270">
        <v>107.8</v>
      </c>
      <c r="M3301" s="267">
        <v>-89.127293828463792</v>
      </c>
    </row>
    <row r="3302" spans="1:13" x14ac:dyDescent="0.25">
      <c r="A3302" s="267">
        <v>7134052</v>
      </c>
      <c r="B3302" s="267" t="s">
        <v>4378</v>
      </c>
      <c r="C3302" s="267" t="s">
        <v>2525</v>
      </c>
      <c r="D3302" s="268"/>
      <c r="E3302" s="267">
        <v>70</v>
      </c>
      <c r="F3302" s="269">
        <v>208</v>
      </c>
      <c r="G3302" s="270">
        <v>418.4</v>
      </c>
      <c r="M3302" s="267">
        <v>-86.385078051784262</v>
      </c>
    </row>
    <row r="3303" spans="1:13" x14ac:dyDescent="0.25">
      <c r="A3303" s="267">
        <v>7134053</v>
      </c>
      <c r="B3303" s="267" t="s">
        <v>4163</v>
      </c>
      <c r="C3303" s="267" t="s">
        <v>2525</v>
      </c>
      <c r="D3303" s="268"/>
      <c r="E3303" s="267">
        <v>70</v>
      </c>
      <c r="F3303" s="269">
        <v>56</v>
      </c>
      <c r="G3303" s="270">
        <v>112.6</v>
      </c>
      <c r="M3303" s="267">
        <v>-91.247224581575892</v>
      </c>
    </row>
    <row r="3304" spans="1:13" x14ac:dyDescent="0.25">
      <c r="A3304" s="267">
        <v>7134054</v>
      </c>
      <c r="B3304" s="267" t="s">
        <v>4381</v>
      </c>
      <c r="C3304" s="267" t="s">
        <v>2525</v>
      </c>
      <c r="D3304" s="268"/>
      <c r="E3304" s="267">
        <v>60</v>
      </c>
      <c r="F3304" s="269">
        <v>131</v>
      </c>
      <c r="G3304" s="270">
        <v>262.8</v>
      </c>
      <c r="M3304" s="267">
        <v>-84.257751473634869</v>
      </c>
    </row>
    <row r="3305" spans="1:13" x14ac:dyDescent="0.25">
      <c r="A3305" s="267">
        <v>7134055</v>
      </c>
      <c r="B3305" s="267" t="s">
        <v>4383</v>
      </c>
      <c r="C3305" s="267" t="s">
        <v>2525</v>
      </c>
      <c r="D3305" s="268"/>
      <c r="E3305" s="267">
        <v>70</v>
      </c>
      <c r="F3305" s="269">
        <v>384</v>
      </c>
      <c r="G3305" s="270">
        <v>772.8</v>
      </c>
      <c r="M3305" s="267">
        <v>-85.988828260566152</v>
      </c>
    </row>
    <row r="3306" spans="1:13" x14ac:dyDescent="0.25">
      <c r="A3306" s="267">
        <v>7134056</v>
      </c>
      <c r="B3306" s="267" t="s">
        <v>4385</v>
      </c>
      <c r="C3306" s="267" t="s">
        <v>2525</v>
      </c>
      <c r="D3306" s="268"/>
      <c r="E3306" s="267">
        <v>60</v>
      </c>
      <c r="F3306" s="269">
        <v>415</v>
      </c>
      <c r="G3306" s="270">
        <v>834.8</v>
      </c>
      <c r="M3306" s="267">
        <v>-83.501091632630548</v>
      </c>
    </row>
    <row r="3307" spans="1:13" x14ac:dyDescent="0.25">
      <c r="A3307" s="267">
        <v>7134057</v>
      </c>
      <c r="B3307" s="267" t="s">
        <v>4387</v>
      </c>
      <c r="C3307" s="267" t="s">
        <v>2525</v>
      </c>
      <c r="D3307" s="268"/>
      <c r="E3307" s="267">
        <v>50</v>
      </c>
      <c r="F3307" s="269">
        <v>233</v>
      </c>
      <c r="G3307" s="270">
        <v>468.2</v>
      </c>
      <c r="M3307" s="267">
        <v>-75.171297149290524</v>
      </c>
    </row>
    <row r="3308" spans="1:13" x14ac:dyDescent="0.25">
      <c r="A3308" s="267">
        <v>7134058</v>
      </c>
      <c r="B3308" s="267" t="s">
        <v>4389</v>
      </c>
      <c r="C3308" s="267" t="s">
        <v>2525</v>
      </c>
      <c r="D3308" s="268"/>
      <c r="E3308" s="267">
        <v>60</v>
      </c>
      <c r="F3308" s="269">
        <v>161</v>
      </c>
      <c r="G3308" s="270">
        <v>324</v>
      </c>
      <c r="M3308" s="267">
        <v>-82.585855121999927</v>
      </c>
    </row>
    <row r="3309" spans="1:13" x14ac:dyDescent="0.25">
      <c r="A3309" s="267">
        <v>7134059</v>
      </c>
      <c r="B3309" s="267" t="s">
        <v>4391</v>
      </c>
      <c r="C3309" s="267" t="s">
        <v>2525</v>
      </c>
      <c r="D3309" s="268"/>
      <c r="E3309" s="267">
        <v>70</v>
      </c>
      <c r="F3309" s="269">
        <v>156</v>
      </c>
      <c r="G3309" s="270">
        <v>313</v>
      </c>
      <c r="M3309" s="267">
        <v>-85.337360901057821</v>
      </c>
    </row>
    <row r="3310" spans="1:13" x14ac:dyDescent="0.25">
      <c r="A3310" s="267">
        <v>7134060</v>
      </c>
      <c r="B3310" s="267" t="s">
        <v>4393</v>
      </c>
      <c r="C3310" s="267" t="s">
        <v>2525</v>
      </c>
      <c r="D3310" s="268"/>
      <c r="E3310" s="267">
        <v>50</v>
      </c>
      <c r="F3310" s="269">
        <v>450</v>
      </c>
      <c r="G3310" s="270">
        <v>903.8</v>
      </c>
      <c r="M3310" s="267">
        <v>-76.646257097570654</v>
      </c>
    </row>
    <row r="3311" spans="1:13" x14ac:dyDescent="0.25">
      <c r="A3311" s="267">
        <v>7134061</v>
      </c>
      <c r="B3311" s="267" t="s">
        <v>4395</v>
      </c>
      <c r="C3311" s="267" t="s">
        <v>2525</v>
      </c>
      <c r="D3311" s="268"/>
      <c r="E3311" s="267">
        <v>70</v>
      </c>
      <c r="F3311" s="269">
        <v>194</v>
      </c>
      <c r="G3311" s="270">
        <v>389.2</v>
      </c>
      <c r="M3311" s="267">
        <v>-87.254733994450859</v>
      </c>
    </row>
    <row r="3312" spans="1:13" x14ac:dyDescent="0.25">
      <c r="A3312" s="267">
        <v>7134062</v>
      </c>
      <c r="B3312" s="267" t="s">
        <v>4397</v>
      </c>
      <c r="C3312" s="267" t="s">
        <v>2525</v>
      </c>
      <c r="D3312" s="268"/>
      <c r="E3312" s="267">
        <v>60</v>
      </c>
      <c r="F3312" s="269">
        <v>221</v>
      </c>
      <c r="G3312" s="270">
        <v>445</v>
      </c>
      <c r="M3312" s="267">
        <v>-82.99900954561744</v>
      </c>
    </row>
    <row r="3313" spans="1:13" x14ac:dyDescent="0.25">
      <c r="A3313" s="267">
        <v>7134063</v>
      </c>
      <c r="B3313" s="267" t="s">
        <v>4399</v>
      </c>
      <c r="C3313" s="267" t="s">
        <v>2525</v>
      </c>
      <c r="D3313" s="268"/>
      <c r="E3313" s="267">
        <v>50</v>
      </c>
      <c r="F3313" s="269">
        <v>140</v>
      </c>
      <c r="G3313" s="270">
        <v>282.39999999999998</v>
      </c>
      <c r="M3313" s="267">
        <v>-71.676899623365216</v>
      </c>
    </row>
    <row r="3314" spans="1:13" x14ac:dyDescent="0.25">
      <c r="A3314" s="267">
        <v>7134064</v>
      </c>
      <c r="B3314" s="267" t="s">
        <v>4401</v>
      </c>
      <c r="C3314" s="267" t="s">
        <v>2525</v>
      </c>
      <c r="D3314" s="268"/>
      <c r="E3314" s="267">
        <v>70</v>
      </c>
      <c r="F3314" s="269">
        <v>76</v>
      </c>
      <c r="G3314" s="270">
        <v>153.4</v>
      </c>
      <c r="M3314" s="267">
        <v>-86.743012396251999</v>
      </c>
    </row>
    <row r="3315" spans="1:13" x14ac:dyDescent="0.25">
      <c r="A3315" s="267">
        <v>7134065</v>
      </c>
      <c r="B3315" s="267" t="s">
        <v>4403</v>
      </c>
      <c r="C3315" s="267" t="s">
        <v>2525</v>
      </c>
      <c r="D3315" s="268"/>
      <c r="E3315" s="267">
        <v>70</v>
      </c>
      <c r="F3315" s="269">
        <v>162</v>
      </c>
      <c r="G3315" s="270">
        <v>325.2</v>
      </c>
      <c r="M3315" s="267">
        <v>-89.844214769199695</v>
      </c>
    </row>
    <row r="3316" spans="1:13" x14ac:dyDescent="0.25">
      <c r="A3316" s="267">
        <v>7134066</v>
      </c>
      <c r="B3316" s="267" t="s">
        <v>4405</v>
      </c>
      <c r="C3316" s="267" t="s">
        <v>2525</v>
      </c>
      <c r="D3316" s="268"/>
      <c r="E3316" s="267">
        <v>50</v>
      </c>
      <c r="F3316" s="269">
        <v>302</v>
      </c>
      <c r="G3316" s="270">
        <v>607.6</v>
      </c>
      <c r="M3316" s="267">
        <v>-78.807240607024511</v>
      </c>
    </row>
    <row r="3317" spans="1:13" x14ac:dyDescent="0.25">
      <c r="A3317" s="267">
        <v>7134067</v>
      </c>
      <c r="B3317" s="267" t="s">
        <v>4407</v>
      </c>
      <c r="C3317" s="267" t="s">
        <v>2525</v>
      </c>
      <c r="D3317" s="268"/>
      <c r="E3317" s="267">
        <v>70</v>
      </c>
      <c r="F3317" s="269">
        <v>71</v>
      </c>
      <c r="G3317" s="270">
        <v>142.6</v>
      </c>
      <c r="M3317" s="267">
        <v>-85.561284938684963</v>
      </c>
    </row>
    <row r="3318" spans="1:13" x14ac:dyDescent="0.25">
      <c r="A3318" s="267">
        <v>7134068</v>
      </c>
      <c r="B3318" s="267" t="s">
        <v>4409</v>
      </c>
      <c r="C3318" s="267" t="s">
        <v>2525</v>
      </c>
      <c r="D3318" s="268"/>
      <c r="E3318" s="267">
        <v>60</v>
      </c>
      <c r="F3318" s="269">
        <v>298</v>
      </c>
      <c r="G3318" s="270">
        <v>599.4</v>
      </c>
      <c r="M3318" s="267">
        <v>-84.427397091400891</v>
      </c>
    </row>
    <row r="3319" spans="1:13" x14ac:dyDescent="0.25">
      <c r="A3319" s="267">
        <v>7134069</v>
      </c>
      <c r="B3319" s="267" t="s">
        <v>4411</v>
      </c>
      <c r="C3319" s="267" t="s">
        <v>2525</v>
      </c>
      <c r="D3319" s="268"/>
      <c r="E3319" s="267">
        <v>70</v>
      </c>
      <c r="F3319" s="269">
        <v>1082</v>
      </c>
      <c r="G3319" s="270">
        <v>2174.8000000000002</v>
      </c>
      <c r="M3319" s="267">
        <v>-86.305190285471497</v>
      </c>
    </row>
    <row r="3320" spans="1:13" x14ac:dyDescent="0.25">
      <c r="A3320" s="267">
        <v>7134070</v>
      </c>
      <c r="B3320" s="267" t="s">
        <v>4413</v>
      </c>
      <c r="C3320" s="267" t="s">
        <v>2525</v>
      </c>
      <c r="D3320" s="268"/>
      <c r="E3320" s="267">
        <v>70</v>
      </c>
      <c r="F3320" s="269">
        <v>61</v>
      </c>
      <c r="G3320" s="270">
        <v>123</v>
      </c>
      <c r="M3320" s="267">
        <v>-85.889794858021347</v>
      </c>
    </row>
    <row r="3321" spans="1:13" x14ac:dyDescent="0.25">
      <c r="A3321" s="267">
        <v>7134071</v>
      </c>
      <c r="B3321" s="267" t="s">
        <v>4415</v>
      </c>
      <c r="C3321" s="267" t="s">
        <v>2525</v>
      </c>
      <c r="D3321" s="268"/>
      <c r="E3321" s="267">
        <v>70</v>
      </c>
      <c r="F3321" s="269">
        <v>154</v>
      </c>
      <c r="G3321" s="270">
        <v>309</v>
      </c>
      <c r="M3321" s="267">
        <v>-86.61239290649948</v>
      </c>
    </row>
    <row r="3322" spans="1:13" x14ac:dyDescent="0.25">
      <c r="A3322" s="267">
        <v>7134072</v>
      </c>
      <c r="B3322" s="267" t="s">
        <v>4417</v>
      </c>
      <c r="C3322" s="267" t="s">
        <v>2525</v>
      </c>
      <c r="D3322" s="268"/>
      <c r="E3322" s="267">
        <v>60</v>
      </c>
      <c r="F3322" s="269">
        <v>236</v>
      </c>
      <c r="G3322" s="270">
        <v>474.2</v>
      </c>
      <c r="M3322" s="267">
        <v>-83.722380130653889</v>
      </c>
    </row>
    <row r="3323" spans="1:13" x14ac:dyDescent="0.25">
      <c r="A3323" s="267">
        <v>7134073</v>
      </c>
      <c r="B3323" s="267" t="s">
        <v>4419</v>
      </c>
      <c r="C3323" s="267" t="s">
        <v>2525</v>
      </c>
      <c r="D3323" s="268"/>
      <c r="E3323" s="267">
        <v>60</v>
      </c>
      <c r="F3323" s="269">
        <v>102</v>
      </c>
      <c r="G3323" s="270">
        <v>205.2</v>
      </c>
      <c r="M3323" s="267">
        <v>-82.582196786660049</v>
      </c>
    </row>
    <row r="3324" spans="1:13" x14ac:dyDescent="0.25">
      <c r="A3324" s="267">
        <v>7134074</v>
      </c>
      <c r="B3324" s="267" t="s">
        <v>4421</v>
      </c>
      <c r="C3324" s="267" t="s">
        <v>2525</v>
      </c>
      <c r="D3324" s="268"/>
      <c r="E3324" s="267">
        <v>70</v>
      </c>
      <c r="F3324" s="269">
        <v>202</v>
      </c>
      <c r="G3324" s="270">
        <v>406.6</v>
      </c>
      <c r="M3324" s="267">
        <v>-87.657320014972527</v>
      </c>
    </row>
    <row r="3325" spans="1:13" x14ac:dyDescent="0.25">
      <c r="A3325" s="267">
        <v>7134075</v>
      </c>
      <c r="B3325" s="267" t="s">
        <v>4423</v>
      </c>
      <c r="C3325" s="267" t="s">
        <v>2525</v>
      </c>
      <c r="D3325" s="268"/>
      <c r="E3325" s="267">
        <v>60</v>
      </c>
      <c r="F3325" s="269">
        <v>407</v>
      </c>
      <c r="G3325" s="270">
        <v>818.4</v>
      </c>
      <c r="M3325" s="267">
        <v>-81.283597011923632</v>
      </c>
    </row>
    <row r="3326" spans="1:13" x14ac:dyDescent="0.25">
      <c r="A3326" s="267">
        <v>7134076</v>
      </c>
      <c r="B3326" s="267" t="s">
        <v>4425</v>
      </c>
      <c r="C3326" s="267" t="s">
        <v>2525</v>
      </c>
      <c r="D3326" s="268"/>
      <c r="E3326" s="267">
        <v>60</v>
      </c>
      <c r="F3326" s="269">
        <v>261</v>
      </c>
      <c r="G3326" s="270">
        <v>524.20000000000005</v>
      </c>
      <c r="M3326" s="267">
        <v>-83.594310795152452</v>
      </c>
    </row>
    <row r="3327" spans="1:13" x14ac:dyDescent="0.25">
      <c r="A3327" s="267">
        <v>7134077</v>
      </c>
      <c r="B3327" s="267" t="s">
        <v>4427</v>
      </c>
      <c r="C3327" s="267" t="s">
        <v>2525</v>
      </c>
      <c r="D3327" s="268"/>
      <c r="E3327" s="267">
        <v>70</v>
      </c>
      <c r="F3327" s="269">
        <v>191</v>
      </c>
      <c r="G3327" s="270">
        <v>383.4</v>
      </c>
      <c r="M3327" s="267">
        <v>-85.052178752545757</v>
      </c>
    </row>
    <row r="3328" spans="1:13" x14ac:dyDescent="0.25">
      <c r="A3328" s="267">
        <v>7134078</v>
      </c>
      <c r="B3328" s="267" t="s">
        <v>4429</v>
      </c>
      <c r="C3328" s="267" t="s">
        <v>2525</v>
      </c>
      <c r="D3328" s="268"/>
      <c r="E3328" s="267">
        <v>60</v>
      </c>
      <c r="F3328" s="269">
        <v>106</v>
      </c>
      <c r="G3328" s="270">
        <v>213.4</v>
      </c>
      <c r="M3328" s="267">
        <v>-84.078507393668886</v>
      </c>
    </row>
    <row r="3329" spans="1:13" x14ac:dyDescent="0.25">
      <c r="A3329" s="267">
        <v>7134079</v>
      </c>
      <c r="B3329" s="267" t="s">
        <v>4431</v>
      </c>
      <c r="C3329" s="267" t="s">
        <v>2525</v>
      </c>
      <c r="D3329" s="268"/>
      <c r="E3329" s="267">
        <v>70</v>
      </c>
      <c r="F3329" s="269">
        <v>26</v>
      </c>
      <c r="G3329" s="270">
        <v>53</v>
      </c>
      <c r="M3329" s="267">
        <v>-91.779490936179684</v>
      </c>
    </row>
    <row r="3330" spans="1:13" x14ac:dyDescent="0.25">
      <c r="A3330" s="267">
        <v>7134080</v>
      </c>
      <c r="B3330" s="267" t="s">
        <v>4433</v>
      </c>
      <c r="C3330" s="267" t="s">
        <v>2525</v>
      </c>
      <c r="D3330" s="268"/>
      <c r="E3330" s="267">
        <v>50</v>
      </c>
      <c r="F3330" s="269">
        <v>232</v>
      </c>
      <c r="G3330" s="270">
        <v>465.6</v>
      </c>
      <c r="M3330" s="267">
        <v>-62.664783479255767</v>
      </c>
    </row>
    <row r="3331" spans="1:13" x14ac:dyDescent="0.25">
      <c r="A3331" s="267">
        <v>7134081</v>
      </c>
      <c r="B3331" s="267" t="s">
        <v>4435</v>
      </c>
      <c r="C3331" s="267" t="s">
        <v>2525</v>
      </c>
      <c r="D3331" s="268"/>
      <c r="E3331" s="267">
        <v>60</v>
      </c>
      <c r="F3331" s="269">
        <v>226</v>
      </c>
      <c r="G3331" s="270">
        <v>454.2</v>
      </c>
      <c r="M3331" s="267">
        <v>-84.626270684359383</v>
      </c>
    </row>
    <row r="3332" spans="1:13" x14ac:dyDescent="0.25">
      <c r="A3332" s="267">
        <v>7134082</v>
      </c>
      <c r="B3332" s="267" t="s">
        <v>4437</v>
      </c>
      <c r="C3332" s="267" t="s">
        <v>2525</v>
      </c>
      <c r="D3332" s="268"/>
      <c r="E3332" s="267">
        <v>50</v>
      </c>
      <c r="F3332" s="269">
        <v>260</v>
      </c>
      <c r="G3332" s="270">
        <v>523.20000000000005</v>
      </c>
      <c r="M3332" s="267">
        <v>-78.054537180195084</v>
      </c>
    </row>
    <row r="3333" spans="1:13" x14ac:dyDescent="0.25">
      <c r="A3333" s="267">
        <v>7134083</v>
      </c>
      <c r="B3333" s="267" t="s">
        <v>4439</v>
      </c>
      <c r="C3333" s="267" t="s">
        <v>2525</v>
      </c>
      <c r="D3333" s="268"/>
      <c r="E3333" s="267">
        <v>60</v>
      </c>
      <c r="F3333" s="269">
        <v>103</v>
      </c>
      <c r="G3333" s="270">
        <v>206.6</v>
      </c>
      <c r="M3333" s="267">
        <v>-84.890706371288388</v>
      </c>
    </row>
    <row r="3334" spans="1:13" x14ac:dyDescent="0.25">
      <c r="A3334" s="267">
        <v>7134084</v>
      </c>
      <c r="B3334" s="267" t="s">
        <v>4441</v>
      </c>
      <c r="C3334" s="267" t="s">
        <v>2525</v>
      </c>
      <c r="D3334" s="268"/>
      <c r="E3334" s="267">
        <v>70</v>
      </c>
      <c r="F3334" s="269">
        <v>194</v>
      </c>
      <c r="G3334" s="270">
        <v>390.2</v>
      </c>
      <c r="M3334" s="267">
        <v>-85.804812066929443</v>
      </c>
    </row>
    <row r="3335" spans="1:13" x14ac:dyDescent="0.25">
      <c r="A3335" s="267">
        <v>7134085</v>
      </c>
      <c r="B3335" s="267" t="s">
        <v>4443</v>
      </c>
      <c r="C3335" s="267" t="s">
        <v>2525</v>
      </c>
      <c r="D3335" s="268"/>
      <c r="E3335" s="267">
        <v>70</v>
      </c>
      <c r="F3335" s="269">
        <v>238</v>
      </c>
      <c r="G3335" s="270">
        <v>479</v>
      </c>
      <c r="M3335" s="267">
        <v>-87.748050204200155</v>
      </c>
    </row>
    <row r="3336" spans="1:13" x14ac:dyDescent="0.25">
      <c r="A3336" s="267">
        <v>7134086</v>
      </c>
      <c r="B3336" s="267" t="s">
        <v>4445</v>
      </c>
      <c r="C3336" s="267" t="s">
        <v>2525</v>
      </c>
      <c r="D3336" s="268"/>
      <c r="E3336" s="267">
        <v>70</v>
      </c>
      <c r="F3336" s="269">
        <v>62</v>
      </c>
      <c r="G3336" s="270">
        <v>124.2</v>
      </c>
      <c r="M3336" s="267">
        <v>-89.902364250334273</v>
      </c>
    </row>
    <row r="3337" spans="1:13" x14ac:dyDescent="0.25">
      <c r="A3337" s="267">
        <v>7134087</v>
      </c>
      <c r="B3337" s="267" t="s">
        <v>4447</v>
      </c>
      <c r="C3337" s="267" t="s">
        <v>2525</v>
      </c>
      <c r="D3337" s="268"/>
      <c r="E3337" s="267">
        <v>60</v>
      </c>
      <c r="F3337" s="269">
        <v>447</v>
      </c>
      <c r="G3337" s="270">
        <v>897.8</v>
      </c>
      <c r="M3337" s="267">
        <v>-84.793411236456038</v>
      </c>
    </row>
    <row r="3338" spans="1:13" x14ac:dyDescent="0.25">
      <c r="A3338" s="267">
        <v>7134088</v>
      </c>
      <c r="B3338" s="267" t="s">
        <v>4449</v>
      </c>
      <c r="C3338" s="267" t="s">
        <v>2525</v>
      </c>
      <c r="D3338" s="268"/>
      <c r="E3338" s="267">
        <v>70</v>
      </c>
      <c r="F3338" s="269">
        <v>153</v>
      </c>
      <c r="G3338" s="270">
        <v>306.8</v>
      </c>
      <c r="M3338" s="267">
        <v>-86.716204551375881</v>
      </c>
    </row>
    <row r="3339" spans="1:13" x14ac:dyDescent="0.25">
      <c r="A3339" s="267">
        <v>7134089</v>
      </c>
      <c r="B3339" s="267" t="s">
        <v>4451</v>
      </c>
      <c r="C3339" s="267" t="s">
        <v>2525</v>
      </c>
      <c r="D3339" s="268"/>
      <c r="E3339" s="267">
        <v>50</v>
      </c>
      <c r="F3339" s="269">
        <v>326</v>
      </c>
      <c r="G3339" s="270">
        <v>655.20000000000005</v>
      </c>
      <c r="M3339" s="267">
        <v>-75.262272785301164</v>
      </c>
    </row>
    <row r="3340" spans="1:13" x14ac:dyDescent="0.25">
      <c r="A3340" s="267">
        <v>7134090</v>
      </c>
      <c r="B3340" s="267" t="s">
        <v>4453</v>
      </c>
      <c r="C3340" s="267" t="s">
        <v>2525</v>
      </c>
      <c r="D3340" s="268"/>
      <c r="E3340" s="267">
        <v>50</v>
      </c>
      <c r="F3340" s="269">
        <v>254</v>
      </c>
      <c r="G3340" s="270">
        <v>510.8</v>
      </c>
      <c r="M3340" s="267">
        <v>-75.64197129399173</v>
      </c>
    </row>
    <row r="3341" spans="1:13" x14ac:dyDescent="0.25">
      <c r="A3341" s="267">
        <v>7134091</v>
      </c>
      <c r="B3341" s="267" t="s">
        <v>4455</v>
      </c>
      <c r="C3341" s="267" t="s">
        <v>2525</v>
      </c>
      <c r="D3341" s="268"/>
      <c r="E3341" s="267">
        <v>60</v>
      </c>
      <c r="F3341" s="269">
        <v>47</v>
      </c>
      <c r="G3341" s="270">
        <v>94.6</v>
      </c>
      <c r="M3341" s="267">
        <v>-83.074418729098142</v>
      </c>
    </row>
    <row r="3342" spans="1:13" x14ac:dyDescent="0.25">
      <c r="A3342" s="267">
        <v>7134092</v>
      </c>
      <c r="B3342" s="267" t="s">
        <v>4457</v>
      </c>
      <c r="C3342" s="267" t="s">
        <v>2525</v>
      </c>
      <c r="D3342" s="268"/>
      <c r="E3342" s="267">
        <v>70</v>
      </c>
      <c r="F3342" s="269">
        <v>41</v>
      </c>
      <c r="G3342" s="270">
        <v>81.8</v>
      </c>
      <c r="M3342" s="267">
        <v>-86.742533763660362</v>
      </c>
    </row>
    <row r="3343" spans="1:13" x14ac:dyDescent="0.25">
      <c r="A3343" s="267">
        <v>7134093</v>
      </c>
      <c r="B3343" s="267" t="s">
        <v>4459</v>
      </c>
      <c r="C3343" s="267" t="s">
        <v>2525</v>
      </c>
      <c r="D3343" s="268"/>
      <c r="E3343" s="267">
        <v>60</v>
      </c>
      <c r="F3343" s="269">
        <v>86</v>
      </c>
      <c r="G3343" s="270">
        <v>173.2</v>
      </c>
      <c r="M3343" s="267">
        <v>-84.364446280287353</v>
      </c>
    </row>
    <row r="3344" spans="1:13" x14ac:dyDescent="0.25">
      <c r="A3344" s="267">
        <v>7134094</v>
      </c>
      <c r="B3344" s="267" t="s">
        <v>4461</v>
      </c>
      <c r="C3344" s="267" t="s">
        <v>2525</v>
      </c>
      <c r="D3344" s="268"/>
      <c r="E3344" s="267">
        <v>60</v>
      </c>
      <c r="F3344" s="269">
        <v>152</v>
      </c>
      <c r="G3344" s="270">
        <v>306</v>
      </c>
      <c r="M3344" s="267">
        <v>-80.844148185358875</v>
      </c>
    </row>
    <row r="3345" spans="1:13" x14ac:dyDescent="0.25">
      <c r="A3345" s="267">
        <v>7134095</v>
      </c>
      <c r="B3345" s="267" t="s">
        <v>4463</v>
      </c>
      <c r="C3345" s="267" t="s">
        <v>2525</v>
      </c>
      <c r="D3345" s="268"/>
      <c r="E3345" s="267">
        <v>70</v>
      </c>
      <c r="F3345" s="269">
        <v>164</v>
      </c>
      <c r="G3345" s="270">
        <v>329.8</v>
      </c>
      <c r="M3345" s="267">
        <v>-86.521263724996288</v>
      </c>
    </row>
    <row r="3346" spans="1:13" x14ac:dyDescent="0.25">
      <c r="A3346" s="267">
        <v>7134502</v>
      </c>
      <c r="B3346" s="267" t="s">
        <v>4465</v>
      </c>
      <c r="C3346" s="267" t="s">
        <v>2525</v>
      </c>
      <c r="D3346" s="268"/>
      <c r="E3346" s="267">
        <v>70</v>
      </c>
      <c r="F3346" s="269">
        <v>131</v>
      </c>
      <c r="G3346" s="270">
        <v>262.8</v>
      </c>
      <c r="M3346" s="267">
        <v>-86.618028865870485</v>
      </c>
    </row>
    <row r="3347" spans="1:13" x14ac:dyDescent="0.25">
      <c r="A3347" s="267">
        <v>7135001</v>
      </c>
      <c r="B3347" s="267" t="s">
        <v>4467</v>
      </c>
      <c r="C3347" s="267" t="s">
        <v>2525</v>
      </c>
      <c r="D3347" s="268"/>
      <c r="E3347" s="267">
        <v>50</v>
      </c>
      <c r="F3347" s="269">
        <v>432</v>
      </c>
      <c r="G3347" s="270">
        <v>867.8</v>
      </c>
      <c r="M3347" s="267">
        <v>-77.496286251431059</v>
      </c>
    </row>
    <row r="3348" spans="1:13" x14ac:dyDescent="0.25">
      <c r="A3348" s="267">
        <v>7135002</v>
      </c>
      <c r="B3348" s="267" t="s">
        <v>4469</v>
      </c>
      <c r="C3348" s="267" t="s">
        <v>2525</v>
      </c>
      <c r="D3348" s="268"/>
      <c r="E3348" s="267">
        <v>70</v>
      </c>
      <c r="F3348" s="269">
        <v>416</v>
      </c>
      <c r="G3348" s="270">
        <v>836.6</v>
      </c>
      <c r="M3348" s="267">
        <v>-86.555648145172071</v>
      </c>
    </row>
    <row r="3349" spans="1:13" x14ac:dyDescent="0.25">
      <c r="A3349" s="267">
        <v>7135003</v>
      </c>
      <c r="B3349" s="267" t="s">
        <v>4471</v>
      </c>
      <c r="C3349" s="267" t="s">
        <v>2525</v>
      </c>
      <c r="D3349" s="268"/>
      <c r="E3349" s="267">
        <v>60</v>
      </c>
      <c r="F3349" s="269">
        <v>236</v>
      </c>
      <c r="G3349" s="270">
        <v>474.8</v>
      </c>
      <c r="M3349" s="267">
        <v>-83.676144116006142</v>
      </c>
    </row>
    <row r="3350" spans="1:13" x14ac:dyDescent="0.25">
      <c r="A3350" s="267">
        <v>7135004</v>
      </c>
      <c r="B3350" s="267" t="s">
        <v>4473</v>
      </c>
      <c r="C3350" s="267" t="s">
        <v>2525</v>
      </c>
      <c r="D3350" s="268"/>
      <c r="E3350" s="267">
        <v>70</v>
      </c>
      <c r="F3350" s="269">
        <v>172</v>
      </c>
      <c r="G3350" s="270">
        <v>345.2</v>
      </c>
      <c r="M3350" s="267">
        <v>-87.097311125642918</v>
      </c>
    </row>
    <row r="3351" spans="1:13" x14ac:dyDescent="0.25">
      <c r="A3351" s="267">
        <v>7135005</v>
      </c>
      <c r="B3351" s="267" t="s">
        <v>4475</v>
      </c>
      <c r="C3351" s="267" t="s">
        <v>2525</v>
      </c>
      <c r="D3351" s="268"/>
      <c r="E3351" s="267">
        <v>70</v>
      </c>
      <c r="F3351" s="269">
        <v>309</v>
      </c>
      <c r="G3351" s="270">
        <v>621.20000000000005</v>
      </c>
      <c r="M3351" s="267">
        <v>-87.914981867128176</v>
      </c>
    </row>
    <row r="3352" spans="1:13" x14ac:dyDescent="0.25">
      <c r="A3352" s="267">
        <v>7135007</v>
      </c>
      <c r="B3352" s="267" t="s">
        <v>4477</v>
      </c>
      <c r="C3352" s="267" t="s">
        <v>2525</v>
      </c>
      <c r="D3352" s="268"/>
      <c r="E3352" s="267">
        <v>50</v>
      </c>
      <c r="F3352" s="269">
        <v>68</v>
      </c>
      <c r="G3352" s="270">
        <v>136.80000000000001</v>
      </c>
      <c r="M3352" s="267">
        <v>-66.629064268998192</v>
      </c>
    </row>
    <row r="3353" spans="1:13" x14ac:dyDescent="0.25">
      <c r="A3353" s="267">
        <v>7135008</v>
      </c>
      <c r="B3353" s="267" t="s">
        <v>4479</v>
      </c>
      <c r="C3353" s="267" t="s">
        <v>2525</v>
      </c>
      <c r="D3353" s="268"/>
      <c r="E3353" s="267">
        <v>70</v>
      </c>
      <c r="F3353" s="269">
        <v>226</v>
      </c>
      <c r="G3353" s="270">
        <v>455.2</v>
      </c>
      <c r="M3353" s="267">
        <v>-87.417846299242825</v>
      </c>
    </row>
    <row r="3354" spans="1:13" x14ac:dyDescent="0.25">
      <c r="A3354" s="267">
        <v>7135009</v>
      </c>
      <c r="B3354" s="267" t="s">
        <v>4481</v>
      </c>
      <c r="C3354" s="267" t="s">
        <v>2525</v>
      </c>
      <c r="D3354" s="268"/>
      <c r="E3354" s="267">
        <v>70</v>
      </c>
      <c r="F3354" s="269">
        <v>343</v>
      </c>
      <c r="G3354" s="270">
        <v>690</v>
      </c>
      <c r="M3354" s="267">
        <v>-85.964270450499612</v>
      </c>
    </row>
    <row r="3355" spans="1:13" x14ac:dyDescent="0.25">
      <c r="A3355" s="267">
        <v>7135010</v>
      </c>
      <c r="B3355" s="267" t="s">
        <v>4483</v>
      </c>
      <c r="C3355" s="267" t="s">
        <v>2525</v>
      </c>
      <c r="D3355" s="268"/>
      <c r="E3355" s="267">
        <v>60</v>
      </c>
      <c r="F3355" s="269">
        <v>8462</v>
      </c>
      <c r="G3355" s="270">
        <v>17008</v>
      </c>
      <c r="M3355" s="267">
        <v>-83.959062848634687</v>
      </c>
    </row>
    <row r="3356" spans="1:13" x14ac:dyDescent="0.25">
      <c r="A3356" s="267">
        <v>7135011</v>
      </c>
      <c r="B3356" s="267" t="s">
        <v>4485</v>
      </c>
      <c r="C3356" s="267" t="s">
        <v>2525</v>
      </c>
      <c r="D3356" s="268"/>
      <c r="E3356" s="267">
        <v>60</v>
      </c>
      <c r="F3356" s="269">
        <v>135</v>
      </c>
      <c r="G3356" s="270">
        <v>271</v>
      </c>
      <c r="M3356" s="267">
        <v>-84.584611059152763</v>
      </c>
    </row>
    <row r="3357" spans="1:13" x14ac:dyDescent="0.25">
      <c r="A3357" s="267">
        <v>7135012</v>
      </c>
      <c r="B3357" s="267" t="s">
        <v>4487</v>
      </c>
      <c r="C3357" s="267" t="s">
        <v>2525</v>
      </c>
      <c r="D3357" s="268"/>
      <c r="E3357" s="267">
        <v>70</v>
      </c>
      <c r="F3357" s="269">
        <v>405</v>
      </c>
      <c r="G3357" s="270">
        <v>814.8</v>
      </c>
      <c r="M3357" s="267">
        <v>-87.197030438002713</v>
      </c>
    </row>
    <row r="3358" spans="1:13" x14ac:dyDescent="0.25">
      <c r="A3358" s="267">
        <v>7135013</v>
      </c>
      <c r="B3358" s="267" t="s">
        <v>4489</v>
      </c>
      <c r="C3358" s="267" t="s">
        <v>2525</v>
      </c>
      <c r="D3358" s="268"/>
      <c r="E3358" s="267">
        <v>60</v>
      </c>
      <c r="F3358" s="269">
        <v>501</v>
      </c>
      <c r="G3358" s="270">
        <v>1007.2</v>
      </c>
      <c r="M3358" s="267">
        <v>-84.588396043953438</v>
      </c>
    </row>
    <row r="3359" spans="1:13" x14ac:dyDescent="0.25">
      <c r="A3359" s="267">
        <v>7135014</v>
      </c>
      <c r="B3359" s="267" t="s">
        <v>4491</v>
      </c>
      <c r="C3359" s="267" t="s">
        <v>2525</v>
      </c>
      <c r="D3359" s="268"/>
      <c r="E3359" s="267">
        <v>70</v>
      </c>
      <c r="F3359" s="269">
        <v>69</v>
      </c>
      <c r="G3359" s="270">
        <v>139.6</v>
      </c>
      <c r="M3359" s="267">
        <v>-87.119363992708969</v>
      </c>
    </row>
    <row r="3360" spans="1:13" x14ac:dyDescent="0.25">
      <c r="A3360" s="267">
        <v>7135015</v>
      </c>
      <c r="B3360" s="267" t="s">
        <v>4493</v>
      </c>
      <c r="C3360" s="267" t="s">
        <v>2525</v>
      </c>
      <c r="D3360" s="268"/>
      <c r="E3360" s="267">
        <v>50</v>
      </c>
      <c r="F3360" s="269">
        <v>162</v>
      </c>
      <c r="G3360" s="270">
        <v>324.8</v>
      </c>
      <c r="M3360" s="267">
        <v>-75.90415969902979</v>
      </c>
    </row>
    <row r="3361" spans="1:13" x14ac:dyDescent="0.25">
      <c r="A3361" s="267">
        <v>7135016</v>
      </c>
      <c r="B3361" s="267" t="s">
        <v>4495</v>
      </c>
      <c r="C3361" s="267" t="s">
        <v>2525</v>
      </c>
      <c r="D3361" s="268"/>
      <c r="E3361" s="267">
        <v>60</v>
      </c>
      <c r="F3361" s="269">
        <v>188</v>
      </c>
      <c r="G3361" s="270">
        <v>378.6</v>
      </c>
      <c r="M3361" s="267">
        <v>-84.494521690248234</v>
      </c>
    </row>
    <row r="3362" spans="1:13" x14ac:dyDescent="0.25">
      <c r="A3362" s="267">
        <v>7135017</v>
      </c>
      <c r="B3362" s="267" t="s">
        <v>4497</v>
      </c>
      <c r="C3362" s="267" t="s">
        <v>2525</v>
      </c>
      <c r="D3362" s="268"/>
      <c r="E3362" s="267">
        <v>60</v>
      </c>
      <c r="F3362" s="269">
        <v>551</v>
      </c>
      <c r="G3362" s="270">
        <v>1108.4000000000001</v>
      </c>
      <c r="M3362" s="267">
        <v>-79.722199290036116</v>
      </c>
    </row>
    <row r="3363" spans="1:13" x14ac:dyDescent="0.25">
      <c r="A3363" s="267">
        <v>7135018</v>
      </c>
      <c r="B3363" s="267" t="s">
        <v>4499</v>
      </c>
      <c r="C3363" s="267" t="s">
        <v>2525</v>
      </c>
      <c r="D3363" s="268"/>
      <c r="E3363" s="267">
        <v>70</v>
      </c>
      <c r="F3363" s="269">
        <v>564</v>
      </c>
      <c r="G3363" s="270">
        <v>1133.8</v>
      </c>
      <c r="M3363" s="267">
        <v>-85.152983545279</v>
      </c>
    </row>
    <row r="3364" spans="1:13" x14ac:dyDescent="0.25">
      <c r="A3364" s="267">
        <v>7135019</v>
      </c>
      <c r="B3364" s="267" t="s">
        <v>4501</v>
      </c>
      <c r="C3364" s="267" t="s">
        <v>2525</v>
      </c>
      <c r="D3364" s="268"/>
      <c r="E3364" s="267">
        <v>60</v>
      </c>
      <c r="F3364" s="269">
        <v>745</v>
      </c>
      <c r="G3364" s="270">
        <v>1496.8</v>
      </c>
      <c r="M3364" s="267">
        <v>-79.705955014156714</v>
      </c>
    </row>
    <row r="3365" spans="1:13" x14ac:dyDescent="0.25">
      <c r="A3365" s="267">
        <v>7135020</v>
      </c>
      <c r="B3365" s="267" t="s">
        <v>4503</v>
      </c>
      <c r="C3365" s="267" t="s">
        <v>22275</v>
      </c>
      <c r="D3365" s="268"/>
      <c r="E3365" s="267">
        <v>50</v>
      </c>
      <c r="F3365" s="269">
        <v>8869</v>
      </c>
      <c r="G3365" s="270">
        <v>17827.400000000001</v>
      </c>
      <c r="M3365" s="267">
        <v>-67.664267600221919</v>
      </c>
    </row>
    <row r="3366" spans="1:13" x14ac:dyDescent="0.25">
      <c r="A3366" s="267">
        <v>7135021</v>
      </c>
      <c r="B3366" s="267" t="s">
        <v>4505</v>
      </c>
      <c r="C3366" s="267" t="s">
        <v>2525</v>
      </c>
      <c r="D3366" s="268"/>
      <c r="E3366" s="267">
        <v>50</v>
      </c>
      <c r="F3366" s="269">
        <v>333</v>
      </c>
      <c r="G3366" s="270">
        <v>669.6</v>
      </c>
      <c r="M3366" s="267">
        <v>-76.77971937886312</v>
      </c>
    </row>
    <row r="3367" spans="1:13" x14ac:dyDescent="0.25">
      <c r="A3367" s="267">
        <v>7135022</v>
      </c>
      <c r="B3367" s="267" t="s">
        <v>4507</v>
      </c>
      <c r="C3367" s="267" t="s">
        <v>2525</v>
      </c>
      <c r="D3367" s="268"/>
      <c r="E3367" s="267">
        <v>60</v>
      </c>
      <c r="F3367" s="269">
        <v>148</v>
      </c>
      <c r="G3367" s="270">
        <v>298.39999999999998</v>
      </c>
      <c r="M3367" s="267">
        <v>-83.765534111067666</v>
      </c>
    </row>
    <row r="3368" spans="1:13" x14ac:dyDescent="0.25">
      <c r="A3368" s="267">
        <v>7135023</v>
      </c>
      <c r="B3368" s="267" t="s">
        <v>4509</v>
      </c>
      <c r="C3368" s="267" t="s">
        <v>2525</v>
      </c>
      <c r="D3368" s="268"/>
      <c r="E3368" s="267">
        <v>70</v>
      </c>
      <c r="F3368" s="269">
        <v>644</v>
      </c>
      <c r="G3368" s="270">
        <v>1295.4000000000001</v>
      </c>
      <c r="M3368" s="267">
        <v>-86.949101759601376</v>
      </c>
    </row>
    <row r="3369" spans="1:13" x14ac:dyDescent="0.25">
      <c r="A3369" s="267">
        <v>7135024</v>
      </c>
      <c r="B3369" s="267" t="s">
        <v>4511</v>
      </c>
      <c r="C3369" s="267" t="s">
        <v>2525</v>
      </c>
      <c r="D3369" s="268"/>
      <c r="E3369" s="267">
        <v>60</v>
      </c>
      <c r="F3369" s="269">
        <v>514</v>
      </c>
      <c r="G3369" s="270">
        <v>1032.4000000000001</v>
      </c>
      <c r="M3369" s="267">
        <v>-83.613431027860244</v>
      </c>
    </row>
    <row r="3370" spans="1:13" x14ac:dyDescent="0.25">
      <c r="A3370" s="267">
        <v>7135025</v>
      </c>
      <c r="B3370" s="267" t="s">
        <v>4513</v>
      </c>
      <c r="C3370" s="267" t="s">
        <v>2525</v>
      </c>
      <c r="D3370" s="268"/>
      <c r="E3370" s="267">
        <v>60</v>
      </c>
      <c r="F3370" s="269">
        <v>422</v>
      </c>
      <c r="G3370" s="270">
        <v>849</v>
      </c>
      <c r="M3370" s="267">
        <v>-82.708291982340867</v>
      </c>
    </row>
    <row r="3371" spans="1:13" x14ac:dyDescent="0.25">
      <c r="A3371" s="267">
        <v>7135026</v>
      </c>
      <c r="B3371" s="267" t="s">
        <v>4515</v>
      </c>
      <c r="C3371" s="267" t="s">
        <v>2525</v>
      </c>
      <c r="D3371" s="268"/>
      <c r="E3371" s="267">
        <v>60</v>
      </c>
      <c r="F3371" s="269">
        <v>118</v>
      </c>
      <c r="G3371" s="270">
        <v>236.4</v>
      </c>
      <c r="M3371" s="267">
        <v>-79.09707599682271</v>
      </c>
    </row>
    <row r="3372" spans="1:13" x14ac:dyDescent="0.25">
      <c r="A3372" s="267">
        <v>7135027</v>
      </c>
      <c r="B3372" s="267" t="s">
        <v>4517</v>
      </c>
      <c r="C3372" s="267" t="s">
        <v>2525</v>
      </c>
      <c r="D3372" s="268"/>
      <c r="E3372" s="267">
        <v>50</v>
      </c>
      <c r="F3372" s="269">
        <v>275</v>
      </c>
      <c r="G3372" s="270">
        <v>553.6</v>
      </c>
      <c r="M3372" s="267">
        <v>-75.000131971289065</v>
      </c>
    </row>
    <row r="3373" spans="1:13" x14ac:dyDescent="0.25">
      <c r="A3373" s="267">
        <v>7135028</v>
      </c>
      <c r="B3373" s="267" t="s">
        <v>4519</v>
      </c>
      <c r="C3373" s="267" t="s">
        <v>2525</v>
      </c>
      <c r="D3373" s="268"/>
      <c r="E3373" s="267">
        <v>60</v>
      </c>
      <c r="F3373" s="269">
        <v>108</v>
      </c>
      <c r="G3373" s="270">
        <v>217.8</v>
      </c>
      <c r="M3373" s="267">
        <v>-84.916729312500138</v>
      </c>
    </row>
    <row r="3374" spans="1:13" x14ac:dyDescent="0.25">
      <c r="A3374" s="267">
        <v>7135029</v>
      </c>
      <c r="B3374" s="267" t="s">
        <v>4521</v>
      </c>
      <c r="C3374" s="267" t="s">
        <v>2525</v>
      </c>
      <c r="D3374" s="268"/>
      <c r="E3374" s="267">
        <v>60</v>
      </c>
      <c r="F3374" s="269">
        <v>546</v>
      </c>
      <c r="G3374" s="270">
        <v>1096.8</v>
      </c>
      <c r="M3374" s="267">
        <v>-82.041928388572558</v>
      </c>
    </row>
    <row r="3375" spans="1:13" x14ac:dyDescent="0.25">
      <c r="A3375" s="267">
        <v>7135030</v>
      </c>
      <c r="B3375" s="267" t="s">
        <v>4523</v>
      </c>
      <c r="C3375" s="267" t="s">
        <v>2525</v>
      </c>
      <c r="D3375" s="268"/>
      <c r="E3375" s="267">
        <v>70</v>
      </c>
      <c r="F3375" s="269">
        <v>5490</v>
      </c>
      <c r="G3375" s="270">
        <v>11034</v>
      </c>
      <c r="M3375" s="267">
        <v>-86.580753954283395</v>
      </c>
    </row>
    <row r="3376" spans="1:13" x14ac:dyDescent="0.25">
      <c r="A3376" s="267">
        <v>7135031</v>
      </c>
      <c r="B3376" s="267" t="s">
        <v>4525</v>
      </c>
      <c r="C3376" s="267" t="s">
        <v>2525</v>
      </c>
      <c r="D3376" s="268"/>
      <c r="E3376" s="267">
        <v>70</v>
      </c>
      <c r="F3376" s="269">
        <v>189</v>
      </c>
      <c r="G3376" s="270">
        <v>379.6</v>
      </c>
      <c r="M3376" s="267">
        <v>-85.093267740826121</v>
      </c>
    </row>
    <row r="3377" spans="1:13" x14ac:dyDescent="0.25">
      <c r="A3377" s="267">
        <v>7135032</v>
      </c>
      <c r="B3377" s="267" t="s">
        <v>4527</v>
      </c>
      <c r="C3377" s="267" t="s">
        <v>2525</v>
      </c>
      <c r="D3377" s="268"/>
      <c r="E3377" s="267">
        <v>70</v>
      </c>
      <c r="F3377" s="269">
        <v>30</v>
      </c>
      <c r="G3377" s="270">
        <v>60.8</v>
      </c>
      <c r="M3377" s="267">
        <v>-88.670658283792719</v>
      </c>
    </row>
    <row r="3378" spans="1:13" x14ac:dyDescent="0.25">
      <c r="A3378" s="267">
        <v>7135033</v>
      </c>
      <c r="B3378" s="267" t="s">
        <v>4529</v>
      </c>
      <c r="C3378" s="267" t="s">
        <v>2525</v>
      </c>
      <c r="D3378" s="268"/>
      <c r="E3378" s="267">
        <v>70</v>
      </c>
      <c r="F3378" s="269">
        <v>269</v>
      </c>
      <c r="G3378" s="270">
        <v>541</v>
      </c>
      <c r="M3378" s="267">
        <v>-85.010655163097013</v>
      </c>
    </row>
    <row r="3379" spans="1:13" x14ac:dyDescent="0.25">
      <c r="A3379" s="267">
        <v>7135034</v>
      </c>
      <c r="B3379" s="267" t="s">
        <v>4531</v>
      </c>
      <c r="C3379" s="267" t="s">
        <v>2525</v>
      </c>
      <c r="D3379" s="268"/>
      <c r="E3379" s="267">
        <v>60</v>
      </c>
      <c r="F3379" s="269">
        <v>324</v>
      </c>
      <c r="G3379" s="270">
        <v>651.20000000000005</v>
      </c>
      <c r="M3379" s="267">
        <v>-84.954401700048251</v>
      </c>
    </row>
    <row r="3380" spans="1:13" x14ac:dyDescent="0.25">
      <c r="A3380" s="267">
        <v>7135035</v>
      </c>
      <c r="B3380" s="267" t="s">
        <v>4533</v>
      </c>
      <c r="C3380" s="267" t="s">
        <v>2525</v>
      </c>
      <c r="D3380" s="268"/>
      <c r="E3380" s="267">
        <v>60</v>
      </c>
      <c r="F3380" s="269">
        <v>121</v>
      </c>
      <c r="G3380" s="270">
        <v>242.6</v>
      </c>
      <c r="M3380" s="267">
        <v>-84.943776720836624</v>
      </c>
    </row>
    <row r="3381" spans="1:13" x14ac:dyDescent="0.25">
      <c r="A3381" s="267">
        <v>7135036</v>
      </c>
      <c r="B3381" s="267" t="s">
        <v>4535</v>
      </c>
      <c r="C3381" s="267" t="s">
        <v>2525</v>
      </c>
      <c r="D3381" s="268"/>
      <c r="E3381" s="267">
        <v>70</v>
      </c>
      <c r="F3381" s="269">
        <v>345</v>
      </c>
      <c r="G3381" s="270">
        <v>693</v>
      </c>
      <c r="M3381" s="267">
        <v>-86.022822141743873</v>
      </c>
    </row>
    <row r="3382" spans="1:13" x14ac:dyDescent="0.25">
      <c r="A3382" s="267">
        <v>7135037</v>
      </c>
      <c r="B3382" s="267" t="s">
        <v>4537</v>
      </c>
      <c r="C3382" s="267" t="s">
        <v>2525</v>
      </c>
      <c r="D3382" s="268"/>
      <c r="E3382" s="267">
        <v>60</v>
      </c>
      <c r="F3382" s="269">
        <v>196</v>
      </c>
      <c r="G3382" s="270">
        <v>393</v>
      </c>
      <c r="M3382" s="267">
        <v>-80.310508524695024</v>
      </c>
    </row>
    <row r="3383" spans="1:13" x14ac:dyDescent="0.25">
      <c r="A3383" s="267">
        <v>7135038</v>
      </c>
      <c r="B3383" s="267" t="s">
        <v>4539</v>
      </c>
      <c r="C3383" s="267" t="s">
        <v>2525</v>
      </c>
      <c r="D3383" s="268"/>
      <c r="E3383" s="267">
        <v>60</v>
      </c>
      <c r="F3383" s="269">
        <v>364</v>
      </c>
      <c r="G3383" s="270">
        <v>731.8</v>
      </c>
      <c r="M3383" s="267">
        <v>-84.009496583212979</v>
      </c>
    </row>
    <row r="3384" spans="1:13" x14ac:dyDescent="0.25">
      <c r="A3384" s="267">
        <v>7135039</v>
      </c>
      <c r="B3384" s="267" t="s">
        <v>4541</v>
      </c>
      <c r="C3384" s="267" t="s">
        <v>2525</v>
      </c>
      <c r="D3384" s="268"/>
      <c r="E3384" s="267">
        <v>70</v>
      </c>
      <c r="F3384" s="269">
        <v>104</v>
      </c>
      <c r="G3384" s="270">
        <v>210</v>
      </c>
      <c r="M3384" s="267">
        <v>-89.315869779799797</v>
      </c>
    </row>
    <row r="3385" spans="1:13" x14ac:dyDescent="0.25">
      <c r="A3385" s="267">
        <v>7135040</v>
      </c>
      <c r="B3385" s="267" t="s">
        <v>4543</v>
      </c>
      <c r="C3385" s="267" t="s">
        <v>2525</v>
      </c>
      <c r="D3385" s="268"/>
      <c r="E3385" s="267">
        <v>70</v>
      </c>
      <c r="F3385" s="269">
        <v>4439</v>
      </c>
      <c r="G3385" s="270">
        <v>8922.6</v>
      </c>
      <c r="M3385" s="267">
        <v>-88.841762086655521</v>
      </c>
    </row>
    <row r="3386" spans="1:13" x14ac:dyDescent="0.25">
      <c r="A3386" s="267">
        <v>7135041</v>
      </c>
      <c r="B3386" s="267" t="s">
        <v>4545</v>
      </c>
      <c r="C3386" s="267" t="s">
        <v>2525</v>
      </c>
      <c r="D3386" s="268"/>
      <c r="E3386" s="267">
        <v>70</v>
      </c>
      <c r="F3386" s="269">
        <v>65</v>
      </c>
      <c r="G3386" s="270">
        <v>131.6</v>
      </c>
      <c r="M3386" s="267">
        <v>-89.28440486530387</v>
      </c>
    </row>
    <row r="3387" spans="1:13" x14ac:dyDescent="0.25">
      <c r="A3387" s="267">
        <v>7135042</v>
      </c>
      <c r="B3387" s="267" t="s">
        <v>4547</v>
      </c>
      <c r="C3387" s="267" t="s">
        <v>2525</v>
      </c>
      <c r="D3387" s="268"/>
      <c r="E3387" s="267">
        <v>60</v>
      </c>
      <c r="F3387" s="269">
        <v>352</v>
      </c>
      <c r="G3387" s="270">
        <v>708</v>
      </c>
      <c r="M3387" s="267">
        <v>-82.673862302300648</v>
      </c>
    </row>
    <row r="3388" spans="1:13" x14ac:dyDescent="0.25">
      <c r="A3388" s="267">
        <v>7135043</v>
      </c>
      <c r="B3388" s="267" t="s">
        <v>4549</v>
      </c>
      <c r="C3388" s="267" t="s">
        <v>2525</v>
      </c>
      <c r="D3388" s="268"/>
      <c r="E3388" s="267">
        <v>60</v>
      </c>
      <c r="F3388" s="269">
        <v>409</v>
      </c>
      <c r="G3388" s="270">
        <v>822</v>
      </c>
      <c r="M3388" s="267">
        <v>-82.937490994433389</v>
      </c>
    </row>
    <row r="3389" spans="1:13" x14ac:dyDescent="0.25">
      <c r="A3389" s="267">
        <v>7135044</v>
      </c>
      <c r="B3389" s="267" t="s">
        <v>4551</v>
      </c>
      <c r="C3389" s="267" t="s">
        <v>2525</v>
      </c>
      <c r="D3389" s="268"/>
      <c r="E3389" s="267">
        <v>60</v>
      </c>
      <c r="F3389" s="269">
        <v>146</v>
      </c>
      <c r="G3389" s="270">
        <v>293</v>
      </c>
      <c r="M3389" s="267">
        <v>-84.919547378437827</v>
      </c>
    </row>
    <row r="3390" spans="1:13" x14ac:dyDescent="0.25">
      <c r="A3390" s="267">
        <v>7135045</v>
      </c>
      <c r="B3390" s="267" t="s">
        <v>4553</v>
      </c>
      <c r="C3390" s="267" t="s">
        <v>22275</v>
      </c>
      <c r="D3390" s="268"/>
      <c r="E3390" s="267">
        <v>50</v>
      </c>
      <c r="F3390" s="269">
        <v>1506</v>
      </c>
      <c r="G3390" s="270">
        <v>3027.6</v>
      </c>
      <c r="M3390" s="267">
        <v>-72.474422902592323</v>
      </c>
    </row>
    <row r="3391" spans="1:13" x14ac:dyDescent="0.25">
      <c r="A3391" s="267">
        <v>7135046</v>
      </c>
      <c r="B3391" s="267" t="s">
        <v>8363</v>
      </c>
      <c r="C3391" s="267" t="s">
        <v>2525</v>
      </c>
      <c r="D3391" s="268"/>
      <c r="E3391" s="267">
        <v>70</v>
      </c>
      <c r="F3391" s="269">
        <v>108</v>
      </c>
      <c r="G3391" s="270">
        <v>216.6</v>
      </c>
      <c r="M3391" s="267">
        <v>-86.682386368558312</v>
      </c>
    </row>
    <row r="3392" spans="1:13" x14ac:dyDescent="0.25">
      <c r="A3392" s="267">
        <v>7135048</v>
      </c>
      <c r="B3392" s="267" t="s">
        <v>4556</v>
      </c>
      <c r="C3392" s="267" t="s">
        <v>2525</v>
      </c>
      <c r="D3392" s="268"/>
      <c r="E3392" s="267">
        <v>70</v>
      </c>
      <c r="F3392" s="269">
        <v>112</v>
      </c>
      <c r="G3392" s="270">
        <v>225.6</v>
      </c>
      <c r="M3392" s="267">
        <v>-85.688153592918795</v>
      </c>
    </row>
    <row r="3393" spans="1:13" x14ac:dyDescent="0.25">
      <c r="A3393" s="267">
        <v>7135049</v>
      </c>
      <c r="B3393" s="267" t="s">
        <v>4558</v>
      </c>
      <c r="C3393" s="267" t="s">
        <v>2525</v>
      </c>
      <c r="D3393" s="268"/>
      <c r="E3393" s="267">
        <v>70</v>
      </c>
      <c r="F3393" s="269">
        <v>643</v>
      </c>
      <c r="G3393" s="270">
        <v>1293</v>
      </c>
      <c r="M3393" s="267">
        <v>-86.619585070800525</v>
      </c>
    </row>
    <row r="3394" spans="1:13" x14ac:dyDescent="0.25">
      <c r="A3394" s="267">
        <v>7135051</v>
      </c>
      <c r="B3394" s="267" t="s">
        <v>4561</v>
      </c>
      <c r="C3394" s="267" t="s">
        <v>2525</v>
      </c>
      <c r="D3394" s="268"/>
      <c r="E3394" s="267">
        <v>60</v>
      </c>
      <c r="F3394" s="269">
        <v>467</v>
      </c>
      <c r="G3394" s="270">
        <v>939</v>
      </c>
      <c r="M3394" s="267">
        <v>-84.049456595244479</v>
      </c>
    </row>
    <row r="3395" spans="1:13" x14ac:dyDescent="0.25">
      <c r="A3395" s="267">
        <v>7135052</v>
      </c>
      <c r="B3395" s="267" t="s">
        <v>3184</v>
      </c>
      <c r="C3395" s="267" t="s">
        <v>2525</v>
      </c>
      <c r="D3395" s="268"/>
      <c r="E3395" s="267">
        <v>50</v>
      </c>
      <c r="F3395" s="269">
        <v>329</v>
      </c>
      <c r="G3395" s="270">
        <v>661.2</v>
      </c>
      <c r="M3395" s="267">
        <v>-65.932270156166581</v>
      </c>
    </row>
    <row r="3396" spans="1:13" x14ac:dyDescent="0.25">
      <c r="A3396" s="267">
        <v>7135053</v>
      </c>
      <c r="B3396" s="267" t="s">
        <v>4564</v>
      </c>
      <c r="C3396" s="267" t="s">
        <v>2525</v>
      </c>
      <c r="D3396" s="268"/>
      <c r="E3396" s="267">
        <v>70</v>
      </c>
      <c r="F3396" s="269">
        <v>197</v>
      </c>
      <c r="G3396" s="270">
        <v>395</v>
      </c>
      <c r="M3396" s="267">
        <v>-85.88215137018949</v>
      </c>
    </row>
    <row r="3397" spans="1:13" x14ac:dyDescent="0.25">
      <c r="A3397" s="267">
        <v>7135054</v>
      </c>
      <c r="B3397" s="267" t="s">
        <v>4566</v>
      </c>
      <c r="C3397" s="267" t="s">
        <v>2525</v>
      </c>
      <c r="D3397" s="268"/>
      <c r="E3397" s="267">
        <v>70</v>
      </c>
      <c r="F3397" s="269">
        <v>156</v>
      </c>
      <c r="G3397" s="270">
        <v>313.39999999999998</v>
      </c>
      <c r="M3397" s="267">
        <v>-85.509352349705296</v>
      </c>
    </row>
    <row r="3398" spans="1:13" x14ac:dyDescent="0.25">
      <c r="A3398" s="267">
        <v>7135056</v>
      </c>
      <c r="B3398" s="267" t="s">
        <v>4568</v>
      </c>
      <c r="C3398" s="267" t="s">
        <v>2525</v>
      </c>
      <c r="D3398" s="268"/>
      <c r="E3398" s="267">
        <v>70</v>
      </c>
      <c r="F3398" s="269">
        <v>174</v>
      </c>
      <c r="G3398" s="270">
        <v>349.4</v>
      </c>
      <c r="M3398" s="267">
        <v>-87.270460417751465</v>
      </c>
    </row>
    <row r="3399" spans="1:13" x14ac:dyDescent="0.25">
      <c r="A3399" s="267">
        <v>7135057</v>
      </c>
      <c r="B3399" s="267" t="s">
        <v>4570</v>
      </c>
      <c r="C3399" s="267" t="s">
        <v>2525</v>
      </c>
      <c r="D3399" s="268"/>
      <c r="E3399" s="267">
        <v>60</v>
      </c>
      <c r="F3399" s="269">
        <v>741</v>
      </c>
      <c r="G3399" s="270">
        <v>1488.8</v>
      </c>
      <c r="M3399" s="267">
        <v>-82.732123115499746</v>
      </c>
    </row>
    <row r="3400" spans="1:13" x14ac:dyDescent="0.25">
      <c r="A3400" s="267">
        <v>7135058</v>
      </c>
      <c r="B3400" s="267" t="s">
        <v>4572</v>
      </c>
      <c r="C3400" s="267" t="s">
        <v>2525</v>
      </c>
      <c r="D3400" s="268"/>
      <c r="E3400" s="267">
        <v>70</v>
      </c>
      <c r="F3400" s="269">
        <v>536</v>
      </c>
      <c r="G3400" s="270">
        <v>1078.2</v>
      </c>
      <c r="M3400" s="267">
        <v>-86.884119022484754</v>
      </c>
    </row>
    <row r="3401" spans="1:13" x14ac:dyDescent="0.25">
      <c r="A3401" s="267">
        <v>7135060</v>
      </c>
      <c r="B3401" s="267" t="s">
        <v>4574</v>
      </c>
      <c r="C3401" s="267" t="s">
        <v>2525</v>
      </c>
      <c r="D3401" s="268"/>
      <c r="E3401" s="267">
        <v>60</v>
      </c>
      <c r="F3401" s="269">
        <v>151</v>
      </c>
      <c r="G3401" s="270">
        <v>302.60000000000002</v>
      </c>
      <c r="M3401" s="267">
        <v>-82.484500559240317</v>
      </c>
    </row>
    <row r="3402" spans="1:13" x14ac:dyDescent="0.25">
      <c r="A3402" s="267">
        <v>7135061</v>
      </c>
      <c r="B3402" s="267" t="s">
        <v>4576</v>
      </c>
      <c r="C3402" s="267" t="s">
        <v>2525</v>
      </c>
      <c r="D3402" s="268"/>
      <c r="E3402" s="267">
        <v>70</v>
      </c>
      <c r="F3402" s="269">
        <v>209</v>
      </c>
      <c r="G3402" s="270">
        <v>420.4</v>
      </c>
      <c r="M3402" s="267">
        <v>-86.64121664297187</v>
      </c>
    </row>
    <row r="3403" spans="1:13" x14ac:dyDescent="0.25">
      <c r="A3403" s="267">
        <v>7135062</v>
      </c>
      <c r="B3403" s="267" t="s">
        <v>4578</v>
      </c>
      <c r="C3403" s="267" t="s">
        <v>2525</v>
      </c>
      <c r="D3403" s="268"/>
      <c r="E3403" s="267">
        <v>70</v>
      </c>
      <c r="F3403" s="269">
        <v>68</v>
      </c>
      <c r="G3403" s="270">
        <v>136.19999999999999</v>
      </c>
      <c r="M3403" s="267">
        <v>-85.614946243480645</v>
      </c>
    </row>
    <row r="3404" spans="1:13" x14ac:dyDescent="0.25">
      <c r="A3404" s="267">
        <v>7135064</v>
      </c>
      <c r="B3404" s="267" t="s">
        <v>4581</v>
      </c>
      <c r="C3404" s="267" t="s">
        <v>2525</v>
      </c>
      <c r="D3404" s="268"/>
      <c r="E3404" s="267">
        <v>70</v>
      </c>
      <c r="F3404" s="269">
        <v>65</v>
      </c>
      <c r="G3404" s="270">
        <v>130.6</v>
      </c>
      <c r="M3404" s="267">
        <v>-86.160189824603378</v>
      </c>
    </row>
    <row r="3405" spans="1:13" x14ac:dyDescent="0.25">
      <c r="A3405" s="267">
        <v>7135065</v>
      </c>
      <c r="B3405" s="267" t="s">
        <v>4583</v>
      </c>
      <c r="C3405" s="267" t="s">
        <v>2525</v>
      </c>
      <c r="D3405" s="268"/>
      <c r="E3405" s="267">
        <v>70</v>
      </c>
      <c r="F3405" s="269">
        <v>291</v>
      </c>
      <c r="G3405" s="270">
        <v>584</v>
      </c>
      <c r="M3405" s="267">
        <v>-86.736363661091914</v>
      </c>
    </row>
    <row r="3406" spans="1:13" x14ac:dyDescent="0.25">
      <c r="A3406" s="267">
        <v>7135066</v>
      </c>
      <c r="B3406" s="267" t="s">
        <v>4585</v>
      </c>
      <c r="C3406" s="267" t="s">
        <v>2525</v>
      </c>
      <c r="D3406" s="268"/>
      <c r="E3406" s="267">
        <v>60</v>
      </c>
      <c r="F3406" s="269">
        <v>328</v>
      </c>
      <c r="G3406" s="270">
        <v>660</v>
      </c>
      <c r="M3406" s="267">
        <v>-80.822322432772737</v>
      </c>
    </row>
    <row r="3407" spans="1:13" x14ac:dyDescent="0.25">
      <c r="A3407" s="267">
        <v>7135067</v>
      </c>
      <c r="B3407" s="267" t="s">
        <v>8383</v>
      </c>
      <c r="C3407" s="267" t="s">
        <v>2525</v>
      </c>
      <c r="D3407" s="268"/>
      <c r="E3407" s="267">
        <v>60</v>
      </c>
      <c r="F3407" s="269">
        <v>326</v>
      </c>
      <c r="G3407" s="270">
        <v>655</v>
      </c>
      <c r="M3407" s="267">
        <v>-82.035964553464581</v>
      </c>
    </row>
    <row r="3408" spans="1:13" x14ac:dyDescent="0.25">
      <c r="A3408" s="267">
        <v>7135068</v>
      </c>
      <c r="B3408" s="267" t="s">
        <v>4588</v>
      </c>
      <c r="C3408" s="267" t="s">
        <v>2525</v>
      </c>
      <c r="D3408" s="268"/>
      <c r="E3408" s="267">
        <v>70</v>
      </c>
      <c r="F3408" s="269">
        <v>231</v>
      </c>
      <c r="G3408" s="270">
        <v>464.8</v>
      </c>
      <c r="M3408" s="267">
        <v>-85.003440784407388</v>
      </c>
    </row>
    <row r="3409" spans="1:13" x14ac:dyDescent="0.25">
      <c r="A3409" s="267">
        <v>7135069</v>
      </c>
      <c r="B3409" s="267" t="s">
        <v>4590</v>
      </c>
      <c r="C3409" s="267" t="s">
        <v>2525</v>
      </c>
      <c r="D3409" s="268"/>
      <c r="E3409" s="267">
        <v>60</v>
      </c>
      <c r="F3409" s="269">
        <v>51</v>
      </c>
      <c r="G3409" s="270">
        <v>102.4</v>
      </c>
      <c r="M3409" s="267">
        <v>-83.280745425273039</v>
      </c>
    </row>
    <row r="3410" spans="1:13" x14ac:dyDescent="0.25">
      <c r="A3410" s="267">
        <v>7135070</v>
      </c>
      <c r="B3410" s="267" t="s">
        <v>4592</v>
      </c>
      <c r="C3410" s="267" t="s">
        <v>2525</v>
      </c>
      <c r="D3410" s="268"/>
      <c r="E3410" s="267">
        <v>60</v>
      </c>
      <c r="F3410" s="269">
        <v>135</v>
      </c>
      <c r="G3410" s="270">
        <v>270.39999999999998</v>
      </c>
      <c r="M3410" s="267">
        <v>-81.186068496770005</v>
      </c>
    </row>
    <row r="3411" spans="1:13" x14ac:dyDescent="0.25">
      <c r="A3411" s="267">
        <v>7135071</v>
      </c>
      <c r="B3411" s="267" t="s">
        <v>4594</v>
      </c>
      <c r="C3411" s="267" t="s">
        <v>2525</v>
      </c>
      <c r="D3411" s="268"/>
      <c r="E3411" s="267">
        <v>70</v>
      </c>
      <c r="F3411" s="269">
        <v>376</v>
      </c>
      <c r="G3411" s="270">
        <v>756.6</v>
      </c>
      <c r="M3411" s="267">
        <v>-89.091591001351716</v>
      </c>
    </row>
    <row r="3412" spans="1:13" x14ac:dyDescent="0.25">
      <c r="A3412" s="267">
        <v>7135072</v>
      </c>
      <c r="B3412" s="267" t="s">
        <v>4596</v>
      </c>
      <c r="C3412" s="267" t="s">
        <v>2525</v>
      </c>
      <c r="D3412" s="268"/>
      <c r="E3412" s="267">
        <v>60</v>
      </c>
      <c r="F3412" s="269">
        <v>223</v>
      </c>
      <c r="G3412" s="270">
        <v>449.2</v>
      </c>
      <c r="M3412" s="267">
        <v>-84.524168137451539</v>
      </c>
    </row>
    <row r="3413" spans="1:13" x14ac:dyDescent="0.25">
      <c r="A3413" s="267">
        <v>7135073</v>
      </c>
      <c r="B3413" s="267" t="s">
        <v>4598</v>
      </c>
      <c r="C3413" s="267" t="s">
        <v>2525</v>
      </c>
      <c r="D3413" s="268"/>
      <c r="E3413" s="267">
        <v>70</v>
      </c>
      <c r="F3413" s="269">
        <v>440</v>
      </c>
      <c r="G3413" s="270">
        <v>885</v>
      </c>
      <c r="M3413" s="267">
        <v>-85.820425695544031</v>
      </c>
    </row>
    <row r="3414" spans="1:13" x14ac:dyDescent="0.25">
      <c r="A3414" s="267">
        <v>7135074</v>
      </c>
      <c r="B3414" s="267" t="s">
        <v>4600</v>
      </c>
      <c r="C3414" s="267" t="s">
        <v>2525</v>
      </c>
      <c r="D3414" s="268"/>
      <c r="E3414" s="267">
        <v>70</v>
      </c>
      <c r="F3414" s="269">
        <v>93</v>
      </c>
      <c r="G3414" s="270">
        <v>186</v>
      </c>
      <c r="M3414" s="267">
        <v>-89.66260764642783</v>
      </c>
    </row>
    <row r="3415" spans="1:13" x14ac:dyDescent="0.25">
      <c r="A3415" s="267">
        <v>7135075</v>
      </c>
      <c r="B3415" s="267" t="s">
        <v>4602</v>
      </c>
      <c r="C3415" s="267" t="s">
        <v>2525</v>
      </c>
      <c r="D3415" s="268"/>
      <c r="E3415" s="267">
        <v>70</v>
      </c>
      <c r="F3415" s="269">
        <v>255</v>
      </c>
      <c r="G3415" s="270">
        <v>512.79999999999995</v>
      </c>
      <c r="M3415" s="267">
        <v>-85.057831458044262</v>
      </c>
    </row>
    <row r="3416" spans="1:13" x14ac:dyDescent="0.25">
      <c r="A3416" s="267">
        <v>7135076</v>
      </c>
      <c r="B3416" s="267" t="s">
        <v>4604</v>
      </c>
      <c r="C3416" s="267" t="s">
        <v>2525</v>
      </c>
      <c r="D3416" s="268"/>
      <c r="E3416" s="267">
        <v>70</v>
      </c>
      <c r="F3416" s="269">
        <v>316</v>
      </c>
      <c r="G3416" s="270">
        <v>635.20000000000005</v>
      </c>
      <c r="M3416" s="267">
        <v>-86.011137285638696</v>
      </c>
    </row>
    <row r="3417" spans="1:13" x14ac:dyDescent="0.25">
      <c r="A3417" s="267">
        <v>7135077</v>
      </c>
      <c r="B3417" s="267" t="s">
        <v>4425</v>
      </c>
      <c r="C3417" s="267" t="s">
        <v>2525</v>
      </c>
      <c r="D3417" s="268"/>
      <c r="E3417" s="267">
        <v>70</v>
      </c>
      <c r="F3417" s="269">
        <v>204</v>
      </c>
      <c r="G3417" s="270">
        <v>409.2</v>
      </c>
      <c r="M3417" s="267">
        <v>-85.007795399547447</v>
      </c>
    </row>
    <row r="3418" spans="1:13" x14ac:dyDescent="0.25">
      <c r="A3418" s="267">
        <v>7135078</v>
      </c>
      <c r="B3418" s="267" t="s">
        <v>4607</v>
      </c>
      <c r="C3418" s="267" t="s">
        <v>2525</v>
      </c>
      <c r="D3418" s="268"/>
      <c r="E3418" s="267">
        <v>70</v>
      </c>
      <c r="F3418" s="269">
        <v>67</v>
      </c>
      <c r="G3418" s="270">
        <v>134.6</v>
      </c>
      <c r="M3418" s="267">
        <v>-88.582739674464392</v>
      </c>
    </row>
    <row r="3419" spans="1:13" x14ac:dyDescent="0.25">
      <c r="A3419" s="267">
        <v>7135079</v>
      </c>
      <c r="B3419" s="267" t="s">
        <v>4609</v>
      </c>
      <c r="C3419" s="267" t="s">
        <v>2525</v>
      </c>
      <c r="D3419" s="268"/>
      <c r="E3419" s="267">
        <v>60</v>
      </c>
      <c r="F3419" s="269">
        <v>287</v>
      </c>
      <c r="G3419" s="270">
        <v>577.20000000000005</v>
      </c>
      <c r="M3419" s="267">
        <v>-83.476229104886784</v>
      </c>
    </row>
    <row r="3420" spans="1:13" x14ac:dyDescent="0.25">
      <c r="A3420" s="267">
        <v>7135080</v>
      </c>
      <c r="B3420" s="267" t="s">
        <v>4611</v>
      </c>
      <c r="C3420" s="267" t="s">
        <v>2525</v>
      </c>
      <c r="D3420" s="268"/>
      <c r="E3420" s="267">
        <v>70</v>
      </c>
      <c r="F3420" s="269">
        <v>85</v>
      </c>
      <c r="G3420" s="270">
        <v>171.4</v>
      </c>
      <c r="M3420" s="267">
        <v>-88.947905978303083</v>
      </c>
    </row>
    <row r="3421" spans="1:13" x14ac:dyDescent="0.25">
      <c r="A3421" s="267">
        <v>7135081</v>
      </c>
      <c r="B3421" s="267" t="s">
        <v>4613</v>
      </c>
      <c r="C3421" s="267" t="s">
        <v>2525</v>
      </c>
      <c r="D3421" s="268"/>
      <c r="E3421" s="267">
        <v>60</v>
      </c>
      <c r="F3421" s="269">
        <v>142</v>
      </c>
      <c r="G3421" s="270">
        <v>286.39999999999998</v>
      </c>
      <c r="M3421" s="267">
        <v>-83.985321661668962</v>
      </c>
    </row>
    <row r="3422" spans="1:13" x14ac:dyDescent="0.25">
      <c r="A3422" s="267">
        <v>7135082</v>
      </c>
      <c r="B3422" s="267" t="s">
        <v>4615</v>
      </c>
      <c r="C3422" s="267" t="s">
        <v>2525</v>
      </c>
      <c r="D3422" s="268"/>
      <c r="E3422" s="267">
        <v>50</v>
      </c>
      <c r="F3422" s="269">
        <v>1119</v>
      </c>
      <c r="G3422" s="270">
        <v>2248.6</v>
      </c>
      <c r="M3422" s="267">
        <v>-67.603045398552226</v>
      </c>
    </row>
    <row r="3423" spans="1:13" x14ac:dyDescent="0.25">
      <c r="A3423" s="267">
        <v>7135083</v>
      </c>
      <c r="B3423" s="267" t="s">
        <v>4617</v>
      </c>
      <c r="C3423" s="267" t="s">
        <v>22275</v>
      </c>
      <c r="D3423" s="268"/>
      <c r="E3423" s="267">
        <v>60</v>
      </c>
      <c r="F3423" s="269">
        <v>1636</v>
      </c>
      <c r="G3423" s="270">
        <v>3288.4</v>
      </c>
      <c r="M3423" s="267">
        <v>-82.610838475280048</v>
      </c>
    </row>
    <row r="3424" spans="1:13" x14ac:dyDescent="0.25">
      <c r="A3424" s="267">
        <v>7135084</v>
      </c>
      <c r="B3424" s="267" t="s">
        <v>4619</v>
      </c>
      <c r="C3424" s="267" t="s">
        <v>2525</v>
      </c>
      <c r="D3424" s="268"/>
      <c r="E3424" s="267">
        <v>60</v>
      </c>
      <c r="F3424" s="269">
        <v>215</v>
      </c>
      <c r="G3424" s="270">
        <v>432.6</v>
      </c>
      <c r="M3424" s="267">
        <v>-83.758343836573772</v>
      </c>
    </row>
    <row r="3425" spans="1:13" x14ac:dyDescent="0.25">
      <c r="A3425" s="267">
        <v>7135085</v>
      </c>
      <c r="B3425" s="267" t="s">
        <v>4621</v>
      </c>
      <c r="C3425" s="267" t="s">
        <v>2525</v>
      </c>
      <c r="D3425" s="268"/>
      <c r="E3425" s="267">
        <v>70</v>
      </c>
      <c r="F3425" s="269">
        <v>111</v>
      </c>
      <c r="G3425" s="270">
        <v>223.4</v>
      </c>
      <c r="M3425" s="267">
        <v>-86.399177291064944</v>
      </c>
    </row>
    <row r="3426" spans="1:13" x14ac:dyDescent="0.25">
      <c r="A3426" s="267">
        <v>7135086</v>
      </c>
      <c r="B3426" s="267" t="s">
        <v>4623</v>
      </c>
      <c r="C3426" s="267" t="s">
        <v>2525</v>
      </c>
      <c r="D3426" s="268"/>
      <c r="E3426" s="267">
        <v>60</v>
      </c>
      <c r="F3426" s="269">
        <v>220</v>
      </c>
      <c r="G3426" s="270">
        <v>442.8</v>
      </c>
      <c r="M3426" s="267">
        <v>-81.131969755629939</v>
      </c>
    </row>
    <row r="3427" spans="1:13" x14ac:dyDescent="0.25">
      <c r="A3427" s="267">
        <v>7135087</v>
      </c>
      <c r="B3427" s="267" t="s">
        <v>4625</v>
      </c>
      <c r="C3427" s="267" t="s">
        <v>2525</v>
      </c>
      <c r="D3427" s="268"/>
      <c r="E3427" s="267">
        <v>60</v>
      </c>
      <c r="F3427" s="269">
        <v>30</v>
      </c>
      <c r="G3427" s="270">
        <v>59.8</v>
      </c>
      <c r="M3427" s="267">
        <v>-83.723878937009076</v>
      </c>
    </row>
    <row r="3428" spans="1:13" x14ac:dyDescent="0.25">
      <c r="A3428" s="267">
        <v>7135088</v>
      </c>
      <c r="B3428" s="267" t="s">
        <v>4627</v>
      </c>
      <c r="C3428" s="267" t="s">
        <v>2525</v>
      </c>
      <c r="D3428" s="268"/>
      <c r="E3428" s="267">
        <v>70</v>
      </c>
      <c r="F3428" s="269">
        <v>111</v>
      </c>
      <c r="G3428" s="270">
        <v>222.8</v>
      </c>
      <c r="M3428" s="267">
        <v>-87.518986330889973</v>
      </c>
    </row>
    <row r="3429" spans="1:13" x14ac:dyDescent="0.25">
      <c r="A3429" s="267">
        <v>7135089</v>
      </c>
      <c r="B3429" s="267" t="s">
        <v>4629</v>
      </c>
      <c r="C3429" s="267" t="s">
        <v>2525</v>
      </c>
      <c r="D3429" s="268"/>
      <c r="E3429" s="267">
        <v>70</v>
      </c>
      <c r="F3429" s="269">
        <v>155</v>
      </c>
      <c r="G3429" s="270">
        <v>311.60000000000002</v>
      </c>
      <c r="M3429" s="267">
        <v>-87.691182232440781</v>
      </c>
    </row>
    <row r="3430" spans="1:13" x14ac:dyDescent="0.25">
      <c r="A3430" s="267">
        <v>7135090</v>
      </c>
      <c r="B3430" s="267" t="s">
        <v>4631</v>
      </c>
      <c r="C3430" s="267" t="s">
        <v>2525</v>
      </c>
      <c r="D3430" s="268"/>
      <c r="E3430" s="267">
        <v>70</v>
      </c>
      <c r="F3430" s="269">
        <v>96</v>
      </c>
      <c r="G3430" s="270">
        <v>193.6</v>
      </c>
      <c r="M3430" s="267">
        <v>-87.075703958767505</v>
      </c>
    </row>
    <row r="3431" spans="1:13" x14ac:dyDescent="0.25">
      <c r="A3431" s="267">
        <v>7135091</v>
      </c>
      <c r="B3431" s="267" t="s">
        <v>4633</v>
      </c>
      <c r="C3431" s="267" t="s">
        <v>2525</v>
      </c>
      <c r="D3431" s="268"/>
      <c r="E3431" s="267">
        <v>70</v>
      </c>
      <c r="F3431" s="269">
        <v>103</v>
      </c>
      <c r="G3431" s="270">
        <v>208</v>
      </c>
      <c r="M3431" s="267">
        <v>-86.254636268134249</v>
      </c>
    </row>
    <row r="3432" spans="1:13" x14ac:dyDescent="0.25">
      <c r="A3432" s="267">
        <v>7135092</v>
      </c>
      <c r="B3432" s="267" t="s">
        <v>4635</v>
      </c>
      <c r="C3432" s="267" t="s">
        <v>22275</v>
      </c>
      <c r="D3432" s="268"/>
      <c r="E3432" s="267">
        <v>50</v>
      </c>
      <c r="F3432" s="269">
        <v>2054</v>
      </c>
      <c r="G3432" s="270">
        <v>4129.2</v>
      </c>
      <c r="M3432" s="267">
        <v>-74.258296827867014</v>
      </c>
    </row>
    <row r="3433" spans="1:13" x14ac:dyDescent="0.25">
      <c r="A3433" s="267">
        <v>7135093</v>
      </c>
      <c r="B3433" s="267" t="s">
        <v>4637</v>
      </c>
      <c r="C3433" s="267" t="s">
        <v>2525</v>
      </c>
      <c r="D3433" s="268"/>
      <c r="E3433" s="267">
        <v>60</v>
      </c>
      <c r="F3433" s="269">
        <v>128</v>
      </c>
      <c r="G3433" s="270">
        <v>258</v>
      </c>
      <c r="M3433" s="267">
        <v>-83.303473305061814</v>
      </c>
    </row>
    <row r="3434" spans="1:13" x14ac:dyDescent="0.25">
      <c r="A3434" s="267">
        <v>7135501</v>
      </c>
      <c r="B3434" s="267" t="s">
        <v>4640</v>
      </c>
      <c r="C3434" s="267" t="s">
        <v>2525</v>
      </c>
      <c r="D3434" s="268"/>
      <c r="E3434" s="267">
        <v>50</v>
      </c>
      <c r="F3434" s="269">
        <v>489</v>
      </c>
      <c r="G3434" s="270">
        <v>982.8</v>
      </c>
      <c r="M3434" s="267">
        <v>-78.039231128242847</v>
      </c>
    </row>
    <row r="3435" spans="1:13" x14ac:dyDescent="0.25">
      <c r="A3435" s="267">
        <v>7135502</v>
      </c>
      <c r="B3435" s="267" t="s">
        <v>4642</v>
      </c>
      <c r="C3435" s="267" t="s">
        <v>2525</v>
      </c>
      <c r="D3435" s="268"/>
      <c r="E3435" s="267">
        <v>60</v>
      </c>
      <c r="F3435" s="269">
        <v>165</v>
      </c>
      <c r="G3435" s="270">
        <v>332.4</v>
      </c>
      <c r="M3435" s="267">
        <v>-83.314313257764383</v>
      </c>
    </row>
    <row r="3436" spans="1:13" x14ac:dyDescent="0.25">
      <c r="A3436" s="267">
        <v>7137001</v>
      </c>
      <c r="B3436" s="267" t="s">
        <v>4644</v>
      </c>
      <c r="C3436" s="267" t="s">
        <v>2525</v>
      </c>
      <c r="D3436" s="268"/>
      <c r="E3436" s="267">
        <v>60</v>
      </c>
      <c r="F3436" s="269">
        <v>39</v>
      </c>
      <c r="G3436" s="270">
        <v>79</v>
      </c>
      <c r="M3436" s="267">
        <v>-84.955589597593615</v>
      </c>
    </row>
    <row r="3437" spans="1:13" x14ac:dyDescent="0.25">
      <c r="A3437" s="267">
        <v>7137003</v>
      </c>
      <c r="B3437" s="267" t="s">
        <v>4646</v>
      </c>
      <c r="C3437" s="267" t="s">
        <v>22275</v>
      </c>
      <c r="D3437" s="268"/>
      <c r="E3437" s="267">
        <v>50</v>
      </c>
      <c r="F3437" s="269">
        <v>14555</v>
      </c>
      <c r="G3437" s="270">
        <v>29256</v>
      </c>
      <c r="M3437" s="267">
        <v>-67.937546191565474</v>
      </c>
    </row>
    <row r="3438" spans="1:13" x14ac:dyDescent="0.25">
      <c r="A3438" s="267">
        <v>7137004</v>
      </c>
      <c r="B3438" s="267" t="s">
        <v>4648</v>
      </c>
      <c r="C3438" s="267" t="s">
        <v>2525</v>
      </c>
      <c r="D3438" s="268"/>
      <c r="E3438" s="267">
        <v>60</v>
      </c>
      <c r="F3438" s="269">
        <v>143</v>
      </c>
      <c r="G3438" s="270">
        <v>287.60000000000002</v>
      </c>
      <c r="M3438" s="267">
        <v>-82.640311214640377</v>
      </c>
    </row>
    <row r="3439" spans="1:13" x14ac:dyDescent="0.25">
      <c r="A3439" s="267">
        <v>7137006</v>
      </c>
      <c r="B3439" s="267" t="s">
        <v>4650</v>
      </c>
      <c r="C3439" s="267" t="s">
        <v>2525</v>
      </c>
      <c r="D3439" s="268"/>
      <c r="E3439" s="267">
        <v>70</v>
      </c>
      <c r="F3439" s="269">
        <v>134</v>
      </c>
      <c r="G3439" s="270">
        <v>269.39999999999998</v>
      </c>
      <c r="M3439" s="267">
        <v>-88.914400930212054</v>
      </c>
    </row>
    <row r="3440" spans="1:13" x14ac:dyDescent="0.25">
      <c r="A3440" s="267">
        <v>7137007</v>
      </c>
      <c r="B3440" s="267" t="s">
        <v>4652</v>
      </c>
      <c r="C3440" s="267" t="s">
        <v>2525</v>
      </c>
      <c r="D3440" s="268"/>
      <c r="E3440" s="267">
        <v>60</v>
      </c>
      <c r="F3440" s="269">
        <v>386</v>
      </c>
      <c r="G3440" s="270">
        <v>775.2</v>
      </c>
      <c r="M3440" s="267">
        <v>-83.678840760810886</v>
      </c>
    </row>
    <row r="3441" spans="1:13" x14ac:dyDescent="0.25">
      <c r="A3441" s="267">
        <v>7137008</v>
      </c>
      <c r="B3441" s="267" t="s">
        <v>4654</v>
      </c>
      <c r="C3441" s="267" t="s">
        <v>2525</v>
      </c>
      <c r="D3441" s="268"/>
      <c r="E3441" s="267">
        <v>50</v>
      </c>
      <c r="F3441" s="269">
        <v>691</v>
      </c>
      <c r="G3441" s="270">
        <v>1389.6</v>
      </c>
      <c r="M3441" s="267">
        <v>-76.818672978490383</v>
      </c>
    </row>
    <row r="3442" spans="1:13" x14ac:dyDescent="0.25">
      <c r="A3442" s="267">
        <v>7137011</v>
      </c>
      <c r="B3442" s="267" t="s">
        <v>4656</v>
      </c>
      <c r="C3442" s="267" t="s">
        <v>2525</v>
      </c>
      <c r="D3442" s="268"/>
      <c r="E3442" s="267">
        <v>70</v>
      </c>
      <c r="F3442" s="269">
        <v>181</v>
      </c>
      <c r="G3442" s="270">
        <v>363.2</v>
      </c>
      <c r="M3442" s="267">
        <v>-87.50163292174085</v>
      </c>
    </row>
    <row r="3443" spans="1:13" x14ac:dyDescent="0.25">
      <c r="A3443" s="267">
        <v>7137014</v>
      </c>
      <c r="B3443" s="267" t="s">
        <v>4069</v>
      </c>
      <c r="C3443" s="267" t="s">
        <v>2525</v>
      </c>
      <c r="D3443" s="268"/>
      <c r="E3443" s="267">
        <v>70</v>
      </c>
      <c r="F3443" s="269">
        <v>311</v>
      </c>
      <c r="G3443" s="270">
        <v>624.6</v>
      </c>
      <c r="M3443" s="267">
        <v>-87.954870849925669</v>
      </c>
    </row>
    <row r="3444" spans="1:13" x14ac:dyDescent="0.25">
      <c r="A3444" s="267">
        <v>7137019</v>
      </c>
      <c r="B3444" s="267" t="s">
        <v>4659</v>
      </c>
      <c r="C3444" s="267" t="s">
        <v>2525</v>
      </c>
      <c r="D3444" s="268"/>
      <c r="E3444" s="267">
        <v>70</v>
      </c>
      <c r="F3444" s="269">
        <v>131</v>
      </c>
      <c r="G3444" s="270">
        <v>263.8</v>
      </c>
      <c r="M3444" s="267">
        <v>-87.290312484953674</v>
      </c>
    </row>
    <row r="3445" spans="1:13" x14ac:dyDescent="0.25">
      <c r="A3445" s="267">
        <v>7137023</v>
      </c>
      <c r="B3445" s="267" t="s">
        <v>9312</v>
      </c>
      <c r="C3445" s="267" t="s">
        <v>2525</v>
      </c>
      <c r="D3445" s="268"/>
      <c r="E3445" s="267">
        <v>50</v>
      </c>
      <c r="F3445" s="269">
        <v>73</v>
      </c>
      <c r="G3445" s="270">
        <v>146</v>
      </c>
      <c r="M3445" s="267">
        <v>-77.107603013387504</v>
      </c>
    </row>
    <row r="3446" spans="1:13" x14ac:dyDescent="0.25">
      <c r="A3446" s="267">
        <v>7137025</v>
      </c>
      <c r="B3446" s="267" t="s">
        <v>9314</v>
      </c>
      <c r="C3446" s="267" t="s">
        <v>2525</v>
      </c>
      <c r="D3446" s="268"/>
      <c r="E3446" s="267">
        <v>50</v>
      </c>
      <c r="F3446" s="269">
        <v>1355</v>
      </c>
      <c r="G3446" s="270">
        <v>2724.2</v>
      </c>
      <c r="M3446" s="267">
        <v>-78.242228584783959</v>
      </c>
    </row>
    <row r="3447" spans="1:13" x14ac:dyDescent="0.25">
      <c r="A3447" s="267">
        <v>7137027</v>
      </c>
      <c r="B3447" s="267" t="s">
        <v>9316</v>
      </c>
      <c r="C3447" s="267" t="s">
        <v>2525</v>
      </c>
      <c r="D3447" s="268"/>
      <c r="E3447" s="267">
        <v>60</v>
      </c>
      <c r="F3447" s="269">
        <v>155</v>
      </c>
      <c r="G3447" s="270">
        <v>311.8</v>
      </c>
      <c r="M3447" s="267">
        <v>-84.943607401918868</v>
      </c>
    </row>
    <row r="3448" spans="1:13" x14ac:dyDescent="0.25">
      <c r="A3448" s="267">
        <v>7137029</v>
      </c>
      <c r="B3448" s="267" t="s">
        <v>9318</v>
      </c>
      <c r="C3448" s="267" t="s">
        <v>2525</v>
      </c>
      <c r="D3448" s="268"/>
      <c r="E3448" s="267">
        <v>60</v>
      </c>
      <c r="F3448" s="269">
        <v>200</v>
      </c>
      <c r="G3448" s="270">
        <v>402.6</v>
      </c>
      <c r="M3448" s="267">
        <v>-83.482233864239063</v>
      </c>
    </row>
    <row r="3449" spans="1:13" x14ac:dyDescent="0.25">
      <c r="A3449" s="267">
        <v>7137030</v>
      </c>
      <c r="B3449" s="267" t="s">
        <v>9320</v>
      </c>
      <c r="C3449" s="267" t="s">
        <v>2525</v>
      </c>
      <c r="D3449" s="268"/>
      <c r="E3449" s="267">
        <v>70</v>
      </c>
      <c r="F3449" s="269">
        <v>8400</v>
      </c>
      <c r="G3449" s="270">
        <v>16883.599999999999</v>
      </c>
      <c r="M3449" s="267">
        <v>-85.21137846518107</v>
      </c>
    </row>
    <row r="3450" spans="1:13" x14ac:dyDescent="0.25">
      <c r="A3450" s="267">
        <v>7137034</v>
      </c>
      <c r="B3450" s="267" t="s">
        <v>9322</v>
      </c>
      <c r="C3450" s="267" t="s">
        <v>2525</v>
      </c>
      <c r="D3450" s="268"/>
      <c r="E3450" s="267">
        <v>70</v>
      </c>
      <c r="F3450" s="269">
        <v>192</v>
      </c>
      <c r="G3450" s="270">
        <v>386.8</v>
      </c>
      <c r="M3450" s="267">
        <v>-85.82860981888598</v>
      </c>
    </row>
    <row r="3451" spans="1:13" x14ac:dyDescent="0.25">
      <c r="A3451" s="267">
        <v>7137035</v>
      </c>
      <c r="B3451" s="267" t="s">
        <v>9324</v>
      </c>
      <c r="C3451" s="267" t="s">
        <v>2525</v>
      </c>
      <c r="D3451" s="268"/>
      <c r="E3451" s="267">
        <v>60</v>
      </c>
      <c r="F3451" s="269">
        <v>236</v>
      </c>
      <c r="G3451" s="270">
        <v>473.8</v>
      </c>
      <c r="M3451" s="267">
        <v>-82.456041286311688</v>
      </c>
    </row>
    <row r="3452" spans="1:13" x14ac:dyDescent="0.25">
      <c r="A3452" s="267">
        <v>7137036</v>
      </c>
      <c r="B3452" s="267" t="s">
        <v>9326</v>
      </c>
      <c r="C3452" s="267" t="s">
        <v>2525</v>
      </c>
      <c r="D3452" s="268"/>
      <c r="E3452" s="267">
        <v>60</v>
      </c>
      <c r="F3452" s="269">
        <v>126</v>
      </c>
      <c r="G3452" s="270">
        <v>253</v>
      </c>
      <c r="M3452" s="267">
        <v>-83.164248474069254</v>
      </c>
    </row>
    <row r="3453" spans="1:13" x14ac:dyDescent="0.25">
      <c r="A3453" s="267">
        <v>7137041</v>
      </c>
      <c r="B3453" s="267" t="s">
        <v>9328</v>
      </c>
      <c r="C3453" s="267" t="s">
        <v>2525</v>
      </c>
      <c r="D3453" s="268"/>
      <c r="E3453" s="267">
        <v>70</v>
      </c>
      <c r="F3453" s="269">
        <v>237</v>
      </c>
      <c r="G3453" s="270">
        <v>477</v>
      </c>
      <c r="M3453" s="267">
        <v>-85.361423714835226</v>
      </c>
    </row>
    <row r="3454" spans="1:13" x14ac:dyDescent="0.25">
      <c r="A3454" s="267">
        <v>7137043</v>
      </c>
      <c r="B3454" s="267" t="s">
        <v>9330</v>
      </c>
      <c r="C3454" s="267" t="s">
        <v>2525</v>
      </c>
      <c r="D3454" s="268"/>
      <c r="E3454" s="267">
        <v>50</v>
      </c>
      <c r="F3454" s="269">
        <v>589</v>
      </c>
      <c r="G3454" s="270">
        <v>1183.2</v>
      </c>
      <c r="M3454" s="267">
        <v>-64.633801882037915</v>
      </c>
    </row>
    <row r="3455" spans="1:13" x14ac:dyDescent="0.25">
      <c r="A3455" s="267">
        <v>7137048</v>
      </c>
      <c r="B3455" s="267" t="s">
        <v>9332</v>
      </c>
      <c r="C3455" s="267" t="s">
        <v>2525</v>
      </c>
      <c r="D3455" s="268"/>
      <c r="E3455" s="267">
        <v>60</v>
      </c>
      <c r="F3455" s="269">
        <v>222</v>
      </c>
      <c r="G3455" s="270">
        <v>445.8</v>
      </c>
      <c r="M3455" s="267">
        <v>-82.124685055114639</v>
      </c>
    </row>
    <row r="3456" spans="1:13" x14ac:dyDescent="0.25">
      <c r="A3456" s="267">
        <v>7137049</v>
      </c>
      <c r="B3456" s="267" t="s">
        <v>9334</v>
      </c>
      <c r="C3456" s="267" t="s">
        <v>2525</v>
      </c>
      <c r="D3456" s="268"/>
      <c r="E3456" s="267">
        <v>70</v>
      </c>
      <c r="F3456" s="269">
        <v>478</v>
      </c>
      <c r="G3456" s="270">
        <v>959.8</v>
      </c>
      <c r="M3456" s="267">
        <v>-86.270790800576179</v>
      </c>
    </row>
    <row r="3457" spans="1:13" x14ac:dyDescent="0.25">
      <c r="A3457" s="267">
        <v>7137053</v>
      </c>
      <c r="B3457" s="267" t="s">
        <v>9336</v>
      </c>
      <c r="C3457" s="267" t="s">
        <v>2525</v>
      </c>
      <c r="D3457" s="268"/>
      <c r="E3457" s="267">
        <v>60</v>
      </c>
      <c r="F3457" s="269">
        <v>251</v>
      </c>
      <c r="G3457" s="270">
        <v>504.2</v>
      </c>
      <c r="M3457" s="267">
        <v>-82.184532751662573</v>
      </c>
    </row>
    <row r="3458" spans="1:13" x14ac:dyDescent="0.25">
      <c r="A3458" s="267">
        <v>7137055</v>
      </c>
      <c r="B3458" s="267" t="s">
        <v>9338</v>
      </c>
      <c r="C3458" s="267" t="s">
        <v>2525</v>
      </c>
      <c r="D3458" s="268"/>
      <c r="E3458" s="267">
        <v>50</v>
      </c>
      <c r="F3458" s="269">
        <v>1363</v>
      </c>
      <c r="G3458" s="270">
        <v>2738.8</v>
      </c>
      <c r="M3458" s="267">
        <v>-75.662702408313052</v>
      </c>
    </row>
    <row r="3459" spans="1:13" x14ac:dyDescent="0.25">
      <c r="A3459" s="267">
        <v>7137056</v>
      </c>
      <c r="B3459" s="267" t="s">
        <v>9340</v>
      </c>
      <c r="C3459" s="267" t="s">
        <v>2525</v>
      </c>
      <c r="D3459" s="268"/>
      <c r="E3459" s="267">
        <v>50</v>
      </c>
      <c r="F3459" s="269">
        <v>360</v>
      </c>
      <c r="G3459" s="270">
        <v>724.2</v>
      </c>
      <c r="M3459" s="267">
        <v>-71.520013453049714</v>
      </c>
    </row>
    <row r="3460" spans="1:13" x14ac:dyDescent="0.25">
      <c r="A3460" s="267">
        <v>7137057</v>
      </c>
      <c r="B3460" s="267" t="s">
        <v>9342</v>
      </c>
      <c r="C3460" s="267" t="s">
        <v>2525</v>
      </c>
      <c r="D3460" s="268"/>
      <c r="E3460" s="267">
        <v>50</v>
      </c>
      <c r="F3460" s="269">
        <v>1950</v>
      </c>
      <c r="G3460" s="270">
        <v>3919.2</v>
      </c>
      <c r="M3460" s="267">
        <v>-73.211038037901204</v>
      </c>
    </row>
    <row r="3461" spans="1:13" x14ac:dyDescent="0.25">
      <c r="A3461" s="267">
        <v>7137060</v>
      </c>
      <c r="B3461" s="267" t="s">
        <v>9344</v>
      </c>
      <c r="C3461" s="267" t="s">
        <v>2525</v>
      </c>
      <c r="D3461" s="268"/>
      <c r="E3461" s="267">
        <v>50</v>
      </c>
      <c r="F3461" s="269">
        <v>9397</v>
      </c>
      <c r="G3461" s="270">
        <v>18887.8</v>
      </c>
      <c r="M3461" s="267">
        <v>-77.179986014229939</v>
      </c>
    </row>
    <row r="3462" spans="1:13" x14ac:dyDescent="0.25">
      <c r="A3462" s="267">
        <v>7137061</v>
      </c>
      <c r="B3462" s="267" t="s">
        <v>9346</v>
      </c>
      <c r="C3462" s="267" t="s">
        <v>2525</v>
      </c>
      <c r="D3462" s="268"/>
      <c r="E3462" s="267">
        <v>50</v>
      </c>
      <c r="F3462" s="269">
        <v>48</v>
      </c>
      <c r="G3462" s="270">
        <v>95.8</v>
      </c>
      <c r="M3462" s="267">
        <v>-76.188370007240309</v>
      </c>
    </row>
    <row r="3463" spans="1:13" x14ac:dyDescent="0.25">
      <c r="A3463" s="267">
        <v>7137063</v>
      </c>
      <c r="B3463" s="267" t="s">
        <v>8377</v>
      </c>
      <c r="C3463" s="267" t="s">
        <v>2525</v>
      </c>
      <c r="D3463" s="268"/>
      <c r="E3463" s="267">
        <v>70</v>
      </c>
      <c r="F3463" s="269">
        <v>26</v>
      </c>
      <c r="G3463" s="270">
        <v>53</v>
      </c>
      <c r="M3463" s="267">
        <v>-85.603388242875397</v>
      </c>
    </row>
    <row r="3464" spans="1:13" x14ac:dyDescent="0.25">
      <c r="A3464" s="267">
        <v>7137065</v>
      </c>
      <c r="B3464" s="267" t="s">
        <v>9349</v>
      </c>
      <c r="C3464" s="267" t="s">
        <v>2525</v>
      </c>
      <c r="D3464" s="268"/>
      <c r="E3464" s="267">
        <v>60</v>
      </c>
      <c r="F3464" s="269">
        <v>588</v>
      </c>
      <c r="G3464" s="270">
        <v>1181.8</v>
      </c>
      <c r="M3464" s="267">
        <v>-81.391785318921023</v>
      </c>
    </row>
    <row r="3465" spans="1:13" x14ac:dyDescent="0.25">
      <c r="A3465" s="267">
        <v>7137066</v>
      </c>
      <c r="B3465" s="267" t="s">
        <v>9351</v>
      </c>
      <c r="C3465" s="267" t="s">
        <v>2525</v>
      </c>
      <c r="D3465" s="268"/>
      <c r="E3465" s="267">
        <v>70</v>
      </c>
      <c r="F3465" s="269">
        <v>152</v>
      </c>
      <c r="G3465" s="270">
        <v>305.39999999999998</v>
      </c>
      <c r="M3465" s="267">
        <v>-87.379597250261099</v>
      </c>
    </row>
    <row r="3466" spans="1:13" x14ac:dyDescent="0.25">
      <c r="A3466" s="267">
        <v>7137068</v>
      </c>
      <c r="B3466" s="267" t="s">
        <v>9353</v>
      </c>
      <c r="C3466" s="267" t="s">
        <v>22275</v>
      </c>
      <c r="D3466" s="268"/>
      <c r="E3466" s="267">
        <v>50</v>
      </c>
      <c r="F3466" s="269">
        <v>9272</v>
      </c>
      <c r="G3466" s="270">
        <v>18636.2</v>
      </c>
      <c r="M3466" s="267">
        <v>-67.60005037005925</v>
      </c>
    </row>
    <row r="3467" spans="1:13" x14ac:dyDescent="0.25">
      <c r="A3467" s="267">
        <v>7137069</v>
      </c>
      <c r="B3467" s="267" t="s">
        <v>9355</v>
      </c>
      <c r="C3467" s="267" t="s">
        <v>22275</v>
      </c>
      <c r="D3467" s="268"/>
      <c r="E3467" s="267">
        <v>60</v>
      </c>
      <c r="F3467" s="269">
        <v>4275</v>
      </c>
      <c r="G3467" s="270">
        <v>8592.6</v>
      </c>
      <c r="M3467" s="267">
        <v>-79.16776935249942</v>
      </c>
    </row>
    <row r="3468" spans="1:13" x14ac:dyDescent="0.25">
      <c r="A3468" s="267">
        <v>7137070</v>
      </c>
      <c r="B3468" s="267" t="s">
        <v>9357</v>
      </c>
      <c r="C3468" s="267" t="s">
        <v>2525</v>
      </c>
      <c r="D3468" s="268"/>
      <c r="E3468" s="267">
        <v>60</v>
      </c>
      <c r="F3468" s="269">
        <v>8277</v>
      </c>
      <c r="G3468" s="270">
        <v>16636.599999999999</v>
      </c>
      <c r="M3468" s="267">
        <v>-83.640995713478873</v>
      </c>
    </row>
    <row r="3469" spans="1:13" x14ac:dyDescent="0.25">
      <c r="A3469" s="267">
        <v>7137074</v>
      </c>
      <c r="B3469" s="267" t="s">
        <v>9359</v>
      </c>
      <c r="C3469" s="267" t="s">
        <v>2525</v>
      </c>
      <c r="D3469" s="268"/>
      <c r="E3469" s="267">
        <v>60</v>
      </c>
      <c r="F3469" s="269">
        <v>413</v>
      </c>
      <c r="G3469" s="270">
        <v>830.6</v>
      </c>
      <c r="M3469" s="267">
        <v>-84.617391867929868</v>
      </c>
    </row>
    <row r="3470" spans="1:13" x14ac:dyDescent="0.25">
      <c r="A3470" s="267">
        <v>7137077</v>
      </c>
      <c r="B3470" s="267" t="s">
        <v>9361</v>
      </c>
      <c r="C3470" s="267" t="s">
        <v>2525</v>
      </c>
      <c r="D3470" s="268"/>
      <c r="E3470" s="267">
        <v>70</v>
      </c>
      <c r="F3470" s="269">
        <v>125</v>
      </c>
      <c r="G3470" s="270">
        <v>250.6</v>
      </c>
      <c r="M3470" s="267">
        <v>-85.119037741045986</v>
      </c>
    </row>
    <row r="3471" spans="1:13" x14ac:dyDescent="0.25">
      <c r="A3471" s="267">
        <v>7137079</v>
      </c>
      <c r="B3471" s="267" t="s">
        <v>9363</v>
      </c>
      <c r="C3471" s="267" t="s">
        <v>2525</v>
      </c>
      <c r="D3471" s="268"/>
      <c r="E3471" s="267">
        <v>70</v>
      </c>
      <c r="F3471" s="269">
        <v>273</v>
      </c>
      <c r="G3471" s="270">
        <v>549</v>
      </c>
      <c r="M3471" s="267">
        <v>-85.062794665566642</v>
      </c>
    </row>
    <row r="3472" spans="1:13" x14ac:dyDescent="0.25">
      <c r="A3472" s="267">
        <v>7137080</v>
      </c>
      <c r="B3472" s="267" t="s">
        <v>9365</v>
      </c>
      <c r="C3472" s="267" t="s">
        <v>2525</v>
      </c>
      <c r="D3472" s="268"/>
      <c r="E3472" s="267">
        <v>60</v>
      </c>
      <c r="F3472" s="269">
        <v>16767</v>
      </c>
      <c r="G3472" s="270">
        <v>33701.599999999999</v>
      </c>
      <c r="M3472" s="267">
        <v>-83.816369944574703</v>
      </c>
    </row>
    <row r="3473" spans="1:13" x14ac:dyDescent="0.25">
      <c r="A3473" s="267">
        <v>7137081</v>
      </c>
      <c r="B3473" s="267" t="s">
        <v>9367</v>
      </c>
      <c r="C3473" s="267" t="s">
        <v>2525</v>
      </c>
      <c r="D3473" s="268"/>
      <c r="E3473" s="267">
        <v>50</v>
      </c>
      <c r="F3473" s="269">
        <v>1828</v>
      </c>
      <c r="G3473" s="270">
        <v>3674.4</v>
      </c>
      <c r="M3473" s="267">
        <v>-77.191926454899345</v>
      </c>
    </row>
    <row r="3474" spans="1:13" x14ac:dyDescent="0.25">
      <c r="A3474" s="267">
        <v>7137086</v>
      </c>
      <c r="B3474" s="267" t="s">
        <v>9369</v>
      </c>
      <c r="C3474" s="267" t="s">
        <v>2525</v>
      </c>
      <c r="D3474" s="268"/>
      <c r="E3474" s="267">
        <v>60</v>
      </c>
      <c r="F3474" s="269">
        <v>2607</v>
      </c>
      <c r="G3474" s="270">
        <v>5240.8</v>
      </c>
      <c r="M3474" s="267">
        <v>-79.029191470953947</v>
      </c>
    </row>
    <row r="3475" spans="1:13" x14ac:dyDescent="0.25">
      <c r="A3475" s="267">
        <v>7137087</v>
      </c>
      <c r="B3475" s="267" t="s">
        <v>9371</v>
      </c>
      <c r="C3475" s="267" t="s">
        <v>2525</v>
      </c>
      <c r="D3475" s="268"/>
      <c r="E3475" s="267">
        <v>60</v>
      </c>
      <c r="F3475" s="269">
        <v>236</v>
      </c>
      <c r="G3475" s="270">
        <v>473.8</v>
      </c>
      <c r="M3475" s="267">
        <v>-83.767902248743809</v>
      </c>
    </row>
    <row r="3476" spans="1:13" x14ac:dyDescent="0.25">
      <c r="A3476" s="267">
        <v>7137088</v>
      </c>
      <c r="B3476" s="267" t="s">
        <v>9373</v>
      </c>
      <c r="C3476" s="267" t="s">
        <v>2525</v>
      </c>
      <c r="D3476" s="268"/>
      <c r="E3476" s="267">
        <v>50</v>
      </c>
      <c r="F3476" s="269">
        <v>2880</v>
      </c>
      <c r="G3476" s="270">
        <v>5789.6</v>
      </c>
      <c r="M3476" s="267">
        <v>-74.554774440156763</v>
      </c>
    </row>
    <row r="3477" spans="1:13" x14ac:dyDescent="0.25">
      <c r="A3477" s="267">
        <v>7137089</v>
      </c>
      <c r="B3477" s="267" t="s">
        <v>9375</v>
      </c>
      <c r="C3477" s="267" t="s">
        <v>22275</v>
      </c>
      <c r="D3477" s="268"/>
      <c r="E3477" s="267">
        <v>50</v>
      </c>
      <c r="F3477" s="269">
        <v>3276</v>
      </c>
      <c r="G3477" s="270">
        <v>6584.8</v>
      </c>
      <c r="M3477" s="267">
        <v>-72.025548403947809</v>
      </c>
    </row>
    <row r="3478" spans="1:13" x14ac:dyDescent="0.25">
      <c r="A3478" s="267">
        <v>7137092</v>
      </c>
      <c r="B3478" s="267" t="s">
        <v>9377</v>
      </c>
      <c r="C3478" s="267" t="s">
        <v>2525</v>
      </c>
      <c r="D3478" s="268"/>
      <c r="E3478" s="267">
        <v>70</v>
      </c>
      <c r="F3478" s="269">
        <v>191</v>
      </c>
      <c r="G3478" s="270">
        <v>384.8</v>
      </c>
      <c r="M3478" s="267">
        <v>-85.951319243543509</v>
      </c>
    </row>
    <row r="3479" spans="1:13" x14ac:dyDescent="0.25">
      <c r="A3479" s="267">
        <v>7137093</v>
      </c>
      <c r="B3479" s="267" t="s">
        <v>9379</v>
      </c>
      <c r="C3479" s="267" t="s">
        <v>2525</v>
      </c>
      <c r="D3479" s="268"/>
      <c r="E3479" s="267">
        <v>60</v>
      </c>
      <c r="F3479" s="269">
        <v>633</v>
      </c>
      <c r="G3479" s="270">
        <v>1272.4000000000001</v>
      </c>
      <c r="M3479" s="267">
        <v>-83.641677007486194</v>
      </c>
    </row>
    <row r="3480" spans="1:13" x14ac:dyDescent="0.25">
      <c r="A3480" s="267">
        <v>7137095</v>
      </c>
      <c r="B3480" s="267" t="s">
        <v>9381</v>
      </c>
      <c r="C3480" s="267" t="s">
        <v>2525</v>
      </c>
      <c r="D3480" s="268"/>
      <c r="E3480" s="267">
        <v>60</v>
      </c>
      <c r="F3480" s="269">
        <v>436</v>
      </c>
      <c r="G3480" s="270">
        <v>875.6</v>
      </c>
      <c r="M3480" s="267">
        <v>-82.472432086799884</v>
      </c>
    </row>
    <row r="3481" spans="1:13" x14ac:dyDescent="0.25">
      <c r="A3481" s="267">
        <v>7137096</v>
      </c>
      <c r="B3481" s="267" t="s">
        <v>9383</v>
      </c>
      <c r="C3481" s="267" t="s">
        <v>2525</v>
      </c>
      <c r="D3481" s="268"/>
      <c r="E3481" s="267">
        <v>50</v>
      </c>
      <c r="F3481" s="269">
        <v>1083</v>
      </c>
      <c r="G3481" s="270">
        <v>2177.6</v>
      </c>
      <c r="M3481" s="267">
        <v>-72.296267231767715</v>
      </c>
    </row>
    <row r="3482" spans="1:13" x14ac:dyDescent="0.25">
      <c r="A3482" s="267">
        <v>7137097</v>
      </c>
      <c r="B3482" s="267" t="s">
        <v>9385</v>
      </c>
      <c r="C3482" s="267" t="s">
        <v>2525</v>
      </c>
      <c r="D3482" s="268"/>
      <c r="E3482" s="267">
        <v>60</v>
      </c>
      <c r="F3482" s="269">
        <v>465</v>
      </c>
      <c r="G3482" s="270">
        <v>935.6</v>
      </c>
      <c r="M3482" s="267">
        <v>-80.530860860133956</v>
      </c>
    </row>
    <row r="3483" spans="1:13" x14ac:dyDescent="0.25">
      <c r="A3483" s="267">
        <v>7137099</v>
      </c>
      <c r="B3483" s="267" t="s">
        <v>9387</v>
      </c>
      <c r="C3483" s="267" t="s">
        <v>2525</v>
      </c>
      <c r="D3483" s="268"/>
      <c r="E3483" s="267">
        <v>50</v>
      </c>
      <c r="F3483" s="269">
        <v>100</v>
      </c>
      <c r="G3483" s="270">
        <v>201</v>
      </c>
      <c r="M3483" s="267">
        <v>-71.842035115056433</v>
      </c>
    </row>
    <row r="3484" spans="1:13" x14ac:dyDescent="0.25">
      <c r="A3484" s="267">
        <v>7137101</v>
      </c>
      <c r="B3484" s="267" t="s">
        <v>9389</v>
      </c>
      <c r="C3484" s="267" t="s">
        <v>2525</v>
      </c>
      <c r="D3484" s="268"/>
      <c r="E3484" s="267">
        <v>60</v>
      </c>
      <c r="F3484" s="269">
        <v>749</v>
      </c>
      <c r="G3484" s="270">
        <v>1505.6</v>
      </c>
      <c r="M3484" s="267">
        <v>-80.79380122424638</v>
      </c>
    </row>
    <row r="3485" spans="1:13" x14ac:dyDescent="0.25">
      <c r="A3485" s="267">
        <v>7137102</v>
      </c>
      <c r="B3485" s="267" t="s">
        <v>9391</v>
      </c>
      <c r="C3485" s="267" t="s">
        <v>2525</v>
      </c>
      <c r="D3485" s="268"/>
      <c r="E3485" s="267">
        <v>70</v>
      </c>
      <c r="F3485" s="269">
        <v>308</v>
      </c>
      <c r="G3485" s="270">
        <v>618.79999999999995</v>
      </c>
      <c r="M3485" s="267">
        <v>-86.009069366770973</v>
      </c>
    </row>
    <row r="3486" spans="1:13" x14ac:dyDescent="0.25">
      <c r="A3486" s="267">
        <v>7137105</v>
      </c>
      <c r="B3486" s="267" t="s">
        <v>9393</v>
      </c>
      <c r="C3486" s="267" t="s">
        <v>2525</v>
      </c>
      <c r="D3486" s="268"/>
      <c r="E3486" s="267">
        <v>70</v>
      </c>
      <c r="F3486" s="269">
        <v>195</v>
      </c>
      <c r="G3486" s="270">
        <v>392.8</v>
      </c>
      <c r="M3486" s="267">
        <v>-85.130325495642722</v>
      </c>
    </row>
    <row r="3487" spans="1:13" x14ac:dyDescent="0.25">
      <c r="A3487" s="267">
        <v>7137106</v>
      </c>
      <c r="B3487" s="267" t="s">
        <v>9395</v>
      </c>
      <c r="C3487" s="267" t="s">
        <v>2525</v>
      </c>
      <c r="D3487" s="268"/>
      <c r="E3487" s="267">
        <v>60</v>
      </c>
      <c r="F3487" s="269">
        <v>281</v>
      </c>
      <c r="G3487" s="270">
        <v>565.20000000000005</v>
      </c>
      <c r="M3487" s="267">
        <v>-84.915046791121682</v>
      </c>
    </row>
    <row r="3488" spans="1:13" x14ac:dyDescent="0.25">
      <c r="A3488" s="267">
        <v>7137110</v>
      </c>
      <c r="B3488" s="267" t="s">
        <v>4629</v>
      </c>
      <c r="C3488" s="267" t="s">
        <v>2525</v>
      </c>
      <c r="D3488" s="268"/>
      <c r="E3488" s="267">
        <v>50</v>
      </c>
      <c r="F3488" s="269">
        <v>248</v>
      </c>
      <c r="G3488" s="270">
        <v>498.8</v>
      </c>
      <c r="M3488" s="267">
        <v>-62.794352463492153</v>
      </c>
    </row>
    <row r="3489" spans="1:13" x14ac:dyDescent="0.25">
      <c r="A3489" s="267">
        <v>7137112</v>
      </c>
      <c r="B3489" s="267" t="s">
        <v>9398</v>
      </c>
      <c r="C3489" s="267" t="s">
        <v>2525</v>
      </c>
      <c r="D3489" s="268"/>
      <c r="E3489" s="267">
        <v>60</v>
      </c>
      <c r="F3489" s="269">
        <v>446</v>
      </c>
      <c r="G3489" s="270">
        <v>896.2</v>
      </c>
      <c r="M3489" s="267">
        <v>-81.132743670731884</v>
      </c>
    </row>
    <row r="3490" spans="1:13" x14ac:dyDescent="0.25">
      <c r="A3490" s="267">
        <v>7137113</v>
      </c>
      <c r="B3490" s="267" t="s">
        <v>9400</v>
      </c>
      <c r="C3490" s="267" t="s">
        <v>2525</v>
      </c>
      <c r="D3490" s="268"/>
      <c r="E3490" s="267">
        <v>50</v>
      </c>
      <c r="F3490" s="269">
        <v>27</v>
      </c>
      <c r="G3490" s="270">
        <v>55.2</v>
      </c>
      <c r="M3490" s="267">
        <v>-31.254813802207778</v>
      </c>
    </row>
    <row r="3491" spans="1:13" x14ac:dyDescent="0.25">
      <c r="A3491" s="267">
        <v>7137114</v>
      </c>
      <c r="B3491" s="267" t="s">
        <v>9402</v>
      </c>
      <c r="C3491" s="267" t="s">
        <v>2525</v>
      </c>
      <c r="D3491" s="268"/>
      <c r="E3491" s="267">
        <v>50</v>
      </c>
      <c r="F3491" s="269">
        <v>166</v>
      </c>
      <c r="G3491" s="270">
        <v>334</v>
      </c>
      <c r="M3491" s="267">
        <v>-78.885986696383512</v>
      </c>
    </row>
    <row r="3492" spans="1:13" x14ac:dyDescent="0.25">
      <c r="A3492" s="267">
        <v>7137201</v>
      </c>
      <c r="B3492" s="267" t="s">
        <v>9404</v>
      </c>
      <c r="C3492" s="267" t="s">
        <v>2525</v>
      </c>
      <c r="D3492" s="268"/>
      <c r="E3492" s="267">
        <v>60</v>
      </c>
      <c r="F3492" s="269">
        <v>326</v>
      </c>
      <c r="G3492" s="270">
        <v>655.20000000000005</v>
      </c>
      <c r="M3492" s="267">
        <v>-80.753336850406228</v>
      </c>
    </row>
    <row r="3493" spans="1:13" x14ac:dyDescent="0.25">
      <c r="A3493" s="267">
        <v>7137202</v>
      </c>
      <c r="B3493" s="267" t="s">
        <v>9406</v>
      </c>
      <c r="C3493" s="267" t="s">
        <v>2525</v>
      </c>
      <c r="D3493" s="268"/>
      <c r="E3493" s="267">
        <v>50</v>
      </c>
      <c r="F3493" s="269">
        <v>1466</v>
      </c>
      <c r="G3493" s="270">
        <v>2947.6</v>
      </c>
      <c r="M3493" s="267">
        <v>-78.534406923693169</v>
      </c>
    </row>
    <row r="3494" spans="1:13" x14ac:dyDescent="0.25">
      <c r="A3494" s="267">
        <v>7137203</v>
      </c>
      <c r="B3494" s="267" t="s">
        <v>229</v>
      </c>
      <c r="C3494" s="267" t="s">
        <v>22275</v>
      </c>
      <c r="D3494" s="268"/>
      <c r="E3494" s="267">
        <v>50</v>
      </c>
      <c r="F3494" s="269">
        <v>8343</v>
      </c>
      <c r="G3494" s="270">
        <v>16769.2</v>
      </c>
      <c r="M3494" s="267">
        <v>-72.333758412863645</v>
      </c>
    </row>
    <row r="3495" spans="1:13" x14ac:dyDescent="0.25">
      <c r="A3495" s="267">
        <v>7137204</v>
      </c>
      <c r="B3495" s="267" t="s">
        <v>9409</v>
      </c>
      <c r="C3495" s="267" t="s">
        <v>2525</v>
      </c>
      <c r="D3495" s="268"/>
      <c r="E3495" s="267">
        <v>60</v>
      </c>
      <c r="F3495" s="269">
        <v>775</v>
      </c>
      <c r="G3495" s="270">
        <v>1557.8</v>
      </c>
      <c r="M3495" s="267">
        <v>-79.72550974449743</v>
      </c>
    </row>
    <row r="3496" spans="1:13" x14ac:dyDescent="0.25">
      <c r="A3496" s="267">
        <v>7137205</v>
      </c>
      <c r="B3496" s="267" t="s">
        <v>9411</v>
      </c>
      <c r="C3496" s="267" t="s">
        <v>2525</v>
      </c>
      <c r="D3496" s="268"/>
      <c r="E3496" s="267">
        <v>50</v>
      </c>
      <c r="F3496" s="269">
        <v>301</v>
      </c>
      <c r="G3496" s="270">
        <v>605.6</v>
      </c>
      <c r="M3496" s="267">
        <v>-78.649312070001287</v>
      </c>
    </row>
    <row r="3497" spans="1:13" x14ac:dyDescent="0.25">
      <c r="A3497" s="267">
        <v>7137206</v>
      </c>
      <c r="B3497" s="267" t="s">
        <v>9413</v>
      </c>
      <c r="C3497" s="267" t="s">
        <v>2525</v>
      </c>
      <c r="D3497" s="268"/>
      <c r="E3497" s="267">
        <v>60</v>
      </c>
      <c r="F3497" s="269">
        <v>372</v>
      </c>
      <c r="G3497" s="270">
        <v>748.6</v>
      </c>
      <c r="M3497" s="267">
        <v>-82.768344564988823</v>
      </c>
    </row>
    <row r="3498" spans="1:13" x14ac:dyDescent="0.25">
      <c r="A3498" s="267">
        <v>7137207</v>
      </c>
      <c r="B3498" s="267" t="s">
        <v>9415</v>
      </c>
      <c r="C3498" s="267" t="s">
        <v>2525</v>
      </c>
      <c r="D3498" s="268"/>
      <c r="E3498" s="267">
        <v>50</v>
      </c>
      <c r="F3498" s="269">
        <v>1182</v>
      </c>
      <c r="G3498" s="270">
        <v>2375</v>
      </c>
      <c r="M3498" s="267">
        <v>-76.709796163383771</v>
      </c>
    </row>
    <row r="3499" spans="1:13" x14ac:dyDescent="0.25">
      <c r="A3499" s="267">
        <v>7137208</v>
      </c>
      <c r="B3499" s="267" t="s">
        <v>9417</v>
      </c>
      <c r="C3499" s="267" t="s">
        <v>2525</v>
      </c>
      <c r="D3499" s="268"/>
      <c r="E3499" s="267">
        <v>70</v>
      </c>
      <c r="F3499" s="269">
        <v>318</v>
      </c>
      <c r="G3499" s="270">
        <v>639</v>
      </c>
      <c r="M3499" s="267">
        <v>-88.463372462306722</v>
      </c>
    </row>
    <row r="3500" spans="1:13" x14ac:dyDescent="0.25">
      <c r="A3500" s="267">
        <v>7137209</v>
      </c>
      <c r="B3500" s="267" t="s">
        <v>9419</v>
      </c>
      <c r="C3500" s="267" t="s">
        <v>2525</v>
      </c>
      <c r="D3500" s="268"/>
      <c r="E3500" s="267">
        <v>60</v>
      </c>
      <c r="F3500" s="269">
        <v>1033</v>
      </c>
      <c r="G3500" s="270">
        <v>2075.4</v>
      </c>
      <c r="M3500" s="267">
        <v>-80.939674888636944</v>
      </c>
    </row>
    <row r="3501" spans="1:13" x14ac:dyDescent="0.25">
      <c r="A3501" s="267">
        <v>7137211</v>
      </c>
      <c r="B3501" s="267" t="s">
        <v>9421</v>
      </c>
      <c r="C3501" s="267" t="s">
        <v>2525</v>
      </c>
      <c r="D3501" s="268"/>
      <c r="E3501" s="267">
        <v>60</v>
      </c>
      <c r="F3501" s="269">
        <v>1649</v>
      </c>
      <c r="G3501" s="270">
        <v>3315.4</v>
      </c>
      <c r="M3501" s="267">
        <v>-79.710501985011376</v>
      </c>
    </row>
    <row r="3502" spans="1:13" x14ac:dyDescent="0.25">
      <c r="A3502" s="267">
        <v>7137212</v>
      </c>
      <c r="B3502" s="267" t="s">
        <v>9423</v>
      </c>
      <c r="C3502" s="267" t="s">
        <v>2525</v>
      </c>
      <c r="D3502" s="268"/>
      <c r="E3502" s="267">
        <v>50</v>
      </c>
      <c r="F3502" s="269">
        <v>1596</v>
      </c>
      <c r="G3502" s="270">
        <v>3208.2</v>
      </c>
      <c r="M3502" s="267">
        <v>-78.620776515037335</v>
      </c>
    </row>
    <row r="3503" spans="1:13" x14ac:dyDescent="0.25">
      <c r="A3503" s="267">
        <v>7137214</v>
      </c>
      <c r="B3503" s="267" t="s">
        <v>9425</v>
      </c>
      <c r="C3503" s="267" t="s">
        <v>2525</v>
      </c>
      <c r="D3503" s="268"/>
      <c r="E3503" s="267">
        <v>60</v>
      </c>
      <c r="F3503" s="269">
        <v>720</v>
      </c>
      <c r="G3503" s="270">
        <v>1447.6</v>
      </c>
      <c r="M3503" s="267">
        <v>-79.49741795881252</v>
      </c>
    </row>
    <row r="3504" spans="1:13" x14ac:dyDescent="0.25">
      <c r="A3504" s="267">
        <v>7137215</v>
      </c>
      <c r="B3504" s="267" t="s">
        <v>9427</v>
      </c>
      <c r="C3504" s="267" t="s">
        <v>2525</v>
      </c>
      <c r="D3504" s="268"/>
      <c r="E3504" s="267">
        <v>60</v>
      </c>
      <c r="F3504" s="269">
        <v>180</v>
      </c>
      <c r="G3504" s="270">
        <v>362</v>
      </c>
      <c r="M3504" s="267">
        <v>-82.684803582317286</v>
      </c>
    </row>
    <row r="3505" spans="1:13" x14ac:dyDescent="0.25">
      <c r="A3505" s="267">
        <v>7137216</v>
      </c>
      <c r="B3505" s="267" t="s">
        <v>9429</v>
      </c>
      <c r="C3505" s="267" t="s">
        <v>22275</v>
      </c>
      <c r="D3505" s="268"/>
      <c r="E3505" s="267">
        <v>50</v>
      </c>
      <c r="F3505" s="269">
        <v>5395</v>
      </c>
      <c r="G3505" s="270">
        <v>10844.4</v>
      </c>
      <c r="M3505" s="267">
        <v>-60.304231591470725</v>
      </c>
    </row>
    <row r="3506" spans="1:13" x14ac:dyDescent="0.25">
      <c r="A3506" s="267">
        <v>7137217</v>
      </c>
      <c r="B3506" s="267" t="s">
        <v>9431</v>
      </c>
      <c r="C3506" s="267" t="s">
        <v>2525</v>
      </c>
      <c r="D3506" s="268"/>
      <c r="E3506" s="267">
        <v>70</v>
      </c>
      <c r="F3506" s="269">
        <v>513</v>
      </c>
      <c r="G3506" s="270">
        <v>1030.8</v>
      </c>
      <c r="M3506" s="267">
        <v>-85.222855282072516</v>
      </c>
    </row>
    <row r="3507" spans="1:13" x14ac:dyDescent="0.25">
      <c r="A3507" s="267">
        <v>7137218</v>
      </c>
      <c r="B3507" s="267" t="s">
        <v>9433</v>
      </c>
      <c r="C3507" s="267" t="s">
        <v>2525</v>
      </c>
      <c r="D3507" s="268"/>
      <c r="E3507" s="267">
        <v>60</v>
      </c>
      <c r="F3507" s="269">
        <v>680</v>
      </c>
      <c r="G3507" s="270">
        <v>1365.8</v>
      </c>
      <c r="M3507" s="267">
        <v>-83.273581487557038</v>
      </c>
    </row>
    <row r="3508" spans="1:13" x14ac:dyDescent="0.25">
      <c r="A3508" s="267">
        <v>7137219</v>
      </c>
      <c r="B3508" s="267" t="s">
        <v>9435</v>
      </c>
      <c r="C3508" s="267" t="s">
        <v>2525</v>
      </c>
      <c r="D3508" s="268"/>
      <c r="E3508" s="267">
        <v>50</v>
      </c>
      <c r="F3508" s="269">
        <v>563</v>
      </c>
      <c r="G3508" s="270">
        <v>1132.5999999999999</v>
      </c>
      <c r="M3508" s="267">
        <v>-77.754155166313922</v>
      </c>
    </row>
    <row r="3509" spans="1:13" x14ac:dyDescent="0.25">
      <c r="A3509" s="267">
        <v>7137220</v>
      </c>
      <c r="B3509" s="267" t="s">
        <v>9437</v>
      </c>
      <c r="C3509" s="267" t="s">
        <v>2525</v>
      </c>
      <c r="D3509" s="268"/>
      <c r="E3509" s="267">
        <v>60</v>
      </c>
      <c r="F3509" s="269">
        <v>539</v>
      </c>
      <c r="G3509" s="270">
        <v>1083.8</v>
      </c>
      <c r="M3509" s="267">
        <v>-79.780015769288354</v>
      </c>
    </row>
    <row r="3510" spans="1:13" x14ac:dyDescent="0.25">
      <c r="A3510" s="267">
        <v>7137221</v>
      </c>
      <c r="B3510" s="267" t="s">
        <v>9439</v>
      </c>
      <c r="C3510" s="267" t="s">
        <v>22275</v>
      </c>
      <c r="D3510" s="268"/>
      <c r="E3510" s="267">
        <v>50</v>
      </c>
      <c r="F3510" s="269">
        <v>1452</v>
      </c>
      <c r="G3510" s="270">
        <v>2919.2</v>
      </c>
      <c r="M3510" s="267">
        <v>-77.896058196041906</v>
      </c>
    </row>
    <row r="3511" spans="1:13" x14ac:dyDescent="0.25">
      <c r="A3511" s="267">
        <v>7137222</v>
      </c>
      <c r="B3511" s="267" t="s">
        <v>9441</v>
      </c>
      <c r="C3511" s="267" t="s">
        <v>2525</v>
      </c>
      <c r="D3511" s="268"/>
      <c r="E3511" s="267">
        <v>60</v>
      </c>
      <c r="F3511" s="269">
        <v>1248</v>
      </c>
      <c r="G3511" s="270">
        <v>2509</v>
      </c>
      <c r="M3511" s="267">
        <v>-82.488704847561365</v>
      </c>
    </row>
    <row r="3512" spans="1:13" x14ac:dyDescent="0.25">
      <c r="A3512" s="267">
        <v>7137223</v>
      </c>
      <c r="B3512" s="267" t="s">
        <v>9443</v>
      </c>
      <c r="C3512" s="267" t="s">
        <v>2525</v>
      </c>
      <c r="D3512" s="268"/>
      <c r="E3512" s="267">
        <v>50</v>
      </c>
      <c r="F3512" s="269">
        <v>953</v>
      </c>
      <c r="G3512" s="270">
        <v>1914.8</v>
      </c>
      <c r="M3512" s="267">
        <v>-29.52070469516319</v>
      </c>
    </row>
    <row r="3513" spans="1:13" x14ac:dyDescent="0.25">
      <c r="A3513" s="267">
        <v>7137224</v>
      </c>
      <c r="B3513" s="267" t="s">
        <v>9445</v>
      </c>
      <c r="C3513" s="267" t="s">
        <v>2525</v>
      </c>
      <c r="D3513" s="268"/>
      <c r="E3513" s="267">
        <v>50</v>
      </c>
      <c r="F3513" s="269">
        <v>1585</v>
      </c>
      <c r="G3513" s="270">
        <v>3185.6</v>
      </c>
      <c r="M3513" s="267">
        <v>-78.146673508671967</v>
      </c>
    </row>
    <row r="3514" spans="1:13" x14ac:dyDescent="0.25">
      <c r="A3514" s="267">
        <v>7137225</v>
      </c>
      <c r="B3514" s="267" t="s">
        <v>9447</v>
      </c>
      <c r="C3514" s="267" t="s">
        <v>2525</v>
      </c>
      <c r="D3514" s="268"/>
      <c r="E3514" s="267">
        <v>50</v>
      </c>
      <c r="F3514" s="269">
        <v>1738</v>
      </c>
      <c r="G3514" s="270">
        <v>3493</v>
      </c>
      <c r="M3514" s="267">
        <v>-68.657651397812486</v>
      </c>
    </row>
    <row r="3515" spans="1:13" x14ac:dyDescent="0.25">
      <c r="A3515" s="267">
        <v>7137226</v>
      </c>
      <c r="B3515" s="267" t="s">
        <v>9449</v>
      </c>
      <c r="C3515" s="267" t="s">
        <v>22275</v>
      </c>
      <c r="D3515" s="268"/>
      <c r="E3515" s="267">
        <v>50</v>
      </c>
      <c r="F3515" s="269">
        <v>4154</v>
      </c>
      <c r="G3515" s="270">
        <v>8349.2000000000007</v>
      </c>
      <c r="M3515" s="267">
        <v>-73.946718251414623</v>
      </c>
    </row>
    <row r="3516" spans="1:13" x14ac:dyDescent="0.25">
      <c r="A3516" s="267">
        <v>7137227</v>
      </c>
      <c r="B3516" s="267" t="s">
        <v>9451</v>
      </c>
      <c r="C3516" s="267" t="s">
        <v>2525</v>
      </c>
      <c r="D3516" s="268"/>
      <c r="E3516" s="267">
        <v>50</v>
      </c>
      <c r="F3516" s="269">
        <v>1107</v>
      </c>
      <c r="G3516" s="270">
        <v>2225.1999999999998</v>
      </c>
      <c r="M3516" s="267">
        <v>-76.278455273906104</v>
      </c>
    </row>
    <row r="3517" spans="1:13" x14ac:dyDescent="0.25">
      <c r="A3517" s="267">
        <v>7137228</v>
      </c>
      <c r="B3517" s="267" t="s">
        <v>9453</v>
      </c>
      <c r="C3517" s="267" t="s">
        <v>22275</v>
      </c>
      <c r="D3517" s="268"/>
      <c r="E3517" s="267">
        <v>50</v>
      </c>
      <c r="F3517" s="269">
        <v>4019</v>
      </c>
      <c r="G3517" s="270">
        <v>8078.2</v>
      </c>
      <c r="M3517" s="267">
        <v>-78.075971331910964</v>
      </c>
    </row>
    <row r="3518" spans="1:13" x14ac:dyDescent="0.25">
      <c r="A3518" s="267">
        <v>7137229</v>
      </c>
      <c r="B3518" s="267" t="s">
        <v>9455</v>
      </c>
      <c r="C3518" s="267" t="s">
        <v>2525</v>
      </c>
      <c r="D3518" s="268"/>
      <c r="E3518" s="267">
        <v>60</v>
      </c>
      <c r="F3518" s="269">
        <v>1150</v>
      </c>
      <c r="G3518" s="270">
        <v>2311</v>
      </c>
      <c r="M3518" s="267">
        <v>-80.421667031393923</v>
      </c>
    </row>
    <row r="3519" spans="1:13" x14ac:dyDescent="0.25">
      <c r="A3519" s="267">
        <v>7137230</v>
      </c>
      <c r="B3519" s="267" t="s">
        <v>9457</v>
      </c>
      <c r="C3519" s="267" t="s">
        <v>2525</v>
      </c>
      <c r="D3519" s="268"/>
      <c r="E3519" s="267">
        <v>50</v>
      </c>
      <c r="F3519" s="269">
        <v>1229</v>
      </c>
      <c r="G3519" s="270">
        <v>2470</v>
      </c>
      <c r="M3519" s="267">
        <v>-74.621947964578283</v>
      </c>
    </row>
    <row r="3520" spans="1:13" x14ac:dyDescent="0.25">
      <c r="A3520" s="267">
        <v>7137231</v>
      </c>
      <c r="B3520" s="267" t="s">
        <v>9459</v>
      </c>
      <c r="C3520" s="267" t="s">
        <v>2525</v>
      </c>
      <c r="D3520" s="268"/>
      <c r="E3520" s="267">
        <v>50</v>
      </c>
      <c r="F3520" s="269">
        <v>539</v>
      </c>
      <c r="G3520" s="270">
        <v>1084.2</v>
      </c>
      <c r="M3520" s="267">
        <v>-75.950861603965421</v>
      </c>
    </row>
    <row r="3521" spans="1:13" x14ac:dyDescent="0.25">
      <c r="A3521" s="267">
        <v>7137501</v>
      </c>
      <c r="B3521" s="267" t="s">
        <v>9461</v>
      </c>
      <c r="C3521" s="267" t="s">
        <v>22275</v>
      </c>
      <c r="D3521" s="268"/>
      <c r="E3521" s="267">
        <v>60</v>
      </c>
      <c r="F3521" s="269">
        <v>1724</v>
      </c>
      <c r="G3521" s="270">
        <v>3464.6</v>
      </c>
      <c r="M3521" s="267">
        <v>-83.746391488156775</v>
      </c>
    </row>
    <row r="3522" spans="1:13" x14ac:dyDescent="0.25">
      <c r="A3522" s="267">
        <v>7137504</v>
      </c>
      <c r="B3522" s="267" t="s">
        <v>9463</v>
      </c>
      <c r="C3522" s="267" t="s">
        <v>2525</v>
      </c>
      <c r="D3522" s="268"/>
      <c r="E3522" s="267">
        <v>60</v>
      </c>
      <c r="F3522" s="269">
        <v>682</v>
      </c>
      <c r="G3522" s="270">
        <v>1371.8</v>
      </c>
      <c r="M3522" s="267">
        <v>-82.676129983246653</v>
      </c>
    </row>
    <row r="3523" spans="1:13" x14ac:dyDescent="0.25">
      <c r="A3523" s="267">
        <v>7138002</v>
      </c>
      <c r="B3523" s="267" t="s">
        <v>9465</v>
      </c>
      <c r="C3523" s="267" t="s">
        <v>2525</v>
      </c>
      <c r="D3523" s="268"/>
      <c r="E3523" s="267">
        <v>50</v>
      </c>
      <c r="F3523" s="269">
        <v>664</v>
      </c>
      <c r="G3523" s="270">
        <v>1335.4</v>
      </c>
      <c r="M3523" s="267">
        <v>-73.364363969412153</v>
      </c>
    </row>
    <row r="3524" spans="1:13" x14ac:dyDescent="0.25">
      <c r="A3524" s="267">
        <v>7138003</v>
      </c>
      <c r="B3524" s="267" t="s">
        <v>4285</v>
      </c>
      <c r="C3524" s="267" t="s">
        <v>2525</v>
      </c>
      <c r="D3524" s="268"/>
      <c r="E3524" s="267">
        <v>60</v>
      </c>
      <c r="F3524" s="269">
        <v>3512</v>
      </c>
      <c r="G3524" s="270">
        <v>7059.2</v>
      </c>
      <c r="M3524" s="267">
        <v>-79.788934928616001</v>
      </c>
    </row>
    <row r="3525" spans="1:13" x14ac:dyDescent="0.25">
      <c r="A3525" s="267">
        <v>7138004</v>
      </c>
      <c r="B3525" s="267" t="s">
        <v>9468</v>
      </c>
      <c r="C3525" s="267" t="s">
        <v>22275</v>
      </c>
      <c r="D3525" s="268"/>
      <c r="E3525" s="267">
        <v>50</v>
      </c>
      <c r="F3525" s="269">
        <v>2848</v>
      </c>
      <c r="G3525" s="270">
        <v>5724</v>
      </c>
      <c r="M3525" s="267">
        <v>-73.876468583181222</v>
      </c>
    </row>
    <row r="3526" spans="1:13" x14ac:dyDescent="0.25">
      <c r="A3526" s="267">
        <v>7138005</v>
      </c>
      <c r="B3526" s="267" t="s">
        <v>9470</v>
      </c>
      <c r="C3526" s="267" t="s">
        <v>2525</v>
      </c>
      <c r="D3526" s="268"/>
      <c r="E3526" s="267">
        <v>60</v>
      </c>
      <c r="F3526" s="269">
        <v>479</v>
      </c>
      <c r="G3526" s="270">
        <v>962.4</v>
      </c>
      <c r="M3526" s="267">
        <v>-83.841577392599206</v>
      </c>
    </row>
    <row r="3527" spans="1:13" x14ac:dyDescent="0.25">
      <c r="A3527" s="267">
        <v>7138006</v>
      </c>
      <c r="B3527" s="267" t="s">
        <v>3206</v>
      </c>
      <c r="C3527" s="267" t="s">
        <v>2525</v>
      </c>
      <c r="D3527" s="268"/>
      <c r="E3527" s="267">
        <v>60</v>
      </c>
      <c r="F3527" s="269">
        <v>1072</v>
      </c>
      <c r="G3527" s="270">
        <v>2154.8000000000002</v>
      </c>
      <c r="M3527" s="267">
        <v>-80.367543052654341</v>
      </c>
    </row>
    <row r="3528" spans="1:13" x14ac:dyDescent="0.25">
      <c r="A3528" s="267">
        <v>7138007</v>
      </c>
      <c r="B3528" s="267" t="s">
        <v>9473</v>
      </c>
      <c r="C3528" s="267" t="s">
        <v>2525</v>
      </c>
      <c r="D3528" s="268"/>
      <c r="E3528" s="267">
        <v>60</v>
      </c>
      <c r="F3528" s="269">
        <v>952</v>
      </c>
      <c r="G3528" s="270">
        <v>1912.6</v>
      </c>
      <c r="M3528" s="267">
        <v>-84.891622748926011</v>
      </c>
    </row>
    <row r="3529" spans="1:13" x14ac:dyDescent="0.25">
      <c r="A3529" s="267">
        <v>7138008</v>
      </c>
      <c r="B3529" s="267" t="s">
        <v>9475</v>
      </c>
      <c r="C3529" s="267" t="s">
        <v>2525</v>
      </c>
      <c r="D3529" s="268"/>
      <c r="E3529" s="267">
        <v>50</v>
      </c>
      <c r="F3529" s="269">
        <v>451</v>
      </c>
      <c r="G3529" s="270">
        <v>905.8</v>
      </c>
      <c r="M3529" s="267">
        <v>-69.605499924210292</v>
      </c>
    </row>
    <row r="3530" spans="1:13" x14ac:dyDescent="0.25">
      <c r="A3530" s="267">
        <v>7138009</v>
      </c>
      <c r="B3530" s="267" t="s">
        <v>9477</v>
      </c>
      <c r="C3530" s="267" t="s">
        <v>2525</v>
      </c>
      <c r="D3530" s="268"/>
      <c r="E3530" s="267">
        <v>60</v>
      </c>
      <c r="F3530" s="269">
        <v>775</v>
      </c>
      <c r="G3530" s="270">
        <v>1558.6</v>
      </c>
      <c r="M3530" s="267">
        <v>-79.53168609738465</v>
      </c>
    </row>
    <row r="3531" spans="1:13" x14ac:dyDescent="0.25">
      <c r="A3531" s="267">
        <v>7138010</v>
      </c>
      <c r="B3531" s="267" t="s">
        <v>9479</v>
      </c>
      <c r="C3531" s="267" t="s">
        <v>2525</v>
      </c>
      <c r="D3531" s="268"/>
      <c r="E3531" s="267">
        <v>60</v>
      </c>
      <c r="F3531" s="269">
        <v>11118</v>
      </c>
      <c r="G3531" s="270">
        <v>22347</v>
      </c>
      <c r="M3531" s="267">
        <v>-83.529008899283468</v>
      </c>
    </row>
    <row r="3532" spans="1:13" x14ac:dyDescent="0.25">
      <c r="A3532" s="267">
        <v>7138011</v>
      </c>
      <c r="B3532" s="267" t="s">
        <v>9481</v>
      </c>
      <c r="C3532" s="267" t="s">
        <v>2525</v>
      </c>
      <c r="D3532" s="268"/>
      <c r="E3532" s="267">
        <v>50</v>
      </c>
      <c r="F3532" s="269">
        <v>501</v>
      </c>
      <c r="G3532" s="270">
        <v>1006.4</v>
      </c>
      <c r="M3532" s="267">
        <v>-62.862914412748573</v>
      </c>
    </row>
    <row r="3533" spans="1:13" x14ac:dyDescent="0.25">
      <c r="A3533" s="267">
        <v>7138012</v>
      </c>
      <c r="B3533" s="267" t="s">
        <v>9483</v>
      </c>
      <c r="C3533" s="267" t="s">
        <v>22275</v>
      </c>
      <c r="D3533" s="268"/>
      <c r="E3533" s="267">
        <v>60</v>
      </c>
      <c r="F3533" s="269">
        <v>2877</v>
      </c>
      <c r="G3533" s="270">
        <v>5783</v>
      </c>
      <c r="M3533" s="267">
        <v>-81.492174652807876</v>
      </c>
    </row>
    <row r="3534" spans="1:13" x14ac:dyDescent="0.25">
      <c r="A3534" s="267">
        <v>7138013</v>
      </c>
      <c r="B3534" s="267" t="s">
        <v>9485</v>
      </c>
      <c r="C3534" s="267" t="s">
        <v>2525</v>
      </c>
      <c r="D3534" s="268"/>
      <c r="E3534" s="267">
        <v>70</v>
      </c>
      <c r="F3534" s="269">
        <v>311</v>
      </c>
      <c r="G3534" s="270">
        <v>624.79999999999995</v>
      </c>
      <c r="M3534" s="267">
        <v>-86.291342272449413</v>
      </c>
    </row>
    <row r="3535" spans="1:13" x14ac:dyDescent="0.25">
      <c r="A3535" s="267">
        <v>7138014</v>
      </c>
      <c r="B3535" s="267" t="s">
        <v>9487</v>
      </c>
      <c r="C3535" s="267" t="s">
        <v>2525</v>
      </c>
      <c r="D3535" s="268"/>
      <c r="E3535" s="267">
        <v>50</v>
      </c>
      <c r="F3535" s="269">
        <v>625</v>
      </c>
      <c r="G3535" s="270">
        <v>1255.8</v>
      </c>
      <c r="M3535" s="267">
        <v>-74.786027926088039</v>
      </c>
    </row>
    <row r="3536" spans="1:13" x14ac:dyDescent="0.25">
      <c r="A3536" s="267">
        <v>7138015</v>
      </c>
      <c r="B3536" s="267" t="s">
        <v>9489</v>
      </c>
      <c r="C3536" s="267" t="s">
        <v>2525</v>
      </c>
      <c r="D3536" s="268"/>
      <c r="E3536" s="267">
        <v>60</v>
      </c>
      <c r="F3536" s="269">
        <v>646</v>
      </c>
      <c r="G3536" s="270">
        <v>1298.4000000000001</v>
      </c>
      <c r="M3536" s="267">
        <v>-81.773233635430955</v>
      </c>
    </row>
    <row r="3537" spans="1:13" x14ac:dyDescent="0.25">
      <c r="A3537" s="267">
        <v>7138019</v>
      </c>
      <c r="B3537" s="267" t="s">
        <v>9491</v>
      </c>
      <c r="C3537" s="267" t="s">
        <v>2525</v>
      </c>
      <c r="D3537" s="268"/>
      <c r="E3537" s="267">
        <v>60</v>
      </c>
      <c r="F3537" s="269">
        <v>1264</v>
      </c>
      <c r="G3537" s="270">
        <v>2540.4</v>
      </c>
      <c r="M3537" s="267">
        <v>-80.995833878924302</v>
      </c>
    </row>
    <row r="3538" spans="1:13" x14ac:dyDescent="0.25">
      <c r="A3538" s="267">
        <v>7138023</v>
      </c>
      <c r="B3538" s="267" t="s">
        <v>9493</v>
      </c>
      <c r="C3538" s="267" t="s">
        <v>2525</v>
      </c>
      <c r="D3538" s="268"/>
      <c r="E3538" s="267">
        <v>50</v>
      </c>
      <c r="F3538" s="269">
        <v>1162</v>
      </c>
      <c r="G3538" s="270">
        <v>2336.4</v>
      </c>
      <c r="M3538" s="267">
        <v>-72.257030069033718</v>
      </c>
    </row>
    <row r="3539" spans="1:13" x14ac:dyDescent="0.25">
      <c r="A3539" s="267">
        <v>7138024</v>
      </c>
      <c r="B3539" s="267" t="s">
        <v>9495</v>
      </c>
      <c r="C3539" s="267" t="s">
        <v>2525</v>
      </c>
      <c r="D3539" s="268"/>
      <c r="E3539" s="267">
        <v>60</v>
      </c>
      <c r="F3539" s="269">
        <v>168</v>
      </c>
      <c r="G3539" s="270">
        <v>337.4</v>
      </c>
      <c r="M3539" s="267">
        <v>-83.414068964910484</v>
      </c>
    </row>
    <row r="3540" spans="1:13" x14ac:dyDescent="0.25">
      <c r="A3540" s="267">
        <v>7138025</v>
      </c>
      <c r="B3540" s="267" t="s">
        <v>9497</v>
      </c>
      <c r="C3540" s="267" t="s">
        <v>2525</v>
      </c>
      <c r="D3540" s="268"/>
      <c r="E3540" s="267">
        <v>70</v>
      </c>
      <c r="F3540" s="269">
        <v>311</v>
      </c>
      <c r="G3540" s="270">
        <v>624.6</v>
      </c>
      <c r="M3540" s="267">
        <v>-85.069820238617638</v>
      </c>
    </row>
    <row r="3541" spans="1:13" x14ac:dyDescent="0.25">
      <c r="A3541" s="267">
        <v>7138026</v>
      </c>
      <c r="B3541" s="267" t="s">
        <v>9499</v>
      </c>
      <c r="C3541" s="267" t="s">
        <v>2525</v>
      </c>
      <c r="D3541" s="268"/>
      <c r="E3541" s="267">
        <v>60</v>
      </c>
      <c r="F3541" s="269">
        <v>400</v>
      </c>
      <c r="G3541" s="270">
        <v>805</v>
      </c>
      <c r="M3541" s="267">
        <v>-82.438792988382303</v>
      </c>
    </row>
    <row r="3542" spans="1:13" x14ac:dyDescent="0.25">
      <c r="A3542" s="267">
        <v>7138027</v>
      </c>
      <c r="B3542" s="267" t="s">
        <v>9501</v>
      </c>
      <c r="C3542" s="267" t="s">
        <v>2525</v>
      </c>
      <c r="D3542" s="268"/>
      <c r="E3542" s="267">
        <v>60</v>
      </c>
      <c r="F3542" s="269">
        <v>207</v>
      </c>
      <c r="G3542" s="270">
        <v>416.2</v>
      </c>
      <c r="M3542" s="267">
        <v>-81.162295154699251</v>
      </c>
    </row>
    <row r="3543" spans="1:13" x14ac:dyDescent="0.25">
      <c r="A3543" s="267">
        <v>7138030</v>
      </c>
      <c r="B3543" s="267" t="s">
        <v>9503</v>
      </c>
      <c r="C3543" s="267" t="s">
        <v>2525</v>
      </c>
      <c r="D3543" s="268"/>
      <c r="E3543" s="267">
        <v>60</v>
      </c>
      <c r="F3543" s="269">
        <v>5820</v>
      </c>
      <c r="G3543" s="270">
        <v>11699.2</v>
      </c>
      <c r="M3543" s="267">
        <v>-82.731539581969301</v>
      </c>
    </row>
    <row r="3544" spans="1:13" x14ac:dyDescent="0.25">
      <c r="A3544" s="267">
        <v>7138031</v>
      </c>
      <c r="B3544" s="267" t="s">
        <v>9505</v>
      </c>
      <c r="C3544" s="267" t="s">
        <v>2525</v>
      </c>
      <c r="D3544" s="268"/>
      <c r="E3544" s="267">
        <v>60</v>
      </c>
      <c r="F3544" s="269">
        <v>308</v>
      </c>
      <c r="G3544" s="270">
        <v>618.79999999999995</v>
      </c>
      <c r="M3544" s="267">
        <v>-83.63540655084536</v>
      </c>
    </row>
    <row r="3545" spans="1:13" x14ac:dyDescent="0.25">
      <c r="A3545" s="267">
        <v>7138034</v>
      </c>
      <c r="B3545" s="267" t="s">
        <v>9507</v>
      </c>
      <c r="C3545" s="267" t="s">
        <v>2525</v>
      </c>
      <c r="D3545" s="268"/>
      <c r="E3545" s="267">
        <v>60</v>
      </c>
      <c r="F3545" s="269">
        <v>680</v>
      </c>
      <c r="G3545" s="270">
        <v>1366.2</v>
      </c>
      <c r="M3545" s="267">
        <v>-80.375085208022512</v>
      </c>
    </row>
    <row r="3546" spans="1:13" x14ac:dyDescent="0.25">
      <c r="A3546" s="267">
        <v>7138036</v>
      </c>
      <c r="B3546" s="267" t="s">
        <v>9509</v>
      </c>
      <c r="C3546" s="267" t="s">
        <v>2525</v>
      </c>
      <c r="D3546" s="268"/>
      <c r="E3546" s="267">
        <v>50</v>
      </c>
      <c r="F3546" s="269">
        <v>467</v>
      </c>
      <c r="G3546" s="270">
        <v>939</v>
      </c>
      <c r="M3546" s="267">
        <v>-69.611632142893086</v>
      </c>
    </row>
    <row r="3547" spans="1:13" x14ac:dyDescent="0.25">
      <c r="A3547" s="267">
        <v>7138037</v>
      </c>
      <c r="B3547" s="267" t="s">
        <v>9511</v>
      </c>
      <c r="C3547" s="267" t="s">
        <v>2525</v>
      </c>
      <c r="D3547" s="268"/>
      <c r="E3547" s="267">
        <v>60</v>
      </c>
      <c r="F3547" s="269">
        <v>809</v>
      </c>
      <c r="G3547" s="270">
        <v>1626.6</v>
      </c>
      <c r="M3547" s="267">
        <v>-81.764284401051569</v>
      </c>
    </row>
    <row r="3548" spans="1:13" x14ac:dyDescent="0.25">
      <c r="A3548" s="267">
        <v>7138038</v>
      </c>
      <c r="B3548" s="267" t="s">
        <v>9513</v>
      </c>
      <c r="C3548" s="267" t="s">
        <v>2525</v>
      </c>
      <c r="D3548" s="268"/>
      <c r="E3548" s="267">
        <v>70</v>
      </c>
      <c r="F3548" s="269">
        <v>907</v>
      </c>
      <c r="G3548" s="270">
        <v>1823.6</v>
      </c>
      <c r="M3548" s="267">
        <v>-85.231788546393489</v>
      </c>
    </row>
    <row r="3549" spans="1:13" x14ac:dyDescent="0.25">
      <c r="A3549" s="267">
        <v>7138040</v>
      </c>
      <c r="B3549" s="267" t="s">
        <v>9515</v>
      </c>
      <c r="C3549" s="267" t="s">
        <v>2525</v>
      </c>
      <c r="D3549" s="268"/>
      <c r="E3549" s="267">
        <v>60</v>
      </c>
      <c r="F3549" s="269">
        <v>9322</v>
      </c>
      <c r="G3549" s="270">
        <v>18737.400000000001</v>
      </c>
      <c r="M3549" s="267">
        <v>-84.314645844190423</v>
      </c>
    </row>
    <row r="3550" spans="1:13" x14ac:dyDescent="0.25">
      <c r="A3550" s="267">
        <v>7138041</v>
      </c>
      <c r="B3550" s="267" t="s">
        <v>9517</v>
      </c>
      <c r="C3550" s="267" t="s">
        <v>22275</v>
      </c>
      <c r="D3550" s="268"/>
      <c r="E3550" s="267">
        <v>50</v>
      </c>
      <c r="F3550" s="269">
        <v>2909</v>
      </c>
      <c r="G3550" s="270">
        <v>5848</v>
      </c>
      <c r="M3550" s="267">
        <v>-73.055175661177771</v>
      </c>
    </row>
    <row r="3551" spans="1:13" x14ac:dyDescent="0.25">
      <c r="A3551" s="267">
        <v>7138042</v>
      </c>
      <c r="B3551" s="267" t="s">
        <v>9519</v>
      </c>
      <c r="C3551" s="267" t="s">
        <v>2525</v>
      </c>
      <c r="D3551" s="268"/>
      <c r="E3551" s="267">
        <v>60</v>
      </c>
      <c r="F3551" s="269">
        <v>251</v>
      </c>
      <c r="G3551" s="270">
        <v>504.2</v>
      </c>
      <c r="M3551" s="267">
        <v>-80.145452506733164</v>
      </c>
    </row>
    <row r="3552" spans="1:13" x14ac:dyDescent="0.25">
      <c r="A3552" s="267">
        <v>7138043</v>
      </c>
      <c r="B3552" s="267" t="s">
        <v>9521</v>
      </c>
      <c r="C3552" s="267" t="s">
        <v>2525</v>
      </c>
      <c r="D3552" s="268"/>
      <c r="E3552" s="267">
        <v>50</v>
      </c>
      <c r="F3552" s="269">
        <v>1004</v>
      </c>
      <c r="G3552" s="270">
        <v>2018.4</v>
      </c>
      <c r="M3552" s="267">
        <v>-75.789227722659405</v>
      </c>
    </row>
    <row r="3553" spans="1:13" x14ac:dyDescent="0.25">
      <c r="A3553" s="267">
        <v>7138044</v>
      </c>
      <c r="B3553" s="267" t="s">
        <v>9523</v>
      </c>
      <c r="C3553" s="267" t="s">
        <v>2525</v>
      </c>
      <c r="D3553" s="268"/>
      <c r="E3553" s="267">
        <v>50</v>
      </c>
      <c r="F3553" s="269">
        <v>3129</v>
      </c>
      <c r="G3553" s="270">
        <v>6288.6</v>
      </c>
      <c r="M3553" s="267">
        <v>-68.799622821957485</v>
      </c>
    </row>
    <row r="3554" spans="1:13" x14ac:dyDescent="0.25">
      <c r="A3554" s="267">
        <v>7138045</v>
      </c>
      <c r="B3554" s="267" t="s">
        <v>9525</v>
      </c>
      <c r="C3554" s="267" t="s">
        <v>22275</v>
      </c>
      <c r="D3554" s="268"/>
      <c r="E3554" s="267">
        <v>50</v>
      </c>
      <c r="F3554" s="269">
        <v>31939</v>
      </c>
      <c r="G3554" s="270">
        <v>64197</v>
      </c>
      <c r="M3554" s="267">
        <v>-76.708830010544276</v>
      </c>
    </row>
    <row r="3555" spans="1:13" x14ac:dyDescent="0.25">
      <c r="A3555" s="267">
        <v>7138047</v>
      </c>
      <c r="B3555" s="267" t="s">
        <v>9527</v>
      </c>
      <c r="C3555" s="267" t="s">
        <v>2525</v>
      </c>
      <c r="D3555" s="268"/>
      <c r="E3555" s="267">
        <v>60</v>
      </c>
      <c r="F3555" s="269">
        <v>780</v>
      </c>
      <c r="G3555" s="270">
        <v>1568.4</v>
      </c>
      <c r="M3555" s="267">
        <v>-83.477755317149104</v>
      </c>
    </row>
    <row r="3556" spans="1:13" x14ac:dyDescent="0.25">
      <c r="A3556" s="267">
        <v>7138048</v>
      </c>
      <c r="B3556" s="267" t="s">
        <v>9529</v>
      </c>
      <c r="C3556" s="267" t="s">
        <v>2525</v>
      </c>
      <c r="D3556" s="268"/>
      <c r="E3556" s="267">
        <v>70</v>
      </c>
      <c r="F3556" s="269">
        <v>194</v>
      </c>
      <c r="G3556" s="270">
        <v>389.2</v>
      </c>
      <c r="M3556" s="267">
        <v>-87.631184817975836</v>
      </c>
    </row>
    <row r="3557" spans="1:13" x14ac:dyDescent="0.25">
      <c r="A3557" s="267">
        <v>7138050</v>
      </c>
      <c r="B3557" s="267" t="s">
        <v>9531</v>
      </c>
      <c r="C3557" s="267" t="s">
        <v>2525</v>
      </c>
      <c r="D3557" s="268"/>
      <c r="E3557" s="267">
        <v>60</v>
      </c>
      <c r="F3557" s="269">
        <v>7540</v>
      </c>
      <c r="G3557" s="270">
        <v>15156.4</v>
      </c>
      <c r="M3557" s="267">
        <v>-82.710480990588366</v>
      </c>
    </row>
    <row r="3558" spans="1:13" x14ac:dyDescent="0.25">
      <c r="A3558" s="267">
        <v>7138052</v>
      </c>
      <c r="B3558" s="267" t="s">
        <v>9533</v>
      </c>
      <c r="C3558" s="267" t="s">
        <v>2525</v>
      </c>
      <c r="D3558" s="268"/>
      <c r="E3558" s="267">
        <v>70</v>
      </c>
      <c r="F3558" s="269">
        <v>430</v>
      </c>
      <c r="G3558" s="270">
        <v>863.6</v>
      </c>
      <c r="M3558" s="267">
        <v>-85.827174863494449</v>
      </c>
    </row>
    <row r="3559" spans="1:13" x14ac:dyDescent="0.25">
      <c r="A3559" s="267">
        <v>7138053</v>
      </c>
      <c r="B3559" s="267" t="s">
        <v>9535</v>
      </c>
      <c r="C3559" s="267" t="s">
        <v>2525</v>
      </c>
      <c r="D3559" s="268"/>
      <c r="E3559" s="267">
        <v>50</v>
      </c>
      <c r="F3559" s="269">
        <v>511</v>
      </c>
      <c r="G3559" s="270">
        <v>1028</v>
      </c>
      <c r="M3559" s="267">
        <v>-72.139730973820534</v>
      </c>
    </row>
    <row r="3560" spans="1:13" x14ac:dyDescent="0.25">
      <c r="A3560" s="267">
        <v>7138054</v>
      </c>
      <c r="B3560" s="267" t="s">
        <v>9537</v>
      </c>
      <c r="C3560" s="267" t="s">
        <v>2525</v>
      </c>
      <c r="D3560" s="268"/>
      <c r="E3560" s="267">
        <v>50</v>
      </c>
      <c r="F3560" s="269">
        <v>315</v>
      </c>
      <c r="G3560" s="270">
        <v>632.6</v>
      </c>
      <c r="M3560" s="267">
        <v>-75.002015023009818</v>
      </c>
    </row>
    <row r="3561" spans="1:13" x14ac:dyDescent="0.25">
      <c r="A3561" s="267">
        <v>7138055</v>
      </c>
      <c r="B3561" s="267" t="s">
        <v>9539</v>
      </c>
      <c r="C3561" s="267" t="s">
        <v>2525</v>
      </c>
      <c r="D3561" s="268"/>
      <c r="E3561" s="267">
        <v>60</v>
      </c>
      <c r="F3561" s="269">
        <v>523</v>
      </c>
      <c r="G3561" s="270">
        <v>1051.2</v>
      </c>
      <c r="M3561" s="267">
        <v>-79.432105811809976</v>
      </c>
    </row>
    <row r="3562" spans="1:13" x14ac:dyDescent="0.25">
      <c r="A3562" s="267">
        <v>7138057</v>
      </c>
      <c r="B3562" s="267" t="s">
        <v>9541</v>
      </c>
      <c r="C3562" s="267" t="s">
        <v>2525</v>
      </c>
      <c r="D3562" s="268"/>
      <c r="E3562" s="267">
        <v>50</v>
      </c>
      <c r="F3562" s="269">
        <v>1155</v>
      </c>
      <c r="G3562" s="270">
        <v>2320.6</v>
      </c>
      <c r="M3562" s="267">
        <v>-78.445630509816624</v>
      </c>
    </row>
    <row r="3563" spans="1:13" x14ac:dyDescent="0.25">
      <c r="A3563" s="267">
        <v>7138058</v>
      </c>
      <c r="B3563" s="267" t="s">
        <v>9543</v>
      </c>
      <c r="C3563" s="267" t="s">
        <v>2525</v>
      </c>
      <c r="D3563" s="268"/>
      <c r="E3563" s="267">
        <v>70</v>
      </c>
      <c r="F3563" s="269">
        <v>116</v>
      </c>
      <c r="G3563" s="270">
        <v>233.2</v>
      </c>
      <c r="M3563" s="267">
        <v>-87.879806845468522</v>
      </c>
    </row>
    <row r="3564" spans="1:13" x14ac:dyDescent="0.25">
      <c r="A3564" s="267">
        <v>7138059</v>
      </c>
      <c r="B3564" s="267" t="s">
        <v>9545</v>
      </c>
      <c r="C3564" s="267" t="s">
        <v>2525</v>
      </c>
      <c r="D3564" s="268"/>
      <c r="E3564" s="267">
        <v>50</v>
      </c>
      <c r="F3564" s="269">
        <v>968</v>
      </c>
      <c r="G3564" s="270">
        <v>1945.6</v>
      </c>
      <c r="M3564" s="267">
        <v>-75.368421942345492</v>
      </c>
    </row>
    <row r="3565" spans="1:13" x14ac:dyDescent="0.25">
      <c r="A3565" s="267">
        <v>7138061</v>
      </c>
      <c r="B3565" s="267" t="s">
        <v>9547</v>
      </c>
      <c r="C3565" s="267" t="s">
        <v>2525</v>
      </c>
      <c r="D3565" s="268"/>
      <c r="E3565" s="267">
        <v>50</v>
      </c>
      <c r="F3565" s="269">
        <v>1302</v>
      </c>
      <c r="G3565" s="270">
        <v>2617</v>
      </c>
      <c r="M3565" s="267">
        <v>-56.678734348477434</v>
      </c>
    </row>
    <row r="3566" spans="1:13" x14ac:dyDescent="0.25">
      <c r="A3566" s="267">
        <v>7138062</v>
      </c>
      <c r="B3566" s="267" t="s">
        <v>9549</v>
      </c>
      <c r="C3566" s="267" t="s">
        <v>2525</v>
      </c>
      <c r="D3566" s="268"/>
      <c r="E3566" s="267">
        <v>50</v>
      </c>
      <c r="F3566" s="269">
        <v>2225</v>
      </c>
      <c r="G3566" s="270">
        <v>4472.3999999999996</v>
      </c>
      <c r="M3566" s="267">
        <v>-69.119748956227738</v>
      </c>
    </row>
    <row r="3567" spans="1:13" x14ac:dyDescent="0.25">
      <c r="A3567" s="267">
        <v>7138063</v>
      </c>
      <c r="B3567" s="267" t="s">
        <v>9551</v>
      </c>
      <c r="C3567" s="267" t="s">
        <v>2525</v>
      </c>
      <c r="D3567" s="268"/>
      <c r="E3567" s="267">
        <v>60</v>
      </c>
      <c r="F3567" s="269">
        <v>1927</v>
      </c>
      <c r="G3567" s="270">
        <v>3873.8</v>
      </c>
      <c r="M3567" s="267">
        <v>-79.57708304275522</v>
      </c>
    </row>
    <row r="3568" spans="1:13" x14ac:dyDescent="0.25">
      <c r="A3568" s="267">
        <v>7138064</v>
      </c>
      <c r="B3568" s="267" t="s">
        <v>9553</v>
      </c>
      <c r="C3568" s="267" t="s">
        <v>2525</v>
      </c>
      <c r="D3568" s="268"/>
      <c r="E3568" s="267">
        <v>70</v>
      </c>
      <c r="F3568" s="269">
        <v>333</v>
      </c>
      <c r="G3568" s="270">
        <v>670.2</v>
      </c>
      <c r="M3568" s="267">
        <v>-87.501676223587936</v>
      </c>
    </row>
    <row r="3569" spans="1:13" x14ac:dyDescent="0.25">
      <c r="A3569" s="267">
        <v>7138065</v>
      </c>
      <c r="B3569" s="267" t="s">
        <v>9555</v>
      </c>
      <c r="C3569" s="267" t="s">
        <v>2525</v>
      </c>
      <c r="D3569" s="268"/>
      <c r="E3569" s="267">
        <v>50</v>
      </c>
      <c r="F3569" s="269">
        <v>739</v>
      </c>
      <c r="G3569" s="270">
        <v>1485.6</v>
      </c>
      <c r="M3569" s="267">
        <v>-77.6238380336424</v>
      </c>
    </row>
    <row r="3570" spans="1:13" x14ac:dyDescent="0.25">
      <c r="A3570" s="267">
        <v>7138066</v>
      </c>
      <c r="B3570" s="267" t="s">
        <v>9557</v>
      </c>
      <c r="C3570" s="267" t="s">
        <v>2525</v>
      </c>
      <c r="D3570" s="268"/>
      <c r="E3570" s="267">
        <v>60</v>
      </c>
      <c r="F3570" s="269">
        <v>384</v>
      </c>
      <c r="G3570" s="270">
        <v>772</v>
      </c>
      <c r="M3570" s="267">
        <v>-81.384546497152144</v>
      </c>
    </row>
    <row r="3571" spans="1:13" x14ac:dyDescent="0.25">
      <c r="A3571" s="267">
        <v>7138068</v>
      </c>
      <c r="B3571" s="267" t="s">
        <v>9559</v>
      </c>
      <c r="C3571" s="267" t="s">
        <v>2525</v>
      </c>
      <c r="D3571" s="268"/>
      <c r="E3571" s="267">
        <v>50</v>
      </c>
      <c r="F3571" s="269">
        <v>1712</v>
      </c>
      <c r="G3571" s="270">
        <v>3441</v>
      </c>
      <c r="M3571" s="267">
        <v>-62.887861038400686</v>
      </c>
    </row>
    <row r="3572" spans="1:13" x14ac:dyDescent="0.25">
      <c r="A3572" s="267">
        <v>7138069</v>
      </c>
      <c r="B3572" s="267" t="s">
        <v>9561</v>
      </c>
      <c r="C3572" s="267" t="s">
        <v>2525</v>
      </c>
      <c r="D3572" s="268"/>
      <c r="E3572" s="267">
        <v>60</v>
      </c>
      <c r="F3572" s="269">
        <v>158</v>
      </c>
      <c r="G3572" s="270">
        <v>317.2</v>
      </c>
      <c r="M3572" s="267">
        <v>-83.880178618212099</v>
      </c>
    </row>
    <row r="3573" spans="1:13" x14ac:dyDescent="0.25">
      <c r="A3573" s="267">
        <v>7138070</v>
      </c>
      <c r="B3573" s="267" t="s">
        <v>9563</v>
      </c>
      <c r="C3573" s="267" t="s">
        <v>2525</v>
      </c>
      <c r="D3573" s="268"/>
      <c r="E3573" s="267">
        <v>70</v>
      </c>
      <c r="F3573" s="269">
        <v>7072</v>
      </c>
      <c r="G3573" s="270">
        <v>14214.6</v>
      </c>
      <c r="M3573" s="267">
        <v>-85.614702018753945</v>
      </c>
    </row>
    <row r="3574" spans="1:13" x14ac:dyDescent="0.25">
      <c r="A3574" s="267">
        <v>7138071</v>
      </c>
      <c r="B3574" s="267" t="s">
        <v>9565</v>
      </c>
      <c r="C3574" s="267" t="s">
        <v>2525</v>
      </c>
      <c r="D3574" s="268"/>
      <c r="E3574" s="267">
        <v>50</v>
      </c>
      <c r="F3574" s="269">
        <v>946</v>
      </c>
      <c r="G3574" s="270">
        <v>1901.2</v>
      </c>
      <c r="M3574" s="267">
        <v>-76.523304346407713</v>
      </c>
    </row>
    <row r="3575" spans="1:13" x14ac:dyDescent="0.25">
      <c r="A3575" s="267">
        <v>7138072</v>
      </c>
      <c r="B3575" s="267" t="s">
        <v>9567</v>
      </c>
      <c r="C3575" s="267" t="s">
        <v>2525</v>
      </c>
      <c r="D3575" s="268"/>
      <c r="E3575" s="267">
        <v>50</v>
      </c>
      <c r="F3575" s="269">
        <v>363</v>
      </c>
      <c r="G3575" s="270">
        <v>730.4</v>
      </c>
      <c r="M3575" s="267">
        <v>-66.557515029029688</v>
      </c>
    </row>
    <row r="3576" spans="1:13" x14ac:dyDescent="0.25">
      <c r="A3576" s="267">
        <v>7138073</v>
      </c>
      <c r="B3576" s="267" t="s">
        <v>9569</v>
      </c>
      <c r="C3576" s="267" t="s">
        <v>22275</v>
      </c>
      <c r="D3576" s="268"/>
      <c r="E3576" s="267">
        <v>50</v>
      </c>
      <c r="F3576" s="269">
        <v>2506</v>
      </c>
      <c r="G3576" s="270">
        <v>5036.8</v>
      </c>
      <c r="M3576" s="267">
        <v>-78.776532208840706</v>
      </c>
    </row>
    <row r="3577" spans="1:13" x14ac:dyDescent="0.25">
      <c r="A3577" s="267">
        <v>7138074</v>
      </c>
      <c r="B3577" s="267" t="s">
        <v>9571</v>
      </c>
      <c r="C3577" s="267" t="s">
        <v>2525</v>
      </c>
      <c r="D3577" s="268"/>
      <c r="E3577" s="267">
        <v>70</v>
      </c>
      <c r="F3577" s="269">
        <v>767</v>
      </c>
      <c r="G3577" s="270">
        <v>1541.6</v>
      </c>
      <c r="M3577" s="267">
        <v>-85.218922974015399</v>
      </c>
    </row>
    <row r="3578" spans="1:13" x14ac:dyDescent="0.25">
      <c r="A3578" s="267">
        <v>7138075</v>
      </c>
      <c r="B3578" s="267" t="s">
        <v>9573</v>
      </c>
      <c r="C3578" s="267" t="s">
        <v>2525</v>
      </c>
      <c r="D3578" s="268"/>
      <c r="E3578" s="267">
        <v>50</v>
      </c>
      <c r="F3578" s="269">
        <v>1686</v>
      </c>
      <c r="G3578" s="270">
        <v>3388.2</v>
      </c>
      <c r="M3578" s="267">
        <v>-19.062969237798811</v>
      </c>
    </row>
    <row r="3579" spans="1:13" x14ac:dyDescent="0.25">
      <c r="A3579" s="267">
        <v>7138076</v>
      </c>
      <c r="B3579" s="267" t="s">
        <v>9575</v>
      </c>
      <c r="C3579" s="267" t="s">
        <v>2525</v>
      </c>
      <c r="D3579" s="268"/>
      <c r="E3579" s="267">
        <v>60</v>
      </c>
      <c r="F3579" s="269">
        <v>930</v>
      </c>
      <c r="G3579" s="270">
        <v>1869.4</v>
      </c>
      <c r="M3579" s="267">
        <v>-79.084169885793571</v>
      </c>
    </row>
    <row r="3580" spans="1:13" x14ac:dyDescent="0.25">
      <c r="A3580" s="267">
        <v>7138077</v>
      </c>
      <c r="B3580" s="267" t="s">
        <v>9577</v>
      </c>
      <c r="C3580" s="267" t="s">
        <v>2525</v>
      </c>
      <c r="D3580" s="268"/>
      <c r="E3580" s="267">
        <v>50</v>
      </c>
      <c r="F3580" s="269">
        <v>2113</v>
      </c>
      <c r="G3580" s="270">
        <v>4247</v>
      </c>
      <c r="M3580" s="267">
        <v>12.447823032187046</v>
      </c>
    </row>
    <row r="3581" spans="1:13" x14ac:dyDescent="0.25">
      <c r="A3581" s="267">
        <v>7138078</v>
      </c>
      <c r="B3581" s="267" t="s">
        <v>9579</v>
      </c>
      <c r="C3581" s="267" t="s">
        <v>2525</v>
      </c>
      <c r="D3581" s="268"/>
      <c r="E3581" s="267">
        <v>70</v>
      </c>
      <c r="F3581" s="269">
        <v>298</v>
      </c>
      <c r="G3581" s="270">
        <v>599.4</v>
      </c>
      <c r="M3581" s="267">
        <v>-86.654042896236874</v>
      </c>
    </row>
    <row r="3582" spans="1:13" x14ac:dyDescent="0.25">
      <c r="A3582" s="267">
        <v>7138080</v>
      </c>
      <c r="B3582" s="267" t="s">
        <v>9581</v>
      </c>
      <c r="C3582" s="267" t="s">
        <v>2525</v>
      </c>
      <c r="D3582" s="268"/>
      <c r="E3582" s="267">
        <v>50</v>
      </c>
      <c r="F3582" s="269">
        <v>6837</v>
      </c>
      <c r="G3582" s="270">
        <v>13743</v>
      </c>
      <c r="M3582" s="267">
        <v>-69.501063566700424</v>
      </c>
    </row>
    <row r="3583" spans="1:13" x14ac:dyDescent="0.25">
      <c r="A3583" s="267">
        <v>7138201</v>
      </c>
      <c r="B3583" s="267" t="s">
        <v>9583</v>
      </c>
      <c r="C3583" s="267" t="s">
        <v>2525</v>
      </c>
      <c r="D3583" s="268"/>
      <c r="E3583" s="267">
        <v>60</v>
      </c>
      <c r="F3583" s="269">
        <v>249</v>
      </c>
      <c r="G3583" s="270">
        <v>501.2</v>
      </c>
      <c r="M3583" s="267">
        <v>-81.808374823123316</v>
      </c>
    </row>
    <row r="3584" spans="1:13" x14ac:dyDescent="0.25">
      <c r="A3584" s="267">
        <v>7138501</v>
      </c>
      <c r="B3584" s="267" t="s">
        <v>9585</v>
      </c>
      <c r="C3584" s="267" t="s">
        <v>2525</v>
      </c>
      <c r="D3584" s="268"/>
      <c r="E3584" s="267">
        <v>50</v>
      </c>
      <c r="F3584" s="269">
        <v>676</v>
      </c>
      <c r="G3584" s="270">
        <v>1357.8</v>
      </c>
      <c r="M3584" s="267">
        <v>-78.026463019972553</v>
      </c>
    </row>
    <row r="3585" spans="1:13" x14ac:dyDescent="0.25">
      <c r="A3585" s="267">
        <v>7140001</v>
      </c>
      <c r="B3585" s="267" t="s">
        <v>9587</v>
      </c>
      <c r="C3585" s="267" t="s">
        <v>2525</v>
      </c>
      <c r="D3585" s="268"/>
      <c r="E3585" s="267">
        <v>50</v>
      </c>
      <c r="F3585" s="269">
        <v>210</v>
      </c>
      <c r="G3585" s="270">
        <v>422</v>
      </c>
      <c r="M3585" s="267">
        <v>-72.051582076171911</v>
      </c>
    </row>
    <row r="3586" spans="1:13" x14ac:dyDescent="0.25">
      <c r="A3586" s="267">
        <v>7140002</v>
      </c>
      <c r="B3586" s="267" t="s">
        <v>9589</v>
      </c>
      <c r="C3586" s="267" t="s">
        <v>2525</v>
      </c>
      <c r="D3586" s="268"/>
      <c r="E3586" s="267">
        <v>60</v>
      </c>
      <c r="F3586" s="269">
        <v>123</v>
      </c>
      <c r="G3586" s="270">
        <v>247.2</v>
      </c>
      <c r="M3586" s="267">
        <v>-83.200707548233524</v>
      </c>
    </row>
    <row r="3587" spans="1:13" x14ac:dyDescent="0.25">
      <c r="A3587" s="267">
        <v>7140003</v>
      </c>
      <c r="B3587" s="267" t="s">
        <v>9591</v>
      </c>
      <c r="C3587" s="267" t="s">
        <v>2525</v>
      </c>
      <c r="D3587" s="268"/>
      <c r="E3587" s="267">
        <v>60</v>
      </c>
      <c r="F3587" s="269">
        <v>818</v>
      </c>
      <c r="G3587" s="270">
        <v>1644.2</v>
      </c>
      <c r="M3587" s="267">
        <v>-80.946895766286289</v>
      </c>
    </row>
    <row r="3588" spans="1:13" x14ac:dyDescent="0.25">
      <c r="A3588" s="267">
        <v>7140005</v>
      </c>
      <c r="B3588" s="267" t="s">
        <v>9593</v>
      </c>
      <c r="C3588" s="267" t="s">
        <v>2525</v>
      </c>
      <c r="D3588" s="268"/>
      <c r="E3588" s="267">
        <v>60</v>
      </c>
      <c r="F3588" s="269">
        <v>69</v>
      </c>
      <c r="G3588" s="270">
        <v>138</v>
      </c>
      <c r="M3588" s="267">
        <v>-84.271870616356466</v>
      </c>
    </row>
    <row r="3589" spans="1:13" x14ac:dyDescent="0.25">
      <c r="A3589" s="267">
        <v>7140006</v>
      </c>
      <c r="B3589" s="267" t="s">
        <v>4057</v>
      </c>
      <c r="C3589" s="267" t="s">
        <v>2525</v>
      </c>
      <c r="D3589" s="268"/>
      <c r="E3589" s="267">
        <v>50</v>
      </c>
      <c r="F3589" s="269">
        <v>220</v>
      </c>
      <c r="G3589" s="270">
        <v>443</v>
      </c>
      <c r="M3589" s="267">
        <v>-51.664628667523324</v>
      </c>
    </row>
    <row r="3590" spans="1:13" x14ac:dyDescent="0.25">
      <c r="A3590" s="267">
        <v>7140007</v>
      </c>
      <c r="B3590" s="267" t="s">
        <v>9596</v>
      </c>
      <c r="C3590" s="267" t="s">
        <v>2525</v>
      </c>
      <c r="D3590" s="268"/>
      <c r="E3590" s="267">
        <v>70</v>
      </c>
      <c r="F3590" s="269">
        <v>70</v>
      </c>
      <c r="G3590" s="270">
        <v>140</v>
      </c>
      <c r="M3590" s="267">
        <v>-90.0713486258648</v>
      </c>
    </row>
    <row r="3591" spans="1:13" x14ac:dyDescent="0.25">
      <c r="A3591" s="267">
        <v>7140008</v>
      </c>
      <c r="B3591" s="267" t="s">
        <v>9598</v>
      </c>
      <c r="C3591" s="267" t="s">
        <v>2525</v>
      </c>
      <c r="D3591" s="268"/>
      <c r="E3591" s="267">
        <v>60</v>
      </c>
      <c r="F3591" s="269">
        <v>104</v>
      </c>
      <c r="G3591" s="270">
        <v>208.8</v>
      </c>
      <c r="M3591" s="267">
        <v>-82.985517308960226</v>
      </c>
    </row>
    <row r="3592" spans="1:13" x14ac:dyDescent="0.25">
      <c r="A3592" s="267">
        <v>7140009</v>
      </c>
      <c r="B3592" s="267" t="s">
        <v>9600</v>
      </c>
      <c r="C3592" s="267" t="s">
        <v>2525</v>
      </c>
      <c r="D3592" s="268"/>
      <c r="E3592" s="267">
        <v>60</v>
      </c>
      <c r="F3592" s="269">
        <v>730</v>
      </c>
      <c r="G3592" s="270">
        <v>1468.2</v>
      </c>
      <c r="M3592" s="267">
        <v>-81.888260973011612</v>
      </c>
    </row>
    <row r="3593" spans="1:13" x14ac:dyDescent="0.25">
      <c r="A3593" s="267">
        <v>7140010</v>
      </c>
      <c r="B3593" s="267" t="s">
        <v>9602</v>
      </c>
      <c r="C3593" s="267" t="s">
        <v>2525</v>
      </c>
      <c r="D3593" s="268"/>
      <c r="E3593" s="267">
        <v>60</v>
      </c>
      <c r="F3593" s="269">
        <v>977</v>
      </c>
      <c r="G3593" s="270">
        <v>1964</v>
      </c>
      <c r="M3593" s="267">
        <v>-81.783439461014126</v>
      </c>
    </row>
    <row r="3594" spans="1:13" x14ac:dyDescent="0.25">
      <c r="A3594" s="267">
        <v>7140011</v>
      </c>
      <c r="B3594" s="267" t="s">
        <v>9604</v>
      </c>
      <c r="C3594" s="267" t="s">
        <v>2525</v>
      </c>
      <c r="D3594" s="268"/>
      <c r="E3594" s="267">
        <v>70</v>
      </c>
      <c r="F3594" s="269">
        <v>103</v>
      </c>
      <c r="G3594" s="270">
        <v>207.6</v>
      </c>
      <c r="M3594" s="267">
        <v>-85.970186182741912</v>
      </c>
    </row>
    <row r="3595" spans="1:13" x14ac:dyDescent="0.25">
      <c r="A3595" s="267">
        <v>7140012</v>
      </c>
      <c r="B3595" s="267" t="s">
        <v>9606</v>
      </c>
      <c r="C3595" s="267" t="s">
        <v>2525</v>
      </c>
      <c r="D3595" s="268"/>
      <c r="E3595" s="267">
        <v>60</v>
      </c>
      <c r="F3595" s="269">
        <v>57</v>
      </c>
      <c r="G3595" s="270">
        <v>115.4</v>
      </c>
      <c r="M3595" s="267">
        <v>-82.271453979088491</v>
      </c>
    </row>
    <row r="3596" spans="1:13" x14ac:dyDescent="0.25">
      <c r="A3596" s="267">
        <v>7140014</v>
      </c>
      <c r="B3596" s="267" t="s">
        <v>2847</v>
      </c>
      <c r="C3596" s="267" t="s">
        <v>2525</v>
      </c>
      <c r="D3596" s="268"/>
      <c r="E3596" s="267">
        <v>60</v>
      </c>
      <c r="F3596" s="269">
        <v>169</v>
      </c>
      <c r="G3596" s="270">
        <v>339.6</v>
      </c>
      <c r="M3596" s="267">
        <v>-84.234357046294761</v>
      </c>
    </row>
    <row r="3597" spans="1:13" x14ac:dyDescent="0.25">
      <c r="A3597" s="267">
        <v>7140015</v>
      </c>
      <c r="B3597" s="267" t="s">
        <v>9609</v>
      </c>
      <c r="C3597" s="267" t="s">
        <v>2525</v>
      </c>
      <c r="D3597" s="268"/>
      <c r="E3597" s="267">
        <v>50</v>
      </c>
      <c r="F3597" s="269">
        <v>156</v>
      </c>
      <c r="G3597" s="270">
        <v>314.2</v>
      </c>
      <c r="M3597" s="267">
        <v>-78.632889691984872</v>
      </c>
    </row>
    <row r="3598" spans="1:13" x14ac:dyDescent="0.25">
      <c r="A3598" s="267">
        <v>7140016</v>
      </c>
      <c r="B3598" s="267" t="s">
        <v>9611</v>
      </c>
      <c r="C3598" s="267" t="s">
        <v>2525</v>
      </c>
      <c r="D3598" s="268"/>
      <c r="E3598" s="267">
        <v>60</v>
      </c>
      <c r="F3598" s="269">
        <v>72</v>
      </c>
      <c r="G3598" s="270">
        <v>144.4</v>
      </c>
      <c r="M3598" s="267">
        <v>-81.66784482383774</v>
      </c>
    </row>
    <row r="3599" spans="1:13" x14ac:dyDescent="0.25">
      <c r="A3599" s="267">
        <v>7140018</v>
      </c>
      <c r="B3599" s="267" t="s">
        <v>9613</v>
      </c>
      <c r="C3599" s="267" t="s">
        <v>2525</v>
      </c>
      <c r="D3599" s="268"/>
      <c r="E3599" s="267">
        <v>60</v>
      </c>
      <c r="F3599" s="269">
        <v>296</v>
      </c>
      <c r="G3599" s="270">
        <v>594.6</v>
      </c>
      <c r="M3599" s="267">
        <v>-81.405077260682006</v>
      </c>
    </row>
    <row r="3600" spans="1:13" x14ac:dyDescent="0.25">
      <c r="A3600" s="267">
        <v>7140020</v>
      </c>
      <c r="B3600" s="267" t="s">
        <v>9615</v>
      </c>
      <c r="C3600" s="267" t="s">
        <v>2525</v>
      </c>
      <c r="D3600" s="268"/>
      <c r="E3600" s="267">
        <v>60</v>
      </c>
      <c r="F3600" s="269">
        <v>7359</v>
      </c>
      <c r="G3600" s="270">
        <v>14791.4</v>
      </c>
      <c r="M3600" s="267">
        <v>-82.629020292584542</v>
      </c>
    </row>
    <row r="3601" spans="1:13" x14ac:dyDescent="0.25">
      <c r="A3601" s="267">
        <v>7140021</v>
      </c>
      <c r="B3601" s="267" t="s">
        <v>9617</v>
      </c>
      <c r="C3601" s="267" t="s">
        <v>2525</v>
      </c>
      <c r="D3601" s="268"/>
      <c r="E3601" s="267">
        <v>60</v>
      </c>
      <c r="F3601" s="269">
        <v>462</v>
      </c>
      <c r="G3601" s="270">
        <v>928</v>
      </c>
      <c r="M3601" s="267">
        <v>-83.284991212633358</v>
      </c>
    </row>
    <row r="3602" spans="1:13" x14ac:dyDescent="0.25">
      <c r="A3602" s="267">
        <v>7140023</v>
      </c>
      <c r="B3602" s="267" t="s">
        <v>9619</v>
      </c>
      <c r="C3602" s="267" t="s">
        <v>2525</v>
      </c>
      <c r="D3602" s="268"/>
      <c r="E3602" s="267">
        <v>50</v>
      </c>
      <c r="F3602" s="269">
        <v>89</v>
      </c>
      <c r="G3602" s="270">
        <v>179.2</v>
      </c>
      <c r="M3602" s="267">
        <v>-76.604000118669092</v>
      </c>
    </row>
    <row r="3603" spans="1:13" x14ac:dyDescent="0.25">
      <c r="A3603" s="267">
        <v>7140024</v>
      </c>
      <c r="B3603" s="267" t="s">
        <v>9621</v>
      </c>
      <c r="C3603" s="267" t="s">
        <v>2525</v>
      </c>
      <c r="D3603" s="268"/>
      <c r="E3603" s="267">
        <v>60</v>
      </c>
      <c r="F3603" s="269">
        <v>836</v>
      </c>
      <c r="G3603" s="270">
        <v>1679.4</v>
      </c>
      <c r="M3603" s="267">
        <v>-83.492470071035001</v>
      </c>
    </row>
    <row r="3604" spans="1:13" x14ac:dyDescent="0.25">
      <c r="A3604" s="267">
        <v>7140025</v>
      </c>
      <c r="B3604" s="267" t="s">
        <v>9623</v>
      </c>
      <c r="C3604" s="267" t="s">
        <v>2525</v>
      </c>
      <c r="D3604" s="268"/>
      <c r="E3604" s="267">
        <v>60</v>
      </c>
      <c r="F3604" s="269">
        <v>316</v>
      </c>
      <c r="G3604" s="270">
        <v>634.79999999999995</v>
      </c>
      <c r="M3604" s="267">
        <v>-83.783053931152622</v>
      </c>
    </row>
    <row r="3605" spans="1:13" x14ac:dyDescent="0.25">
      <c r="A3605" s="267">
        <v>7140027</v>
      </c>
      <c r="B3605" s="267" t="s">
        <v>9625</v>
      </c>
      <c r="C3605" s="267" t="s">
        <v>2525</v>
      </c>
      <c r="D3605" s="268"/>
      <c r="E3605" s="267">
        <v>60</v>
      </c>
      <c r="F3605" s="269">
        <v>343</v>
      </c>
      <c r="G3605" s="270">
        <v>688.8</v>
      </c>
      <c r="M3605" s="267">
        <v>-82.181342860712562</v>
      </c>
    </row>
    <row r="3606" spans="1:13" x14ac:dyDescent="0.25">
      <c r="A3606" s="267">
        <v>7140028</v>
      </c>
      <c r="B3606" s="267" t="s">
        <v>9627</v>
      </c>
      <c r="C3606" s="267" t="s">
        <v>2525</v>
      </c>
      <c r="D3606" s="268"/>
      <c r="E3606" s="267">
        <v>60</v>
      </c>
      <c r="F3606" s="269">
        <v>363</v>
      </c>
      <c r="G3606" s="270">
        <v>728.8</v>
      </c>
      <c r="M3606" s="267">
        <v>-80.607667708737566</v>
      </c>
    </row>
    <row r="3607" spans="1:13" x14ac:dyDescent="0.25">
      <c r="A3607" s="267">
        <v>7140029</v>
      </c>
      <c r="B3607" s="267" t="s">
        <v>9629</v>
      </c>
      <c r="C3607" s="267" t="s">
        <v>2525</v>
      </c>
      <c r="D3607" s="268"/>
      <c r="E3607" s="267">
        <v>70</v>
      </c>
      <c r="F3607" s="269">
        <v>95</v>
      </c>
      <c r="G3607" s="270">
        <v>191</v>
      </c>
      <c r="M3607" s="267">
        <v>-87.400269025780204</v>
      </c>
    </row>
    <row r="3608" spans="1:13" x14ac:dyDescent="0.25">
      <c r="A3608" s="267">
        <v>7140030</v>
      </c>
      <c r="B3608" s="267" t="s">
        <v>9631</v>
      </c>
      <c r="C3608" s="267" t="s">
        <v>2525</v>
      </c>
      <c r="D3608" s="268"/>
      <c r="E3608" s="267">
        <v>70</v>
      </c>
      <c r="F3608" s="269">
        <v>7565</v>
      </c>
      <c r="G3608" s="270">
        <v>15205.8</v>
      </c>
      <c r="M3608" s="267">
        <v>-89.022573379163006</v>
      </c>
    </row>
    <row r="3609" spans="1:13" x14ac:dyDescent="0.25">
      <c r="A3609" s="267">
        <v>7140031</v>
      </c>
      <c r="B3609" s="267" t="s">
        <v>9633</v>
      </c>
      <c r="C3609" s="267" t="s">
        <v>2525</v>
      </c>
      <c r="D3609" s="268"/>
      <c r="E3609" s="267">
        <v>50</v>
      </c>
      <c r="F3609" s="269">
        <v>257</v>
      </c>
      <c r="G3609" s="270">
        <v>515.6</v>
      </c>
      <c r="M3609" s="267">
        <v>-49.395133567052881</v>
      </c>
    </row>
    <row r="3610" spans="1:13" x14ac:dyDescent="0.25">
      <c r="A3610" s="267">
        <v>7140035</v>
      </c>
      <c r="B3610" s="267" t="s">
        <v>9635</v>
      </c>
      <c r="C3610" s="267" t="s">
        <v>2525</v>
      </c>
      <c r="D3610" s="268"/>
      <c r="E3610" s="267">
        <v>50</v>
      </c>
      <c r="F3610" s="269">
        <v>415</v>
      </c>
      <c r="G3610" s="270">
        <v>834.8</v>
      </c>
      <c r="M3610" s="267">
        <v>-77.707444967210435</v>
      </c>
    </row>
    <row r="3611" spans="1:13" x14ac:dyDescent="0.25">
      <c r="A3611" s="267">
        <v>7140036</v>
      </c>
      <c r="B3611" s="267" t="s">
        <v>9637</v>
      </c>
      <c r="C3611" s="267" t="s">
        <v>22275</v>
      </c>
      <c r="D3611" s="268"/>
      <c r="E3611" s="267">
        <v>50</v>
      </c>
      <c r="F3611" s="269">
        <v>2358</v>
      </c>
      <c r="G3611" s="270">
        <v>4739</v>
      </c>
      <c r="M3611" s="267">
        <v>-78.884924120391887</v>
      </c>
    </row>
    <row r="3612" spans="1:13" x14ac:dyDescent="0.25">
      <c r="A3612" s="267">
        <v>7140037</v>
      </c>
      <c r="B3612" s="267" t="s">
        <v>3036</v>
      </c>
      <c r="C3612" s="267" t="s">
        <v>2525</v>
      </c>
      <c r="D3612" s="268"/>
      <c r="E3612" s="267">
        <v>60</v>
      </c>
      <c r="F3612" s="269">
        <v>127</v>
      </c>
      <c r="G3612" s="270">
        <v>255.2</v>
      </c>
      <c r="M3612" s="267">
        <v>-82.83838089205787</v>
      </c>
    </row>
    <row r="3613" spans="1:13" x14ac:dyDescent="0.25">
      <c r="A3613" s="267">
        <v>7140039</v>
      </c>
      <c r="B3613" s="267" t="s">
        <v>9640</v>
      </c>
      <c r="C3613" s="267" t="s">
        <v>2525</v>
      </c>
      <c r="D3613" s="268"/>
      <c r="E3613" s="267">
        <v>60</v>
      </c>
      <c r="F3613" s="269">
        <v>109</v>
      </c>
      <c r="G3613" s="270">
        <v>219.2</v>
      </c>
      <c r="M3613" s="267">
        <v>-81.929515336076221</v>
      </c>
    </row>
    <row r="3614" spans="1:13" x14ac:dyDescent="0.25">
      <c r="A3614" s="267">
        <v>7140040</v>
      </c>
      <c r="B3614" s="267" t="s">
        <v>9642</v>
      </c>
      <c r="C3614" s="267" t="s">
        <v>2525</v>
      </c>
      <c r="D3614" s="268"/>
      <c r="E3614" s="267">
        <v>70</v>
      </c>
      <c r="F3614" s="269">
        <v>9954</v>
      </c>
      <c r="G3614" s="270">
        <v>20007.599999999999</v>
      </c>
      <c r="M3614" s="267">
        <v>-87.254668325762566</v>
      </c>
    </row>
    <row r="3615" spans="1:13" x14ac:dyDescent="0.25">
      <c r="A3615" s="267">
        <v>7140041</v>
      </c>
      <c r="B3615" s="267" t="s">
        <v>9644</v>
      </c>
      <c r="C3615" s="267" t="s">
        <v>2525</v>
      </c>
      <c r="D3615" s="268"/>
      <c r="E3615" s="267">
        <v>60</v>
      </c>
      <c r="F3615" s="269">
        <v>619</v>
      </c>
      <c r="G3615" s="270">
        <v>1243.4000000000001</v>
      </c>
      <c r="M3615" s="267">
        <v>-83.628593606917875</v>
      </c>
    </row>
    <row r="3616" spans="1:13" x14ac:dyDescent="0.25">
      <c r="A3616" s="267">
        <v>7140042</v>
      </c>
      <c r="B3616" s="267" t="s">
        <v>9646</v>
      </c>
      <c r="C3616" s="267" t="s">
        <v>2525</v>
      </c>
      <c r="D3616" s="268"/>
      <c r="E3616" s="267">
        <v>60</v>
      </c>
      <c r="F3616" s="269">
        <v>240</v>
      </c>
      <c r="G3616" s="270">
        <v>482.4</v>
      </c>
      <c r="M3616" s="267">
        <v>-84.538876176695084</v>
      </c>
    </row>
    <row r="3617" spans="1:13" x14ac:dyDescent="0.25">
      <c r="A3617" s="267">
        <v>7140043</v>
      </c>
      <c r="B3617" s="267" t="s">
        <v>9648</v>
      </c>
      <c r="C3617" s="267" t="s">
        <v>2525</v>
      </c>
      <c r="D3617" s="268"/>
      <c r="E3617" s="267">
        <v>60</v>
      </c>
      <c r="F3617" s="269">
        <v>626</v>
      </c>
      <c r="G3617" s="270">
        <v>1259.2</v>
      </c>
      <c r="M3617" s="267">
        <v>-79.421525283893899</v>
      </c>
    </row>
    <row r="3618" spans="1:13" x14ac:dyDescent="0.25">
      <c r="A3618" s="267">
        <v>7140044</v>
      </c>
      <c r="B3618" s="267" t="s">
        <v>9650</v>
      </c>
      <c r="C3618" s="267" t="s">
        <v>2525</v>
      </c>
      <c r="D3618" s="268"/>
      <c r="E3618" s="267">
        <v>70</v>
      </c>
      <c r="F3618" s="269">
        <v>87</v>
      </c>
      <c r="G3618" s="270">
        <v>175.2</v>
      </c>
      <c r="M3618" s="267">
        <v>-86.547044413528468</v>
      </c>
    </row>
    <row r="3619" spans="1:13" x14ac:dyDescent="0.25">
      <c r="A3619" s="267">
        <v>7140045</v>
      </c>
      <c r="B3619" s="267" t="s">
        <v>9652</v>
      </c>
      <c r="C3619" s="267" t="s">
        <v>2525</v>
      </c>
      <c r="D3619" s="268"/>
      <c r="E3619" s="267">
        <v>50</v>
      </c>
      <c r="F3619" s="269">
        <v>627</v>
      </c>
      <c r="G3619" s="270">
        <v>1259.4000000000001</v>
      </c>
      <c r="M3619" s="267">
        <v>-70.111130154326659</v>
      </c>
    </row>
    <row r="3620" spans="1:13" x14ac:dyDescent="0.25">
      <c r="A3620" s="267">
        <v>7140046</v>
      </c>
      <c r="B3620" s="267" t="s">
        <v>8543</v>
      </c>
      <c r="C3620" s="267" t="s">
        <v>2525</v>
      </c>
      <c r="D3620" s="268"/>
      <c r="E3620" s="267">
        <v>70</v>
      </c>
      <c r="F3620" s="269">
        <v>90</v>
      </c>
      <c r="G3620" s="270">
        <v>180.6</v>
      </c>
      <c r="M3620" s="267">
        <v>-89.275699388212885</v>
      </c>
    </row>
    <row r="3621" spans="1:13" x14ac:dyDescent="0.25">
      <c r="A3621" s="267">
        <v>7140047</v>
      </c>
      <c r="B3621" s="267" t="s">
        <v>9655</v>
      </c>
      <c r="C3621" s="267" t="s">
        <v>2525</v>
      </c>
      <c r="D3621" s="268"/>
      <c r="E3621" s="267">
        <v>50</v>
      </c>
      <c r="F3621" s="269">
        <v>95</v>
      </c>
      <c r="G3621" s="270">
        <v>191.4</v>
      </c>
      <c r="M3621" s="267">
        <v>-66.890572735483374</v>
      </c>
    </row>
    <row r="3622" spans="1:13" x14ac:dyDescent="0.25">
      <c r="A3622" s="267">
        <v>7140048</v>
      </c>
      <c r="B3622" s="267" t="s">
        <v>9657</v>
      </c>
      <c r="C3622" s="267" t="s">
        <v>2525</v>
      </c>
      <c r="D3622" s="268"/>
      <c r="E3622" s="267">
        <v>70</v>
      </c>
      <c r="F3622" s="269">
        <v>62</v>
      </c>
      <c r="G3622" s="270">
        <v>124.4</v>
      </c>
      <c r="M3622" s="267">
        <v>-86.254444226820993</v>
      </c>
    </row>
    <row r="3623" spans="1:13" x14ac:dyDescent="0.25">
      <c r="A3623" s="267">
        <v>7140049</v>
      </c>
      <c r="B3623" s="267" t="s">
        <v>9659</v>
      </c>
      <c r="C3623" s="267" t="s">
        <v>2525</v>
      </c>
      <c r="D3623" s="268"/>
      <c r="E3623" s="267">
        <v>60</v>
      </c>
      <c r="F3623" s="269">
        <v>205</v>
      </c>
      <c r="G3623" s="270">
        <v>412.6</v>
      </c>
      <c r="M3623" s="267">
        <v>-82.265684181751936</v>
      </c>
    </row>
    <row r="3624" spans="1:13" x14ac:dyDescent="0.25">
      <c r="A3624" s="267">
        <v>7140050</v>
      </c>
      <c r="B3624" s="267" t="s">
        <v>9661</v>
      </c>
      <c r="C3624" s="267" t="s">
        <v>2525</v>
      </c>
      <c r="D3624" s="268"/>
      <c r="E3624" s="267">
        <v>50</v>
      </c>
      <c r="F3624" s="269">
        <v>5099</v>
      </c>
      <c r="G3624" s="270">
        <v>10248</v>
      </c>
      <c r="M3624" s="267">
        <v>-72.975175131661487</v>
      </c>
    </row>
    <row r="3625" spans="1:13" x14ac:dyDescent="0.25">
      <c r="A3625" s="267">
        <v>7140053</v>
      </c>
      <c r="B3625" s="267" t="s">
        <v>9663</v>
      </c>
      <c r="C3625" s="267" t="s">
        <v>2525</v>
      </c>
      <c r="D3625" s="268"/>
      <c r="E3625" s="267">
        <v>70</v>
      </c>
      <c r="F3625" s="269">
        <v>151</v>
      </c>
      <c r="G3625" s="270">
        <v>304.2</v>
      </c>
      <c r="M3625" s="267">
        <v>-85.247465005356446</v>
      </c>
    </row>
    <row r="3626" spans="1:13" x14ac:dyDescent="0.25">
      <c r="A3626" s="267">
        <v>7140055</v>
      </c>
      <c r="B3626" s="267" t="s">
        <v>9665</v>
      </c>
      <c r="C3626" s="267" t="s">
        <v>2525</v>
      </c>
      <c r="D3626" s="268"/>
      <c r="E3626" s="267">
        <v>60</v>
      </c>
      <c r="F3626" s="269">
        <v>143</v>
      </c>
      <c r="G3626" s="270">
        <v>286.60000000000002</v>
      </c>
      <c r="M3626" s="267">
        <v>-80.070152979734175</v>
      </c>
    </row>
    <row r="3627" spans="1:13" x14ac:dyDescent="0.25">
      <c r="A3627" s="267">
        <v>7140056</v>
      </c>
      <c r="B3627" s="267" t="s">
        <v>9667</v>
      </c>
      <c r="C3627" s="267" t="s">
        <v>2525</v>
      </c>
      <c r="D3627" s="268"/>
      <c r="E3627" s="267">
        <v>70</v>
      </c>
      <c r="F3627" s="269">
        <v>269</v>
      </c>
      <c r="G3627" s="270">
        <v>540.4</v>
      </c>
      <c r="M3627" s="267">
        <v>-85.780608117531301</v>
      </c>
    </row>
    <row r="3628" spans="1:13" x14ac:dyDescent="0.25">
      <c r="A3628" s="267">
        <v>7140058</v>
      </c>
      <c r="B3628" s="267" t="s">
        <v>9669</v>
      </c>
      <c r="C3628" s="267" t="s">
        <v>2525</v>
      </c>
      <c r="D3628" s="268"/>
      <c r="E3628" s="267">
        <v>60</v>
      </c>
      <c r="F3628" s="269">
        <v>170</v>
      </c>
      <c r="G3628" s="270">
        <v>341.4</v>
      </c>
      <c r="M3628" s="267">
        <v>-80.224125465553129</v>
      </c>
    </row>
    <row r="3629" spans="1:13" x14ac:dyDescent="0.25">
      <c r="A3629" s="267">
        <v>7140060</v>
      </c>
      <c r="B3629" s="267" t="s">
        <v>9671</v>
      </c>
      <c r="C3629" s="267" t="s">
        <v>2525</v>
      </c>
      <c r="D3629" s="268"/>
      <c r="E3629" s="267">
        <v>60</v>
      </c>
      <c r="F3629" s="269">
        <v>4651</v>
      </c>
      <c r="G3629" s="270">
        <v>9348</v>
      </c>
      <c r="M3629" s="267">
        <v>-79.828391837304324</v>
      </c>
    </row>
    <row r="3630" spans="1:13" x14ac:dyDescent="0.25">
      <c r="A3630" s="267">
        <v>7140062</v>
      </c>
      <c r="B3630" s="267" t="s">
        <v>9673</v>
      </c>
      <c r="C3630" s="267" t="s">
        <v>2525</v>
      </c>
      <c r="D3630" s="268"/>
      <c r="E3630" s="267">
        <v>70</v>
      </c>
      <c r="F3630" s="269">
        <v>241</v>
      </c>
      <c r="G3630" s="270">
        <v>485</v>
      </c>
      <c r="M3630" s="267">
        <v>-87.327710892903241</v>
      </c>
    </row>
    <row r="3631" spans="1:13" x14ac:dyDescent="0.25">
      <c r="A3631" s="267">
        <v>7140063</v>
      </c>
      <c r="B3631" s="267" t="s">
        <v>9675</v>
      </c>
      <c r="C3631" s="267" t="s">
        <v>2525</v>
      </c>
      <c r="D3631" s="268"/>
      <c r="E3631" s="267">
        <v>60</v>
      </c>
      <c r="F3631" s="269">
        <v>288</v>
      </c>
      <c r="G3631" s="270">
        <v>578.6</v>
      </c>
      <c r="M3631" s="267">
        <v>-84.721810971929855</v>
      </c>
    </row>
    <row r="3632" spans="1:13" x14ac:dyDescent="0.25">
      <c r="A3632" s="267">
        <v>7140064</v>
      </c>
      <c r="B3632" s="267" t="s">
        <v>9677</v>
      </c>
      <c r="C3632" s="267" t="s">
        <v>22275</v>
      </c>
      <c r="D3632" s="268"/>
      <c r="E3632" s="267">
        <v>50</v>
      </c>
      <c r="F3632" s="269">
        <v>2543</v>
      </c>
      <c r="G3632" s="270">
        <v>5111.2</v>
      </c>
      <c r="M3632" s="267">
        <v>-76.182012539663873</v>
      </c>
    </row>
    <row r="3633" spans="1:13" x14ac:dyDescent="0.25">
      <c r="A3633" s="267">
        <v>7140065</v>
      </c>
      <c r="B3633" s="267" t="s">
        <v>9679</v>
      </c>
      <c r="C3633" s="267" t="s">
        <v>2525</v>
      </c>
      <c r="D3633" s="268"/>
      <c r="E3633" s="267">
        <v>50</v>
      </c>
      <c r="F3633" s="269">
        <v>155</v>
      </c>
      <c r="G3633" s="270">
        <v>311.39999999999998</v>
      </c>
      <c r="M3633" s="267">
        <v>-77.830421452422144</v>
      </c>
    </row>
    <row r="3634" spans="1:13" x14ac:dyDescent="0.25">
      <c r="A3634" s="267">
        <v>7140067</v>
      </c>
      <c r="B3634" s="267" t="s">
        <v>9681</v>
      </c>
      <c r="C3634" s="267" t="s">
        <v>22275</v>
      </c>
      <c r="D3634" s="268"/>
      <c r="E3634" s="267">
        <v>50</v>
      </c>
      <c r="F3634" s="269">
        <v>1871</v>
      </c>
      <c r="G3634" s="270">
        <v>3760.6</v>
      </c>
      <c r="M3634" s="267">
        <v>-72.836109459278305</v>
      </c>
    </row>
    <row r="3635" spans="1:13" x14ac:dyDescent="0.25">
      <c r="A3635" s="267">
        <v>7140068</v>
      </c>
      <c r="B3635" s="267" t="s">
        <v>9683</v>
      </c>
      <c r="C3635" s="267" t="s">
        <v>2525</v>
      </c>
      <c r="D3635" s="268"/>
      <c r="E3635" s="267">
        <v>50</v>
      </c>
      <c r="F3635" s="269">
        <v>281</v>
      </c>
      <c r="G3635" s="270">
        <v>565.6</v>
      </c>
      <c r="M3635" s="267">
        <v>-78.027747879121677</v>
      </c>
    </row>
    <row r="3636" spans="1:13" x14ac:dyDescent="0.25">
      <c r="A3636" s="267">
        <v>7140070</v>
      </c>
      <c r="B3636" s="267" t="s">
        <v>9685</v>
      </c>
      <c r="C3636" s="267" t="s">
        <v>2525</v>
      </c>
      <c r="D3636" s="268"/>
      <c r="E3636" s="267">
        <v>50</v>
      </c>
      <c r="F3636" s="269">
        <v>9154</v>
      </c>
      <c r="G3636" s="270">
        <v>18399.599999999999</v>
      </c>
      <c r="M3636" s="267">
        <v>-77.008893641426951</v>
      </c>
    </row>
    <row r="3637" spans="1:13" x14ac:dyDescent="0.25">
      <c r="A3637" s="267">
        <v>7140071</v>
      </c>
      <c r="B3637" s="267" t="s">
        <v>9687</v>
      </c>
      <c r="C3637" s="267" t="s">
        <v>2525</v>
      </c>
      <c r="D3637" s="268"/>
      <c r="E3637" s="267">
        <v>70</v>
      </c>
      <c r="F3637" s="269">
        <v>53</v>
      </c>
      <c r="G3637" s="270">
        <v>106.6</v>
      </c>
      <c r="M3637" s="267">
        <v>-87.263822886684494</v>
      </c>
    </row>
    <row r="3638" spans="1:13" x14ac:dyDescent="0.25">
      <c r="A3638" s="267">
        <v>7140073</v>
      </c>
      <c r="B3638" s="267" t="s">
        <v>9689</v>
      </c>
      <c r="C3638" s="267" t="s">
        <v>2525</v>
      </c>
      <c r="D3638" s="268"/>
      <c r="E3638" s="267">
        <v>60</v>
      </c>
      <c r="F3638" s="269">
        <v>42</v>
      </c>
      <c r="G3638" s="270">
        <v>84.8</v>
      </c>
      <c r="M3638" s="267">
        <v>-84.192839850321917</v>
      </c>
    </row>
    <row r="3639" spans="1:13" x14ac:dyDescent="0.25">
      <c r="A3639" s="267">
        <v>7140075</v>
      </c>
      <c r="B3639" s="267" t="s">
        <v>9691</v>
      </c>
      <c r="C3639" s="267" t="s">
        <v>2525</v>
      </c>
      <c r="D3639" s="268"/>
      <c r="E3639" s="267">
        <v>60</v>
      </c>
      <c r="F3639" s="269">
        <v>196</v>
      </c>
      <c r="G3639" s="270">
        <v>393</v>
      </c>
      <c r="M3639" s="267">
        <v>-81.470389163754717</v>
      </c>
    </row>
    <row r="3640" spans="1:13" x14ac:dyDescent="0.25">
      <c r="A3640" s="267">
        <v>7140076</v>
      </c>
      <c r="B3640" s="267" t="s">
        <v>9693</v>
      </c>
      <c r="C3640" s="267" t="s">
        <v>2525</v>
      </c>
      <c r="D3640" s="268"/>
      <c r="E3640" s="267">
        <v>60</v>
      </c>
      <c r="F3640" s="269">
        <v>240</v>
      </c>
      <c r="G3640" s="270">
        <v>481.4</v>
      </c>
      <c r="M3640" s="267">
        <v>-84.420053845776792</v>
      </c>
    </row>
    <row r="3641" spans="1:13" x14ac:dyDescent="0.25">
      <c r="A3641" s="267">
        <v>7140077</v>
      </c>
      <c r="B3641" s="267" t="s">
        <v>9695</v>
      </c>
      <c r="C3641" s="267" t="s">
        <v>2525</v>
      </c>
      <c r="D3641" s="268"/>
      <c r="E3641" s="267">
        <v>60</v>
      </c>
      <c r="F3641" s="269">
        <v>247</v>
      </c>
      <c r="G3641" s="270">
        <v>496.8</v>
      </c>
      <c r="M3641" s="267">
        <v>-84.028798622964061</v>
      </c>
    </row>
    <row r="3642" spans="1:13" x14ac:dyDescent="0.25">
      <c r="A3642" s="267">
        <v>7140079</v>
      </c>
      <c r="B3642" s="267" t="s">
        <v>3184</v>
      </c>
      <c r="C3642" s="267" t="s">
        <v>2525</v>
      </c>
      <c r="D3642" s="268"/>
      <c r="E3642" s="267">
        <v>70</v>
      </c>
      <c r="F3642" s="269">
        <v>211</v>
      </c>
      <c r="G3642" s="270">
        <v>425</v>
      </c>
      <c r="M3642" s="267">
        <v>-85.969319641533573</v>
      </c>
    </row>
    <row r="3643" spans="1:13" x14ac:dyDescent="0.25">
      <c r="A3643" s="267">
        <v>7140080</v>
      </c>
      <c r="B3643" s="267" t="s">
        <v>9698</v>
      </c>
      <c r="C3643" s="267" t="s">
        <v>2525</v>
      </c>
      <c r="D3643" s="268"/>
      <c r="E3643" s="267">
        <v>50</v>
      </c>
      <c r="F3643" s="269">
        <v>200</v>
      </c>
      <c r="G3643" s="270">
        <v>402</v>
      </c>
      <c r="M3643" s="267">
        <v>-72.918830093456648</v>
      </c>
    </row>
    <row r="3644" spans="1:13" x14ac:dyDescent="0.25">
      <c r="A3644" s="267">
        <v>7140081</v>
      </c>
      <c r="B3644" s="267" t="s">
        <v>9700</v>
      </c>
      <c r="C3644" s="267" t="s">
        <v>2525</v>
      </c>
      <c r="D3644" s="268"/>
      <c r="E3644" s="267">
        <v>70</v>
      </c>
      <c r="F3644" s="269">
        <v>419</v>
      </c>
      <c r="G3644" s="270">
        <v>842.2</v>
      </c>
      <c r="M3644" s="267">
        <v>-86.521337084882589</v>
      </c>
    </row>
    <row r="3645" spans="1:13" x14ac:dyDescent="0.25">
      <c r="A3645" s="267">
        <v>7140082</v>
      </c>
      <c r="B3645" s="267" t="s">
        <v>9702</v>
      </c>
      <c r="C3645" s="267" t="s">
        <v>2525</v>
      </c>
      <c r="D3645" s="268"/>
      <c r="E3645" s="267">
        <v>50</v>
      </c>
      <c r="F3645" s="269">
        <v>178</v>
      </c>
      <c r="G3645" s="270">
        <v>357.6</v>
      </c>
      <c r="M3645" s="267">
        <v>-1.4577091166781315</v>
      </c>
    </row>
    <row r="3646" spans="1:13" x14ac:dyDescent="0.25">
      <c r="A3646" s="267">
        <v>7140084</v>
      </c>
      <c r="B3646" s="267" t="s">
        <v>9704</v>
      </c>
      <c r="C3646" s="267" t="s">
        <v>2525</v>
      </c>
      <c r="D3646" s="268"/>
      <c r="E3646" s="267">
        <v>50</v>
      </c>
      <c r="F3646" s="269">
        <v>372</v>
      </c>
      <c r="G3646" s="270">
        <v>748.6</v>
      </c>
      <c r="M3646" s="267">
        <v>-77.022976087354053</v>
      </c>
    </row>
    <row r="3647" spans="1:13" x14ac:dyDescent="0.25">
      <c r="A3647" s="267">
        <v>7140085</v>
      </c>
      <c r="B3647" s="267" t="s">
        <v>9706</v>
      </c>
      <c r="C3647" s="267" t="s">
        <v>2525</v>
      </c>
      <c r="D3647" s="268"/>
      <c r="E3647" s="267">
        <v>50</v>
      </c>
      <c r="F3647" s="269">
        <v>249</v>
      </c>
      <c r="G3647" s="270">
        <v>499.6</v>
      </c>
      <c r="M3647" s="267">
        <v>-76.495741611956092</v>
      </c>
    </row>
    <row r="3648" spans="1:13" x14ac:dyDescent="0.25">
      <c r="A3648" s="267">
        <v>7140086</v>
      </c>
      <c r="B3648" s="267" t="s">
        <v>9708</v>
      </c>
      <c r="C3648" s="267" t="s">
        <v>2525</v>
      </c>
      <c r="D3648" s="268"/>
      <c r="E3648" s="267">
        <v>60</v>
      </c>
      <c r="F3648" s="269">
        <v>102</v>
      </c>
      <c r="G3648" s="270">
        <v>205</v>
      </c>
      <c r="M3648" s="267">
        <v>-83.033675287341026</v>
      </c>
    </row>
    <row r="3649" spans="1:13" x14ac:dyDescent="0.25">
      <c r="A3649" s="267">
        <v>7140087</v>
      </c>
      <c r="B3649" s="267" t="s">
        <v>9710</v>
      </c>
      <c r="C3649" s="267" t="s">
        <v>2525</v>
      </c>
      <c r="D3649" s="268"/>
      <c r="E3649" s="267">
        <v>60</v>
      </c>
      <c r="F3649" s="269">
        <v>235</v>
      </c>
      <c r="G3649" s="270">
        <v>472</v>
      </c>
      <c r="M3649" s="267">
        <v>-81.244177104696874</v>
      </c>
    </row>
    <row r="3650" spans="1:13" x14ac:dyDescent="0.25">
      <c r="A3650" s="267">
        <v>7140089</v>
      </c>
      <c r="B3650" s="267" t="s">
        <v>9712</v>
      </c>
      <c r="C3650" s="267" t="s">
        <v>2525</v>
      </c>
      <c r="D3650" s="268"/>
      <c r="E3650" s="267">
        <v>60</v>
      </c>
      <c r="F3650" s="269">
        <v>64</v>
      </c>
      <c r="G3650" s="270">
        <v>128.80000000000001</v>
      </c>
      <c r="M3650" s="267">
        <v>-81.226035530313553</v>
      </c>
    </row>
    <row r="3651" spans="1:13" x14ac:dyDescent="0.25">
      <c r="A3651" s="267">
        <v>7140090</v>
      </c>
      <c r="B3651" s="267" t="s">
        <v>9714</v>
      </c>
      <c r="C3651" s="267" t="s">
        <v>2525</v>
      </c>
      <c r="D3651" s="268"/>
      <c r="E3651" s="267">
        <v>70</v>
      </c>
      <c r="F3651" s="269">
        <v>56</v>
      </c>
      <c r="G3651" s="270">
        <v>113.4</v>
      </c>
      <c r="M3651" s="267">
        <v>-85.94982185502279</v>
      </c>
    </row>
    <row r="3652" spans="1:13" x14ac:dyDescent="0.25">
      <c r="A3652" s="267">
        <v>7140092</v>
      </c>
      <c r="B3652" s="267" t="s">
        <v>9716</v>
      </c>
      <c r="C3652" s="267" t="s">
        <v>2525</v>
      </c>
      <c r="D3652" s="268"/>
      <c r="E3652" s="267">
        <v>60</v>
      </c>
      <c r="F3652" s="269">
        <v>371</v>
      </c>
      <c r="G3652" s="270">
        <v>745.4</v>
      </c>
      <c r="M3652" s="267">
        <v>-84.222352037493522</v>
      </c>
    </row>
    <row r="3653" spans="1:13" x14ac:dyDescent="0.25">
      <c r="A3653" s="267">
        <v>7140093</v>
      </c>
      <c r="B3653" s="267" t="s">
        <v>9718</v>
      </c>
      <c r="C3653" s="267" t="s">
        <v>2525</v>
      </c>
      <c r="D3653" s="268"/>
      <c r="E3653" s="267">
        <v>60</v>
      </c>
      <c r="F3653" s="269">
        <v>134</v>
      </c>
      <c r="G3653" s="270">
        <v>268.60000000000002</v>
      </c>
      <c r="M3653" s="267">
        <v>-81.020933038986527</v>
      </c>
    </row>
    <row r="3654" spans="1:13" x14ac:dyDescent="0.25">
      <c r="A3654" s="267">
        <v>7140094</v>
      </c>
      <c r="B3654" s="267" t="s">
        <v>9720</v>
      </c>
      <c r="C3654" s="267" t="s">
        <v>2525</v>
      </c>
      <c r="D3654" s="268"/>
      <c r="E3654" s="267">
        <v>70</v>
      </c>
      <c r="F3654" s="269">
        <v>62</v>
      </c>
      <c r="G3654" s="270">
        <v>124</v>
      </c>
      <c r="M3654" s="267">
        <v>-86.772176483197114</v>
      </c>
    </row>
    <row r="3655" spans="1:13" x14ac:dyDescent="0.25">
      <c r="A3655" s="267">
        <v>7140095</v>
      </c>
      <c r="B3655" s="267" t="s">
        <v>9722</v>
      </c>
      <c r="C3655" s="267" t="s">
        <v>2525</v>
      </c>
      <c r="D3655" s="268"/>
      <c r="E3655" s="267">
        <v>60</v>
      </c>
      <c r="F3655" s="269">
        <v>84</v>
      </c>
      <c r="G3655" s="270">
        <v>168</v>
      </c>
      <c r="M3655" s="267">
        <v>-83.18503550433428</v>
      </c>
    </row>
    <row r="3656" spans="1:13" x14ac:dyDescent="0.25">
      <c r="A3656" s="267">
        <v>7140096</v>
      </c>
      <c r="B3656" s="267" t="s">
        <v>9724</v>
      </c>
      <c r="C3656" s="267" t="s">
        <v>2525</v>
      </c>
      <c r="D3656" s="268"/>
      <c r="E3656" s="267">
        <v>50</v>
      </c>
      <c r="F3656" s="269">
        <v>165</v>
      </c>
      <c r="G3656" s="270">
        <v>331.2</v>
      </c>
      <c r="M3656" s="267">
        <v>-76.059791134685952</v>
      </c>
    </row>
    <row r="3657" spans="1:13" x14ac:dyDescent="0.25">
      <c r="A3657" s="267">
        <v>7140098</v>
      </c>
      <c r="B3657" s="267" t="s">
        <v>9726</v>
      </c>
      <c r="C3657" s="267" t="s">
        <v>2525</v>
      </c>
      <c r="D3657" s="268"/>
      <c r="E3657" s="267">
        <v>70</v>
      </c>
      <c r="F3657" s="269">
        <v>34</v>
      </c>
      <c r="G3657" s="270">
        <v>67.8</v>
      </c>
      <c r="M3657" s="267">
        <v>-85.372599163802136</v>
      </c>
    </row>
    <row r="3658" spans="1:13" x14ac:dyDescent="0.25">
      <c r="A3658" s="267">
        <v>7140099</v>
      </c>
      <c r="B3658" s="267" t="s">
        <v>9728</v>
      </c>
      <c r="C3658" s="267" t="s">
        <v>2525</v>
      </c>
      <c r="D3658" s="268"/>
      <c r="E3658" s="267">
        <v>70</v>
      </c>
      <c r="F3658" s="269">
        <v>250</v>
      </c>
      <c r="G3658" s="270">
        <v>501.6</v>
      </c>
      <c r="M3658" s="267">
        <v>-89.896829515502944</v>
      </c>
    </row>
    <row r="3659" spans="1:13" x14ac:dyDescent="0.25">
      <c r="A3659" s="267">
        <v>7140100</v>
      </c>
      <c r="B3659" s="267" t="s">
        <v>9730</v>
      </c>
      <c r="C3659" s="267" t="s">
        <v>2525</v>
      </c>
      <c r="D3659" s="268"/>
      <c r="E3659" s="267">
        <v>60</v>
      </c>
      <c r="F3659" s="269">
        <v>260</v>
      </c>
      <c r="G3659" s="270">
        <v>523.6</v>
      </c>
      <c r="M3659" s="267">
        <v>-81.078833386488327</v>
      </c>
    </row>
    <row r="3660" spans="1:13" x14ac:dyDescent="0.25">
      <c r="A3660" s="267">
        <v>7140101</v>
      </c>
      <c r="B3660" s="267" t="s">
        <v>9732</v>
      </c>
      <c r="C3660" s="267" t="s">
        <v>2525</v>
      </c>
      <c r="D3660" s="268"/>
      <c r="E3660" s="267">
        <v>50</v>
      </c>
      <c r="F3660" s="269">
        <v>142</v>
      </c>
      <c r="G3660" s="270">
        <v>285.39999999999998</v>
      </c>
      <c r="M3660" s="267">
        <v>-77.726922137852512</v>
      </c>
    </row>
    <row r="3661" spans="1:13" x14ac:dyDescent="0.25">
      <c r="A3661" s="267">
        <v>7140102</v>
      </c>
      <c r="B3661" s="267" t="s">
        <v>9734</v>
      </c>
      <c r="C3661" s="267" t="s">
        <v>2525</v>
      </c>
      <c r="D3661" s="268"/>
      <c r="E3661" s="267">
        <v>60</v>
      </c>
      <c r="F3661" s="269">
        <v>183</v>
      </c>
      <c r="G3661" s="270">
        <v>367.8</v>
      </c>
      <c r="M3661" s="267">
        <v>-79.915952917616764</v>
      </c>
    </row>
    <row r="3662" spans="1:13" x14ac:dyDescent="0.25">
      <c r="A3662" s="267">
        <v>7140104</v>
      </c>
      <c r="B3662" s="267" t="s">
        <v>9736</v>
      </c>
      <c r="C3662" s="267" t="s">
        <v>2525</v>
      </c>
      <c r="D3662" s="268"/>
      <c r="E3662" s="267">
        <v>60</v>
      </c>
      <c r="F3662" s="269">
        <v>344</v>
      </c>
      <c r="G3662" s="270">
        <v>691</v>
      </c>
      <c r="M3662" s="267">
        <v>-83.750172344438212</v>
      </c>
    </row>
    <row r="3663" spans="1:13" x14ac:dyDescent="0.25">
      <c r="A3663" s="267">
        <v>7140105</v>
      </c>
      <c r="B3663" s="267" t="s">
        <v>9738</v>
      </c>
      <c r="C3663" s="267" t="s">
        <v>2525</v>
      </c>
      <c r="D3663" s="268"/>
      <c r="E3663" s="267">
        <v>60</v>
      </c>
      <c r="F3663" s="269">
        <v>92</v>
      </c>
      <c r="G3663" s="270">
        <v>185.8</v>
      </c>
      <c r="M3663" s="267">
        <v>-84.846975417554262</v>
      </c>
    </row>
    <row r="3664" spans="1:13" x14ac:dyDescent="0.25">
      <c r="A3664" s="267">
        <v>7140106</v>
      </c>
      <c r="B3664" s="267" t="s">
        <v>9740</v>
      </c>
      <c r="C3664" s="267" t="s">
        <v>2525</v>
      </c>
      <c r="D3664" s="268"/>
      <c r="E3664" s="267">
        <v>50</v>
      </c>
      <c r="F3664" s="269">
        <v>152</v>
      </c>
      <c r="G3664" s="270">
        <v>306.2</v>
      </c>
      <c r="M3664" s="267">
        <v>-43.220922543250197</v>
      </c>
    </row>
    <row r="3665" spans="1:13" x14ac:dyDescent="0.25">
      <c r="A3665" s="267">
        <v>7140107</v>
      </c>
      <c r="B3665" s="267" t="s">
        <v>9742</v>
      </c>
      <c r="C3665" s="267" t="s">
        <v>2525</v>
      </c>
      <c r="D3665" s="268"/>
      <c r="E3665" s="267">
        <v>60</v>
      </c>
      <c r="F3665" s="269">
        <v>226</v>
      </c>
      <c r="G3665" s="270">
        <v>453.6</v>
      </c>
      <c r="M3665" s="267">
        <v>-84.07954603567201</v>
      </c>
    </row>
    <row r="3666" spans="1:13" x14ac:dyDescent="0.25">
      <c r="A3666" s="267">
        <v>7140108</v>
      </c>
      <c r="B3666" s="267" t="s">
        <v>9744</v>
      </c>
      <c r="C3666" s="267" t="s">
        <v>2525</v>
      </c>
      <c r="D3666" s="268"/>
      <c r="E3666" s="267">
        <v>50</v>
      </c>
      <c r="F3666" s="269">
        <v>69</v>
      </c>
      <c r="G3666" s="270">
        <v>138.6</v>
      </c>
      <c r="M3666" s="267">
        <v>-59.975513261368285</v>
      </c>
    </row>
    <row r="3667" spans="1:13" x14ac:dyDescent="0.25">
      <c r="A3667" s="267">
        <v>7140109</v>
      </c>
      <c r="B3667" s="267" t="s">
        <v>9746</v>
      </c>
      <c r="C3667" s="267" t="s">
        <v>2525</v>
      </c>
      <c r="D3667" s="268"/>
      <c r="E3667" s="267">
        <v>50</v>
      </c>
      <c r="F3667" s="269">
        <v>191</v>
      </c>
      <c r="G3667" s="270">
        <v>384.4</v>
      </c>
      <c r="M3667" s="267">
        <v>-70.433756822374932</v>
      </c>
    </row>
    <row r="3668" spans="1:13" x14ac:dyDescent="0.25">
      <c r="A3668" s="267">
        <v>7140110</v>
      </c>
      <c r="B3668" s="267" t="s">
        <v>9748</v>
      </c>
      <c r="C3668" s="267" t="s">
        <v>2525</v>
      </c>
      <c r="D3668" s="268"/>
      <c r="E3668" s="267">
        <v>60</v>
      </c>
      <c r="F3668" s="269">
        <v>229</v>
      </c>
      <c r="G3668" s="270">
        <v>461</v>
      </c>
      <c r="M3668" s="267">
        <v>-83.384919015898475</v>
      </c>
    </row>
    <row r="3669" spans="1:13" x14ac:dyDescent="0.25">
      <c r="A3669" s="267">
        <v>7140111</v>
      </c>
      <c r="B3669" s="267" t="s">
        <v>9750</v>
      </c>
      <c r="C3669" s="267" t="s">
        <v>2525</v>
      </c>
      <c r="D3669" s="268"/>
      <c r="E3669" s="267">
        <v>50</v>
      </c>
      <c r="F3669" s="269">
        <v>130</v>
      </c>
      <c r="G3669" s="270">
        <v>260.8</v>
      </c>
      <c r="M3669" s="267">
        <v>-78.523341965478267</v>
      </c>
    </row>
    <row r="3670" spans="1:13" x14ac:dyDescent="0.25">
      <c r="A3670" s="267">
        <v>7140112</v>
      </c>
      <c r="B3670" s="267" t="s">
        <v>9752</v>
      </c>
      <c r="C3670" s="267" t="s">
        <v>22275</v>
      </c>
      <c r="D3670" s="268"/>
      <c r="E3670" s="267">
        <v>50</v>
      </c>
      <c r="F3670" s="269">
        <v>1419</v>
      </c>
      <c r="G3670" s="270">
        <v>2851.4</v>
      </c>
      <c r="M3670" s="267">
        <v>-77.920467327769927</v>
      </c>
    </row>
    <row r="3671" spans="1:13" x14ac:dyDescent="0.25">
      <c r="A3671" s="267">
        <v>7140113</v>
      </c>
      <c r="B3671" s="267" t="s">
        <v>9754</v>
      </c>
      <c r="C3671" s="267" t="s">
        <v>2525</v>
      </c>
      <c r="D3671" s="268"/>
      <c r="E3671" s="267">
        <v>60</v>
      </c>
      <c r="F3671" s="269">
        <v>168</v>
      </c>
      <c r="G3671" s="270">
        <v>337.6</v>
      </c>
      <c r="M3671" s="267">
        <v>-79.168645831087417</v>
      </c>
    </row>
    <row r="3672" spans="1:13" x14ac:dyDescent="0.25">
      <c r="A3672" s="267">
        <v>7140115</v>
      </c>
      <c r="B3672" s="267" t="s">
        <v>9756</v>
      </c>
      <c r="C3672" s="267" t="s">
        <v>2525</v>
      </c>
      <c r="D3672" s="268"/>
      <c r="E3672" s="267">
        <v>50</v>
      </c>
      <c r="F3672" s="269">
        <v>63</v>
      </c>
      <c r="G3672" s="270">
        <v>126</v>
      </c>
      <c r="M3672" s="267">
        <v>-74.212298173037738</v>
      </c>
    </row>
    <row r="3673" spans="1:13" x14ac:dyDescent="0.25">
      <c r="A3673" s="267">
        <v>7140116</v>
      </c>
      <c r="B3673" s="267" t="s">
        <v>9758</v>
      </c>
      <c r="C3673" s="267" t="s">
        <v>2525</v>
      </c>
      <c r="D3673" s="268"/>
      <c r="E3673" s="267">
        <v>60</v>
      </c>
      <c r="F3673" s="269">
        <v>188</v>
      </c>
      <c r="G3673" s="270">
        <v>378.8</v>
      </c>
      <c r="M3673" s="267">
        <v>-84.106021185543099</v>
      </c>
    </row>
    <row r="3674" spans="1:13" x14ac:dyDescent="0.25">
      <c r="A3674" s="267">
        <v>7140117</v>
      </c>
      <c r="B3674" s="267" t="s">
        <v>9760</v>
      </c>
      <c r="C3674" s="267" t="s">
        <v>2525</v>
      </c>
      <c r="D3674" s="268"/>
      <c r="E3674" s="267">
        <v>50</v>
      </c>
      <c r="F3674" s="269">
        <v>297</v>
      </c>
      <c r="G3674" s="270">
        <v>596.4</v>
      </c>
      <c r="M3674" s="267">
        <v>-74.549577749568286</v>
      </c>
    </row>
    <row r="3675" spans="1:13" x14ac:dyDescent="0.25">
      <c r="A3675" s="267">
        <v>7140118</v>
      </c>
      <c r="B3675" s="267" t="s">
        <v>9762</v>
      </c>
      <c r="C3675" s="267" t="s">
        <v>2525</v>
      </c>
      <c r="D3675" s="268"/>
      <c r="E3675" s="267">
        <v>50</v>
      </c>
      <c r="F3675" s="269">
        <v>125</v>
      </c>
      <c r="G3675" s="270">
        <v>251</v>
      </c>
      <c r="M3675" s="267">
        <v>-78.098232697606974</v>
      </c>
    </row>
    <row r="3676" spans="1:13" x14ac:dyDescent="0.25">
      <c r="A3676" s="267">
        <v>7140119</v>
      </c>
      <c r="B3676" s="267" t="s">
        <v>9764</v>
      </c>
      <c r="C3676" s="267" t="s">
        <v>2525</v>
      </c>
      <c r="D3676" s="268"/>
      <c r="E3676" s="267">
        <v>70</v>
      </c>
      <c r="F3676" s="269">
        <v>189</v>
      </c>
      <c r="G3676" s="270">
        <v>380.4</v>
      </c>
      <c r="M3676" s="267">
        <v>-85.102355542716865</v>
      </c>
    </row>
    <row r="3677" spans="1:13" x14ac:dyDescent="0.25">
      <c r="A3677" s="267">
        <v>7140120</v>
      </c>
      <c r="B3677" s="267" t="s">
        <v>9766</v>
      </c>
      <c r="C3677" s="267" t="s">
        <v>2525</v>
      </c>
      <c r="D3677" s="268"/>
      <c r="E3677" s="267">
        <v>70</v>
      </c>
      <c r="F3677" s="269">
        <v>63</v>
      </c>
      <c r="G3677" s="270">
        <v>126.6</v>
      </c>
      <c r="M3677" s="267">
        <v>-88.400698281627044</v>
      </c>
    </row>
    <row r="3678" spans="1:13" x14ac:dyDescent="0.25">
      <c r="A3678" s="267">
        <v>7140121</v>
      </c>
      <c r="B3678" s="267" t="s">
        <v>9768</v>
      </c>
      <c r="C3678" s="267" t="s">
        <v>2525</v>
      </c>
      <c r="D3678" s="268"/>
      <c r="E3678" s="267">
        <v>60</v>
      </c>
      <c r="F3678" s="269">
        <v>53</v>
      </c>
      <c r="G3678" s="270">
        <v>107</v>
      </c>
      <c r="M3678" s="267">
        <v>-84.085695229188218</v>
      </c>
    </row>
    <row r="3679" spans="1:13" x14ac:dyDescent="0.25">
      <c r="A3679" s="267">
        <v>7140122</v>
      </c>
      <c r="B3679" s="267" t="s">
        <v>9770</v>
      </c>
      <c r="C3679" s="267" t="s">
        <v>2525</v>
      </c>
      <c r="D3679" s="268"/>
      <c r="E3679" s="267">
        <v>60</v>
      </c>
      <c r="F3679" s="269">
        <v>189</v>
      </c>
      <c r="G3679" s="270">
        <v>379.6</v>
      </c>
      <c r="M3679" s="267">
        <v>-84.12435596457658</v>
      </c>
    </row>
    <row r="3680" spans="1:13" x14ac:dyDescent="0.25">
      <c r="A3680" s="267">
        <v>7140123</v>
      </c>
      <c r="B3680" s="267" t="s">
        <v>9772</v>
      </c>
      <c r="C3680" s="267" t="s">
        <v>2525</v>
      </c>
      <c r="D3680" s="268"/>
      <c r="E3680" s="267">
        <v>50</v>
      </c>
      <c r="F3680" s="269">
        <v>173</v>
      </c>
      <c r="G3680" s="270">
        <v>348.2</v>
      </c>
      <c r="M3680" s="267">
        <v>-78.270889429108024</v>
      </c>
    </row>
    <row r="3681" spans="1:13" x14ac:dyDescent="0.25">
      <c r="A3681" s="267">
        <v>7140125</v>
      </c>
      <c r="B3681" s="267" t="s">
        <v>9774</v>
      </c>
      <c r="C3681" s="267" t="s">
        <v>22275</v>
      </c>
      <c r="D3681" s="268"/>
      <c r="E3681" s="267">
        <v>50</v>
      </c>
      <c r="F3681" s="269">
        <v>1978</v>
      </c>
      <c r="G3681" s="270">
        <v>3975.2</v>
      </c>
      <c r="M3681" s="267">
        <v>-76.009472428321274</v>
      </c>
    </row>
    <row r="3682" spans="1:13" x14ac:dyDescent="0.25">
      <c r="A3682" s="267">
        <v>7140126</v>
      </c>
      <c r="B3682" s="267" t="s">
        <v>9776</v>
      </c>
      <c r="C3682" s="267" t="s">
        <v>2525</v>
      </c>
      <c r="D3682" s="268"/>
      <c r="E3682" s="267">
        <v>60</v>
      </c>
      <c r="F3682" s="269">
        <v>101</v>
      </c>
      <c r="G3682" s="270">
        <v>203</v>
      </c>
      <c r="M3682" s="267">
        <v>-82.748361026811239</v>
      </c>
    </row>
    <row r="3683" spans="1:13" x14ac:dyDescent="0.25">
      <c r="A3683" s="267">
        <v>7140127</v>
      </c>
      <c r="B3683" s="267" t="s">
        <v>9778</v>
      </c>
      <c r="C3683" s="267" t="s">
        <v>2525</v>
      </c>
      <c r="D3683" s="268"/>
      <c r="E3683" s="267">
        <v>60</v>
      </c>
      <c r="F3683" s="269">
        <v>366</v>
      </c>
      <c r="G3683" s="270">
        <v>735</v>
      </c>
      <c r="M3683" s="267">
        <v>-82.691982528280391</v>
      </c>
    </row>
    <row r="3684" spans="1:13" x14ac:dyDescent="0.25">
      <c r="A3684" s="267">
        <v>7140128</v>
      </c>
      <c r="B3684" s="267" t="s">
        <v>9780</v>
      </c>
      <c r="C3684" s="267" t="s">
        <v>2525</v>
      </c>
      <c r="D3684" s="268"/>
      <c r="E3684" s="267">
        <v>70</v>
      </c>
      <c r="F3684" s="269">
        <v>77</v>
      </c>
      <c r="G3684" s="270">
        <v>155</v>
      </c>
      <c r="M3684" s="267">
        <v>-89.914933886979597</v>
      </c>
    </row>
    <row r="3685" spans="1:13" x14ac:dyDescent="0.25">
      <c r="A3685" s="267">
        <v>7140129</v>
      </c>
      <c r="B3685" s="267" t="s">
        <v>9782</v>
      </c>
      <c r="C3685" s="267" t="s">
        <v>2525</v>
      </c>
      <c r="D3685" s="268"/>
      <c r="E3685" s="267">
        <v>60</v>
      </c>
      <c r="F3685" s="269">
        <v>99</v>
      </c>
      <c r="G3685" s="270">
        <v>198.6</v>
      </c>
      <c r="M3685" s="267">
        <v>-80.519552476276118</v>
      </c>
    </row>
    <row r="3686" spans="1:13" x14ac:dyDescent="0.25">
      <c r="A3686" s="267">
        <v>7140130</v>
      </c>
      <c r="B3686" s="267" t="s">
        <v>4419</v>
      </c>
      <c r="C3686" s="267" t="s">
        <v>2525</v>
      </c>
      <c r="D3686" s="268"/>
      <c r="E3686" s="267">
        <v>70</v>
      </c>
      <c r="F3686" s="269">
        <v>87</v>
      </c>
      <c r="G3686" s="270">
        <v>174</v>
      </c>
      <c r="M3686" s="267">
        <v>-87.947815886491384</v>
      </c>
    </row>
    <row r="3687" spans="1:13" x14ac:dyDescent="0.25">
      <c r="A3687" s="267">
        <v>7140131</v>
      </c>
      <c r="B3687" s="267" t="s">
        <v>3994</v>
      </c>
      <c r="C3687" s="267" t="s">
        <v>2525</v>
      </c>
      <c r="D3687" s="268"/>
      <c r="E3687" s="267">
        <v>70</v>
      </c>
      <c r="F3687" s="269">
        <v>126</v>
      </c>
      <c r="G3687" s="270">
        <v>253</v>
      </c>
      <c r="M3687" s="267">
        <v>-87.023849078783229</v>
      </c>
    </row>
    <row r="3688" spans="1:13" x14ac:dyDescent="0.25">
      <c r="A3688" s="267">
        <v>7140133</v>
      </c>
      <c r="B3688" s="267" t="s">
        <v>9786</v>
      </c>
      <c r="C3688" s="267" t="s">
        <v>22275</v>
      </c>
      <c r="D3688" s="268"/>
      <c r="E3688" s="267">
        <v>60</v>
      </c>
      <c r="F3688" s="269">
        <v>1367</v>
      </c>
      <c r="G3688" s="270">
        <v>2747.8</v>
      </c>
      <c r="M3688" s="267">
        <v>-81.643142111799747</v>
      </c>
    </row>
    <row r="3689" spans="1:13" x14ac:dyDescent="0.25">
      <c r="A3689" s="267">
        <v>7140134</v>
      </c>
      <c r="B3689" s="267" t="s">
        <v>9788</v>
      </c>
      <c r="C3689" s="267" t="s">
        <v>2525</v>
      </c>
      <c r="D3689" s="268"/>
      <c r="E3689" s="267">
        <v>60</v>
      </c>
      <c r="F3689" s="269">
        <v>225</v>
      </c>
      <c r="G3689" s="270">
        <v>452.6</v>
      </c>
      <c r="M3689" s="267">
        <v>-79.576866921836867</v>
      </c>
    </row>
    <row r="3690" spans="1:13" x14ac:dyDescent="0.25">
      <c r="A3690" s="267">
        <v>7140135</v>
      </c>
      <c r="B3690" s="267" t="s">
        <v>9790</v>
      </c>
      <c r="C3690" s="267" t="s">
        <v>2525</v>
      </c>
      <c r="D3690" s="268"/>
      <c r="E3690" s="267">
        <v>50</v>
      </c>
      <c r="F3690" s="269">
        <v>91</v>
      </c>
      <c r="G3690" s="270">
        <v>182</v>
      </c>
      <c r="M3690" s="267">
        <v>-74.885422206418511</v>
      </c>
    </row>
    <row r="3691" spans="1:13" x14ac:dyDescent="0.25">
      <c r="A3691" s="267">
        <v>7140138</v>
      </c>
      <c r="B3691" s="267" t="s">
        <v>9792</v>
      </c>
      <c r="C3691" s="267" t="s">
        <v>2525</v>
      </c>
      <c r="D3691" s="268"/>
      <c r="E3691" s="267">
        <v>50</v>
      </c>
      <c r="F3691" s="269">
        <v>117</v>
      </c>
      <c r="G3691" s="270">
        <v>234.8</v>
      </c>
      <c r="M3691" s="267">
        <v>-76.31491307910008</v>
      </c>
    </row>
    <row r="3692" spans="1:13" x14ac:dyDescent="0.25">
      <c r="A3692" s="267">
        <v>7140139</v>
      </c>
      <c r="B3692" s="267" t="s">
        <v>9794</v>
      </c>
      <c r="C3692" s="267" t="s">
        <v>2525</v>
      </c>
      <c r="D3692" s="268"/>
      <c r="E3692" s="267">
        <v>60</v>
      </c>
      <c r="F3692" s="269">
        <v>128</v>
      </c>
      <c r="G3692" s="270">
        <v>258</v>
      </c>
      <c r="M3692" s="267">
        <v>-84.927858338111463</v>
      </c>
    </row>
    <row r="3693" spans="1:13" x14ac:dyDescent="0.25">
      <c r="A3693" s="267">
        <v>7140140</v>
      </c>
      <c r="B3693" s="267" t="s">
        <v>9796</v>
      </c>
      <c r="C3693" s="267" t="s">
        <v>2525</v>
      </c>
      <c r="D3693" s="268"/>
      <c r="E3693" s="267">
        <v>60</v>
      </c>
      <c r="F3693" s="269">
        <v>174</v>
      </c>
      <c r="G3693" s="270">
        <v>349</v>
      </c>
      <c r="M3693" s="267">
        <v>-80.066579087011775</v>
      </c>
    </row>
    <row r="3694" spans="1:13" x14ac:dyDescent="0.25">
      <c r="A3694" s="267">
        <v>7140141</v>
      </c>
      <c r="B3694" s="267" t="s">
        <v>9798</v>
      </c>
      <c r="C3694" s="267" t="s">
        <v>2525</v>
      </c>
      <c r="D3694" s="268"/>
      <c r="E3694" s="267">
        <v>70</v>
      </c>
      <c r="F3694" s="269">
        <v>68</v>
      </c>
      <c r="G3694" s="270">
        <v>136.4</v>
      </c>
      <c r="M3694" s="267">
        <v>-88.66495650345064</v>
      </c>
    </row>
    <row r="3695" spans="1:13" x14ac:dyDescent="0.25">
      <c r="A3695" s="267">
        <v>7140144</v>
      </c>
      <c r="B3695" s="267" t="s">
        <v>22281</v>
      </c>
      <c r="C3695" s="267" t="s">
        <v>22275</v>
      </c>
      <c r="D3695" s="268"/>
      <c r="E3695" s="267">
        <v>50</v>
      </c>
      <c r="F3695" s="269">
        <v>3786</v>
      </c>
      <c r="G3695" s="270">
        <v>7609.4</v>
      </c>
      <c r="M3695" s="267">
        <v>-60.488980529080997</v>
      </c>
    </row>
    <row r="3696" spans="1:13" x14ac:dyDescent="0.25">
      <c r="A3696" s="267">
        <v>7140145</v>
      </c>
      <c r="B3696" s="267" t="s">
        <v>9801</v>
      </c>
      <c r="C3696" s="267" t="s">
        <v>2525</v>
      </c>
      <c r="D3696" s="268"/>
      <c r="E3696" s="267">
        <v>60</v>
      </c>
      <c r="F3696" s="269">
        <v>1627</v>
      </c>
      <c r="G3696" s="270">
        <v>3270.4</v>
      </c>
      <c r="M3696" s="267">
        <v>-84.289414193338629</v>
      </c>
    </row>
    <row r="3697" spans="1:13" x14ac:dyDescent="0.25">
      <c r="A3697" s="267">
        <v>7140146</v>
      </c>
      <c r="B3697" s="267" t="s">
        <v>9803</v>
      </c>
      <c r="C3697" s="267" t="s">
        <v>2525</v>
      </c>
      <c r="D3697" s="268"/>
      <c r="E3697" s="267">
        <v>60</v>
      </c>
      <c r="F3697" s="269">
        <v>46</v>
      </c>
      <c r="G3697" s="270">
        <v>92.8</v>
      </c>
      <c r="M3697" s="267">
        <v>-80.470823544387628</v>
      </c>
    </row>
    <row r="3698" spans="1:13" x14ac:dyDescent="0.25">
      <c r="A3698" s="267">
        <v>7140147</v>
      </c>
      <c r="B3698" s="267" t="s">
        <v>9805</v>
      </c>
      <c r="C3698" s="267" t="s">
        <v>2525</v>
      </c>
      <c r="D3698" s="268"/>
      <c r="E3698" s="267">
        <v>70</v>
      </c>
      <c r="F3698" s="269">
        <v>74</v>
      </c>
      <c r="G3698" s="270">
        <v>148.6</v>
      </c>
      <c r="M3698" s="267">
        <v>-86.871089437243199</v>
      </c>
    </row>
    <row r="3699" spans="1:13" x14ac:dyDescent="0.25">
      <c r="A3699" s="267">
        <v>7140148</v>
      </c>
      <c r="B3699" s="267" t="s">
        <v>9807</v>
      </c>
      <c r="C3699" s="267" t="s">
        <v>2525</v>
      </c>
      <c r="D3699" s="268"/>
      <c r="E3699" s="267">
        <v>60</v>
      </c>
      <c r="F3699" s="269">
        <v>63</v>
      </c>
      <c r="G3699" s="270">
        <v>127.2</v>
      </c>
      <c r="M3699" s="267">
        <v>-83.233488427694454</v>
      </c>
    </row>
    <row r="3700" spans="1:13" x14ac:dyDescent="0.25">
      <c r="A3700" s="267">
        <v>7140149</v>
      </c>
      <c r="B3700" s="267" t="s">
        <v>9809</v>
      </c>
      <c r="C3700" s="267" t="s">
        <v>2525</v>
      </c>
      <c r="D3700" s="268"/>
      <c r="E3700" s="267">
        <v>70</v>
      </c>
      <c r="F3700" s="269">
        <v>76</v>
      </c>
      <c r="G3700" s="270">
        <v>152.4</v>
      </c>
      <c r="M3700" s="267">
        <v>-86.4241915062412</v>
      </c>
    </row>
    <row r="3701" spans="1:13" x14ac:dyDescent="0.25">
      <c r="A3701" s="267">
        <v>7140150</v>
      </c>
      <c r="B3701" s="267" t="s">
        <v>9811</v>
      </c>
      <c r="C3701" s="267" t="s">
        <v>2525</v>
      </c>
      <c r="D3701" s="268"/>
      <c r="E3701" s="267">
        <v>60</v>
      </c>
      <c r="F3701" s="269">
        <v>380</v>
      </c>
      <c r="G3701" s="270">
        <v>763.2</v>
      </c>
      <c r="M3701" s="267">
        <v>-84.700403103508776</v>
      </c>
    </row>
    <row r="3702" spans="1:13" x14ac:dyDescent="0.25">
      <c r="A3702" s="267">
        <v>7140151</v>
      </c>
      <c r="B3702" s="267" t="s">
        <v>9813</v>
      </c>
      <c r="C3702" s="267" t="s">
        <v>2525</v>
      </c>
      <c r="D3702" s="268"/>
      <c r="E3702" s="267">
        <v>70</v>
      </c>
      <c r="F3702" s="269">
        <v>46</v>
      </c>
      <c r="G3702" s="270">
        <v>92.4</v>
      </c>
      <c r="M3702" s="267">
        <v>-90.061799940490431</v>
      </c>
    </row>
    <row r="3703" spans="1:13" x14ac:dyDescent="0.25">
      <c r="A3703" s="267">
        <v>7140153</v>
      </c>
      <c r="B3703" s="267" t="s">
        <v>5149</v>
      </c>
      <c r="C3703" s="267" t="s">
        <v>2525</v>
      </c>
      <c r="D3703" s="268"/>
      <c r="E3703" s="267">
        <v>70</v>
      </c>
      <c r="F3703" s="269">
        <v>191</v>
      </c>
      <c r="G3703" s="270">
        <v>383.6</v>
      </c>
      <c r="M3703" s="267">
        <v>-85.975790447912317</v>
      </c>
    </row>
    <row r="3704" spans="1:13" x14ac:dyDescent="0.25">
      <c r="A3704" s="267">
        <v>7140154</v>
      </c>
      <c r="B3704" s="267" t="s">
        <v>5151</v>
      </c>
      <c r="C3704" s="267" t="s">
        <v>2525</v>
      </c>
      <c r="D3704" s="268"/>
      <c r="E3704" s="267">
        <v>70</v>
      </c>
      <c r="F3704" s="269">
        <v>209</v>
      </c>
      <c r="G3704" s="270">
        <v>420.4</v>
      </c>
      <c r="M3704" s="267">
        <v>-85.175986319509036</v>
      </c>
    </row>
    <row r="3705" spans="1:13" x14ac:dyDescent="0.25">
      <c r="A3705" s="267">
        <v>7140155</v>
      </c>
      <c r="B3705" s="267" t="s">
        <v>9445</v>
      </c>
      <c r="C3705" s="267" t="s">
        <v>2525</v>
      </c>
      <c r="D3705" s="268"/>
      <c r="E3705" s="267">
        <v>60</v>
      </c>
      <c r="F3705" s="269">
        <v>375</v>
      </c>
      <c r="G3705" s="270">
        <v>753.6</v>
      </c>
      <c r="M3705" s="267">
        <v>-82.321070138862908</v>
      </c>
    </row>
    <row r="3706" spans="1:13" x14ac:dyDescent="0.25">
      <c r="A3706" s="267">
        <v>7140156</v>
      </c>
      <c r="B3706" s="267" t="s">
        <v>5154</v>
      </c>
      <c r="C3706" s="267" t="s">
        <v>2525</v>
      </c>
      <c r="D3706" s="268"/>
      <c r="E3706" s="267">
        <v>60</v>
      </c>
      <c r="F3706" s="269">
        <v>58</v>
      </c>
      <c r="G3706" s="270">
        <v>116.6</v>
      </c>
      <c r="M3706" s="267">
        <v>-83.763783884499929</v>
      </c>
    </row>
    <row r="3707" spans="1:13" x14ac:dyDescent="0.25">
      <c r="A3707" s="267">
        <v>7140158</v>
      </c>
      <c r="B3707" s="267" t="s">
        <v>5156</v>
      </c>
      <c r="C3707" s="267" t="s">
        <v>2525</v>
      </c>
      <c r="D3707" s="268"/>
      <c r="E3707" s="267">
        <v>50</v>
      </c>
      <c r="F3707" s="269">
        <v>85</v>
      </c>
      <c r="G3707" s="270">
        <v>170.6</v>
      </c>
      <c r="M3707" s="267">
        <v>-75.664734578904898</v>
      </c>
    </row>
    <row r="3708" spans="1:13" x14ac:dyDescent="0.25">
      <c r="A3708" s="267">
        <v>7140159</v>
      </c>
      <c r="B3708" s="267" t="s">
        <v>5158</v>
      </c>
      <c r="C3708" s="267" t="s">
        <v>2525</v>
      </c>
      <c r="D3708" s="268"/>
      <c r="E3708" s="267">
        <v>70</v>
      </c>
      <c r="F3708" s="269">
        <v>103</v>
      </c>
      <c r="G3708" s="270">
        <v>206.2</v>
      </c>
      <c r="M3708" s="267">
        <v>-87.104463179324426</v>
      </c>
    </row>
    <row r="3709" spans="1:13" x14ac:dyDescent="0.25">
      <c r="A3709" s="267">
        <v>7140161</v>
      </c>
      <c r="B3709" s="267" t="s">
        <v>5160</v>
      </c>
      <c r="C3709" s="267" t="s">
        <v>2525</v>
      </c>
      <c r="D3709" s="268"/>
      <c r="E3709" s="267">
        <v>50</v>
      </c>
      <c r="F3709" s="269">
        <v>325</v>
      </c>
      <c r="G3709" s="270">
        <v>652.4</v>
      </c>
      <c r="M3709" s="267">
        <v>-22.603360050341692</v>
      </c>
    </row>
    <row r="3710" spans="1:13" x14ac:dyDescent="0.25">
      <c r="A3710" s="267">
        <v>7140163</v>
      </c>
      <c r="B3710" s="267" t="s">
        <v>5162</v>
      </c>
      <c r="C3710" s="267" t="s">
        <v>2525</v>
      </c>
      <c r="D3710" s="268"/>
      <c r="E3710" s="267">
        <v>70</v>
      </c>
      <c r="F3710" s="269">
        <v>102</v>
      </c>
      <c r="G3710" s="270">
        <v>205.2</v>
      </c>
      <c r="M3710" s="267">
        <v>-85.860728182800116</v>
      </c>
    </row>
    <row r="3711" spans="1:13" x14ac:dyDescent="0.25">
      <c r="A3711" s="267">
        <v>7140164</v>
      </c>
      <c r="B3711" s="267" t="s">
        <v>5164</v>
      </c>
      <c r="C3711" s="267" t="s">
        <v>2525</v>
      </c>
      <c r="D3711" s="268"/>
      <c r="E3711" s="267">
        <v>70</v>
      </c>
      <c r="F3711" s="269">
        <v>134</v>
      </c>
      <c r="G3711" s="270">
        <v>269.2</v>
      </c>
      <c r="M3711" s="267">
        <v>-87.074005597003122</v>
      </c>
    </row>
    <row r="3712" spans="1:13" x14ac:dyDescent="0.25">
      <c r="A3712" s="267">
        <v>7140165</v>
      </c>
      <c r="B3712" s="267" t="s">
        <v>5166</v>
      </c>
      <c r="C3712" s="267" t="s">
        <v>2525</v>
      </c>
      <c r="D3712" s="268"/>
      <c r="E3712" s="267">
        <v>70</v>
      </c>
      <c r="F3712" s="269">
        <v>75</v>
      </c>
      <c r="G3712" s="270">
        <v>150.4</v>
      </c>
      <c r="M3712" s="267">
        <v>-86.789912338252179</v>
      </c>
    </row>
    <row r="3713" spans="1:13" x14ac:dyDescent="0.25">
      <c r="A3713" s="267">
        <v>7140166</v>
      </c>
      <c r="B3713" s="267" t="s">
        <v>5168</v>
      </c>
      <c r="C3713" s="267" t="s">
        <v>2525</v>
      </c>
      <c r="D3713" s="268"/>
      <c r="E3713" s="267">
        <v>60</v>
      </c>
      <c r="F3713" s="269">
        <v>150</v>
      </c>
      <c r="G3713" s="270">
        <v>302.2</v>
      </c>
      <c r="M3713" s="267">
        <v>-79.622003002598376</v>
      </c>
    </row>
    <row r="3714" spans="1:13" x14ac:dyDescent="0.25">
      <c r="A3714" s="267">
        <v>7140201</v>
      </c>
      <c r="B3714" s="267" t="s">
        <v>5170</v>
      </c>
      <c r="C3714" s="267" t="s">
        <v>2525</v>
      </c>
      <c r="D3714" s="268"/>
      <c r="E3714" s="267">
        <v>60</v>
      </c>
      <c r="F3714" s="269">
        <v>242</v>
      </c>
      <c r="G3714" s="270">
        <v>486.2</v>
      </c>
      <c r="M3714" s="267">
        <v>-80.693992871113437</v>
      </c>
    </row>
    <row r="3715" spans="1:13" x14ac:dyDescent="0.25">
      <c r="A3715" s="267">
        <v>7140202</v>
      </c>
      <c r="B3715" s="267" t="s">
        <v>5172</v>
      </c>
      <c r="C3715" s="267" t="s">
        <v>2525</v>
      </c>
      <c r="D3715" s="268"/>
      <c r="E3715" s="267">
        <v>50</v>
      </c>
      <c r="F3715" s="269">
        <v>554</v>
      </c>
      <c r="G3715" s="270">
        <v>1114.4000000000001</v>
      </c>
      <c r="M3715" s="267">
        <v>-59.439190747618333</v>
      </c>
    </row>
    <row r="3716" spans="1:13" x14ac:dyDescent="0.25">
      <c r="A3716" s="267">
        <v>7140204</v>
      </c>
      <c r="B3716" s="267" t="s">
        <v>5174</v>
      </c>
      <c r="C3716" s="267" t="s">
        <v>2525</v>
      </c>
      <c r="D3716" s="268"/>
      <c r="E3716" s="267">
        <v>50</v>
      </c>
      <c r="F3716" s="269">
        <v>506</v>
      </c>
      <c r="G3716" s="270">
        <v>1016.4</v>
      </c>
      <c r="M3716" s="267">
        <v>-74.937917329061918</v>
      </c>
    </row>
    <row r="3717" spans="1:13" x14ac:dyDescent="0.25">
      <c r="A3717" s="267">
        <v>7140205</v>
      </c>
      <c r="B3717" s="267" t="s">
        <v>5176</v>
      </c>
      <c r="C3717" s="267" t="s">
        <v>2525</v>
      </c>
      <c r="D3717" s="268"/>
      <c r="E3717" s="267">
        <v>60</v>
      </c>
      <c r="F3717" s="269">
        <v>180</v>
      </c>
      <c r="G3717" s="270">
        <v>362.2</v>
      </c>
      <c r="M3717" s="267">
        <v>-83.354158155833062</v>
      </c>
    </row>
    <row r="3718" spans="1:13" x14ac:dyDescent="0.25">
      <c r="A3718" s="267">
        <v>7140501</v>
      </c>
      <c r="B3718" s="267" t="s">
        <v>5178</v>
      </c>
      <c r="C3718" s="267" t="s">
        <v>22275</v>
      </c>
      <c r="D3718" s="268"/>
      <c r="E3718" s="267">
        <v>50</v>
      </c>
      <c r="F3718" s="269">
        <v>7699</v>
      </c>
      <c r="G3718" s="270">
        <v>15474.8</v>
      </c>
      <c r="M3718" s="267">
        <v>-60.153663605039853</v>
      </c>
    </row>
    <row r="3719" spans="1:13" x14ac:dyDescent="0.25">
      <c r="A3719" s="267">
        <v>7140502</v>
      </c>
      <c r="B3719" s="267" t="s">
        <v>4559</v>
      </c>
      <c r="C3719" s="267" t="s">
        <v>2525</v>
      </c>
      <c r="D3719" s="268"/>
      <c r="E3719" s="267">
        <v>50</v>
      </c>
      <c r="F3719" s="269">
        <v>8040</v>
      </c>
      <c r="G3719" s="270">
        <v>16160.4</v>
      </c>
      <c r="M3719" s="267">
        <v>-74.242180565274978</v>
      </c>
    </row>
    <row r="3720" spans="1:13" x14ac:dyDescent="0.25">
      <c r="A3720" s="267">
        <v>7140503</v>
      </c>
      <c r="B3720" s="267" t="s">
        <v>4579</v>
      </c>
      <c r="C3720" s="267" t="s">
        <v>2525</v>
      </c>
      <c r="D3720" s="268"/>
      <c r="E3720" s="267">
        <v>60</v>
      </c>
      <c r="F3720" s="269">
        <v>316</v>
      </c>
      <c r="G3720" s="270">
        <v>634.79999999999995</v>
      </c>
      <c r="M3720" s="267">
        <v>-81.656180241170645</v>
      </c>
    </row>
    <row r="3721" spans="1:13" x14ac:dyDescent="0.25">
      <c r="A3721" s="267">
        <v>7140504</v>
      </c>
      <c r="B3721" s="267" t="s">
        <v>4638</v>
      </c>
      <c r="C3721" s="267" t="s">
        <v>2525</v>
      </c>
      <c r="D3721" s="268"/>
      <c r="E3721" s="267">
        <v>60</v>
      </c>
      <c r="F3721" s="269">
        <v>147</v>
      </c>
      <c r="G3721" s="270">
        <v>295.39999999999998</v>
      </c>
      <c r="M3721" s="267">
        <v>-82.145262573252623</v>
      </c>
    </row>
    <row r="3722" spans="1:13" x14ac:dyDescent="0.25">
      <c r="A3722" s="267">
        <v>7141001</v>
      </c>
      <c r="B3722" s="267" t="s">
        <v>5183</v>
      </c>
      <c r="C3722" s="267" t="s">
        <v>2525</v>
      </c>
      <c r="D3722" s="268"/>
      <c r="E3722" s="267">
        <v>50</v>
      </c>
      <c r="F3722" s="269">
        <v>330</v>
      </c>
      <c r="G3722" s="270">
        <v>663.6</v>
      </c>
      <c r="M3722" s="267">
        <v>-76.295536738392173</v>
      </c>
    </row>
    <row r="3723" spans="1:13" x14ac:dyDescent="0.25">
      <c r="A3723" s="267">
        <v>7141002</v>
      </c>
      <c r="B3723" s="267" t="s">
        <v>5185</v>
      </c>
      <c r="C3723" s="267" t="s">
        <v>2525</v>
      </c>
      <c r="D3723" s="268"/>
      <c r="E3723" s="267">
        <v>60</v>
      </c>
      <c r="F3723" s="269">
        <v>1099</v>
      </c>
      <c r="G3723" s="270">
        <v>2209</v>
      </c>
      <c r="M3723" s="267">
        <v>-79.887839488552828</v>
      </c>
    </row>
    <row r="3724" spans="1:13" x14ac:dyDescent="0.25">
      <c r="A3724" s="267">
        <v>7141003</v>
      </c>
      <c r="B3724" s="267" t="s">
        <v>5187</v>
      </c>
      <c r="C3724" s="267" t="s">
        <v>2525</v>
      </c>
      <c r="D3724" s="268"/>
      <c r="E3724" s="267">
        <v>60</v>
      </c>
      <c r="F3724" s="269">
        <v>205</v>
      </c>
      <c r="G3724" s="270">
        <v>412.6</v>
      </c>
      <c r="M3724" s="267">
        <v>-83.209778511642469</v>
      </c>
    </row>
    <row r="3725" spans="1:13" x14ac:dyDescent="0.25">
      <c r="A3725" s="267">
        <v>7141004</v>
      </c>
      <c r="B3725" s="267" t="s">
        <v>5189</v>
      </c>
      <c r="C3725" s="267" t="s">
        <v>2525</v>
      </c>
      <c r="D3725" s="268"/>
      <c r="E3725" s="267">
        <v>70</v>
      </c>
      <c r="F3725" s="269">
        <v>103</v>
      </c>
      <c r="G3725" s="270">
        <v>207.6</v>
      </c>
      <c r="M3725" s="267">
        <v>-86.520707588950572</v>
      </c>
    </row>
    <row r="3726" spans="1:13" x14ac:dyDescent="0.25">
      <c r="A3726" s="267">
        <v>7141005</v>
      </c>
      <c r="B3726" s="267" t="s">
        <v>5191</v>
      </c>
      <c r="C3726" s="267" t="s">
        <v>2525</v>
      </c>
      <c r="D3726" s="268"/>
      <c r="E3726" s="267">
        <v>60</v>
      </c>
      <c r="F3726" s="269">
        <v>215</v>
      </c>
      <c r="G3726" s="270">
        <v>432.4</v>
      </c>
      <c r="M3726" s="267">
        <v>-79.133006839486839</v>
      </c>
    </row>
    <row r="3727" spans="1:13" x14ac:dyDescent="0.25">
      <c r="A3727" s="267">
        <v>7141006</v>
      </c>
      <c r="B3727" s="267" t="s">
        <v>5193</v>
      </c>
      <c r="C3727" s="267" t="s">
        <v>22275</v>
      </c>
      <c r="D3727" s="268"/>
      <c r="E3727" s="267">
        <v>50</v>
      </c>
      <c r="F3727" s="269">
        <v>4503</v>
      </c>
      <c r="G3727" s="270">
        <v>9052</v>
      </c>
      <c r="M3727" s="267">
        <v>-73.55328110564075</v>
      </c>
    </row>
    <row r="3728" spans="1:13" x14ac:dyDescent="0.25">
      <c r="A3728" s="267">
        <v>7141008</v>
      </c>
      <c r="B3728" s="267" t="s">
        <v>5195</v>
      </c>
      <c r="C3728" s="267" t="s">
        <v>2525</v>
      </c>
      <c r="D3728" s="268"/>
      <c r="E3728" s="267">
        <v>60</v>
      </c>
      <c r="F3728" s="269">
        <v>328</v>
      </c>
      <c r="G3728" s="270">
        <v>660.2</v>
      </c>
      <c r="M3728" s="267">
        <v>-83.352909651410826</v>
      </c>
    </row>
    <row r="3729" spans="1:13" x14ac:dyDescent="0.25">
      <c r="A3729" s="267">
        <v>7141009</v>
      </c>
      <c r="B3729" s="267" t="s">
        <v>8330</v>
      </c>
      <c r="C3729" s="267" t="s">
        <v>2525</v>
      </c>
      <c r="D3729" s="268"/>
      <c r="E3729" s="267">
        <v>50</v>
      </c>
      <c r="F3729" s="269">
        <v>120</v>
      </c>
      <c r="G3729" s="270">
        <v>242.2</v>
      </c>
      <c r="M3729" s="267">
        <v>-75.67056236162091</v>
      </c>
    </row>
    <row r="3730" spans="1:13" x14ac:dyDescent="0.25">
      <c r="A3730" s="267">
        <v>7141010</v>
      </c>
      <c r="B3730" s="267" t="s">
        <v>5198</v>
      </c>
      <c r="C3730" s="267" t="s">
        <v>2525</v>
      </c>
      <c r="D3730" s="268"/>
      <c r="E3730" s="267">
        <v>70</v>
      </c>
      <c r="F3730" s="269">
        <v>8320</v>
      </c>
      <c r="G3730" s="270">
        <v>16722.400000000001</v>
      </c>
      <c r="M3730" s="267">
        <v>-85.43534792867743</v>
      </c>
    </row>
    <row r="3731" spans="1:13" x14ac:dyDescent="0.25">
      <c r="A3731" s="267">
        <v>7141011</v>
      </c>
      <c r="B3731" s="267" t="s">
        <v>5200</v>
      </c>
      <c r="C3731" s="267" t="s">
        <v>2525</v>
      </c>
      <c r="D3731" s="268"/>
      <c r="E3731" s="267">
        <v>60</v>
      </c>
      <c r="F3731" s="269">
        <v>201</v>
      </c>
      <c r="G3731" s="270">
        <v>403.8</v>
      </c>
      <c r="M3731" s="267">
        <v>-82.397735045487195</v>
      </c>
    </row>
    <row r="3732" spans="1:13" x14ac:dyDescent="0.25">
      <c r="A3732" s="267">
        <v>7141012</v>
      </c>
      <c r="B3732" s="267" t="s">
        <v>5202</v>
      </c>
      <c r="C3732" s="267" t="s">
        <v>2525</v>
      </c>
      <c r="D3732" s="268"/>
      <c r="E3732" s="267">
        <v>60</v>
      </c>
      <c r="F3732" s="269">
        <v>169</v>
      </c>
      <c r="G3732" s="270">
        <v>339.8</v>
      </c>
      <c r="M3732" s="267">
        <v>-80.386378864666597</v>
      </c>
    </row>
    <row r="3733" spans="1:13" x14ac:dyDescent="0.25">
      <c r="A3733" s="267">
        <v>7141013</v>
      </c>
      <c r="B3733" s="267" t="s">
        <v>5204</v>
      </c>
      <c r="C3733" s="267" t="s">
        <v>2525</v>
      </c>
      <c r="D3733" s="268"/>
      <c r="E3733" s="267">
        <v>60</v>
      </c>
      <c r="F3733" s="269">
        <v>170</v>
      </c>
      <c r="G3733" s="270">
        <v>341</v>
      </c>
      <c r="M3733" s="267">
        <v>-84.791604977800091</v>
      </c>
    </row>
    <row r="3734" spans="1:13" x14ac:dyDescent="0.25">
      <c r="A3734" s="267">
        <v>7141014</v>
      </c>
      <c r="B3734" s="267" t="s">
        <v>5206</v>
      </c>
      <c r="C3734" s="267" t="s">
        <v>2525</v>
      </c>
      <c r="D3734" s="268"/>
      <c r="E3734" s="267">
        <v>60</v>
      </c>
      <c r="F3734" s="269">
        <v>752</v>
      </c>
      <c r="G3734" s="270">
        <v>1511</v>
      </c>
      <c r="M3734" s="267">
        <v>-83.65888332991274</v>
      </c>
    </row>
    <row r="3735" spans="1:13" x14ac:dyDescent="0.25">
      <c r="A3735" s="267">
        <v>7141015</v>
      </c>
      <c r="B3735" s="267" t="s">
        <v>5208</v>
      </c>
      <c r="C3735" s="267" t="s">
        <v>2525</v>
      </c>
      <c r="D3735" s="268"/>
      <c r="E3735" s="267">
        <v>60</v>
      </c>
      <c r="F3735" s="269">
        <v>386</v>
      </c>
      <c r="G3735" s="270">
        <v>776.4</v>
      </c>
      <c r="M3735" s="267">
        <v>-81.225257852160993</v>
      </c>
    </row>
    <row r="3736" spans="1:13" x14ac:dyDescent="0.25">
      <c r="A3736" s="267">
        <v>7141016</v>
      </c>
      <c r="B3736" s="267" t="s">
        <v>5210</v>
      </c>
      <c r="C3736" s="267" t="s">
        <v>2525</v>
      </c>
      <c r="D3736" s="268"/>
      <c r="E3736" s="267">
        <v>60</v>
      </c>
      <c r="F3736" s="269">
        <v>511</v>
      </c>
      <c r="G3736" s="270">
        <v>1027.5999999999999</v>
      </c>
      <c r="M3736" s="267">
        <v>-80.916991866044995</v>
      </c>
    </row>
    <row r="3737" spans="1:13" x14ac:dyDescent="0.25">
      <c r="A3737" s="267">
        <v>7141018</v>
      </c>
      <c r="B3737" s="267" t="s">
        <v>5212</v>
      </c>
      <c r="C3737" s="267" t="s">
        <v>2525</v>
      </c>
      <c r="D3737" s="268"/>
      <c r="E3737" s="267">
        <v>70</v>
      </c>
      <c r="F3737" s="269">
        <v>139</v>
      </c>
      <c r="G3737" s="270">
        <v>278.39999999999998</v>
      </c>
      <c r="M3737" s="267">
        <v>-85.874928618719125</v>
      </c>
    </row>
    <row r="3738" spans="1:13" x14ac:dyDescent="0.25">
      <c r="A3738" s="267">
        <v>7141019</v>
      </c>
      <c r="B3738" s="267" t="s">
        <v>9617</v>
      </c>
      <c r="C3738" s="267" t="s">
        <v>2525</v>
      </c>
      <c r="D3738" s="268"/>
      <c r="E3738" s="267">
        <v>50</v>
      </c>
      <c r="F3738" s="269">
        <v>297</v>
      </c>
      <c r="G3738" s="270">
        <v>596.6</v>
      </c>
      <c r="M3738" s="267">
        <v>-77.780782778719541</v>
      </c>
    </row>
    <row r="3739" spans="1:13" x14ac:dyDescent="0.25">
      <c r="A3739" s="267">
        <v>7141020</v>
      </c>
      <c r="B3739" s="267" t="s">
        <v>5215</v>
      </c>
      <c r="C3739" s="267" t="s">
        <v>2525</v>
      </c>
      <c r="D3739" s="268"/>
      <c r="E3739" s="267">
        <v>60</v>
      </c>
      <c r="F3739" s="269">
        <v>2037</v>
      </c>
      <c r="G3739" s="270">
        <v>4094.2</v>
      </c>
      <c r="M3739" s="267">
        <v>-82.324350276859931</v>
      </c>
    </row>
    <row r="3740" spans="1:13" x14ac:dyDescent="0.25">
      <c r="A3740" s="267">
        <v>7141021</v>
      </c>
      <c r="B3740" s="267" t="s">
        <v>5217</v>
      </c>
      <c r="C3740" s="267" t="s">
        <v>2525</v>
      </c>
      <c r="D3740" s="268"/>
      <c r="E3740" s="267">
        <v>60</v>
      </c>
      <c r="F3740" s="269">
        <v>81</v>
      </c>
      <c r="G3740" s="270">
        <v>162.80000000000001</v>
      </c>
      <c r="M3740" s="267">
        <v>-83.00240073226928</v>
      </c>
    </row>
    <row r="3741" spans="1:13" x14ac:dyDescent="0.25">
      <c r="A3741" s="267">
        <v>7141022</v>
      </c>
      <c r="B3741" s="267" t="s">
        <v>5219</v>
      </c>
      <c r="C3741" s="267" t="s">
        <v>2525</v>
      </c>
      <c r="D3741" s="268"/>
      <c r="E3741" s="267">
        <v>60</v>
      </c>
      <c r="F3741" s="269">
        <v>248</v>
      </c>
      <c r="G3741" s="270">
        <v>499.4</v>
      </c>
      <c r="M3741" s="267">
        <v>-79.866538922851674</v>
      </c>
    </row>
    <row r="3742" spans="1:13" x14ac:dyDescent="0.25">
      <c r="A3742" s="267">
        <v>7141023</v>
      </c>
      <c r="B3742" s="267" t="s">
        <v>5221</v>
      </c>
      <c r="C3742" s="267" t="s">
        <v>2525</v>
      </c>
      <c r="D3742" s="268"/>
      <c r="E3742" s="267">
        <v>60</v>
      </c>
      <c r="F3742" s="269">
        <v>515</v>
      </c>
      <c r="G3742" s="270">
        <v>1035.5999999999999</v>
      </c>
      <c r="M3742" s="267">
        <v>-80.151991566148325</v>
      </c>
    </row>
    <row r="3743" spans="1:13" x14ac:dyDescent="0.25">
      <c r="A3743" s="267">
        <v>7141024</v>
      </c>
      <c r="B3743" s="267" t="s">
        <v>5223</v>
      </c>
      <c r="C3743" s="267" t="s">
        <v>2525</v>
      </c>
      <c r="D3743" s="268"/>
      <c r="E3743" s="267">
        <v>60</v>
      </c>
      <c r="F3743" s="269">
        <v>433</v>
      </c>
      <c r="G3743" s="270">
        <v>870.2</v>
      </c>
      <c r="M3743" s="267">
        <v>-82.103296193020327</v>
      </c>
    </row>
    <row r="3744" spans="1:13" x14ac:dyDescent="0.25">
      <c r="A3744" s="267">
        <v>7141025</v>
      </c>
      <c r="B3744" s="267" t="s">
        <v>5225</v>
      </c>
      <c r="C3744" s="267" t="s">
        <v>2525</v>
      </c>
      <c r="D3744" s="268"/>
      <c r="E3744" s="267">
        <v>50</v>
      </c>
      <c r="F3744" s="269">
        <v>633</v>
      </c>
      <c r="G3744" s="270">
        <v>1272.5999999999999</v>
      </c>
      <c r="M3744" s="267">
        <v>-76.257905188954169</v>
      </c>
    </row>
    <row r="3745" spans="1:13" x14ac:dyDescent="0.25">
      <c r="A3745" s="267">
        <v>7141026</v>
      </c>
      <c r="B3745" s="267" t="s">
        <v>5227</v>
      </c>
      <c r="C3745" s="267" t="s">
        <v>2525</v>
      </c>
      <c r="D3745" s="268"/>
      <c r="E3745" s="267">
        <v>70</v>
      </c>
      <c r="F3745" s="269">
        <v>92</v>
      </c>
      <c r="G3745" s="270">
        <v>185.8</v>
      </c>
      <c r="M3745" s="267">
        <v>-85.05276978391791</v>
      </c>
    </row>
    <row r="3746" spans="1:13" x14ac:dyDescent="0.25">
      <c r="A3746" s="267">
        <v>7141027</v>
      </c>
      <c r="B3746" s="267" t="s">
        <v>5229</v>
      </c>
      <c r="C3746" s="267" t="s">
        <v>2525</v>
      </c>
      <c r="D3746" s="268"/>
      <c r="E3746" s="267">
        <v>60</v>
      </c>
      <c r="F3746" s="269">
        <v>115</v>
      </c>
      <c r="G3746" s="270">
        <v>230.2</v>
      </c>
      <c r="M3746" s="267">
        <v>-84.757720934976106</v>
      </c>
    </row>
    <row r="3747" spans="1:13" x14ac:dyDescent="0.25">
      <c r="A3747" s="267">
        <v>7141029</v>
      </c>
      <c r="B3747" s="267" t="s">
        <v>5231</v>
      </c>
      <c r="C3747" s="267" t="s">
        <v>22275</v>
      </c>
      <c r="D3747" s="268"/>
      <c r="E3747" s="267">
        <v>50</v>
      </c>
      <c r="F3747" s="269">
        <v>5344</v>
      </c>
      <c r="G3747" s="270">
        <v>10741</v>
      </c>
      <c r="M3747" s="267">
        <v>-71.062461967522196</v>
      </c>
    </row>
    <row r="3748" spans="1:13" x14ac:dyDescent="0.25">
      <c r="A3748" s="267">
        <v>7141030</v>
      </c>
      <c r="B3748" s="267" t="s">
        <v>5233</v>
      </c>
      <c r="C3748" s="267" t="s">
        <v>2525</v>
      </c>
      <c r="D3748" s="268"/>
      <c r="E3748" s="267">
        <v>70</v>
      </c>
      <c r="F3748" s="269">
        <v>12720</v>
      </c>
      <c r="G3748" s="270">
        <v>25566.799999999999</v>
      </c>
      <c r="M3748" s="267">
        <v>-86.932503229824576</v>
      </c>
    </row>
    <row r="3749" spans="1:13" x14ac:dyDescent="0.25">
      <c r="A3749" s="267">
        <v>7141031</v>
      </c>
      <c r="B3749" s="267" t="s">
        <v>5235</v>
      </c>
      <c r="C3749" s="267" t="s">
        <v>2525</v>
      </c>
      <c r="D3749" s="268"/>
      <c r="E3749" s="267">
        <v>60</v>
      </c>
      <c r="F3749" s="269">
        <v>202</v>
      </c>
      <c r="G3749" s="270">
        <v>405.8</v>
      </c>
      <c r="M3749" s="267">
        <v>-82.567638242021957</v>
      </c>
    </row>
    <row r="3750" spans="1:13" x14ac:dyDescent="0.25">
      <c r="A3750" s="267">
        <v>7141032</v>
      </c>
      <c r="B3750" s="267" t="s">
        <v>5237</v>
      </c>
      <c r="C3750" s="267" t="s">
        <v>2525</v>
      </c>
      <c r="D3750" s="268"/>
      <c r="E3750" s="267">
        <v>60</v>
      </c>
      <c r="F3750" s="269">
        <v>219</v>
      </c>
      <c r="G3750" s="270">
        <v>439.4</v>
      </c>
      <c r="M3750" s="267">
        <v>-84.993874759154721</v>
      </c>
    </row>
    <row r="3751" spans="1:13" x14ac:dyDescent="0.25">
      <c r="A3751" s="267">
        <v>7141033</v>
      </c>
      <c r="B3751" s="267" t="s">
        <v>5239</v>
      </c>
      <c r="C3751" s="267" t="s">
        <v>2525</v>
      </c>
      <c r="D3751" s="268"/>
      <c r="E3751" s="267">
        <v>60</v>
      </c>
      <c r="F3751" s="269">
        <v>108</v>
      </c>
      <c r="G3751" s="270">
        <v>217.8</v>
      </c>
      <c r="M3751" s="267">
        <v>-84.680619978166391</v>
      </c>
    </row>
    <row r="3752" spans="1:13" x14ac:dyDescent="0.25">
      <c r="A3752" s="267">
        <v>7141034</v>
      </c>
      <c r="B3752" s="267" t="s">
        <v>5241</v>
      </c>
      <c r="C3752" s="267" t="s">
        <v>2525</v>
      </c>
      <c r="D3752" s="268"/>
      <c r="E3752" s="267">
        <v>70</v>
      </c>
      <c r="F3752" s="269">
        <v>62</v>
      </c>
      <c r="G3752" s="270">
        <v>124.2</v>
      </c>
      <c r="M3752" s="267">
        <v>-85.692478843488701</v>
      </c>
    </row>
    <row r="3753" spans="1:13" x14ac:dyDescent="0.25">
      <c r="A3753" s="267">
        <v>7141035</v>
      </c>
      <c r="B3753" s="267" t="s">
        <v>5243</v>
      </c>
      <c r="C3753" s="267" t="s">
        <v>2525</v>
      </c>
      <c r="D3753" s="268"/>
      <c r="E3753" s="267">
        <v>60</v>
      </c>
      <c r="F3753" s="269">
        <v>37</v>
      </c>
      <c r="G3753" s="270">
        <v>74.400000000000006</v>
      </c>
      <c r="M3753" s="267">
        <v>-80.562296067723594</v>
      </c>
    </row>
    <row r="3754" spans="1:13" x14ac:dyDescent="0.25">
      <c r="A3754" s="267">
        <v>7141036</v>
      </c>
      <c r="B3754" s="267" t="s">
        <v>5245</v>
      </c>
      <c r="C3754" s="267" t="s">
        <v>2525</v>
      </c>
      <c r="D3754" s="268"/>
      <c r="E3754" s="267">
        <v>60</v>
      </c>
      <c r="F3754" s="269">
        <v>133</v>
      </c>
      <c r="G3754" s="270">
        <v>267.60000000000002</v>
      </c>
      <c r="M3754" s="267">
        <v>-80.557722148925251</v>
      </c>
    </row>
    <row r="3755" spans="1:13" x14ac:dyDescent="0.25">
      <c r="A3755" s="267">
        <v>7141037</v>
      </c>
      <c r="B3755" s="267" t="s">
        <v>5247</v>
      </c>
      <c r="C3755" s="267" t="s">
        <v>2525</v>
      </c>
      <c r="D3755" s="268"/>
      <c r="E3755" s="267">
        <v>60</v>
      </c>
      <c r="F3755" s="269">
        <v>74</v>
      </c>
      <c r="G3755" s="270">
        <v>149.6</v>
      </c>
      <c r="M3755" s="267">
        <v>-82.701972602890237</v>
      </c>
    </row>
    <row r="3756" spans="1:13" x14ac:dyDescent="0.25">
      <c r="A3756" s="267">
        <v>7141038</v>
      </c>
      <c r="B3756" s="267" t="s">
        <v>5249</v>
      </c>
      <c r="C3756" s="267" t="s">
        <v>2525</v>
      </c>
      <c r="D3756" s="268"/>
      <c r="E3756" s="267">
        <v>60</v>
      </c>
      <c r="F3756" s="269">
        <v>353</v>
      </c>
      <c r="G3756" s="270">
        <v>709.8</v>
      </c>
      <c r="M3756" s="267">
        <v>-81.833738093077741</v>
      </c>
    </row>
    <row r="3757" spans="1:13" x14ac:dyDescent="0.25">
      <c r="A3757" s="267">
        <v>7141039</v>
      </c>
      <c r="B3757" s="267" t="s">
        <v>5251</v>
      </c>
      <c r="C3757" s="267" t="s">
        <v>2525</v>
      </c>
      <c r="D3757" s="268"/>
      <c r="E3757" s="267">
        <v>70</v>
      </c>
      <c r="F3757" s="269">
        <v>71</v>
      </c>
      <c r="G3757" s="270">
        <v>142.6</v>
      </c>
      <c r="M3757" s="267">
        <v>-87.522460837472181</v>
      </c>
    </row>
    <row r="3758" spans="1:13" x14ac:dyDescent="0.25">
      <c r="A3758" s="267">
        <v>7141040</v>
      </c>
      <c r="B3758" s="267" t="s">
        <v>5253</v>
      </c>
      <c r="C3758" s="267" t="s">
        <v>2525</v>
      </c>
      <c r="D3758" s="268"/>
      <c r="E3758" s="267">
        <v>60</v>
      </c>
      <c r="F3758" s="269">
        <v>4790</v>
      </c>
      <c r="G3758" s="270">
        <v>9628.6</v>
      </c>
      <c r="M3758" s="267">
        <v>-82.129692186655006</v>
      </c>
    </row>
    <row r="3759" spans="1:13" x14ac:dyDescent="0.25">
      <c r="A3759" s="267">
        <v>7141041</v>
      </c>
      <c r="B3759" s="267" t="s">
        <v>5255</v>
      </c>
      <c r="C3759" s="267" t="s">
        <v>2525</v>
      </c>
      <c r="D3759" s="268"/>
      <c r="E3759" s="267">
        <v>50</v>
      </c>
      <c r="F3759" s="269">
        <v>634</v>
      </c>
      <c r="G3759" s="270">
        <v>1275.2</v>
      </c>
      <c r="M3759" s="267">
        <v>-77.640591525842225</v>
      </c>
    </row>
    <row r="3760" spans="1:13" x14ac:dyDescent="0.25">
      <c r="A3760" s="267">
        <v>7141042</v>
      </c>
      <c r="B3760" s="267" t="s">
        <v>5257</v>
      </c>
      <c r="C3760" s="267" t="s">
        <v>2525</v>
      </c>
      <c r="D3760" s="268"/>
      <c r="E3760" s="267">
        <v>60</v>
      </c>
      <c r="F3760" s="269">
        <v>317</v>
      </c>
      <c r="G3760" s="270">
        <v>638</v>
      </c>
      <c r="M3760" s="267">
        <v>-82.933916740100528</v>
      </c>
    </row>
    <row r="3761" spans="1:13" x14ac:dyDescent="0.25">
      <c r="A3761" s="267">
        <v>7141043</v>
      </c>
      <c r="B3761" s="267" t="s">
        <v>5259</v>
      </c>
      <c r="C3761" s="267" t="s">
        <v>2525</v>
      </c>
      <c r="D3761" s="268"/>
      <c r="E3761" s="267">
        <v>60</v>
      </c>
      <c r="F3761" s="269">
        <v>541</v>
      </c>
      <c r="G3761" s="270">
        <v>1086.8</v>
      </c>
      <c r="M3761" s="267">
        <v>-84.300418640195517</v>
      </c>
    </row>
    <row r="3762" spans="1:13" x14ac:dyDescent="0.25">
      <c r="A3762" s="267">
        <v>7141044</v>
      </c>
      <c r="B3762" s="267" t="s">
        <v>5261</v>
      </c>
      <c r="C3762" s="267" t="s">
        <v>2525</v>
      </c>
      <c r="D3762" s="268"/>
      <c r="E3762" s="267">
        <v>60</v>
      </c>
      <c r="F3762" s="269">
        <v>299</v>
      </c>
      <c r="G3762" s="270">
        <v>600</v>
      </c>
      <c r="M3762" s="267">
        <v>-82.277954847193072</v>
      </c>
    </row>
    <row r="3763" spans="1:13" x14ac:dyDescent="0.25">
      <c r="A3763" s="267">
        <v>7141045</v>
      </c>
      <c r="B3763" s="267" t="s">
        <v>5263</v>
      </c>
      <c r="C3763" s="267" t="s">
        <v>2525</v>
      </c>
      <c r="D3763" s="268"/>
      <c r="E3763" s="267">
        <v>60</v>
      </c>
      <c r="F3763" s="269">
        <v>183</v>
      </c>
      <c r="G3763" s="270">
        <v>368</v>
      </c>
      <c r="M3763" s="267">
        <v>-82.649405657154489</v>
      </c>
    </row>
    <row r="3764" spans="1:13" x14ac:dyDescent="0.25">
      <c r="A3764" s="267">
        <v>7141046</v>
      </c>
      <c r="B3764" s="267" t="s">
        <v>5265</v>
      </c>
      <c r="C3764" s="267" t="s">
        <v>2525</v>
      </c>
      <c r="D3764" s="268"/>
      <c r="E3764" s="267">
        <v>60</v>
      </c>
      <c r="F3764" s="269">
        <v>183</v>
      </c>
      <c r="G3764" s="270">
        <v>367.8</v>
      </c>
      <c r="M3764" s="267">
        <v>-82.147307112565642</v>
      </c>
    </row>
    <row r="3765" spans="1:13" x14ac:dyDescent="0.25">
      <c r="A3765" s="267">
        <v>7141047</v>
      </c>
      <c r="B3765" s="267" t="s">
        <v>5267</v>
      </c>
      <c r="C3765" s="267" t="s">
        <v>2525</v>
      </c>
      <c r="D3765" s="268"/>
      <c r="E3765" s="267">
        <v>60</v>
      </c>
      <c r="F3765" s="269">
        <v>276</v>
      </c>
      <c r="G3765" s="270">
        <v>553.79999999999995</v>
      </c>
      <c r="M3765" s="267">
        <v>-79.468788140103953</v>
      </c>
    </row>
    <row r="3766" spans="1:13" x14ac:dyDescent="0.25">
      <c r="A3766" s="267">
        <v>7141049</v>
      </c>
      <c r="B3766" s="267" t="s">
        <v>5269</v>
      </c>
      <c r="C3766" s="267" t="s">
        <v>2525</v>
      </c>
      <c r="D3766" s="268"/>
      <c r="E3766" s="267">
        <v>50</v>
      </c>
      <c r="F3766" s="269">
        <v>523</v>
      </c>
      <c r="G3766" s="270">
        <v>1051.5999999999999</v>
      </c>
      <c r="M3766" s="267">
        <v>-78.287012509784049</v>
      </c>
    </row>
    <row r="3767" spans="1:13" x14ac:dyDescent="0.25">
      <c r="A3767" s="267">
        <v>7141050</v>
      </c>
      <c r="B3767" s="267" t="s">
        <v>5271</v>
      </c>
      <c r="C3767" s="267" t="s">
        <v>2525</v>
      </c>
      <c r="D3767" s="268"/>
      <c r="E3767" s="267">
        <v>60</v>
      </c>
      <c r="F3767" s="269">
        <v>4814</v>
      </c>
      <c r="G3767" s="270">
        <v>9677</v>
      </c>
      <c r="M3767" s="267">
        <v>-79.328854635455826</v>
      </c>
    </row>
    <row r="3768" spans="1:13" x14ac:dyDescent="0.25">
      <c r="A3768" s="267">
        <v>7141051</v>
      </c>
      <c r="B3768" s="267" t="s">
        <v>5273</v>
      </c>
      <c r="C3768" s="267" t="s">
        <v>2525</v>
      </c>
      <c r="D3768" s="268"/>
      <c r="E3768" s="267">
        <v>50</v>
      </c>
      <c r="F3768" s="269">
        <v>1438</v>
      </c>
      <c r="G3768" s="270">
        <v>2891.2</v>
      </c>
      <c r="M3768" s="267">
        <v>-77.219356547202679</v>
      </c>
    </row>
    <row r="3769" spans="1:13" x14ac:dyDescent="0.25">
      <c r="A3769" s="267">
        <v>7141052</v>
      </c>
      <c r="B3769" s="267" t="s">
        <v>5275</v>
      </c>
      <c r="C3769" s="267" t="s">
        <v>2525</v>
      </c>
      <c r="D3769" s="268"/>
      <c r="E3769" s="267">
        <v>60</v>
      </c>
      <c r="F3769" s="269">
        <v>232</v>
      </c>
      <c r="G3769" s="270">
        <v>465.8</v>
      </c>
      <c r="M3769" s="267">
        <v>-80.111989005080318</v>
      </c>
    </row>
    <row r="3770" spans="1:13" x14ac:dyDescent="0.25">
      <c r="A3770" s="267">
        <v>7141053</v>
      </c>
      <c r="B3770" s="267" t="s">
        <v>5277</v>
      </c>
      <c r="C3770" s="267" t="s">
        <v>2525</v>
      </c>
      <c r="D3770" s="268"/>
      <c r="E3770" s="267">
        <v>50</v>
      </c>
      <c r="F3770" s="269">
        <v>541</v>
      </c>
      <c r="G3770" s="270">
        <v>1087.8</v>
      </c>
      <c r="M3770" s="267">
        <v>-78.945331773637363</v>
      </c>
    </row>
    <row r="3771" spans="1:13" x14ac:dyDescent="0.25">
      <c r="A3771" s="267">
        <v>7141054</v>
      </c>
      <c r="B3771" s="267" t="s">
        <v>5279</v>
      </c>
      <c r="C3771" s="267" t="s">
        <v>2525</v>
      </c>
      <c r="D3771" s="268"/>
      <c r="E3771" s="267">
        <v>60</v>
      </c>
      <c r="F3771" s="269">
        <v>219</v>
      </c>
      <c r="G3771" s="270">
        <v>440.4</v>
      </c>
      <c r="M3771" s="267">
        <v>-84.136843672047263</v>
      </c>
    </row>
    <row r="3772" spans="1:13" x14ac:dyDescent="0.25">
      <c r="A3772" s="267">
        <v>7141055</v>
      </c>
      <c r="B3772" s="267" t="s">
        <v>5281</v>
      </c>
      <c r="C3772" s="267" t="s">
        <v>2525</v>
      </c>
      <c r="D3772" s="268"/>
      <c r="E3772" s="267">
        <v>60</v>
      </c>
      <c r="F3772" s="269">
        <v>156</v>
      </c>
      <c r="G3772" s="270">
        <v>313.60000000000002</v>
      </c>
      <c r="M3772" s="267">
        <v>-80.780125271873374</v>
      </c>
    </row>
    <row r="3773" spans="1:13" x14ac:dyDescent="0.25">
      <c r="A3773" s="267">
        <v>7141057</v>
      </c>
      <c r="B3773" s="267" t="s">
        <v>5283</v>
      </c>
      <c r="C3773" s="267" t="s">
        <v>2525</v>
      </c>
      <c r="D3773" s="268"/>
      <c r="E3773" s="267">
        <v>60</v>
      </c>
      <c r="F3773" s="269">
        <v>180</v>
      </c>
      <c r="G3773" s="270">
        <v>361</v>
      </c>
      <c r="M3773" s="267">
        <v>-84.981897109995415</v>
      </c>
    </row>
    <row r="3774" spans="1:13" x14ac:dyDescent="0.25">
      <c r="A3774" s="267">
        <v>7141058</v>
      </c>
      <c r="B3774" s="267" t="s">
        <v>5285</v>
      </c>
      <c r="C3774" s="267" t="s">
        <v>2525</v>
      </c>
      <c r="D3774" s="268"/>
      <c r="E3774" s="267">
        <v>70</v>
      </c>
      <c r="F3774" s="269">
        <v>174</v>
      </c>
      <c r="G3774" s="270">
        <v>350.2</v>
      </c>
      <c r="M3774" s="267">
        <v>-86.233982101343514</v>
      </c>
    </row>
    <row r="3775" spans="1:13" x14ac:dyDescent="0.25">
      <c r="A3775" s="267">
        <v>7141059</v>
      </c>
      <c r="B3775" s="267" t="s">
        <v>5287</v>
      </c>
      <c r="C3775" s="267" t="s">
        <v>2525</v>
      </c>
      <c r="D3775" s="268"/>
      <c r="E3775" s="267">
        <v>50</v>
      </c>
      <c r="F3775" s="269">
        <v>541</v>
      </c>
      <c r="G3775" s="270">
        <v>1088.4000000000001</v>
      </c>
      <c r="M3775" s="267">
        <v>-76.209052164896406</v>
      </c>
    </row>
    <row r="3776" spans="1:13" x14ac:dyDescent="0.25">
      <c r="A3776" s="267">
        <v>7141060</v>
      </c>
      <c r="B3776" s="267" t="s">
        <v>5289</v>
      </c>
      <c r="C3776" s="267" t="s">
        <v>2525</v>
      </c>
      <c r="D3776" s="268"/>
      <c r="E3776" s="267">
        <v>50</v>
      </c>
      <c r="F3776" s="269">
        <v>6289</v>
      </c>
      <c r="G3776" s="270">
        <v>12640.2</v>
      </c>
      <c r="M3776" s="267">
        <v>-70.612965487605209</v>
      </c>
    </row>
    <row r="3777" spans="1:13" x14ac:dyDescent="0.25">
      <c r="A3777" s="267">
        <v>7141061</v>
      </c>
      <c r="B3777" s="267" t="s">
        <v>5291</v>
      </c>
      <c r="C3777" s="267" t="s">
        <v>2525</v>
      </c>
      <c r="D3777" s="268"/>
      <c r="E3777" s="267">
        <v>50</v>
      </c>
      <c r="F3777" s="269">
        <v>438</v>
      </c>
      <c r="G3777" s="270">
        <v>879.6</v>
      </c>
      <c r="M3777" s="267">
        <v>-72.559755025903044</v>
      </c>
    </row>
    <row r="3778" spans="1:13" x14ac:dyDescent="0.25">
      <c r="A3778" s="267">
        <v>7141062</v>
      </c>
      <c r="B3778" s="267" t="s">
        <v>5293</v>
      </c>
      <c r="C3778" s="267" t="s">
        <v>2525</v>
      </c>
      <c r="D3778" s="268"/>
      <c r="E3778" s="267">
        <v>60</v>
      </c>
      <c r="F3778" s="269">
        <v>140</v>
      </c>
      <c r="G3778" s="270">
        <v>281.2</v>
      </c>
      <c r="M3778" s="267">
        <v>-81.793015286098608</v>
      </c>
    </row>
    <row r="3779" spans="1:13" x14ac:dyDescent="0.25">
      <c r="A3779" s="267">
        <v>7141063</v>
      </c>
      <c r="B3779" s="267" t="s">
        <v>5295</v>
      </c>
      <c r="C3779" s="267" t="s">
        <v>2525</v>
      </c>
      <c r="D3779" s="268"/>
      <c r="E3779" s="267">
        <v>60</v>
      </c>
      <c r="F3779" s="269">
        <v>129</v>
      </c>
      <c r="G3779" s="270">
        <v>259</v>
      </c>
      <c r="M3779" s="267">
        <v>-81.478845589686216</v>
      </c>
    </row>
    <row r="3780" spans="1:13" x14ac:dyDescent="0.25">
      <c r="A3780" s="267">
        <v>7141064</v>
      </c>
      <c r="B3780" s="267" t="s">
        <v>5297</v>
      </c>
      <c r="C3780" s="267" t="s">
        <v>2525</v>
      </c>
      <c r="D3780" s="268"/>
      <c r="E3780" s="267">
        <v>70</v>
      </c>
      <c r="F3780" s="269">
        <v>199</v>
      </c>
      <c r="G3780" s="270">
        <v>399.6</v>
      </c>
      <c r="M3780" s="267">
        <v>-87.484917076053534</v>
      </c>
    </row>
    <row r="3781" spans="1:13" x14ac:dyDescent="0.25">
      <c r="A3781" s="267">
        <v>7141065</v>
      </c>
      <c r="B3781" s="267" t="s">
        <v>5299</v>
      </c>
      <c r="C3781" s="267" t="s">
        <v>2525</v>
      </c>
      <c r="D3781" s="268"/>
      <c r="E3781" s="267">
        <v>60</v>
      </c>
      <c r="F3781" s="269">
        <v>295</v>
      </c>
      <c r="G3781" s="270">
        <v>592</v>
      </c>
      <c r="M3781" s="267">
        <v>-81.328344297529071</v>
      </c>
    </row>
    <row r="3782" spans="1:13" x14ac:dyDescent="0.25">
      <c r="A3782" s="267">
        <v>7141066</v>
      </c>
      <c r="B3782" s="267" t="s">
        <v>5301</v>
      </c>
      <c r="C3782" s="267" t="s">
        <v>2525</v>
      </c>
      <c r="D3782" s="268"/>
      <c r="E3782" s="267">
        <v>60</v>
      </c>
      <c r="F3782" s="269">
        <v>790</v>
      </c>
      <c r="G3782" s="270">
        <v>1587.8</v>
      </c>
      <c r="M3782" s="267">
        <v>-84.602098032366086</v>
      </c>
    </row>
    <row r="3783" spans="1:13" x14ac:dyDescent="0.25">
      <c r="A3783" s="267">
        <v>7141067</v>
      </c>
      <c r="B3783" s="267" t="s">
        <v>5303</v>
      </c>
      <c r="C3783" s="267" t="s">
        <v>2525</v>
      </c>
      <c r="D3783" s="268"/>
      <c r="E3783" s="267">
        <v>60</v>
      </c>
      <c r="F3783" s="269">
        <v>114</v>
      </c>
      <c r="G3783" s="270">
        <v>229</v>
      </c>
      <c r="M3783" s="267">
        <v>-83.27165822404001</v>
      </c>
    </row>
    <row r="3784" spans="1:13" x14ac:dyDescent="0.25">
      <c r="A3784" s="267">
        <v>7141068</v>
      </c>
      <c r="B3784" s="267" t="s">
        <v>5305</v>
      </c>
      <c r="C3784" s="267" t="s">
        <v>22275</v>
      </c>
      <c r="D3784" s="268"/>
      <c r="E3784" s="267">
        <v>60</v>
      </c>
      <c r="F3784" s="269">
        <v>1081</v>
      </c>
      <c r="G3784" s="270">
        <v>2173.1999999999998</v>
      </c>
      <c r="M3784" s="267">
        <v>-79.3627870270806</v>
      </c>
    </row>
    <row r="3785" spans="1:13" x14ac:dyDescent="0.25">
      <c r="A3785" s="267">
        <v>7141069</v>
      </c>
      <c r="B3785" s="267" t="s">
        <v>5307</v>
      </c>
      <c r="C3785" s="267" t="s">
        <v>22275</v>
      </c>
      <c r="D3785" s="268"/>
      <c r="E3785" s="267">
        <v>60</v>
      </c>
      <c r="F3785" s="269">
        <v>430</v>
      </c>
      <c r="G3785" s="270">
        <v>864.8</v>
      </c>
      <c r="M3785" s="267">
        <v>-81.984697136720484</v>
      </c>
    </row>
    <row r="3786" spans="1:13" x14ac:dyDescent="0.25">
      <c r="A3786" s="267">
        <v>7141070</v>
      </c>
      <c r="B3786" s="267" t="s">
        <v>5309</v>
      </c>
      <c r="C3786" s="267" t="s">
        <v>2525</v>
      </c>
      <c r="D3786" s="268"/>
      <c r="E3786" s="267">
        <v>60</v>
      </c>
      <c r="F3786" s="269">
        <v>8193</v>
      </c>
      <c r="G3786" s="270">
        <v>16467.2</v>
      </c>
      <c r="M3786" s="267">
        <v>-82.333855739711652</v>
      </c>
    </row>
    <row r="3787" spans="1:13" x14ac:dyDescent="0.25">
      <c r="A3787" s="267">
        <v>7141071</v>
      </c>
      <c r="B3787" s="267" t="s">
        <v>5311</v>
      </c>
      <c r="C3787" s="267" t="s">
        <v>2525</v>
      </c>
      <c r="D3787" s="268"/>
      <c r="E3787" s="267">
        <v>60</v>
      </c>
      <c r="F3787" s="269">
        <v>226</v>
      </c>
      <c r="G3787" s="270">
        <v>455</v>
      </c>
      <c r="M3787" s="267">
        <v>-79.536945242311759</v>
      </c>
    </row>
    <row r="3788" spans="1:13" x14ac:dyDescent="0.25">
      <c r="A3788" s="267">
        <v>7141072</v>
      </c>
      <c r="B3788" s="267" t="s">
        <v>5313</v>
      </c>
      <c r="C3788" s="267" t="s">
        <v>2525</v>
      </c>
      <c r="D3788" s="268"/>
      <c r="E3788" s="267">
        <v>70</v>
      </c>
      <c r="F3788" s="269">
        <v>315</v>
      </c>
      <c r="G3788" s="270">
        <v>632.79999999999995</v>
      </c>
      <c r="M3788" s="267">
        <v>-86.616632630138412</v>
      </c>
    </row>
    <row r="3789" spans="1:13" x14ac:dyDescent="0.25">
      <c r="A3789" s="267">
        <v>7141073</v>
      </c>
      <c r="B3789" s="267" t="s">
        <v>5315</v>
      </c>
      <c r="C3789" s="267" t="s">
        <v>2525</v>
      </c>
      <c r="D3789" s="268"/>
      <c r="E3789" s="267">
        <v>60</v>
      </c>
      <c r="F3789" s="269">
        <v>353</v>
      </c>
      <c r="G3789" s="270">
        <v>709.2</v>
      </c>
      <c r="M3789" s="267">
        <v>-82.230885996368514</v>
      </c>
    </row>
    <row r="3790" spans="1:13" x14ac:dyDescent="0.25">
      <c r="A3790" s="267">
        <v>7141074</v>
      </c>
      <c r="B3790" s="267" t="s">
        <v>5317</v>
      </c>
      <c r="C3790" s="267" t="s">
        <v>2525</v>
      </c>
      <c r="D3790" s="268"/>
      <c r="E3790" s="267">
        <v>60</v>
      </c>
      <c r="F3790" s="269">
        <v>271</v>
      </c>
      <c r="G3790" s="270">
        <v>544.4</v>
      </c>
      <c r="M3790" s="267">
        <v>-82.254824937305386</v>
      </c>
    </row>
    <row r="3791" spans="1:13" x14ac:dyDescent="0.25">
      <c r="A3791" s="267">
        <v>7141075</v>
      </c>
      <c r="B3791" s="267" t="s">
        <v>5319</v>
      </c>
      <c r="C3791" s="267" t="s">
        <v>22275</v>
      </c>
      <c r="D3791" s="268"/>
      <c r="E3791" s="267">
        <v>50</v>
      </c>
      <c r="F3791" s="269">
        <v>8820</v>
      </c>
      <c r="G3791" s="270">
        <v>17727.400000000001</v>
      </c>
      <c r="M3791" s="267">
        <v>-72.789362398702494</v>
      </c>
    </row>
    <row r="3792" spans="1:13" x14ac:dyDescent="0.25">
      <c r="A3792" s="267">
        <v>7141076</v>
      </c>
      <c r="B3792" s="267" t="s">
        <v>5321</v>
      </c>
      <c r="C3792" s="267" t="s">
        <v>2525</v>
      </c>
      <c r="D3792" s="268"/>
      <c r="E3792" s="267">
        <v>70</v>
      </c>
      <c r="F3792" s="269">
        <v>267</v>
      </c>
      <c r="G3792" s="270">
        <v>536.6</v>
      </c>
      <c r="M3792" s="267">
        <v>-87.532479617683848</v>
      </c>
    </row>
    <row r="3793" spans="1:13" x14ac:dyDescent="0.25">
      <c r="A3793" s="267">
        <v>7141077</v>
      </c>
      <c r="B3793" s="267" t="s">
        <v>5323</v>
      </c>
      <c r="C3793" s="267" t="s">
        <v>2525</v>
      </c>
      <c r="D3793" s="268"/>
      <c r="E3793" s="267">
        <v>70</v>
      </c>
      <c r="F3793" s="269">
        <v>157</v>
      </c>
      <c r="G3793" s="270">
        <v>315.39999999999998</v>
      </c>
      <c r="M3793" s="267">
        <v>-86.603740555843217</v>
      </c>
    </row>
    <row r="3794" spans="1:13" x14ac:dyDescent="0.25">
      <c r="A3794" s="267">
        <v>7141078</v>
      </c>
      <c r="B3794" s="267" t="s">
        <v>5325</v>
      </c>
      <c r="C3794" s="267" t="s">
        <v>2525</v>
      </c>
      <c r="D3794" s="268"/>
      <c r="E3794" s="267">
        <v>60</v>
      </c>
      <c r="F3794" s="269">
        <v>137</v>
      </c>
      <c r="G3794" s="270">
        <v>275.8</v>
      </c>
      <c r="M3794" s="267">
        <v>-81.245066053857556</v>
      </c>
    </row>
    <row r="3795" spans="1:13" x14ac:dyDescent="0.25">
      <c r="A3795" s="267">
        <v>7141079</v>
      </c>
      <c r="B3795" s="267" t="s">
        <v>5327</v>
      </c>
      <c r="C3795" s="267" t="s">
        <v>2525</v>
      </c>
      <c r="D3795" s="268"/>
      <c r="E3795" s="267">
        <v>50</v>
      </c>
      <c r="F3795" s="269">
        <v>235</v>
      </c>
      <c r="G3795" s="270">
        <v>472.6</v>
      </c>
      <c r="M3795" s="267">
        <v>-78.472463680703626</v>
      </c>
    </row>
    <row r="3796" spans="1:13" x14ac:dyDescent="0.25">
      <c r="A3796" s="267">
        <v>7141080</v>
      </c>
      <c r="B3796" s="267" t="s">
        <v>5329</v>
      </c>
      <c r="C3796" s="267" t="s">
        <v>2525</v>
      </c>
      <c r="D3796" s="268"/>
      <c r="E3796" s="267">
        <v>60</v>
      </c>
      <c r="F3796" s="269">
        <v>2059</v>
      </c>
      <c r="G3796" s="270">
        <v>4139.2</v>
      </c>
      <c r="M3796" s="267">
        <v>-83.514234217513817</v>
      </c>
    </row>
    <row r="3797" spans="1:13" x14ac:dyDescent="0.25">
      <c r="A3797" s="267">
        <v>7141081</v>
      </c>
      <c r="B3797" s="267" t="s">
        <v>5331</v>
      </c>
      <c r="C3797" s="267" t="s">
        <v>2525</v>
      </c>
      <c r="D3797" s="268"/>
      <c r="E3797" s="267">
        <v>60</v>
      </c>
      <c r="F3797" s="269">
        <v>278</v>
      </c>
      <c r="G3797" s="270">
        <v>559</v>
      </c>
      <c r="M3797" s="267">
        <v>-80.718579798781647</v>
      </c>
    </row>
    <row r="3798" spans="1:13" x14ac:dyDescent="0.25">
      <c r="A3798" s="267">
        <v>7141082</v>
      </c>
      <c r="B3798" s="267" t="s">
        <v>5333</v>
      </c>
      <c r="C3798" s="267" t="s">
        <v>2525</v>
      </c>
      <c r="D3798" s="268"/>
      <c r="E3798" s="267">
        <v>50</v>
      </c>
      <c r="F3798" s="269">
        <v>102</v>
      </c>
      <c r="G3798" s="270">
        <v>205.6</v>
      </c>
      <c r="M3798" s="267">
        <v>-77.320954180842733</v>
      </c>
    </row>
    <row r="3799" spans="1:13" x14ac:dyDescent="0.25">
      <c r="A3799" s="267">
        <v>7141083</v>
      </c>
      <c r="B3799" s="267" t="s">
        <v>5335</v>
      </c>
      <c r="C3799" s="267" t="s">
        <v>2525</v>
      </c>
      <c r="D3799" s="268"/>
      <c r="E3799" s="267">
        <v>60</v>
      </c>
      <c r="F3799" s="269">
        <v>109</v>
      </c>
      <c r="G3799" s="270">
        <v>219.4</v>
      </c>
      <c r="M3799" s="267">
        <v>-82.637679445893241</v>
      </c>
    </row>
    <row r="3800" spans="1:13" x14ac:dyDescent="0.25">
      <c r="A3800" s="267">
        <v>7141084</v>
      </c>
      <c r="B3800" s="267" t="s">
        <v>5337</v>
      </c>
      <c r="C3800" s="267" t="s">
        <v>2525</v>
      </c>
      <c r="D3800" s="268"/>
      <c r="E3800" s="267">
        <v>60</v>
      </c>
      <c r="F3800" s="269">
        <v>156</v>
      </c>
      <c r="G3800" s="270">
        <v>314</v>
      </c>
      <c r="M3800" s="267">
        <v>-84.88365938236376</v>
      </c>
    </row>
    <row r="3801" spans="1:13" x14ac:dyDescent="0.25">
      <c r="A3801" s="267">
        <v>7141085</v>
      </c>
      <c r="B3801" s="267" t="s">
        <v>5339</v>
      </c>
      <c r="C3801" s="267" t="s">
        <v>2525</v>
      </c>
      <c r="D3801" s="268"/>
      <c r="E3801" s="267">
        <v>50</v>
      </c>
      <c r="F3801" s="269">
        <v>999</v>
      </c>
      <c r="G3801" s="270">
        <v>2007</v>
      </c>
      <c r="M3801" s="267">
        <v>-69.797559593478184</v>
      </c>
    </row>
    <row r="3802" spans="1:13" x14ac:dyDescent="0.25">
      <c r="A3802" s="267">
        <v>7141086</v>
      </c>
      <c r="B3802" s="267" t="s">
        <v>5341</v>
      </c>
      <c r="C3802" s="267" t="s">
        <v>2525</v>
      </c>
      <c r="D3802" s="268"/>
      <c r="E3802" s="267">
        <v>60</v>
      </c>
      <c r="F3802" s="269">
        <v>195</v>
      </c>
      <c r="G3802" s="270">
        <v>392</v>
      </c>
      <c r="M3802" s="267">
        <v>-82.584637808462801</v>
      </c>
    </row>
    <row r="3803" spans="1:13" x14ac:dyDescent="0.25">
      <c r="A3803" s="267">
        <v>7141087</v>
      </c>
      <c r="B3803" s="267" t="s">
        <v>5343</v>
      </c>
      <c r="C3803" s="267" t="s">
        <v>2525</v>
      </c>
      <c r="D3803" s="268"/>
      <c r="E3803" s="267">
        <v>60</v>
      </c>
      <c r="F3803" s="269">
        <v>43</v>
      </c>
      <c r="G3803" s="270">
        <v>87.2</v>
      </c>
      <c r="M3803" s="267">
        <v>-82.356915510681532</v>
      </c>
    </row>
    <row r="3804" spans="1:13" x14ac:dyDescent="0.25">
      <c r="A3804" s="267">
        <v>7141088</v>
      </c>
      <c r="B3804" s="267" t="s">
        <v>5345</v>
      </c>
      <c r="C3804" s="267" t="s">
        <v>2525</v>
      </c>
      <c r="D3804" s="268"/>
      <c r="E3804" s="267">
        <v>50</v>
      </c>
      <c r="F3804" s="269">
        <v>62</v>
      </c>
      <c r="G3804" s="270">
        <v>124</v>
      </c>
      <c r="M3804" s="267">
        <v>-77.841167562358123</v>
      </c>
    </row>
    <row r="3805" spans="1:13" x14ac:dyDescent="0.25">
      <c r="A3805" s="267">
        <v>7141089</v>
      </c>
      <c r="B3805" s="267" t="s">
        <v>5347</v>
      </c>
      <c r="C3805" s="267" t="s">
        <v>2525</v>
      </c>
      <c r="D3805" s="268"/>
      <c r="E3805" s="267">
        <v>60</v>
      </c>
      <c r="F3805" s="269">
        <v>211</v>
      </c>
      <c r="G3805" s="270">
        <v>424</v>
      </c>
      <c r="M3805" s="267">
        <v>-81.962762361733212</v>
      </c>
    </row>
    <row r="3806" spans="1:13" x14ac:dyDescent="0.25">
      <c r="A3806" s="267">
        <v>7141091</v>
      </c>
      <c r="B3806" s="267" t="s">
        <v>5349</v>
      </c>
      <c r="C3806" s="267" t="s">
        <v>22275</v>
      </c>
      <c r="D3806" s="268"/>
      <c r="E3806" s="267">
        <v>50</v>
      </c>
      <c r="F3806" s="269">
        <v>2305</v>
      </c>
      <c r="G3806" s="270">
        <v>4633.6000000000004</v>
      </c>
      <c r="M3806" s="267">
        <v>-78.71591765880774</v>
      </c>
    </row>
    <row r="3807" spans="1:13" x14ac:dyDescent="0.25">
      <c r="A3807" s="267">
        <v>7141092</v>
      </c>
      <c r="B3807" s="267" t="s">
        <v>5351</v>
      </c>
      <c r="C3807" s="267" t="s">
        <v>22275</v>
      </c>
      <c r="D3807" s="268"/>
      <c r="E3807" s="267">
        <v>50</v>
      </c>
      <c r="F3807" s="269">
        <v>2073</v>
      </c>
      <c r="G3807" s="270">
        <v>4166</v>
      </c>
      <c r="M3807" s="267">
        <v>-68.576320455653402</v>
      </c>
    </row>
    <row r="3808" spans="1:13" x14ac:dyDescent="0.25">
      <c r="A3808" s="267">
        <v>7141093</v>
      </c>
      <c r="B3808" s="267" t="s">
        <v>5353</v>
      </c>
      <c r="C3808" s="267" t="s">
        <v>2525</v>
      </c>
      <c r="D3808" s="268"/>
      <c r="E3808" s="267">
        <v>60</v>
      </c>
      <c r="F3808" s="269">
        <v>189</v>
      </c>
      <c r="G3808" s="270">
        <v>379.8</v>
      </c>
      <c r="M3808" s="267">
        <v>-83.46620082803004</v>
      </c>
    </row>
    <row r="3809" spans="1:13" x14ac:dyDescent="0.25">
      <c r="A3809" s="267">
        <v>7141094</v>
      </c>
      <c r="B3809" s="267" t="s">
        <v>5355</v>
      </c>
      <c r="C3809" s="267" t="s">
        <v>2525</v>
      </c>
      <c r="D3809" s="268"/>
      <c r="E3809" s="267">
        <v>60</v>
      </c>
      <c r="F3809" s="269">
        <v>131</v>
      </c>
      <c r="G3809" s="270">
        <v>263.39999999999998</v>
      </c>
      <c r="M3809" s="267">
        <v>-82.571470777264537</v>
      </c>
    </row>
    <row r="3810" spans="1:13" x14ac:dyDescent="0.25">
      <c r="A3810" s="267">
        <v>7141095</v>
      </c>
      <c r="B3810" s="267" t="s">
        <v>5357</v>
      </c>
      <c r="C3810" s="267" t="s">
        <v>2525</v>
      </c>
      <c r="D3810" s="268"/>
      <c r="E3810" s="267">
        <v>60</v>
      </c>
      <c r="F3810" s="269">
        <v>725</v>
      </c>
      <c r="G3810" s="270">
        <v>1457.4</v>
      </c>
      <c r="M3810" s="267">
        <v>-83.037765672117644</v>
      </c>
    </row>
    <row r="3811" spans="1:13" x14ac:dyDescent="0.25">
      <c r="A3811" s="267">
        <v>7141096</v>
      </c>
      <c r="B3811" s="267" t="s">
        <v>5359</v>
      </c>
      <c r="C3811" s="267" t="s">
        <v>2525</v>
      </c>
      <c r="D3811" s="268"/>
      <c r="E3811" s="267">
        <v>70</v>
      </c>
      <c r="F3811" s="269">
        <v>109</v>
      </c>
      <c r="G3811" s="270">
        <v>218.4</v>
      </c>
      <c r="M3811" s="267">
        <v>-88.404531785467952</v>
      </c>
    </row>
    <row r="3812" spans="1:13" x14ac:dyDescent="0.25">
      <c r="A3812" s="267">
        <v>7141097</v>
      </c>
      <c r="B3812" s="267" t="s">
        <v>5361</v>
      </c>
      <c r="C3812" s="267" t="s">
        <v>2525</v>
      </c>
      <c r="D3812" s="268"/>
      <c r="E3812" s="267">
        <v>50</v>
      </c>
      <c r="F3812" s="269">
        <v>205</v>
      </c>
      <c r="G3812" s="270">
        <v>411.8</v>
      </c>
      <c r="M3812" s="267">
        <v>-78.5981803529979</v>
      </c>
    </row>
    <row r="3813" spans="1:13" x14ac:dyDescent="0.25">
      <c r="A3813" s="267">
        <v>7141098</v>
      </c>
      <c r="B3813" s="267" t="s">
        <v>5363</v>
      </c>
      <c r="C3813" s="267" t="s">
        <v>2525</v>
      </c>
      <c r="D3813" s="268"/>
      <c r="E3813" s="267">
        <v>60</v>
      </c>
      <c r="F3813" s="269">
        <v>493</v>
      </c>
      <c r="G3813" s="270">
        <v>991</v>
      </c>
      <c r="M3813" s="267">
        <v>-79.146047441411781</v>
      </c>
    </row>
    <row r="3814" spans="1:13" x14ac:dyDescent="0.25">
      <c r="A3814" s="267">
        <v>7141099</v>
      </c>
      <c r="B3814" s="267" t="s">
        <v>5365</v>
      </c>
      <c r="C3814" s="267" t="s">
        <v>2525</v>
      </c>
      <c r="D3814" s="268"/>
      <c r="E3814" s="267">
        <v>60</v>
      </c>
      <c r="F3814" s="269">
        <v>261</v>
      </c>
      <c r="G3814" s="270">
        <v>525.6</v>
      </c>
      <c r="M3814" s="267">
        <v>-84.838358440687756</v>
      </c>
    </row>
    <row r="3815" spans="1:13" x14ac:dyDescent="0.25">
      <c r="A3815" s="267">
        <v>7141100</v>
      </c>
      <c r="B3815" s="267" t="s">
        <v>5367</v>
      </c>
      <c r="C3815" s="267" t="s">
        <v>2525</v>
      </c>
      <c r="D3815" s="268"/>
      <c r="E3815" s="267">
        <v>60</v>
      </c>
      <c r="F3815" s="269">
        <v>102</v>
      </c>
      <c r="G3815" s="270">
        <v>204.4</v>
      </c>
      <c r="M3815" s="267">
        <v>-82.677155750336468</v>
      </c>
    </row>
    <row r="3816" spans="1:13" x14ac:dyDescent="0.25">
      <c r="A3816" s="267">
        <v>7141101</v>
      </c>
      <c r="B3816" s="267" t="s">
        <v>5369</v>
      </c>
      <c r="C3816" s="267" t="s">
        <v>2525</v>
      </c>
      <c r="D3816" s="268"/>
      <c r="E3816" s="267">
        <v>60</v>
      </c>
      <c r="F3816" s="269">
        <v>84</v>
      </c>
      <c r="G3816" s="270">
        <v>169.2</v>
      </c>
      <c r="M3816" s="267">
        <v>-84.845247066465987</v>
      </c>
    </row>
    <row r="3817" spans="1:13" x14ac:dyDescent="0.25">
      <c r="A3817" s="267">
        <v>7141102</v>
      </c>
      <c r="B3817" s="267" t="s">
        <v>5371</v>
      </c>
      <c r="C3817" s="267" t="s">
        <v>2525</v>
      </c>
      <c r="D3817" s="268"/>
      <c r="E3817" s="267">
        <v>60</v>
      </c>
      <c r="F3817" s="269">
        <v>373</v>
      </c>
      <c r="G3817" s="270">
        <v>748.8</v>
      </c>
      <c r="M3817" s="267">
        <v>-80.240216246275565</v>
      </c>
    </row>
    <row r="3818" spans="1:13" x14ac:dyDescent="0.25">
      <c r="A3818" s="267">
        <v>7141103</v>
      </c>
      <c r="B3818" s="267" t="s">
        <v>5373</v>
      </c>
      <c r="C3818" s="267" t="s">
        <v>2525</v>
      </c>
      <c r="D3818" s="268"/>
      <c r="E3818" s="267">
        <v>60</v>
      </c>
      <c r="F3818" s="269">
        <v>179</v>
      </c>
      <c r="G3818" s="270">
        <v>360.6</v>
      </c>
      <c r="M3818" s="267">
        <v>-81.436025095435738</v>
      </c>
    </row>
    <row r="3819" spans="1:13" x14ac:dyDescent="0.25">
      <c r="A3819" s="267">
        <v>7141104</v>
      </c>
      <c r="B3819" s="267" t="s">
        <v>5375</v>
      </c>
      <c r="C3819" s="267" t="s">
        <v>2525</v>
      </c>
      <c r="D3819" s="268"/>
      <c r="E3819" s="267">
        <v>60</v>
      </c>
      <c r="F3819" s="269">
        <v>188</v>
      </c>
      <c r="G3819" s="270">
        <v>378.8</v>
      </c>
      <c r="M3819" s="267">
        <v>-79.482617307933538</v>
      </c>
    </row>
    <row r="3820" spans="1:13" x14ac:dyDescent="0.25">
      <c r="A3820" s="267">
        <v>7141105</v>
      </c>
      <c r="B3820" s="267" t="s">
        <v>5377</v>
      </c>
      <c r="C3820" s="267" t="s">
        <v>2525</v>
      </c>
      <c r="D3820" s="268"/>
      <c r="E3820" s="267">
        <v>60</v>
      </c>
      <c r="F3820" s="269">
        <v>96</v>
      </c>
      <c r="G3820" s="270">
        <v>193</v>
      </c>
      <c r="M3820" s="267">
        <v>-84.408679124325715</v>
      </c>
    </row>
    <row r="3821" spans="1:13" x14ac:dyDescent="0.25">
      <c r="A3821" s="267">
        <v>7141106</v>
      </c>
      <c r="B3821" s="267" t="s">
        <v>5379</v>
      </c>
      <c r="C3821" s="267" t="s">
        <v>2525</v>
      </c>
      <c r="D3821" s="268"/>
      <c r="E3821" s="267">
        <v>70</v>
      </c>
      <c r="F3821" s="269">
        <v>72</v>
      </c>
      <c r="G3821" s="270">
        <v>143.80000000000001</v>
      </c>
      <c r="M3821" s="267">
        <v>-85.615724293795068</v>
      </c>
    </row>
    <row r="3822" spans="1:13" x14ac:dyDescent="0.25">
      <c r="A3822" s="267">
        <v>7141107</v>
      </c>
      <c r="B3822" s="267" t="s">
        <v>5381</v>
      </c>
      <c r="C3822" s="267" t="s">
        <v>2525</v>
      </c>
      <c r="D3822" s="268"/>
      <c r="E3822" s="267">
        <v>50</v>
      </c>
      <c r="F3822" s="269">
        <v>267</v>
      </c>
      <c r="G3822" s="270">
        <v>537</v>
      </c>
      <c r="M3822" s="267">
        <v>-78.30373630320284</v>
      </c>
    </row>
    <row r="3823" spans="1:13" x14ac:dyDescent="0.25">
      <c r="A3823" s="267">
        <v>7141108</v>
      </c>
      <c r="B3823" s="267" t="s">
        <v>5383</v>
      </c>
      <c r="C3823" s="267" t="s">
        <v>2525</v>
      </c>
      <c r="D3823" s="268"/>
      <c r="E3823" s="267">
        <v>60</v>
      </c>
      <c r="F3823" s="269">
        <v>619</v>
      </c>
      <c r="G3823" s="270">
        <v>1244.2</v>
      </c>
      <c r="M3823" s="267">
        <v>-80.888612284212812</v>
      </c>
    </row>
    <row r="3824" spans="1:13" x14ac:dyDescent="0.25">
      <c r="A3824" s="267">
        <v>7141109</v>
      </c>
      <c r="B3824" s="267" t="s">
        <v>5385</v>
      </c>
      <c r="C3824" s="267" t="s">
        <v>2525</v>
      </c>
      <c r="D3824" s="268"/>
      <c r="E3824" s="267">
        <v>60</v>
      </c>
      <c r="F3824" s="269">
        <v>198</v>
      </c>
      <c r="G3824" s="270">
        <v>397.6</v>
      </c>
      <c r="M3824" s="267">
        <v>-84.218290217305054</v>
      </c>
    </row>
    <row r="3825" spans="1:13" x14ac:dyDescent="0.25">
      <c r="A3825" s="267">
        <v>7141110</v>
      </c>
      <c r="B3825" s="267" t="s">
        <v>5387</v>
      </c>
      <c r="C3825" s="267" t="s">
        <v>2525</v>
      </c>
      <c r="D3825" s="268"/>
      <c r="E3825" s="267">
        <v>60</v>
      </c>
      <c r="F3825" s="269">
        <v>88</v>
      </c>
      <c r="G3825" s="270">
        <v>176.8</v>
      </c>
      <c r="M3825" s="267">
        <v>-84.442042312437025</v>
      </c>
    </row>
    <row r="3826" spans="1:13" x14ac:dyDescent="0.25">
      <c r="A3826" s="267">
        <v>7141111</v>
      </c>
      <c r="B3826" s="267" t="s">
        <v>5389</v>
      </c>
      <c r="C3826" s="267" t="s">
        <v>2525</v>
      </c>
      <c r="D3826" s="268"/>
      <c r="E3826" s="267">
        <v>60</v>
      </c>
      <c r="F3826" s="269">
        <v>173</v>
      </c>
      <c r="G3826" s="270">
        <v>347</v>
      </c>
      <c r="M3826" s="267">
        <v>-81.669805239896348</v>
      </c>
    </row>
    <row r="3827" spans="1:13" x14ac:dyDescent="0.25">
      <c r="A3827" s="267">
        <v>7141112</v>
      </c>
      <c r="B3827" s="267" t="s">
        <v>5391</v>
      </c>
      <c r="C3827" s="267" t="s">
        <v>2525</v>
      </c>
      <c r="D3827" s="268"/>
      <c r="E3827" s="267">
        <v>60</v>
      </c>
      <c r="F3827" s="269">
        <v>162</v>
      </c>
      <c r="G3827" s="270">
        <v>326</v>
      </c>
      <c r="M3827" s="267">
        <v>-83.007562748237035</v>
      </c>
    </row>
    <row r="3828" spans="1:13" x14ac:dyDescent="0.25">
      <c r="A3828" s="267">
        <v>7141113</v>
      </c>
      <c r="B3828" s="267" t="s">
        <v>5393</v>
      </c>
      <c r="C3828" s="267" t="s">
        <v>2525</v>
      </c>
      <c r="D3828" s="268"/>
      <c r="E3828" s="267">
        <v>60</v>
      </c>
      <c r="F3828" s="269">
        <v>107</v>
      </c>
      <c r="G3828" s="270">
        <v>215.8</v>
      </c>
      <c r="M3828" s="267">
        <v>-79.548409442320548</v>
      </c>
    </row>
    <row r="3829" spans="1:13" x14ac:dyDescent="0.25">
      <c r="A3829" s="267">
        <v>7141114</v>
      </c>
      <c r="B3829" s="267" t="s">
        <v>5395</v>
      </c>
      <c r="C3829" s="267" t="s">
        <v>2525</v>
      </c>
      <c r="D3829" s="268"/>
      <c r="E3829" s="267">
        <v>70</v>
      </c>
      <c r="F3829" s="269">
        <v>92</v>
      </c>
      <c r="G3829" s="270">
        <v>184.4</v>
      </c>
      <c r="M3829" s="267">
        <v>-87.539594624118905</v>
      </c>
    </row>
    <row r="3830" spans="1:13" x14ac:dyDescent="0.25">
      <c r="A3830" s="267">
        <v>7141115</v>
      </c>
      <c r="B3830" s="267" t="s">
        <v>5397</v>
      </c>
      <c r="C3830" s="267" t="s">
        <v>2525</v>
      </c>
      <c r="D3830" s="268"/>
      <c r="E3830" s="267">
        <v>60</v>
      </c>
      <c r="F3830" s="269">
        <v>161</v>
      </c>
      <c r="G3830" s="270">
        <v>322.8</v>
      </c>
      <c r="M3830" s="267">
        <v>-84.453062382425827</v>
      </c>
    </row>
    <row r="3831" spans="1:13" x14ac:dyDescent="0.25">
      <c r="A3831" s="267">
        <v>7141116</v>
      </c>
      <c r="B3831" s="267" t="s">
        <v>5399</v>
      </c>
      <c r="C3831" s="267" t="s">
        <v>2525</v>
      </c>
      <c r="D3831" s="268"/>
      <c r="E3831" s="267">
        <v>70</v>
      </c>
      <c r="F3831" s="269">
        <v>171</v>
      </c>
      <c r="G3831" s="270">
        <v>344.2</v>
      </c>
      <c r="M3831" s="267">
        <v>-85.086148265114332</v>
      </c>
    </row>
    <row r="3832" spans="1:13" x14ac:dyDescent="0.25">
      <c r="A3832" s="267">
        <v>7141117</v>
      </c>
      <c r="B3832" s="267" t="s">
        <v>5401</v>
      </c>
      <c r="C3832" s="267" t="s">
        <v>2525</v>
      </c>
      <c r="D3832" s="268"/>
      <c r="E3832" s="267">
        <v>60</v>
      </c>
      <c r="F3832" s="269">
        <v>225</v>
      </c>
      <c r="G3832" s="270">
        <v>452.6</v>
      </c>
      <c r="M3832" s="267">
        <v>-82.252076187231509</v>
      </c>
    </row>
    <row r="3833" spans="1:13" x14ac:dyDescent="0.25">
      <c r="A3833" s="267">
        <v>7141118</v>
      </c>
      <c r="B3833" s="267" t="s">
        <v>3994</v>
      </c>
      <c r="C3833" s="267" t="s">
        <v>2525</v>
      </c>
      <c r="D3833" s="268"/>
      <c r="E3833" s="267">
        <v>60</v>
      </c>
      <c r="F3833" s="269">
        <v>93</v>
      </c>
      <c r="G3833" s="270">
        <v>187</v>
      </c>
      <c r="M3833" s="267">
        <v>-79.460124156276237</v>
      </c>
    </row>
    <row r="3834" spans="1:13" x14ac:dyDescent="0.25">
      <c r="A3834" s="267">
        <v>7141120</v>
      </c>
      <c r="B3834" s="267" t="s">
        <v>5404</v>
      </c>
      <c r="C3834" s="267" t="s">
        <v>2525</v>
      </c>
      <c r="D3834" s="268"/>
      <c r="E3834" s="267">
        <v>50</v>
      </c>
      <c r="F3834" s="269">
        <v>180</v>
      </c>
      <c r="G3834" s="270">
        <v>362.2</v>
      </c>
      <c r="M3834" s="267">
        <v>-77.264945845440408</v>
      </c>
    </row>
    <row r="3835" spans="1:13" x14ac:dyDescent="0.25">
      <c r="A3835" s="267">
        <v>7141121</v>
      </c>
      <c r="B3835" s="267" t="s">
        <v>5406</v>
      </c>
      <c r="C3835" s="267" t="s">
        <v>22275</v>
      </c>
      <c r="D3835" s="268"/>
      <c r="E3835" s="267">
        <v>50</v>
      </c>
      <c r="F3835" s="269">
        <v>651</v>
      </c>
      <c r="G3835" s="270">
        <v>1309</v>
      </c>
      <c r="M3835" s="267">
        <v>-72.682680802963901</v>
      </c>
    </row>
    <row r="3836" spans="1:13" x14ac:dyDescent="0.25">
      <c r="A3836" s="267">
        <v>7141122</v>
      </c>
      <c r="B3836" s="267" t="s">
        <v>5408</v>
      </c>
      <c r="C3836" s="267" t="s">
        <v>2525</v>
      </c>
      <c r="D3836" s="268"/>
      <c r="E3836" s="267">
        <v>60</v>
      </c>
      <c r="F3836" s="269">
        <v>90</v>
      </c>
      <c r="G3836" s="270">
        <v>180</v>
      </c>
      <c r="M3836" s="267">
        <v>-82.877035480576993</v>
      </c>
    </row>
    <row r="3837" spans="1:13" x14ac:dyDescent="0.25">
      <c r="A3837" s="267">
        <v>7141124</v>
      </c>
      <c r="B3837" s="267" t="s">
        <v>5410</v>
      </c>
      <c r="C3837" s="267" t="s">
        <v>2525</v>
      </c>
      <c r="D3837" s="268"/>
      <c r="E3837" s="267">
        <v>50</v>
      </c>
      <c r="F3837" s="269">
        <v>153</v>
      </c>
      <c r="G3837" s="270">
        <v>308.2</v>
      </c>
      <c r="M3837" s="267">
        <v>-75.901000744378536</v>
      </c>
    </row>
    <row r="3838" spans="1:13" x14ac:dyDescent="0.25">
      <c r="A3838" s="267">
        <v>7141125</v>
      </c>
      <c r="B3838" s="267" t="s">
        <v>5412</v>
      </c>
      <c r="C3838" s="267" t="s">
        <v>2525</v>
      </c>
      <c r="D3838" s="268"/>
      <c r="E3838" s="267">
        <v>50</v>
      </c>
      <c r="F3838" s="269">
        <v>132</v>
      </c>
      <c r="G3838" s="270">
        <v>265.2</v>
      </c>
      <c r="M3838" s="267">
        <v>-75.129383855303516</v>
      </c>
    </row>
    <row r="3839" spans="1:13" x14ac:dyDescent="0.25">
      <c r="A3839" s="267">
        <v>7141126</v>
      </c>
      <c r="B3839" s="267" t="s">
        <v>9794</v>
      </c>
      <c r="C3839" s="267" t="s">
        <v>2525</v>
      </c>
      <c r="D3839" s="268"/>
      <c r="E3839" s="267">
        <v>60</v>
      </c>
      <c r="F3839" s="269">
        <v>365</v>
      </c>
      <c r="G3839" s="270">
        <v>734.2</v>
      </c>
      <c r="M3839" s="267">
        <v>-79.010258693161674</v>
      </c>
    </row>
    <row r="3840" spans="1:13" x14ac:dyDescent="0.25">
      <c r="A3840" s="267">
        <v>7141127</v>
      </c>
      <c r="B3840" s="267" t="s">
        <v>5415</v>
      </c>
      <c r="C3840" s="267" t="s">
        <v>2525</v>
      </c>
      <c r="D3840" s="268"/>
      <c r="E3840" s="267">
        <v>60</v>
      </c>
      <c r="F3840" s="269">
        <v>115</v>
      </c>
      <c r="G3840" s="270">
        <v>231.6</v>
      </c>
      <c r="M3840" s="267">
        <v>-82.389464197180843</v>
      </c>
    </row>
    <row r="3841" spans="1:13" x14ac:dyDescent="0.25">
      <c r="A3841" s="267">
        <v>7141128</v>
      </c>
      <c r="B3841" s="267" t="s">
        <v>5417</v>
      </c>
      <c r="C3841" s="267" t="s">
        <v>2525</v>
      </c>
      <c r="D3841" s="268"/>
      <c r="E3841" s="267">
        <v>60</v>
      </c>
      <c r="F3841" s="269">
        <v>212</v>
      </c>
      <c r="G3841" s="270">
        <v>427</v>
      </c>
      <c r="M3841" s="267">
        <v>-84.676350752213082</v>
      </c>
    </row>
    <row r="3842" spans="1:13" x14ac:dyDescent="0.25">
      <c r="A3842" s="267">
        <v>7141129</v>
      </c>
      <c r="B3842" s="267" t="s">
        <v>5419</v>
      </c>
      <c r="C3842" s="267" t="s">
        <v>2525</v>
      </c>
      <c r="D3842" s="268"/>
      <c r="E3842" s="267">
        <v>50</v>
      </c>
      <c r="F3842" s="269">
        <v>903</v>
      </c>
      <c r="G3842" s="270">
        <v>1815</v>
      </c>
      <c r="M3842" s="267">
        <v>-77.437302130564532</v>
      </c>
    </row>
    <row r="3843" spans="1:13" x14ac:dyDescent="0.25">
      <c r="A3843" s="267">
        <v>7141130</v>
      </c>
      <c r="B3843" s="267" t="s">
        <v>5421</v>
      </c>
      <c r="C3843" s="267" t="s">
        <v>2525</v>
      </c>
      <c r="D3843" s="268"/>
      <c r="E3843" s="267">
        <v>60</v>
      </c>
      <c r="F3843" s="269">
        <v>120</v>
      </c>
      <c r="G3843" s="270">
        <v>241</v>
      </c>
      <c r="M3843" s="267">
        <v>-81.664069663120017</v>
      </c>
    </row>
    <row r="3844" spans="1:13" x14ac:dyDescent="0.25">
      <c r="A3844" s="267">
        <v>7141131</v>
      </c>
      <c r="B3844" s="267" t="s">
        <v>5423</v>
      </c>
      <c r="C3844" s="267" t="s">
        <v>2525</v>
      </c>
      <c r="D3844" s="268"/>
      <c r="E3844" s="267">
        <v>50</v>
      </c>
      <c r="F3844" s="269">
        <v>154</v>
      </c>
      <c r="G3844" s="270">
        <v>308.8</v>
      </c>
      <c r="M3844" s="267">
        <v>-78.33910066581646</v>
      </c>
    </row>
    <row r="3845" spans="1:13" x14ac:dyDescent="0.25">
      <c r="A3845" s="267">
        <v>7141132</v>
      </c>
      <c r="B3845" s="267" t="s">
        <v>4449</v>
      </c>
      <c r="C3845" s="267" t="s">
        <v>2525</v>
      </c>
      <c r="D3845" s="268"/>
      <c r="E3845" s="267">
        <v>60</v>
      </c>
      <c r="F3845" s="269">
        <v>102</v>
      </c>
      <c r="G3845" s="270">
        <v>205.6</v>
      </c>
      <c r="M3845" s="267">
        <v>-82.913082547912964</v>
      </c>
    </row>
    <row r="3846" spans="1:13" x14ac:dyDescent="0.25">
      <c r="A3846" s="267">
        <v>7141133</v>
      </c>
      <c r="B3846" s="267" t="s">
        <v>5426</v>
      </c>
      <c r="C3846" s="267" t="s">
        <v>2525</v>
      </c>
      <c r="D3846" s="268"/>
      <c r="E3846" s="267">
        <v>60</v>
      </c>
      <c r="F3846" s="269">
        <v>174</v>
      </c>
      <c r="G3846" s="270">
        <v>350.4</v>
      </c>
      <c r="M3846" s="267">
        <v>-84.558939984439675</v>
      </c>
    </row>
    <row r="3847" spans="1:13" x14ac:dyDescent="0.25">
      <c r="A3847" s="267">
        <v>7141134</v>
      </c>
      <c r="B3847" s="267" t="s">
        <v>5428</v>
      </c>
      <c r="C3847" s="267" t="s">
        <v>2525</v>
      </c>
      <c r="D3847" s="268"/>
      <c r="E3847" s="267">
        <v>50</v>
      </c>
      <c r="F3847" s="269">
        <v>59</v>
      </c>
      <c r="G3847" s="270">
        <v>117.6</v>
      </c>
      <c r="M3847" s="267">
        <v>-78.889714048537172</v>
      </c>
    </row>
    <row r="3848" spans="1:13" x14ac:dyDescent="0.25">
      <c r="A3848" s="267">
        <v>7141135</v>
      </c>
      <c r="B3848" s="267" t="s">
        <v>5430</v>
      </c>
      <c r="C3848" s="267" t="s">
        <v>2525</v>
      </c>
      <c r="D3848" s="268"/>
      <c r="E3848" s="267">
        <v>50</v>
      </c>
      <c r="F3848" s="269">
        <v>219</v>
      </c>
      <c r="G3848" s="270">
        <v>440</v>
      </c>
      <c r="M3848" s="267">
        <v>-78.538334606216438</v>
      </c>
    </row>
    <row r="3849" spans="1:13" x14ac:dyDescent="0.25">
      <c r="A3849" s="267">
        <v>7141136</v>
      </c>
      <c r="B3849" s="267" t="s">
        <v>5432</v>
      </c>
      <c r="C3849" s="267" t="s">
        <v>2525</v>
      </c>
      <c r="D3849" s="268"/>
      <c r="E3849" s="267">
        <v>50</v>
      </c>
      <c r="F3849" s="269">
        <v>539</v>
      </c>
      <c r="G3849" s="270">
        <v>1083.2</v>
      </c>
      <c r="M3849" s="267">
        <v>-72.481909730203682</v>
      </c>
    </row>
    <row r="3850" spans="1:13" x14ac:dyDescent="0.25">
      <c r="A3850" s="267">
        <v>7141137</v>
      </c>
      <c r="B3850" s="267" t="s">
        <v>5434</v>
      </c>
      <c r="C3850" s="267" t="s">
        <v>2525</v>
      </c>
      <c r="D3850" s="268"/>
      <c r="E3850" s="267">
        <v>60</v>
      </c>
      <c r="F3850" s="269">
        <v>235</v>
      </c>
      <c r="G3850" s="270">
        <v>473.2</v>
      </c>
      <c r="M3850" s="267">
        <v>-81.337357626747163</v>
      </c>
    </row>
    <row r="3851" spans="1:13" x14ac:dyDescent="0.25">
      <c r="A3851" s="267">
        <v>7141138</v>
      </c>
      <c r="B3851" s="267" t="s">
        <v>5436</v>
      </c>
      <c r="C3851" s="267" t="s">
        <v>2525</v>
      </c>
      <c r="D3851" s="268"/>
      <c r="E3851" s="267">
        <v>60</v>
      </c>
      <c r="F3851" s="269">
        <v>240</v>
      </c>
      <c r="G3851" s="270">
        <v>483.2</v>
      </c>
      <c r="M3851" s="267">
        <v>-83.854082562882866</v>
      </c>
    </row>
    <row r="3852" spans="1:13" x14ac:dyDescent="0.25">
      <c r="A3852" s="267">
        <v>7141139</v>
      </c>
      <c r="B3852" s="267" t="s">
        <v>5438</v>
      </c>
      <c r="C3852" s="267" t="s">
        <v>2525</v>
      </c>
      <c r="D3852" s="268"/>
      <c r="E3852" s="267">
        <v>50</v>
      </c>
      <c r="F3852" s="269">
        <v>346</v>
      </c>
      <c r="G3852" s="270">
        <v>696.4</v>
      </c>
      <c r="M3852" s="267">
        <v>-78.879876476377248</v>
      </c>
    </row>
    <row r="3853" spans="1:13" x14ac:dyDescent="0.25">
      <c r="A3853" s="267">
        <v>7141140</v>
      </c>
      <c r="B3853" s="267" t="s">
        <v>5440</v>
      </c>
      <c r="C3853" s="267" t="s">
        <v>2525</v>
      </c>
      <c r="D3853" s="268"/>
      <c r="E3853" s="267">
        <v>60</v>
      </c>
      <c r="F3853" s="269">
        <v>86</v>
      </c>
      <c r="G3853" s="270">
        <v>173</v>
      </c>
      <c r="M3853" s="267">
        <v>-82.924916703445248</v>
      </c>
    </row>
    <row r="3854" spans="1:13" x14ac:dyDescent="0.25">
      <c r="A3854" s="267">
        <v>7141141</v>
      </c>
      <c r="B3854" s="267" t="s">
        <v>5442</v>
      </c>
      <c r="C3854" s="267" t="s">
        <v>2525</v>
      </c>
      <c r="D3854" s="268"/>
      <c r="E3854" s="267">
        <v>70</v>
      </c>
      <c r="F3854" s="269">
        <v>46</v>
      </c>
      <c r="G3854" s="270">
        <v>93.2</v>
      </c>
      <c r="M3854" s="267">
        <v>-85.747698042716451</v>
      </c>
    </row>
    <row r="3855" spans="1:13" x14ac:dyDescent="0.25">
      <c r="A3855" s="267">
        <v>7141201</v>
      </c>
      <c r="B3855" s="267" t="s">
        <v>5444</v>
      </c>
      <c r="C3855" s="267" t="s">
        <v>2525</v>
      </c>
      <c r="D3855" s="268"/>
      <c r="E3855" s="267">
        <v>60</v>
      </c>
      <c r="F3855" s="269">
        <v>850</v>
      </c>
      <c r="G3855" s="270">
        <v>1708.8</v>
      </c>
      <c r="M3855" s="267">
        <v>-81.305108333264769</v>
      </c>
    </row>
    <row r="3856" spans="1:13" x14ac:dyDescent="0.25">
      <c r="A3856" s="267">
        <v>7141501</v>
      </c>
      <c r="B3856" s="267" t="s">
        <v>5446</v>
      </c>
      <c r="C3856" s="267" t="s">
        <v>22275</v>
      </c>
      <c r="D3856" s="268"/>
      <c r="E3856" s="267">
        <v>50</v>
      </c>
      <c r="F3856" s="269">
        <v>1513</v>
      </c>
      <c r="G3856" s="270">
        <v>3040.6</v>
      </c>
      <c r="M3856" s="267">
        <v>-56.810087080888408</v>
      </c>
    </row>
    <row r="3857" spans="1:13" x14ac:dyDescent="0.25">
      <c r="A3857" s="267">
        <v>7141502</v>
      </c>
      <c r="B3857" s="267" t="s">
        <v>5448</v>
      </c>
      <c r="C3857" s="267" t="s">
        <v>2525</v>
      </c>
      <c r="D3857" s="268"/>
      <c r="E3857" s="267">
        <v>60</v>
      </c>
      <c r="F3857" s="269">
        <v>123</v>
      </c>
      <c r="G3857" s="270">
        <v>247.6</v>
      </c>
      <c r="M3857" s="267">
        <v>-82.48393905299929</v>
      </c>
    </row>
    <row r="3858" spans="1:13" x14ac:dyDescent="0.25">
      <c r="A3858" s="267">
        <v>7141503</v>
      </c>
      <c r="B3858" s="267" t="s">
        <v>5450</v>
      </c>
      <c r="C3858" s="267" t="s">
        <v>2525</v>
      </c>
      <c r="D3858" s="268"/>
      <c r="E3858" s="267">
        <v>60</v>
      </c>
      <c r="F3858" s="269">
        <v>280</v>
      </c>
      <c r="G3858" s="270">
        <v>563.20000000000005</v>
      </c>
      <c r="M3858" s="267">
        <v>-83.022587122721589</v>
      </c>
    </row>
    <row r="3859" spans="1:13" x14ac:dyDescent="0.25">
      <c r="A3859" s="267">
        <v>7143001</v>
      </c>
      <c r="B3859" s="267" t="s">
        <v>5452</v>
      </c>
      <c r="C3859" s="267" t="s">
        <v>2525</v>
      </c>
      <c r="D3859" s="268"/>
      <c r="E3859" s="267">
        <v>60</v>
      </c>
      <c r="F3859" s="269">
        <v>298</v>
      </c>
      <c r="G3859" s="270">
        <v>598.20000000000005</v>
      </c>
      <c r="M3859" s="267">
        <v>-82.779529723510564</v>
      </c>
    </row>
    <row r="3860" spans="1:13" x14ac:dyDescent="0.25">
      <c r="A3860" s="267">
        <v>7143003</v>
      </c>
      <c r="B3860" s="267" t="s">
        <v>5454</v>
      </c>
      <c r="C3860" s="267" t="s">
        <v>2525</v>
      </c>
      <c r="D3860" s="268"/>
      <c r="E3860" s="267">
        <v>50</v>
      </c>
      <c r="F3860" s="269">
        <v>311</v>
      </c>
      <c r="G3860" s="270">
        <v>624.4</v>
      </c>
      <c r="M3860" s="267">
        <v>-73.52475087663818</v>
      </c>
    </row>
    <row r="3861" spans="1:13" x14ac:dyDescent="0.25">
      <c r="A3861" s="267">
        <v>7143005</v>
      </c>
      <c r="B3861" s="267" t="s">
        <v>5456</v>
      </c>
      <c r="C3861" s="267" t="s">
        <v>2525</v>
      </c>
      <c r="D3861" s="268"/>
      <c r="E3861" s="267">
        <v>50</v>
      </c>
      <c r="F3861" s="269">
        <v>281</v>
      </c>
      <c r="G3861" s="270">
        <v>564.6</v>
      </c>
      <c r="M3861" s="267">
        <v>-75.46108013768179</v>
      </c>
    </row>
    <row r="3862" spans="1:13" x14ac:dyDescent="0.25">
      <c r="A3862" s="267">
        <v>7143006</v>
      </c>
      <c r="B3862" s="267" t="s">
        <v>5458</v>
      </c>
      <c r="C3862" s="267" t="s">
        <v>2525</v>
      </c>
      <c r="D3862" s="268"/>
      <c r="E3862" s="267">
        <v>50</v>
      </c>
      <c r="F3862" s="269">
        <v>325</v>
      </c>
      <c r="G3862" s="270">
        <v>653.6</v>
      </c>
      <c r="M3862" s="267">
        <v>-78.18485154123654</v>
      </c>
    </row>
    <row r="3863" spans="1:13" x14ac:dyDescent="0.25">
      <c r="A3863" s="267">
        <v>7143007</v>
      </c>
      <c r="B3863" s="267" t="s">
        <v>5460</v>
      </c>
      <c r="C3863" s="267" t="s">
        <v>2525</v>
      </c>
      <c r="D3863" s="268"/>
      <c r="E3863" s="267">
        <v>60</v>
      </c>
      <c r="F3863" s="269">
        <v>352</v>
      </c>
      <c r="G3863" s="270">
        <v>707.8</v>
      </c>
      <c r="M3863" s="267">
        <v>-82.882956400863748</v>
      </c>
    </row>
    <row r="3864" spans="1:13" x14ac:dyDescent="0.25">
      <c r="A3864" s="267">
        <v>7143008</v>
      </c>
      <c r="B3864" s="267" t="s">
        <v>4085</v>
      </c>
      <c r="C3864" s="267" t="s">
        <v>2525</v>
      </c>
      <c r="D3864" s="268"/>
      <c r="E3864" s="267">
        <v>50</v>
      </c>
      <c r="F3864" s="269">
        <v>229</v>
      </c>
      <c r="G3864" s="270">
        <v>460.8</v>
      </c>
      <c r="M3864" s="267">
        <v>-71.944230816864859</v>
      </c>
    </row>
    <row r="3865" spans="1:13" x14ac:dyDescent="0.25">
      <c r="A3865" s="267">
        <v>7143009</v>
      </c>
      <c r="B3865" s="267" t="s">
        <v>5463</v>
      </c>
      <c r="C3865" s="267" t="s">
        <v>2525</v>
      </c>
      <c r="D3865" s="268"/>
      <c r="E3865" s="267">
        <v>60</v>
      </c>
      <c r="F3865" s="269">
        <v>332</v>
      </c>
      <c r="G3865" s="270">
        <v>668.2</v>
      </c>
      <c r="M3865" s="267">
        <v>-83.157910900054745</v>
      </c>
    </row>
    <row r="3866" spans="1:13" x14ac:dyDescent="0.25">
      <c r="A3866" s="267">
        <v>7143010</v>
      </c>
      <c r="B3866" s="267" t="s">
        <v>5465</v>
      </c>
      <c r="C3866" s="267" t="s">
        <v>2525</v>
      </c>
      <c r="D3866" s="268"/>
      <c r="E3866" s="267">
        <v>50</v>
      </c>
      <c r="F3866" s="269">
        <v>10794</v>
      </c>
      <c r="G3866" s="270">
        <v>21696</v>
      </c>
      <c r="M3866" s="267">
        <v>-66.515725542984526</v>
      </c>
    </row>
    <row r="3867" spans="1:13" x14ac:dyDescent="0.25">
      <c r="A3867" s="267">
        <v>7143011</v>
      </c>
      <c r="B3867" s="267" t="s">
        <v>5467</v>
      </c>
      <c r="C3867" s="267" t="s">
        <v>2525</v>
      </c>
      <c r="D3867" s="268"/>
      <c r="E3867" s="267">
        <v>50</v>
      </c>
      <c r="F3867" s="269">
        <v>514</v>
      </c>
      <c r="G3867" s="270">
        <v>1032.8</v>
      </c>
      <c r="M3867" s="267">
        <v>-76.567929621927306</v>
      </c>
    </row>
    <row r="3868" spans="1:13" x14ac:dyDescent="0.25">
      <c r="A3868" s="267">
        <v>7143012</v>
      </c>
      <c r="B3868" s="267" t="s">
        <v>5469</v>
      </c>
      <c r="C3868" s="267" t="s">
        <v>2525</v>
      </c>
      <c r="D3868" s="268"/>
      <c r="E3868" s="267">
        <v>50</v>
      </c>
      <c r="F3868" s="269">
        <v>605</v>
      </c>
      <c r="G3868" s="270">
        <v>1215.8</v>
      </c>
      <c r="M3868" s="267">
        <v>-73.674681918276562</v>
      </c>
    </row>
    <row r="3869" spans="1:13" x14ac:dyDescent="0.25">
      <c r="A3869" s="267">
        <v>7143013</v>
      </c>
      <c r="B3869" s="267" t="s">
        <v>5471</v>
      </c>
      <c r="C3869" s="267" t="s">
        <v>2525</v>
      </c>
      <c r="D3869" s="268"/>
      <c r="E3869" s="267">
        <v>60</v>
      </c>
      <c r="F3869" s="269">
        <v>1220</v>
      </c>
      <c r="G3869" s="270">
        <v>2452</v>
      </c>
      <c r="M3869" s="267">
        <v>-80.149445162675647</v>
      </c>
    </row>
    <row r="3870" spans="1:13" x14ac:dyDescent="0.25">
      <c r="A3870" s="267">
        <v>7143015</v>
      </c>
      <c r="B3870" s="267" t="s">
        <v>5473</v>
      </c>
      <c r="C3870" s="267" t="s">
        <v>2525</v>
      </c>
      <c r="D3870" s="268"/>
      <c r="E3870" s="267">
        <v>70</v>
      </c>
      <c r="F3870" s="269">
        <v>146</v>
      </c>
      <c r="G3870" s="270">
        <v>293.8</v>
      </c>
      <c r="M3870" s="267">
        <v>-86.511029824627585</v>
      </c>
    </row>
    <row r="3871" spans="1:13" x14ac:dyDescent="0.25">
      <c r="A3871" s="267">
        <v>7143018</v>
      </c>
      <c r="B3871" s="267" t="s">
        <v>5475</v>
      </c>
      <c r="C3871" s="267" t="s">
        <v>2525</v>
      </c>
      <c r="D3871" s="268"/>
      <c r="E3871" s="267">
        <v>60</v>
      </c>
      <c r="F3871" s="269">
        <v>348</v>
      </c>
      <c r="G3871" s="270">
        <v>699</v>
      </c>
      <c r="M3871" s="267">
        <v>-83.419098729918801</v>
      </c>
    </row>
    <row r="3872" spans="1:13" x14ac:dyDescent="0.25">
      <c r="A3872" s="267">
        <v>7143019</v>
      </c>
      <c r="B3872" s="267" t="s">
        <v>5477</v>
      </c>
      <c r="C3872" s="267" t="s">
        <v>2525</v>
      </c>
      <c r="D3872" s="268"/>
      <c r="E3872" s="267">
        <v>70</v>
      </c>
      <c r="F3872" s="269">
        <v>322</v>
      </c>
      <c r="G3872" s="270">
        <v>647.4</v>
      </c>
      <c r="M3872" s="267">
        <v>-85.945393321705325</v>
      </c>
    </row>
    <row r="3873" spans="1:13" x14ac:dyDescent="0.25">
      <c r="A3873" s="267">
        <v>7143020</v>
      </c>
      <c r="B3873" s="267" t="s">
        <v>5479</v>
      </c>
      <c r="C3873" s="267" t="s">
        <v>2525</v>
      </c>
      <c r="D3873" s="268"/>
      <c r="E3873" s="267">
        <v>50</v>
      </c>
      <c r="F3873" s="269">
        <v>12160</v>
      </c>
      <c r="G3873" s="270">
        <v>24441</v>
      </c>
      <c r="M3873" s="267">
        <v>-77.294912662974227</v>
      </c>
    </row>
    <row r="3874" spans="1:13" x14ac:dyDescent="0.25">
      <c r="A3874" s="267">
        <v>7143021</v>
      </c>
      <c r="B3874" s="267" t="s">
        <v>5481</v>
      </c>
      <c r="C3874" s="267" t="s">
        <v>2525</v>
      </c>
      <c r="D3874" s="268"/>
      <c r="E3874" s="267">
        <v>60</v>
      </c>
      <c r="F3874" s="269">
        <v>598</v>
      </c>
      <c r="G3874" s="270">
        <v>1202.2</v>
      </c>
      <c r="M3874" s="267">
        <v>-82.990770178180483</v>
      </c>
    </row>
    <row r="3875" spans="1:13" x14ac:dyDescent="0.25">
      <c r="A3875" s="267">
        <v>7143022</v>
      </c>
      <c r="B3875" s="267" t="s">
        <v>5483</v>
      </c>
      <c r="C3875" s="267" t="s">
        <v>2525</v>
      </c>
      <c r="D3875" s="268"/>
      <c r="E3875" s="267">
        <v>60</v>
      </c>
      <c r="F3875" s="269">
        <v>213</v>
      </c>
      <c r="G3875" s="270">
        <v>427.4</v>
      </c>
      <c r="M3875" s="267">
        <v>-84.903309680046007</v>
      </c>
    </row>
    <row r="3876" spans="1:13" x14ac:dyDescent="0.25">
      <c r="A3876" s="267">
        <v>7143023</v>
      </c>
      <c r="B3876" s="267" t="s">
        <v>5485</v>
      </c>
      <c r="C3876" s="267" t="s">
        <v>2525</v>
      </c>
      <c r="D3876" s="268"/>
      <c r="E3876" s="267">
        <v>50</v>
      </c>
      <c r="F3876" s="269">
        <v>407</v>
      </c>
      <c r="G3876" s="270">
        <v>818.4</v>
      </c>
      <c r="M3876" s="267">
        <v>-72.996650179917353</v>
      </c>
    </row>
    <row r="3877" spans="1:13" x14ac:dyDescent="0.25">
      <c r="A3877" s="267">
        <v>7143024</v>
      </c>
      <c r="B3877" s="267" t="s">
        <v>5487</v>
      </c>
      <c r="C3877" s="267" t="s">
        <v>2525</v>
      </c>
      <c r="D3877" s="268"/>
      <c r="E3877" s="267">
        <v>60</v>
      </c>
      <c r="F3877" s="269">
        <v>493</v>
      </c>
      <c r="G3877" s="270">
        <v>991.6</v>
      </c>
      <c r="M3877" s="267">
        <v>-82.463175708665517</v>
      </c>
    </row>
    <row r="3878" spans="1:13" x14ac:dyDescent="0.25">
      <c r="A3878" s="267">
        <v>7143025</v>
      </c>
      <c r="B3878" s="267" t="s">
        <v>5489</v>
      </c>
      <c r="C3878" s="267" t="s">
        <v>2525</v>
      </c>
      <c r="D3878" s="268"/>
      <c r="E3878" s="267">
        <v>60</v>
      </c>
      <c r="F3878" s="269">
        <v>413</v>
      </c>
      <c r="G3878" s="270">
        <v>829.8</v>
      </c>
      <c r="M3878" s="267">
        <v>-79.371953772876765</v>
      </c>
    </row>
    <row r="3879" spans="1:13" x14ac:dyDescent="0.25">
      <c r="A3879" s="267">
        <v>7143026</v>
      </c>
      <c r="B3879" s="267" t="s">
        <v>5491</v>
      </c>
      <c r="C3879" s="267" t="s">
        <v>2525</v>
      </c>
      <c r="D3879" s="268"/>
      <c r="E3879" s="267">
        <v>60</v>
      </c>
      <c r="F3879" s="269">
        <v>333</v>
      </c>
      <c r="G3879" s="270">
        <v>669.6</v>
      </c>
      <c r="M3879" s="267">
        <v>-81.085071374281085</v>
      </c>
    </row>
    <row r="3880" spans="1:13" x14ac:dyDescent="0.25">
      <c r="A3880" s="267">
        <v>7143027</v>
      </c>
      <c r="B3880" s="267" t="s">
        <v>5493</v>
      </c>
      <c r="C3880" s="267" t="s">
        <v>2525</v>
      </c>
      <c r="D3880" s="268"/>
      <c r="E3880" s="267">
        <v>50</v>
      </c>
      <c r="F3880" s="269">
        <v>700</v>
      </c>
      <c r="G3880" s="270">
        <v>1407</v>
      </c>
      <c r="M3880" s="267">
        <v>-50.179913094801677</v>
      </c>
    </row>
    <row r="3881" spans="1:13" x14ac:dyDescent="0.25">
      <c r="A3881" s="267">
        <v>7143028</v>
      </c>
      <c r="B3881" s="267" t="s">
        <v>5495</v>
      </c>
      <c r="C3881" s="267" t="s">
        <v>2525</v>
      </c>
      <c r="D3881" s="268"/>
      <c r="E3881" s="267">
        <v>60</v>
      </c>
      <c r="F3881" s="269">
        <v>562</v>
      </c>
      <c r="G3881" s="270">
        <v>1128.8</v>
      </c>
      <c r="M3881" s="267">
        <v>-82.440680136372038</v>
      </c>
    </row>
    <row r="3882" spans="1:13" x14ac:dyDescent="0.25">
      <c r="A3882" s="267">
        <v>7143029</v>
      </c>
      <c r="B3882" s="267" t="s">
        <v>5497</v>
      </c>
      <c r="C3882" s="267" t="s">
        <v>2525</v>
      </c>
      <c r="D3882" s="268"/>
      <c r="E3882" s="267">
        <v>50</v>
      </c>
      <c r="F3882" s="269">
        <v>1402</v>
      </c>
      <c r="G3882" s="270">
        <v>2817.6</v>
      </c>
      <c r="M3882" s="267">
        <v>-77.964420677243766</v>
      </c>
    </row>
    <row r="3883" spans="1:13" x14ac:dyDescent="0.25">
      <c r="A3883" s="267">
        <v>7143030</v>
      </c>
      <c r="B3883" s="267" t="s">
        <v>5499</v>
      </c>
      <c r="C3883" s="267" t="s">
        <v>2525</v>
      </c>
      <c r="D3883" s="268"/>
      <c r="E3883" s="267">
        <v>50</v>
      </c>
      <c r="F3883" s="269">
        <v>7476</v>
      </c>
      <c r="G3883" s="270">
        <v>15026.4</v>
      </c>
      <c r="M3883" s="267">
        <v>-76.303521400881436</v>
      </c>
    </row>
    <row r="3884" spans="1:13" x14ac:dyDescent="0.25">
      <c r="A3884" s="267">
        <v>7143031</v>
      </c>
      <c r="B3884" s="267" t="s">
        <v>5501</v>
      </c>
      <c r="C3884" s="267" t="s">
        <v>2525</v>
      </c>
      <c r="D3884" s="268"/>
      <c r="E3884" s="267">
        <v>50</v>
      </c>
      <c r="F3884" s="269">
        <v>1238</v>
      </c>
      <c r="G3884" s="270">
        <v>2488.6</v>
      </c>
      <c r="M3884" s="267">
        <v>-55.575757528377096</v>
      </c>
    </row>
    <row r="3885" spans="1:13" x14ac:dyDescent="0.25">
      <c r="A3885" s="267">
        <v>7143032</v>
      </c>
      <c r="B3885" s="267" t="s">
        <v>5503</v>
      </c>
      <c r="C3885" s="267" t="s">
        <v>22275</v>
      </c>
      <c r="D3885" s="268"/>
      <c r="E3885" s="267">
        <v>50</v>
      </c>
      <c r="F3885" s="269">
        <v>4597</v>
      </c>
      <c r="G3885" s="270">
        <v>9239.7999999999993</v>
      </c>
      <c r="M3885" s="267">
        <v>-74.970372886191328</v>
      </c>
    </row>
    <row r="3886" spans="1:13" x14ac:dyDescent="0.25">
      <c r="A3886" s="267">
        <v>7143033</v>
      </c>
      <c r="B3886" s="267" t="s">
        <v>5505</v>
      </c>
      <c r="C3886" s="267" t="s">
        <v>2525</v>
      </c>
      <c r="D3886" s="268"/>
      <c r="E3886" s="267">
        <v>50</v>
      </c>
      <c r="F3886" s="269">
        <v>514</v>
      </c>
      <c r="G3886" s="270">
        <v>1033.5999999999999</v>
      </c>
      <c r="M3886" s="267">
        <v>-78.265967598083392</v>
      </c>
    </row>
    <row r="3887" spans="1:13" x14ac:dyDescent="0.25">
      <c r="A3887" s="267">
        <v>7143034</v>
      </c>
      <c r="B3887" s="267" t="s">
        <v>4131</v>
      </c>
      <c r="C3887" s="267" t="s">
        <v>2525</v>
      </c>
      <c r="D3887" s="268"/>
      <c r="E3887" s="267">
        <v>50</v>
      </c>
      <c r="F3887" s="269">
        <v>345</v>
      </c>
      <c r="G3887" s="270">
        <v>693.4</v>
      </c>
      <c r="M3887" s="267">
        <v>-78.815521131668945</v>
      </c>
    </row>
    <row r="3888" spans="1:13" x14ac:dyDescent="0.25">
      <c r="A3888" s="267">
        <v>7143036</v>
      </c>
      <c r="B3888" s="267" t="s">
        <v>5508</v>
      </c>
      <c r="C3888" s="267" t="s">
        <v>2525</v>
      </c>
      <c r="D3888" s="268"/>
      <c r="E3888" s="267">
        <v>60</v>
      </c>
      <c r="F3888" s="269">
        <v>261</v>
      </c>
      <c r="G3888" s="270">
        <v>524.4</v>
      </c>
      <c r="M3888" s="267">
        <v>-83.082239989538806</v>
      </c>
    </row>
    <row r="3889" spans="1:13" x14ac:dyDescent="0.25">
      <c r="A3889" s="267">
        <v>7143037</v>
      </c>
      <c r="B3889" s="267" t="s">
        <v>5510</v>
      </c>
      <c r="C3889" s="267" t="s">
        <v>2525</v>
      </c>
      <c r="D3889" s="268"/>
      <c r="E3889" s="267">
        <v>50</v>
      </c>
      <c r="F3889" s="269">
        <v>1031</v>
      </c>
      <c r="G3889" s="270">
        <v>2072.8000000000002</v>
      </c>
      <c r="M3889" s="267">
        <v>-74.759861394711479</v>
      </c>
    </row>
    <row r="3890" spans="1:13" x14ac:dyDescent="0.25">
      <c r="A3890" s="267">
        <v>7143038</v>
      </c>
      <c r="B3890" s="267" t="s">
        <v>5512</v>
      </c>
      <c r="C3890" s="267" t="s">
        <v>2525</v>
      </c>
      <c r="D3890" s="268"/>
      <c r="E3890" s="267">
        <v>60</v>
      </c>
      <c r="F3890" s="269">
        <v>225</v>
      </c>
      <c r="G3890" s="270">
        <v>453</v>
      </c>
      <c r="M3890" s="267">
        <v>-83.123535048625698</v>
      </c>
    </row>
    <row r="3891" spans="1:13" x14ac:dyDescent="0.25">
      <c r="A3891" s="267">
        <v>7143039</v>
      </c>
      <c r="B3891" s="267" t="s">
        <v>5514</v>
      </c>
      <c r="C3891" s="267" t="s">
        <v>2525</v>
      </c>
      <c r="D3891" s="268"/>
      <c r="E3891" s="267">
        <v>60</v>
      </c>
      <c r="F3891" s="269">
        <v>687</v>
      </c>
      <c r="G3891" s="270">
        <v>1380.4</v>
      </c>
      <c r="M3891" s="267">
        <v>-80.370224450312122</v>
      </c>
    </row>
    <row r="3892" spans="1:13" x14ac:dyDescent="0.25">
      <c r="A3892" s="267">
        <v>7143040</v>
      </c>
      <c r="B3892" s="267" t="s">
        <v>5516</v>
      </c>
      <c r="C3892" s="267" t="s">
        <v>2525</v>
      </c>
      <c r="D3892" s="268"/>
      <c r="E3892" s="267">
        <v>50</v>
      </c>
      <c r="F3892" s="269">
        <v>19250</v>
      </c>
      <c r="G3892" s="270">
        <v>38692</v>
      </c>
      <c r="M3892" s="267">
        <v>-55.171582301157954</v>
      </c>
    </row>
    <row r="3893" spans="1:13" x14ac:dyDescent="0.25">
      <c r="A3893" s="267">
        <v>7143041</v>
      </c>
      <c r="B3893" s="267" t="s">
        <v>5518</v>
      </c>
      <c r="C3893" s="267" t="s">
        <v>2525</v>
      </c>
      <c r="D3893" s="268"/>
      <c r="E3893" s="267">
        <v>50</v>
      </c>
      <c r="F3893" s="269">
        <v>169</v>
      </c>
      <c r="G3893" s="270">
        <v>338.8</v>
      </c>
      <c r="M3893" s="267">
        <v>-75.971207963309212</v>
      </c>
    </row>
    <row r="3894" spans="1:13" x14ac:dyDescent="0.25">
      <c r="A3894" s="267">
        <v>7143042</v>
      </c>
      <c r="B3894" s="267" t="s">
        <v>5520</v>
      </c>
      <c r="C3894" s="267" t="s">
        <v>2525</v>
      </c>
      <c r="D3894" s="268"/>
      <c r="E3894" s="267">
        <v>60</v>
      </c>
      <c r="F3894" s="269">
        <v>431</v>
      </c>
      <c r="G3894" s="270">
        <v>866.6</v>
      </c>
      <c r="M3894" s="267">
        <v>-81.90170872942727</v>
      </c>
    </row>
    <row r="3895" spans="1:13" x14ac:dyDescent="0.25">
      <c r="A3895" s="267">
        <v>7143044</v>
      </c>
      <c r="B3895" s="267" t="s">
        <v>5522</v>
      </c>
      <c r="C3895" s="267" t="s">
        <v>2525</v>
      </c>
      <c r="D3895" s="268"/>
      <c r="E3895" s="267">
        <v>60</v>
      </c>
      <c r="F3895" s="269">
        <v>491</v>
      </c>
      <c r="G3895" s="270">
        <v>987.6</v>
      </c>
      <c r="M3895" s="267">
        <v>-82.650503610761703</v>
      </c>
    </row>
    <row r="3896" spans="1:13" x14ac:dyDescent="0.25">
      <c r="A3896" s="267">
        <v>7143045</v>
      </c>
      <c r="B3896" s="267" t="s">
        <v>5524</v>
      </c>
      <c r="C3896" s="267" t="s">
        <v>2525</v>
      </c>
      <c r="D3896" s="268"/>
      <c r="E3896" s="267">
        <v>70</v>
      </c>
      <c r="F3896" s="269">
        <v>118</v>
      </c>
      <c r="G3896" s="270">
        <v>236.4</v>
      </c>
      <c r="M3896" s="267">
        <v>-89.130651215612758</v>
      </c>
    </row>
    <row r="3897" spans="1:13" x14ac:dyDescent="0.25">
      <c r="A3897" s="267">
        <v>7143046</v>
      </c>
      <c r="B3897" s="267" t="s">
        <v>5526</v>
      </c>
      <c r="C3897" s="267" t="s">
        <v>2525</v>
      </c>
      <c r="D3897" s="268"/>
      <c r="E3897" s="267">
        <v>60</v>
      </c>
      <c r="F3897" s="269">
        <v>542</v>
      </c>
      <c r="G3897" s="270">
        <v>1089.5999999999999</v>
      </c>
      <c r="M3897" s="267">
        <v>-83.832942647462801</v>
      </c>
    </row>
    <row r="3898" spans="1:13" x14ac:dyDescent="0.25">
      <c r="A3898" s="267">
        <v>7143047</v>
      </c>
      <c r="B3898" s="267" t="s">
        <v>5528</v>
      </c>
      <c r="C3898" s="267" t="s">
        <v>2525</v>
      </c>
      <c r="D3898" s="268"/>
      <c r="E3898" s="267">
        <v>50</v>
      </c>
      <c r="F3898" s="269">
        <v>597</v>
      </c>
      <c r="G3898" s="270">
        <v>1199.5999999999999</v>
      </c>
      <c r="M3898" s="267">
        <v>-72.168521318529145</v>
      </c>
    </row>
    <row r="3899" spans="1:13" x14ac:dyDescent="0.25">
      <c r="A3899" s="267">
        <v>7143048</v>
      </c>
      <c r="B3899" s="267" t="s">
        <v>5530</v>
      </c>
      <c r="C3899" s="267" t="s">
        <v>22275</v>
      </c>
      <c r="D3899" s="268"/>
      <c r="E3899" s="267">
        <v>50</v>
      </c>
      <c r="F3899" s="269">
        <v>6194</v>
      </c>
      <c r="G3899" s="270">
        <v>12450</v>
      </c>
      <c r="M3899" s="267">
        <v>-49.161465736790817</v>
      </c>
    </row>
    <row r="3900" spans="1:13" x14ac:dyDescent="0.25">
      <c r="A3900" s="267">
        <v>7143049</v>
      </c>
      <c r="B3900" s="267" t="s">
        <v>5532</v>
      </c>
      <c r="C3900" s="267" t="s">
        <v>2525</v>
      </c>
      <c r="D3900" s="268"/>
      <c r="E3900" s="267">
        <v>50</v>
      </c>
      <c r="F3900" s="269">
        <v>375</v>
      </c>
      <c r="G3900" s="270">
        <v>754</v>
      </c>
      <c r="M3900" s="267">
        <v>-72.31387938789544</v>
      </c>
    </row>
    <row r="3901" spans="1:13" x14ac:dyDescent="0.25">
      <c r="A3901" s="267">
        <v>7143050</v>
      </c>
      <c r="B3901" s="267" t="s">
        <v>5534</v>
      </c>
      <c r="C3901" s="267" t="s">
        <v>2525</v>
      </c>
      <c r="D3901" s="268"/>
      <c r="E3901" s="267">
        <v>60</v>
      </c>
      <c r="F3901" s="269">
        <v>8408</v>
      </c>
      <c r="G3901" s="270">
        <v>16900.8</v>
      </c>
      <c r="M3901" s="267">
        <v>-80.699253504399877</v>
      </c>
    </row>
    <row r="3902" spans="1:13" x14ac:dyDescent="0.25">
      <c r="A3902" s="267">
        <v>7143051</v>
      </c>
      <c r="B3902" s="267" t="s">
        <v>8104</v>
      </c>
      <c r="C3902" s="267" t="s">
        <v>2525</v>
      </c>
      <c r="D3902" s="268"/>
      <c r="E3902" s="267">
        <v>50</v>
      </c>
      <c r="F3902" s="269">
        <v>991</v>
      </c>
      <c r="G3902" s="270">
        <v>1991</v>
      </c>
      <c r="M3902" s="267">
        <v>-62.964840762415484</v>
      </c>
    </row>
    <row r="3903" spans="1:13" x14ac:dyDescent="0.25">
      <c r="A3903" s="267">
        <v>7143052</v>
      </c>
      <c r="B3903" s="267" t="s">
        <v>5537</v>
      </c>
      <c r="C3903" s="267" t="s">
        <v>2525</v>
      </c>
      <c r="D3903" s="268"/>
      <c r="E3903" s="267">
        <v>50</v>
      </c>
      <c r="F3903" s="269">
        <v>998</v>
      </c>
      <c r="G3903" s="270">
        <v>2006.4</v>
      </c>
      <c r="M3903" s="267">
        <v>-65.882503778461682</v>
      </c>
    </row>
    <row r="3904" spans="1:13" x14ac:dyDescent="0.25">
      <c r="A3904" s="267">
        <v>7143053</v>
      </c>
      <c r="B3904" s="267" t="s">
        <v>5539</v>
      </c>
      <c r="C3904" s="267" t="s">
        <v>2525</v>
      </c>
      <c r="D3904" s="268"/>
      <c r="E3904" s="267">
        <v>50</v>
      </c>
      <c r="F3904" s="269">
        <v>815</v>
      </c>
      <c r="G3904" s="270">
        <v>1637.4</v>
      </c>
      <c r="M3904" s="267">
        <v>-76.430193352595595</v>
      </c>
    </row>
    <row r="3905" spans="1:13" x14ac:dyDescent="0.25">
      <c r="A3905" s="267">
        <v>7143054</v>
      </c>
      <c r="B3905" s="267" t="s">
        <v>5541</v>
      </c>
      <c r="C3905" s="267" t="s">
        <v>2525</v>
      </c>
      <c r="D3905" s="268"/>
      <c r="E3905" s="267">
        <v>60</v>
      </c>
      <c r="F3905" s="269">
        <v>496</v>
      </c>
      <c r="G3905" s="270">
        <v>996.6</v>
      </c>
      <c r="M3905" s="267">
        <v>-80.886422027405828</v>
      </c>
    </row>
    <row r="3906" spans="1:13" x14ac:dyDescent="0.25">
      <c r="A3906" s="267">
        <v>7143055</v>
      </c>
      <c r="B3906" s="267" t="s">
        <v>5543</v>
      </c>
      <c r="C3906" s="267" t="s">
        <v>2525</v>
      </c>
      <c r="D3906" s="268"/>
      <c r="E3906" s="267">
        <v>60</v>
      </c>
      <c r="F3906" s="269">
        <v>355</v>
      </c>
      <c r="G3906" s="270">
        <v>714.4</v>
      </c>
      <c r="M3906" s="267">
        <v>-83.240795930698567</v>
      </c>
    </row>
    <row r="3907" spans="1:13" x14ac:dyDescent="0.25">
      <c r="A3907" s="267">
        <v>7143056</v>
      </c>
      <c r="B3907" s="267" t="s">
        <v>5545</v>
      </c>
      <c r="C3907" s="267" t="s">
        <v>2525</v>
      </c>
      <c r="D3907" s="268"/>
      <c r="E3907" s="267">
        <v>50</v>
      </c>
      <c r="F3907" s="269">
        <v>273</v>
      </c>
      <c r="G3907" s="270">
        <v>548.79999999999995</v>
      </c>
      <c r="M3907" s="267">
        <v>-71.781854762229216</v>
      </c>
    </row>
    <row r="3908" spans="1:13" x14ac:dyDescent="0.25">
      <c r="A3908" s="267">
        <v>7143057</v>
      </c>
      <c r="B3908" s="267" t="s">
        <v>5547</v>
      </c>
      <c r="C3908" s="267" t="s">
        <v>2525</v>
      </c>
      <c r="D3908" s="268"/>
      <c r="E3908" s="267">
        <v>60</v>
      </c>
      <c r="F3908" s="269">
        <v>547</v>
      </c>
      <c r="G3908" s="270">
        <v>1099.4000000000001</v>
      </c>
      <c r="M3908" s="267">
        <v>-83.032095378919564</v>
      </c>
    </row>
    <row r="3909" spans="1:13" x14ac:dyDescent="0.25">
      <c r="A3909" s="267">
        <v>7143058</v>
      </c>
      <c r="B3909" s="267" t="s">
        <v>5549</v>
      </c>
      <c r="C3909" s="267" t="s">
        <v>2525</v>
      </c>
      <c r="D3909" s="268"/>
      <c r="E3909" s="267">
        <v>60</v>
      </c>
      <c r="F3909" s="269">
        <v>260</v>
      </c>
      <c r="G3909" s="270">
        <v>523.6</v>
      </c>
      <c r="M3909" s="267">
        <v>-81.939237332299967</v>
      </c>
    </row>
    <row r="3910" spans="1:13" x14ac:dyDescent="0.25">
      <c r="A3910" s="267">
        <v>7143059</v>
      </c>
      <c r="B3910" s="267" t="s">
        <v>5551</v>
      </c>
      <c r="C3910" s="267" t="s">
        <v>2525</v>
      </c>
      <c r="D3910" s="268"/>
      <c r="E3910" s="267">
        <v>70</v>
      </c>
      <c r="F3910" s="269">
        <v>199</v>
      </c>
      <c r="G3910" s="270">
        <v>400.2</v>
      </c>
      <c r="M3910" s="267">
        <v>-85.030825276325032</v>
      </c>
    </row>
    <row r="3911" spans="1:13" x14ac:dyDescent="0.25">
      <c r="A3911" s="267">
        <v>7143060</v>
      </c>
      <c r="B3911" s="267" t="s">
        <v>5553</v>
      </c>
      <c r="C3911" s="267" t="s">
        <v>2525</v>
      </c>
      <c r="D3911" s="268"/>
      <c r="E3911" s="267">
        <v>50</v>
      </c>
      <c r="F3911" s="269">
        <v>9030</v>
      </c>
      <c r="G3911" s="270">
        <v>18150.8</v>
      </c>
      <c r="M3911" s="267">
        <v>-65.067750018532308</v>
      </c>
    </row>
    <row r="3912" spans="1:13" x14ac:dyDescent="0.25">
      <c r="A3912" s="267">
        <v>7143061</v>
      </c>
      <c r="B3912" s="267" t="s">
        <v>5555</v>
      </c>
      <c r="C3912" s="267" t="s">
        <v>2525</v>
      </c>
      <c r="D3912" s="268"/>
      <c r="E3912" s="267">
        <v>60</v>
      </c>
      <c r="F3912" s="269">
        <v>258</v>
      </c>
      <c r="G3912" s="270">
        <v>519.4</v>
      </c>
      <c r="M3912" s="267">
        <v>-84.288095928495665</v>
      </c>
    </row>
    <row r="3913" spans="1:13" x14ac:dyDescent="0.25">
      <c r="A3913" s="267">
        <v>7143062</v>
      </c>
      <c r="B3913" s="267" t="s">
        <v>5557</v>
      </c>
      <c r="C3913" s="267" t="s">
        <v>22275</v>
      </c>
      <c r="D3913" s="268"/>
      <c r="E3913" s="267">
        <v>50</v>
      </c>
      <c r="F3913" s="269">
        <v>3688</v>
      </c>
      <c r="G3913" s="270">
        <v>7412.4</v>
      </c>
      <c r="M3913" s="267">
        <v>-62.935766865804062</v>
      </c>
    </row>
    <row r="3914" spans="1:13" x14ac:dyDescent="0.25">
      <c r="A3914" s="267">
        <v>7143064</v>
      </c>
      <c r="B3914" s="267" t="s">
        <v>5559</v>
      </c>
      <c r="C3914" s="267" t="s">
        <v>2525</v>
      </c>
      <c r="D3914" s="268"/>
      <c r="E3914" s="267">
        <v>60</v>
      </c>
      <c r="F3914" s="269">
        <v>260</v>
      </c>
      <c r="G3914" s="270">
        <v>523</v>
      </c>
      <c r="M3914" s="267">
        <v>-84.559507779913218</v>
      </c>
    </row>
    <row r="3915" spans="1:13" x14ac:dyDescent="0.25">
      <c r="A3915" s="267">
        <v>7143065</v>
      </c>
      <c r="B3915" s="267" t="s">
        <v>5561</v>
      </c>
      <c r="C3915" s="267" t="s">
        <v>2525</v>
      </c>
      <c r="D3915" s="268"/>
      <c r="E3915" s="267">
        <v>50</v>
      </c>
      <c r="F3915" s="269">
        <v>590</v>
      </c>
      <c r="G3915" s="270">
        <v>1185.2</v>
      </c>
      <c r="M3915" s="267">
        <v>-67.354777889160161</v>
      </c>
    </row>
    <row r="3916" spans="1:13" x14ac:dyDescent="0.25">
      <c r="A3916" s="267">
        <v>7143066</v>
      </c>
      <c r="B3916" s="267" t="s">
        <v>5563</v>
      </c>
      <c r="C3916" s="267" t="s">
        <v>2525</v>
      </c>
      <c r="D3916" s="268"/>
      <c r="E3916" s="267">
        <v>60</v>
      </c>
      <c r="F3916" s="269">
        <v>320</v>
      </c>
      <c r="G3916" s="270">
        <v>642.20000000000005</v>
      </c>
      <c r="M3916" s="267">
        <v>-84.244004740306266</v>
      </c>
    </row>
    <row r="3917" spans="1:13" x14ac:dyDescent="0.25">
      <c r="A3917" s="267">
        <v>7143067</v>
      </c>
      <c r="B3917" s="267" t="s">
        <v>5565</v>
      </c>
      <c r="C3917" s="267" t="s">
        <v>22275</v>
      </c>
      <c r="D3917" s="268"/>
      <c r="E3917" s="267">
        <v>50</v>
      </c>
      <c r="F3917" s="269">
        <v>1367</v>
      </c>
      <c r="G3917" s="270">
        <v>2747.6</v>
      </c>
      <c r="M3917" s="267">
        <v>-48.843724200522182</v>
      </c>
    </row>
    <row r="3918" spans="1:13" x14ac:dyDescent="0.25">
      <c r="A3918" s="267">
        <v>7143068</v>
      </c>
      <c r="B3918" s="267" t="s">
        <v>5567</v>
      </c>
      <c r="C3918" s="267" t="s">
        <v>2525</v>
      </c>
      <c r="D3918" s="268"/>
      <c r="E3918" s="267">
        <v>50</v>
      </c>
      <c r="F3918" s="269">
        <v>242</v>
      </c>
      <c r="G3918" s="270">
        <v>486.2</v>
      </c>
      <c r="M3918" s="267">
        <v>-77.696546714170211</v>
      </c>
    </row>
    <row r="3919" spans="1:13" x14ac:dyDescent="0.25">
      <c r="A3919" s="267">
        <v>7143069</v>
      </c>
      <c r="B3919" s="267" t="s">
        <v>5569</v>
      </c>
      <c r="C3919" s="267" t="s">
        <v>2525</v>
      </c>
      <c r="D3919" s="268"/>
      <c r="E3919" s="267">
        <v>50</v>
      </c>
      <c r="F3919" s="269">
        <v>463</v>
      </c>
      <c r="G3919" s="270">
        <v>931.2</v>
      </c>
      <c r="M3919" s="267">
        <v>-78.048817793354303</v>
      </c>
    </row>
    <row r="3920" spans="1:13" x14ac:dyDescent="0.25">
      <c r="A3920" s="267">
        <v>7143070</v>
      </c>
      <c r="B3920" s="267" t="s">
        <v>5571</v>
      </c>
      <c r="C3920" s="267" t="s">
        <v>2525</v>
      </c>
      <c r="D3920" s="268"/>
      <c r="E3920" s="267">
        <v>50</v>
      </c>
      <c r="F3920" s="269">
        <v>9527</v>
      </c>
      <c r="G3920" s="270">
        <v>19148.599999999999</v>
      </c>
      <c r="M3920" s="267">
        <v>-65.819027387921864</v>
      </c>
    </row>
    <row r="3921" spans="1:13" x14ac:dyDescent="0.25">
      <c r="A3921" s="267">
        <v>7143071</v>
      </c>
      <c r="B3921" s="267" t="s">
        <v>5573</v>
      </c>
      <c r="C3921" s="267" t="s">
        <v>2525</v>
      </c>
      <c r="D3921" s="268"/>
      <c r="E3921" s="267">
        <v>50</v>
      </c>
      <c r="F3921" s="269">
        <v>728</v>
      </c>
      <c r="G3921" s="270">
        <v>1462.8</v>
      </c>
      <c r="M3921" s="267">
        <v>-77.154428077324553</v>
      </c>
    </row>
    <row r="3922" spans="1:13" x14ac:dyDescent="0.25">
      <c r="A3922" s="267">
        <v>7143072</v>
      </c>
      <c r="B3922" s="267" t="s">
        <v>5575</v>
      </c>
      <c r="C3922" s="267" t="s">
        <v>2525</v>
      </c>
      <c r="D3922" s="268"/>
      <c r="E3922" s="267">
        <v>60</v>
      </c>
      <c r="F3922" s="269">
        <v>358</v>
      </c>
      <c r="G3922" s="270">
        <v>719</v>
      </c>
      <c r="M3922" s="267">
        <v>-81.738873926312877</v>
      </c>
    </row>
    <row r="3923" spans="1:13" x14ac:dyDescent="0.25">
      <c r="A3923" s="267">
        <v>7143073</v>
      </c>
      <c r="B3923" s="267" t="s">
        <v>5577</v>
      </c>
      <c r="C3923" s="267" t="s">
        <v>2525</v>
      </c>
      <c r="D3923" s="268"/>
      <c r="E3923" s="267">
        <v>50</v>
      </c>
      <c r="F3923" s="269">
        <v>548</v>
      </c>
      <c r="G3923" s="270">
        <v>1102</v>
      </c>
      <c r="M3923" s="267">
        <v>-51.722267639713692</v>
      </c>
    </row>
    <row r="3924" spans="1:13" x14ac:dyDescent="0.25">
      <c r="A3924" s="267">
        <v>7143074</v>
      </c>
      <c r="B3924" s="267" t="s">
        <v>5579</v>
      </c>
      <c r="C3924" s="267" t="s">
        <v>2525</v>
      </c>
      <c r="D3924" s="268"/>
      <c r="E3924" s="267">
        <v>60</v>
      </c>
      <c r="F3924" s="269">
        <v>384</v>
      </c>
      <c r="G3924" s="270">
        <v>771.2</v>
      </c>
      <c r="M3924" s="267">
        <v>-80.338542739348981</v>
      </c>
    </row>
    <row r="3925" spans="1:13" x14ac:dyDescent="0.25">
      <c r="A3925" s="267">
        <v>7143075</v>
      </c>
      <c r="B3925" s="267" t="s">
        <v>5581</v>
      </c>
      <c r="C3925" s="267" t="s">
        <v>2525</v>
      </c>
      <c r="D3925" s="268"/>
      <c r="E3925" s="267">
        <v>60</v>
      </c>
      <c r="F3925" s="269">
        <v>123</v>
      </c>
      <c r="G3925" s="270">
        <v>247.2</v>
      </c>
      <c r="M3925" s="267">
        <v>-80.672429165522772</v>
      </c>
    </row>
    <row r="3926" spans="1:13" x14ac:dyDescent="0.25">
      <c r="A3926" s="267">
        <v>7143077</v>
      </c>
      <c r="B3926" s="267" t="s">
        <v>5583</v>
      </c>
      <c r="C3926" s="267" t="s">
        <v>2525</v>
      </c>
      <c r="D3926" s="268"/>
      <c r="E3926" s="267">
        <v>50</v>
      </c>
      <c r="F3926" s="269">
        <v>244</v>
      </c>
      <c r="G3926" s="270">
        <v>490.2</v>
      </c>
      <c r="M3926" s="267">
        <v>-77.048442502949413</v>
      </c>
    </row>
    <row r="3927" spans="1:13" x14ac:dyDescent="0.25">
      <c r="A3927" s="267">
        <v>7143078</v>
      </c>
      <c r="B3927" s="267" t="s">
        <v>5585</v>
      </c>
      <c r="C3927" s="267" t="s">
        <v>2525</v>
      </c>
      <c r="D3927" s="268"/>
      <c r="E3927" s="267">
        <v>60</v>
      </c>
      <c r="F3927" s="269">
        <v>268</v>
      </c>
      <c r="G3927" s="270">
        <v>539.20000000000005</v>
      </c>
      <c r="M3927" s="267">
        <v>-83.105921878024162</v>
      </c>
    </row>
    <row r="3928" spans="1:13" x14ac:dyDescent="0.25">
      <c r="A3928" s="267">
        <v>7143079</v>
      </c>
      <c r="B3928" s="267" t="s">
        <v>5587</v>
      </c>
      <c r="C3928" s="267" t="s">
        <v>2525</v>
      </c>
      <c r="D3928" s="268"/>
      <c r="E3928" s="267">
        <v>60</v>
      </c>
      <c r="F3928" s="269">
        <v>475</v>
      </c>
      <c r="G3928" s="270">
        <v>953.8</v>
      </c>
      <c r="M3928" s="267">
        <v>-79.35591318604898</v>
      </c>
    </row>
    <row r="3929" spans="1:13" x14ac:dyDescent="0.25">
      <c r="A3929" s="267">
        <v>7143080</v>
      </c>
      <c r="B3929" s="267" t="s">
        <v>5589</v>
      </c>
      <c r="C3929" s="267" t="s">
        <v>2525</v>
      </c>
      <c r="D3929" s="268"/>
      <c r="E3929" s="267">
        <v>50</v>
      </c>
      <c r="F3929" s="269">
        <v>7614</v>
      </c>
      <c r="G3929" s="270">
        <v>15304.2</v>
      </c>
      <c r="M3929" s="267">
        <v>-75.513609815621322</v>
      </c>
    </row>
    <row r="3930" spans="1:13" x14ac:dyDescent="0.25">
      <c r="A3930" s="267">
        <v>7143081</v>
      </c>
      <c r="B3930" s="267" t="s">
        <v>5591</v>
      </c>
      <c r="C3930" s="267" t="s">
        <v>22275</v>
      </c>
      <c r="D3930" s="268"/>
      <c r="E3930" s="267">
        <v>50</v>
      </c>
      <c r="F3930" s="269">
        <v>2566</v>
      </c>
      <c r="G3930" s="270">
        <v>5157.6000000000004</v>
      </c>
      <c r="M3930" s="267">
        <v>-74.121789438408626</v>
      </c>
    </row>
    <row r="3931" spans="1:13" x14ac:dyDescent="0.25">
      <c r="A3931" s="267">
        <v>7143082</v>
      </c>
      <c r="B3931" s="267" t="s">
        <v>5593</v>
      </c>
      <c r="C3931" s="267" t="s">
        <v>2525</v>
      </c>
      <c r="D3931" s="268"/>
      <c r="E3931" s="267">
        <v>60</v>
      </c>
      <c r="F3931" s="269">
        <v>163</v>
      </c>
      <c r="G3931" s="270">
        <v>328.4</v>
      </c>
      <c r="M3931" s="267">
        <v>-81.490802198466781</v>
      </c>
    </row>
    <row r="3932" spans="1:13" x14ac:dyDescent="0.25">
      <c r="A3932" s="267">
        <v>7143084</v>
      </c>
      <c r="B3932" s="267" t="s">
        <v>5595</v>
      </c>
      <c r="C3932" s="267" t="s">
        <v>2525</v>
      </c>
      <c r="D3932" s="268"/>
      <c r="E3932" s="267">
        <v>60</v>
      </c>
      <c r="F3932" s="269">
        <v>315</v>
      </c>
      <c r="G3932" s="270">
        <v>633.6</v>
      </c>
      <c r="M3932" s="267">
        <v>-83.650682366784693</v>
      </c>
    </row>
    <row r="3933" spans="1:13" x14ac:dyDescent="0.25">
      <c r="A3933" s="267">
        <v>7143085</v>
      </c>
      <c r="B3933" s="267" t="s">
        <v>5597</v>
      </c>
      <c r="C3933" s="267" t="s">
        <v>2525</v>
      </c>
      <c r="D3933" s="268"/>
      <c r="E3933" s="267">
        <v>60</v>
      </c>
      <c r="F3933" s="269">
        <v>257</v>
      </c>
      <c r="G3933" s="270">
        <v>516.20000000000005</v>
      </c>
      <c r="M3933" s="267">
        <v>-84.920558524298542</v>
      </c>
    </row>
    <row r="3934" spans="1:13" x14ac:dyDescent="0.25">
      <c r="A3934" s="267">
        <v>7143200</v>
      </c>
      <c r="B3934" s="267" t="s">
        <v>5599</v>
      </c>
      <c r="C3934" s="267" t="s">
        <v>2525</v>
      </c>
      <c r="D3934" s="268"/>
      <c r="E3934" s="267">
        <v>70</v>
      </c>
      <c r="F3934" s="269">
        <v>301</v>
      </c>
      <c r="G3934" s="270">
        <v>604.79999999999995</v>
      </c>
      <c r="M3934" s="267">
        <v>-87.126318535089155</v>
      </c>
    </row>
    <row r="3935" spans="1:13" x14ac:dyDescent="0.25">
      <c r="A3935" s="267">
        <v>7143202</v>
      </c>
      <c r="B3935" s="267" t="s">
        <v>5601</v>
      </c>
      <c r="C3935" s="267" t="s">
        <v>2525</v>
      </c>
      <c r="D3935" s="268"/>
      <c r="E3935" s="267">
        <v>50</v>
      </c>
      <c r="F3935" s="269">
        <v>778</v>
      </c>
      <c r="G3935" s="270">
        <v>1564.2</v>
      </c>
      <c r="M3935" s="267">
        <v>-77.495054231009519</v>
      </c>
    </row>
    <row r="3936" spans="1:13" x14ac:dyDescent="0.25">
      <c r="A3936" s="267">
        <v>7143203</v>
      </c>
      <c r="B3936" s="267" t="s">
        <v>5603</v>
      </c>
      <c r="C3936" s="267" t="s">
        <v>2525</v>
      </c>
      <c r="D3936" s="268"/>
      <c r="E3936" s="267">
        <v>60</v>
      </c>
      <c r="F3936" s="269">
        <v>77</v>
      </c>
      <c r="G3936" s="270">
        <v>153.80000000000001</v>
      </c>
      <c r="M3936" s="267">
        <v>-82.989795791219663</v>
      </c>
    </row>
    <row r="3937" spans="1:13" x14ac:dyDescent="0.25">
      <c r="A3937" s="267">
        <v>7143204</v>
      </c>
      <c r="B3937" s="267" t="s">
        <v>5605</v>
      </c>
      <c r="C3937" s="267" t="s">
        <v>2525</v>
      </c>
      <c r="D3937" s="268"/>
      <c r="E3937" s="267">
        <v>60</v>
      </c>
      <c r="F3937" s="269">
        <v>122</v>
      </c>
      <c r="G3937" s="270">
        <v>245.8</v>
      </c>
      <c r="M3937" s="267">
        <v>-84.753207088167457</v>
      </c>
    </row>
    <row r="3938" spans="1:13" x14ac:dyDescent="0.25">
      <c r="A3938" s="267">
        <v>7143205</v>
      </c>
      <c r="B3938" s="267" t="s">
        <v>5607</v>
      </c>
      <c r="C3938" s="267" t="s">
        <v>2525</v>
      </c>
      <c r="D3938" s="268"/>
      <c r="E3938" s="267">
        <v>50</v>
      </c>
      <c r="F3938" s="269">
        <v>323</v>
      </c>
      <c r="G3938" s="270">
        <v>649</v>
      </c>
      <c r="M3938" s="267">
        <v>-69.269210256905538</v>
      </c>
    </row>
    <row r="3939" spans="1:13" x14ac:dyDescent="0.25">
      <c r="A3939" s="267">
        <v>7143206</v>
      </c>
      <c r="B3939" s="267" t="s">
        <v>5609</v>
      </c>
      <c r="C3939" s="267" t="s">
        <v>22275</v>
      </c>
      <c r="D3939" s="268"/>
      <c r="E3939" s="267">
        <v>50</v>
      </c>
      <c r="F3939" s="269">
        <v>2867</v>
      </c>
      <c r="G3939" s="270">
        <v>5762.6</v>
      </c>
      <c r="M3939" s="267">
        <v>-50.21982047170679</v>
      </c>
    </row>
    <row r="3940" spans="1:13" x14ac:dyDescent="0.25">
      <c r="A3940" s="267">
        <v>7143207</v>
      </c>
      <c r="B3940" s="267" t="s">
        <v>5611</v>
      </c>
      <c r="C3940" s="267" t="s">
        <v>2525</v>
      </c>
      <c r="D3940" s="268"/>
      <c r="E3940" s="267">
        <v>60</v>
      </c>
      <c r="F3940" s="269">
        <v>301</v>
      </c>
      <c r="G3940" s="270">
        <v>605.6</v>
      </c>
      <c r="M3940" s="267">
        <v>-81.483289022041092</v>
      </c>
    </row>
    <row r="3941" spans="1:13" x14ac:dyDescent="0.25">
      <c r="A3941" s="267">
        <v>7143208</v>
      </c>
      <c r="B3941" s="267" t="s">
        <v>5613</v>
      </c>
      <c r="C3941" s="267" t="s">
        <v>2525</v>
      </c>
      <c r="D3941" s="268"/>
      <c r="E3941" s="267">
        <v>50</v>
      </c>
      <c r="F3941" s="269">
        <v>270</v>
      </c>
      <c r="G3941" s="270">
        <v>543</v>
      </c>
      <c r="M3941" s="267">
        <v>-77.537053716144271</v>
      </c>
    </row>
    <row r="3942" spans="1:13" x14ac:dyDescent="0.25">
      <c r="A3942" s="267">
        <v>7143209</v>
      </c>
      <c r="B3942" s="267" t="s">
        <v>5615</v>
      </c>
      <c r="C3942" s="267" t="s">
        <v>2525</v>
      </c>
      <c r="D3942" s="268"/>
      <c r="E3942" s="267">
        <v>70</v>
      </c>
      <c r="F3942" s="269">
        <v>240</v>
      </c>
      <c r="G3942" s="270">
        <v>482</v>
      </c>
      <c r="M3942" s="267">
        <v>-86.799900056807218</v>
      </c>
    </row>
    <row r="3943" spans="1:13" x14ac:dyDescent="0.25">
      <c r="A3943" s="267">
        <v>7143210</v>
      </c>
      <c r="B3943" s="267" t="s">
        <v>5617</v>
      </c>
      <c r="C3943" s="267" t="s">
        <v>2525</v>
      </c>
      <c r="D3943" s="268"/>
      <c r="E3943" s="267">
        <v>60</v>
      </c>
      <c r="F3943" s="269">
        <v>242</v>
      </c>
      <c r="G3943" s="270">
        <v>486</v>
      </c>
      <c r="M3943" s="267">
        <v>-84.460494440652099</v>
      </c>
    </row>
    <row r="3944" spans="1:13" x14ac:dyDescent="0.25">
      <c r="A3944" s="267">
        <v>7143211</v>
      </c>
      <c r="B3944" s="267" t="s">
        <v>5619</v>
      </c>
      <c r="C3944" s="267" t="s">
        <v>2525</v>
      </c>
      <c r="D3944" s="268"/>
      <c r="E3944" s="267">
        <v>70</v>
      </c>
      <c r="F3944" s="269">
        <v>125</v>
      </c>
      <c r="G3944" s="270">
        <v>251.4</v>
      </c>
      <c r="M3944" s="267">
        <v>-85.068021538305231</v>
      </c>
    </row>
    <row r="3945" spans="1:13" x14ac:dyDescent="0.25">
      <c r="A3945" s="267">
        <v>7143212</v>
      </c>
      <c r="B3945" s="267" t="s">
        <v>5621</v>
      </c>
      <c r="C3945" s="267" t="s">
        <v>2525</v>
      </c>
      <c r="D3945" s="268"/>
      <c r="E3945" s="267">
        <v>70</v>
      </c>
      <c r="F3945" s="269">
        <v>271</v>
      </c>
      <c r="G3945" s="270">
        <v>544</v>
      </c>
      <c r="M3945" s="267">
        <v>-88.243866566079205</v>
      </c>
    </row>
    <row r="3946" spans="1:13" x14ac:dyDescent="0.25">
      <c r="A3946" s="267">
        <v>7143213</v>
      </c>
      <c r="B3946" s="267" t="s">
        <v>5623</v>
      </c>
      <c r="C3946" s="267" t="s">
        <v>2525</v>
      </c>
      <c r="D3946" s="268"/>
      <c r="E3946" s="267">
        <v>60</v>
      </c>
      <c r="F3946" s="269">
        <v>239</v>
      </c>
      <c r="G3946" s="270">
        <v>481</v>
      </c>
      <c r="M3946" s="267">
        <v>-81.516819700548908</v>
      </c>
    </row>
    <row r="3947" spans="1:13" x14ac:dyDescent="0.25">
      <c r="A3947" s="267">
        <v>7143214</v>
      </c>
      <c r="B3947" s="267" t="s">
        <v>5625</v>
      </c>
      <c r="C3947" s="267" t="s">
        <v>2525</v>
      </c>
      <c r="D3947" s="268"/>
      <c r="E3947" s="267">
        <v>50</v>
      </c>
      <c r="F3947" s="269">
        <v>90</v>
      </c>
      <c r="G3947" s="270">
        <v>180</v>
      </c>
      <c r="M3947" s="267">
        <v>-76.618484571606672</v>
      </c>
    </row>
    <row r="3948" spans="1:13" x14ac:dyDescent="0.25">
      <c r="A3948" s="267">
        <v>7143215</v>
      </c>
      <c r="B3948" s="267" t="s">
        <v>5627</v>
      </c>
      <c r="C3948" s="267" t="s">
        <v>2525</v>
      </c>
      <c r="D3948" s="268"/>
      <c r="E3948" s="267">
        <v>60</v>
      </c>
      <c r="F3948" s="269">
        <v>130</v>
      </c>
      <c r="G3948" s="270">
        <v>260.60000000000002</v>
      </c>
      <c r="M3948" s="267">
        <v>-83.449616526507469</v>
      </c>
    </row>
    <row r="3949" spans="1:13" x14ac:dyDescent="0.25">
      <c r="A3949" s="267">
        <v>7143216</v>
      </c>
      <c r="B3949" s="267" t="s">
        <v>5629</v>
      </c>
      <c r="C3949" s="267" t="s">
        <v>2525</v>
      </c>
      <c r="D3949" s="268"/>
      <c r="E3949" s="267">
        <v>50</v>
      </c>
      <c r="F3949" s="269">
        <v>294</v>
      </c>
      <c r="G3949" s="270">
        <v>590.79999999999995</v>
      </c>
      <c r="M3949" s="267">
        <v>-76.001945843316491</v>
      </c>
    </row>
    <row r="3950" spans="1:13" x14ac:dyDescent="0.25">
      <c r="A3950" s="267">
        <v>7143218</v>
      </c>
      <c r="B3950" s="267" t="s">
        <v>5631</v>
      </c>
      <c r="C3950" s="267" t="s">
        <v>2525</v>
      </c>
      <c r="D3950" s="268"/>
      <c r="E3950" s="267">
        <v>50</v>
      </c>
      <c r="F3950" s="269">
        <v>458</v>
      </c>
      <c r="G3950" s="270">
        <v>920.8</v>
      </c>
      <c r="M3950" s="267">
        <v>-46.367107053145268</v>
      </c>
    </row>
    <row r="3951" spans="1:13" x14ac:dyDescent="0.25">
      <c r="A3951" s="267">
        <v>7143219</v>
      </c>
      <c r="B3951" s="267" t="s">
        <v>5633</v>
      </c>
      <c r="C3951" s="267" t="s">
        <v>2525</v>
      </c>
      <c r="D3951" s="268"/>
      <c r="E3951" s="267">
        <v>60</v>
      </c>
      <c r="F3951" s="269">
        <v>144</v>
      </c>
      <c r="G3951" s="270">
        <v>289.8</v>
      </c>
      <c r="M3951" s="267">
        <v>-83.163365953291176</v>
      </c>
    </row>
    <row r="3952" spans="1:13" x14ac:dyDescent="0.25">
      <c r="A3952" s="267">
        <v>7143220</v>
      </c>
      <c r="B3952" s="267" t="s">
        <v>5635</v>
      </c>
      <c r="C3952" s="267" t="s">
        <v>2525</v>
      </c>
      <c r="D3952" s="268"/>
      <c r="E3952" s="267">
        <v>60</v>
      </c>
      <c r="F3952" s="269">
        <v>156</v>
      </c>
      <c r="G3952" s="270">
        <v>313.8</v>
      </c>
      <c r="M3952" s="267">
        <v>-82.852401089331721</v>
      </c>
    </row>
    <row r="3953" spans="1:13" x14ac:dyDescent="0.25">
      <c r="A3953" s="267">
        <v>7143221</v>
      </c>
      <c r="B3953" s="267" t="s">
        <v>5637</v>
      </c>
      <c r="C3953" s="267" t="s">
        <v>2525</v>
      </c>
      <c r="D3953" s="268"/>
      <c r="E3953" s="267">
        <v>70</v>
      </c>
      <c r="F3953" s="269">
        <v>122</v>
      </c>
      <c r="G3953" s="270">
        <v>244.8</v>
      </c>
      <c r="M3953" s="267">
        <v>-85.30033468869135</v>
      </c>
    </row>
    <row r="3954" spans="1:13" x14ac:dyDescent="0.25">
      <c r="A3954" s="267">
        <v>7143222</v>
      </c>
      <c r="B3954" s="267" t="s">
        <v>5639</v>
      </c>
      <c r="C3954" s="267" t="s">
        <v>2525</v>
      </c>
      <c r="D3954" s="268"/>
      <c r="E3954" s="267">
        <v>70</v>
      </c>
      <c r="F3954" s="269">
        <v>404</v>
      </c>
      <c r="G3954" s="270">
        <v>812</v>
      </c>
      <c r="M3954" s="267">
        <v>-85.408193511372417</v>
      </c>
    </row>
    <row r="3955" spans="1:13" x14ac:dyDescent="0.25">
      <c r="A3955" s="267">
        <v>7143223</v>
      </c>
      <c r="B3955" s="267" t="s">
        <v>5641</v>
      </c>
      <c r="C3955" s="267" t="s">
        <v>2525</v>
      </c>
      <c r="D3955" s="268"/>
      <c r="E3955" s="267">
        <v>60</v>
      </c>
      <c r="F3955" s="269">
        <v>297</v>
      </c>
      <c r="G3955" s="270">
        <v>596.79999999999995</v>
      </c>
      <c r="M3955" s="267">
        <v>-82.601862848224712</v>
      </c>
    </row>
    <row r="3956" spans="1:13" x14ac:dyDescent="0.25">
      <c r="A3956" s="267">
        <v>7143224</v>
      </c>
      <c r="B3956" s="267" t="s">
        <v>9644</v>
      </c>
      <c r="C3956" s="267" t="s">
        <v>2525</v>
      </c>
      <c r="D3956" s="268"/>
      <c r="E3956" s="267">
        <v>60</v>
      </c>
      <c r="F3956" s="269">
        <v>514</v>
      </c>
      <c r="G3956" s="270">
        <v>1033.8</v>
      </c>
      <c r="M3956" s="267">
        <v>-83.906074095072441</v>
      </c>
    </row>
    <row r="3957" spans="1:13" x14ac:dyDescent="0.25">
      <c r="A3957" s="267">
        <v>7143225</v>
      </c>
      <c r="B3957" s="267" t="s">
        <v>5644</v>
      </c>
      <c r="C3957" s="267" t="s">
        <v>2525</v>
      </c>
      <c r="D3957" s="268"/>
      <c r="E3957" s="267">
        <v>70</v>
      </c>
      <c r="F3957" s="269">
        <v>164</v>
      </c>
      <c r="G3957" s="270">
        <v>329.4</v>
      </c>
      <c r="M3957" s="267">
        <v>-87.159819350181692</v>
      </c>
    </row>
    <row r="3958" spans="1:13" x14ac:dyDescent="0.25">
      <c r="A3958" s="267">
        <v>7143226</v>
      </c>
      <c r="B3958" s="267" t="s">
        <v>5646</v>
      </c>
      <c r="C3958" s="267" t="s">
        <v>2525</v>
      </c>
      <c r="D3958" s="268"/>
      <c r="E3958" s="267">
        <v>70</v>
      </c>
      <c r="F3958" s="269">
        <v>286</v>
      </c>
      <c r="G3958" s="270">
        <v>574</v>
      </c>
      <c r="M3958" s="267">
        <v>-87.595786497569634</v>
      </c>
    </row>
    <row r="3959" spans="1:13" x14ac:dyDescent="0.25">
      <c r="A3959" s="267">
        <v>7143227</v>
      </c>
      <c r="B3959" s="267" t="s">
        <v>5648</v>
      </c>
      <c r="C3959" s="267" t="s">
        <v>2525</v>
      </c>
      <c r="D3959" s="268"/>
      <c r="E3959" s="267">
        <v>60</v>
      </c>
      <c r="F3959" s="269">
        <v>300</v>
      </c>
      <c r="G3959" s="270">
        <v>603</v>
      </c>
      <c r="M3959" s="267">
        <v>-80.628040594184256</v>
      </c>
    </row>
    <row r="3960" spans="1:13" x14ac:dyDescent="0.25">
      <c r="A3960" s="267">
        <v>7143228</v>
      </c>
      <c r="B3960" s="267" t="s">
        <v>10282</v>
      </c>
      <c r="C3960" s="267" t="s">
        <v>2525</v>
      </c>
      <c r="D3960" s="268"/>
      <c r="E3960" s="267">
        <v>60</v>
      </c>
      <c r="F3960" s="269">
        <v>457</v>
      </c>
      <c r="G3960" s="270">
        <v>919.4</v>
      </c>
      <c r="M3960" s="267">
        <v>-84.286779829066816</v>
      </c>
    </row>
    <row r="3961" spans="1:13" x14ac:dyDescent="0.25">
      <c r="A3961" s="267">
        <v>7143229</v>
      </c>
      <c r="B3961" s="267" t="s">
        <v>10284</v>
      </c>
      <c r="C3961" s="267" t="s">
        <v>22275</v>
      </c>
      <c r="D3961" s="268"/>
      <c r="E3961" s="267">
        <v>50</v>
      </c>
      <c r="F3961" s="269">
        <v>2880</v>
      </c>
      <c r="G3961" s="270">
        <v>5789.6</v>
      </c>
      <c r="M3961" s="267">
        <v>-68.639576066394127</v>
      </c>
    </row>
    <row r="3962" spans="1:13" x14ac:dyDescent="0.25">
      <c r="A3962" s="267">
        <v>7143230</v>
      </c>
      <c r="B3962" s="267" t="s">
        <v>10286</v>
      </c>
      <c r="C3962" s="267" t="s">
        <v>2525</v>
      </c>
      <c r="D3962" s="268"/>
      <c r="E3962" s="267">
        <v>60</v>
      </c>
      <c r="F3962" s="269">
        <v>203</v>
      </c>
      <c r="G3962" s="270">
        <v>408.4</v>
      </c>
      <c r="M3962" s="267">
        <v>-81.557241505505246</v>
      </c>
    </row>
    <row r="3963" spans="1:13" x14ac:dyDescent="0.25">
      <c r="A3963" s="267">
        <v>7143231</v>
      </c>
      <c r="B3963" s="267" t="s">
        <v>10288</v>
      </c>
      <c r="C3963" s="267" t="s">
        <v>2525</v>
      </c>
      <c r="D3963" s="268"/>
      <c r="E3963" s="267">
        <v>60</v>
      </c>
      <c r="F3963" s="269">
        <v>227</v>
      </c>
      <c r="G3963" s="270">
        <v>457</v>
      </c>
      <c r="M3963" s="267">
        <v>-82.883071390199888</v>
      </c>
    </row>
    <row r="3964" spans="1:13" x14ac:dyDescent="0.25">
      <c r="A3964" s="267">
        <v>7143232</v>
      </c>
      <c r="B3964" s="267" t="s">
        <v>10290</v>
      </c>
      <c r="C3964" s="267" t="s">
        <v>2525</v>
      </c>
      <c r="D3964" s="268"/>
      <c r="E3964" s="267">
        <v>50</v>
      </c>
      <c r="F3964" s="269">
        <v>199</v>
      </c>
      <c r="G3964" s="270">
        <v>400.6</v>
      </c>
      <c r="M3964" s="267">
        <v>-78.087889473951051</v>
      </c>
    </row>
    <row r="3965" spans="1:13" x14ac:dyDescent="0.25">
      <c r="A3965" s="267">
        <v>7143233</v>
      </c>
      <c r="B3965" s="267" t="s">
        <v>10292</v>
      </c>
      <c r="C3965" s="267" t="s">
        <v>2525</v>
      </c>
      <c r="D3965" s="268"/>
      <c r="E3965" s="267">
        <v>60</v>
      </c>
      <c r="F3965" s="269">
        <v>177</v>
      </c>
      <c r="G3965" s="270">
        <v>355.8</v>
      </c>
      <c r="M3965" s="267">
        <v>-84.962142430283649</v>
      </c>
    </row>
    <row r="3966" spans="1:13" x14ac:dyDescent="0.25">
      <c r="A3966" s="267">
        <v>7143234</v>
      </c>
      <c r="B3966" s="267" t="s">
        <v>10294</v>
      </c>
      <c r="C3966" s="267" t="s">
        <v>2525</v>
      </c>
      <c r="D3966" s="268"/>
      <c r="E3966" s="267">
        <v>50</v>
      </c>
      <c r="F3966" s="269">
        <v>214</v>
      </c>
      <c r="G3966" s="270">
        <v>429.2</v>
      </c>
      <c r="M3966" s="267">
        <v>-78.827722141630176</v>
      </c>
    </row>
    <row r="3967" spans="1:13" x14ac:dyDescent="0.25">
      <c r="A3967" s="267">
        <v>7143235</v>
      </c>
      <c r="B3967" s="267" t="s">
        <v>10296</v>
      </c>
      <c r="C3967" s="267" t="s">
        <v>2525</v>
      </c>
      <c r="D3967" s="268"/>
      <c r="E3967" s="267">
        <v>60</v>
      </c>
      <c r="F3967" s="269">
        <v>861</v>
      </c>
      <c r="G3967" s="270">
        <v>1730.2</v>
      </c>
      <c r="M3967" s="267">
        <v>-81.175215356558581</v>
      </c>
    </row>
    <row r="3968" spans="1:13" x14ac:dyDescent="0.25">
      <c r="A3968" s="267">
        <v>7143236</v>
      </c>
      <c r="B3968" s="267" t="s">
        <v>10298</v>
      </c>
      <c r="C3968" s="267" t="s">
        <v>2525</v>
      </c>
      <c r="D3968" s="268"/>
      <c r="E3968" s="267">
        <v>60</v>
      </c>
      <c r="F3968" s="269">
        <v>140</v>
      </c>
      <c r="G3968" s="270">
        <v>280.60000000000002</v>
      </c>
      <c r="M3968" s="267">
        <v>-84.976003361805525</v>
      </c>
    </row>
    <row r="3969" spans="1:13" x14ac:dyDescent="0.25">
      <c r="A3969" s="267">
        <v>7143237</v>
      </c>
      <c r="B3969" s="267" t="s">
        <v>10300</v>
      </c>
      <c r="C3969" s="267" t="s">
        <v>2525</v>
      </c>
      <c r="D3969" s="268"/>
      <c r="E3969" s="267">
        <v>70</v>
      </c>
      <c r="F3969" s="269">
        <v>627</v>
      </c>
      <c r="G3969" s="270">
        <v>1259.5999999999999</v>
      </c>
      <c r="M3969" s="267">
        <v>-85.344208554287619</v>
      </c>
    </row>
    <row r="3970" spans="1:13" x14ac:dyDescent="0.25">
      <c r="A3970" s="267">
        <v>7143238</v>
      </c>
      <c r="B3970" s="267" t="s">
        <v>10302</v>
      </c>
      <c r="C3970" s="267" t="s">
        <v>2525</v>
      </c>
      <c r="D3970" s="268"/>
      <c r="E3970" s="267">
        <v>60</v>
      </c>
      <c r="F3970" s="269">
        <v>220</v>
      </c>
      <c r="G3970" s="270">
        <v>442</v>
      </c>
      <c r="M3970" s="267">
        <v>-83.140137083822694</v>
      </c>
    </row>
    <row r="3971" spans="1:13" x14ac:dyDescent="0.25">
      <c r="A3971" s="267">
        <v>7143239</v>
      </c>
      <c r="B3971" s="267" t="s">
        <v>10304</v>
      </c>
      <c r="C3971" s="267" t="s">
        <v>2525</v>
      </c>
      <c r="D3971" s="268"/>
      <c r="E3971" s="267">
        <v>50</v>
      </c>
      <c r="F3971" s="269">
        <v>470</v>
      </c>
      <c r="G3971" s="270">
        <v>943.8</v>
      </c>
      <c r="M3971" s="267">
        <v>-74.222099646808786</v>
      </c>
    </row>
    <row r="3972" spans="1:13" x14ac:dyDescent="0.25">
      <c r="A3972" s="267">
        <v>7143240</v>
      </c>
      <c r="B3972" s="267" t="s">
        <v>10306</v>
      </c>
      <c r="C3972" s="267" t="s">
        <v>2525</v>
      </c>
      <c r="D3972" s="268"/>
      <c r="E3972" s="267">
        <v>70</v>
      </c>
      <c r="F3972" s="269">
        <v>63</v>
      </c>
      <c r="G3972" s="270">
        <v>127.6</v>
      </c>
      <c r="M3972" s="267">
        <v>-85.354192186851378</v>
      </c>
    </row>
    <row r="3973" spans="1:13" x14ac:dyDescent="0.25">
      <c r="A3973" s="267">
        <v>7143241</v>
      </c>
      <c r="B3973" s="267" t="s">
        <v>10308</v>
      </c>
      <c r="C3973" s="267" t="s">
        <v>2525</v>
      </c>
      <c r="D3973" s="268"/>
      <c r="E3973" s="267">
        <v>60</v>
      </c>
      <c r="F3973" s="269">
        <v>335</v>
      </c>
      <c r="G3973" s="270">
        <v>672.8</v>
      </c>
      <c r="M3973" s="267">
        <v>-83.214848912212062</v>
      </c>
    </row>
    <row r="3974" spans="1:13" x14ac:dyDescent="0.25">
      <c r="A3974" s="267">
        <v>7143242</v>
      </c>
      <c r="B3974" s="267" t="s">
        <v>10310</v>
      </c>
      <c r="C3974" s="267" t="s">
        <v>2525</v>
      </c>
      <c r="D3974" s="268"/>
      <c r="E3974" s="267">
        <v>60</v>
      </c>
      <c r="F3974" s="269">
        <v>1531</v>
      </c>
      <c r="G3974" s="270">
        <v>3076.8</v>
      </c>
      <c r="M3974" s="267">
        <v>-81.457636561487988</v>
      </c>
    </row>
    <row r="3975" spans="1:13" x14ac:dyDescent="0.25">
      <c r="A3975" s="267">
        <v>7143243</v>
      </c>
      <c r="B3975" s="267" t="s">
        <v>10312</v>
      </c>
      <c r="C3975" s="267" t="s">
        <v>2525</v>
      </c>
      <c r="D3975" s="268"/>
      <c r="E3975" s="267">
        <v>50</v>
      </c>
      <c r="F3975" s="269">
        <v>623</v>
      </c>
      <c r="G3975" s="270">
        <v>1251.4000000000001</v>
      </c>
      <c r="M3975" s="267">
        <v>-74.910037363376418</v>
      </c>
    </row>
    <row r="3976" spans="1:13" x14ac:dyDescent="0.25">
      <c r="A3976" s="267">
        <v>7143244</v>
      </c>
      <c r="B3976" s="267" t="s">
        <v>10314</v>
      </c>
      <c r="C3976" s="267" t="s">
        <v>2525</v>
      </c>
      <c r="D3976" s="268"/>
      <c r="E3976" s="267">
        <v>70</v>
      </c>
      <c r="F3976" s="269">
        <v>85</v>
      </c>
      <c r="G3976" s="270">
        <v>170.4</v>
      </c>
      <c r="M3976" s="267">
        <v>-87.902279951585101</v>
      </c>
    </row>
    <row r="3977" spans="1:13" x14ac:dyDescent="0.25">
      <c r="A3977" s="267">
        <v>7143245</v>
      </c>
      <c r="B3977" s="267" t="s">
        <v>10316</v>
      </c>
      <c r="C3977" s="267" t="s">
        <v>2525</v>
      </c>
      <c r="D3977" s="268"/>
      <c r="E3977" s="267">
        <v>60</v>
      </c>
      <c r="F3977" s="269">
        <v>149</v>
      </c>
      <c r="G3977" s="270">
        <v>300.39999999999998</v>
      </c>
      <c r="M3977" s="267">
        <v>-82.629559546568615</v>
      </c>
    </row>
    <row r="3978" spans="1:13" x14ac:dyDescent="0.25">
      <c r="A3978" s="267">
        <v>7143246</v>
      </c>
      <c r="B3978" s="267" t="s">
        <v>10318</v>
      </c>
      <c r="C3978" s="267" t="s">
        <v>2525</v>
      </c>
      <c r="D3978" s="268"/>
      <c r="E3978" s="267">
        <v>70</v>
      </c>
      <c r="F3978" s="269">
        <v>394</v>
      </c>
      <c r="G3978" s="270">
        <v>791.4</v>
      </c>
      <c r="M3978" s="267">
        <v>-86.478037241573318</v>
      </c>
    </row>
    <row r="3979" spans="1:13" x14ac:dyDescent="0.25">
      <c r="A3979" s="267">
        <v>7143247</v>
      </c>
      <c r="B3979" s="267" t="s">
        <v>10320</v>
      </c>
      <c r="C3979" s="267" t="s">
        <v>2525</v>
      </c>
      <c r="D3979" s="268"/>
      <c r="E3979" s="267">
        <v>70</v>
      </c>
      <c r="F3979" s="269">
        <v>303</v>
      </c>
      <c r="G3979" s="270">
        <v>609.6</v>
      </c>
      <c r="M3979" s="267">
        <v>-86.228818771119222</v>
      </c>
    </row>
    <row r="3980" spans="1:13" x14ac:dyDescent="0.25">
      <c r="A3980" s="267">
        <v>7143248</v>
      </c>
      <c r="B3980" s="267" t="s">
        <v>10322</v>
      </c>
      <c r="C3980" s="267" t="s">
        <v>2525</v>
      </c>
      <c r="D3980" s="268"/>
      <c r="E3980" s="267">
        <v>60</v>
      </c>
      <c r="F3980" s="269">
        <v>284</v>
      </c>
      <c r="G3980" s="270">
        <v>570.20000000000005</v>
      </c>
      <c r="M3980" s="267">
        <v>-82.051205439457448</v>
      </c>
    </row>
    <row r="3981" spans="1:13" x14ac:dyDescent="0.25">
      <c r="A3981" s="267">
        <v>7143249</v>
      </c>
      <c r="B3981" s="267" t="s">
        <v>10324</v>
      </c>
      <c r="C3981" s="267" t="s">
        <v>2525</v>
      </c>
      <c r="D3981" s="268"/>
      <c r="E3981" s="267">
        <v>60</v>
      </c>
      <c r="F3981" s="269">
        <v>517</v>
      </c>
      <c r="G3981" s="270">
        <v>1038.2</v>
      </c>
      <c r="M3981" s="267">
        <v>-82.909108404922023</v>
      </c>
    </row>
    <row r="3982" spans="1:13" x14ac:dyDescent="0.25">
      <c r="A3982" s="267">
        <v>7143250</v>
      </c>
      <c r="B3982" s="267" t="s">
        <v>10326</v>
      </c>
      <c r="C3982" s="267" t="s">
        <v>2525</v>
      </c>
      <c r="D3982" s="268"/>
      <c r="E3982" s="267">
        <v>50</v>
      </c>
      <c r="F3982" s="269">
        <v>319</v>
      </c>
      <c r="G3982" s="270">
        <v>641.6</v>
      </c>
      <c r="M3982" s="267">
        <v>-76.137922134036288</v>
      </c>
    </row>
    <row r="3983" spans="1:13" x14ac:dyDescent="0.25">
      <c r="A3983" s="267">
        <v>7143251</v>
      </c>
      <c r="B3983" s="267" t="s">
        <v>10328</v>
      </c>
      <c r="C3983" s="267" t="s">
        <v>2525</v>
      </c>
      <c r="D3983" s="268"/>
      <c r="E3983" s="267">
        <v>60</v>
      </c>
      <c r="F3983" s="269">
        <v>77</v>
      </c>
      <c r="G3983" s="270">
        <v>155.19999999999999</v>
      </c>
      <c r="M3983" s="267">
        <v>-80.55139750874784</v>
      </c>
    </row>
    <row r="3984" spans="1:13" x14ac:dyDescent="0.25">
      <c r="A3984" s="267">
        <v>7143252</v>
      </c>
      <c r="B3984" s="267" t="s">
        <v>10330</v>
      </c>
      <c r="C3984" s="267" t="s">
        <v>2525</v>
      </c>
      <c r="D3984" s="268"/>
      <c r="E3984" s="267">
        <v>70</v>
      </c>
      <c r="F3984" s="269">
        <v>132</v>
      </c>
      <c r="G3984" s="270">
        <v>265.39999999999998</v>
      </c>
      <c r="M3984" s="267">
        <v>-86.280813417894478</v>
      </c>
    </row>
    <row r="3985" spans="1:13" x14ac:dyDescent="0.25">
      <c r="A3985" s="267">
        <v>7143253</v>
      </c>
      <c r="B3985" s="267" t="s">
        <v>10332</v>
      </c>
      <c r="C3985" s="267" t="s">
        <v>2525</v>
      </c>
      <c r="D3985" s="268"/>
      <c r="E3985" s="267">
        <v>50</v>
      </c>
      <c r="F3985" s="269">
        <v>522</v>
      </c>
      <c r="G3985" s="270">
        <v>1048.5999999999999</v>
      </c>
      <c r="M3985" s="267">
        <v>-73.698318388528364</v>
      </c>
    </row>
    <row r="3986" spans="1:13" x14ac:dyDescent="0.25">
      <c r="A3986" s="267">
        <v>7143254</v>
      </c>
      <c r="B3986" s="267" t="s">
        <v>10334</v>
      </c>
      <c r="C3986" s="267" t="s">
        <v>2525</v>
      </c>
      <c r="D3986" s="268"/>
      <c r="E3986" s="267">
        <v>50</v>
      </c>
      <c r="F3986" s="269">
        <v>668</v>
      </c>
      <c r="G3986" s="270">
        <v>1342</v>
      </c>
      <c r="M3986" s="267">
        <v>-76.206201127513339</v>
      </c>
    </row>
    <row r="3987" spans="1:13" x14ac:dyDescent="0.25">
      <c r="A3987" s="267">
        <v>7143255</v>
      </c>
      <c r="B3987" s="267" t="s">
        <v>10336</v>
      </c>
      <c r="C3987" s="267" t="s">
        <v>2525</v>
      </c>
      <c r="D3987" s="268"/>
      <c r="E3987" s="267">
        <v>50</v>
      </c>
      <c r="F3987" s="269">
        <v>194</v>
      </c>
      <c r="G3987" s="270">
        <v>389</v>
      </c>
      <c r="M3987" s="267">
        <v>-78.951682060652544</v>
      </c>
    </row>
    <row r="3988" spans="1:13" x14ac:dyDescent="0.25">
      <c r="A3988" s="267">
        <v>7143256</v>
      </c>
      <c r="B3988" s="267" t="s">
        <v>10338</v>
      </c>
      <c r="C3988" s="267" t="s">
        <v>2525</v>
      </c>
      <c r="D3988" s="268"/>
      <c r="E3988" s="267">
        <v>60</v>
      </c>
      <c r="F3988" s="269">
        <v>449</v>
      </c>
      <c r="G3988" s="270">
        <v>903.2</v>
      </c>
      <c r="M3988" s="267">
        <v>-80.869804221830407</v>
      </c>
    </row>
    <row r="3989" spans="1:13" x14ac:dyDescent="0.25">
      <c r="A3989" s="267">
        <v>7143257</v>
      </c>
      <c r="B3989" s="267" t="s">
        <v>4155</v>
      </c>
      <c r="C3989" s="267" t="s">
        <v>2525</v>
      </c>
      <c r="D3989" s="268"/>
      <c r="E3989" s="267">
        <v>60</v>
      </c>
      <c r="F3989" s="269">
        <v>213</v>
      </c>
      <c r="G3989" s="270">
        <v>428</v>
      </c>
      <c r="M3989" s="267">
        <v>-82.226710123008942</v>
      </c>
    </row>
    <row r="3990" spans="1:13" x14ac:dyDescent="0.25">
      <c r="A3990" s="267">
        <v>7143258</v>
      </c>
      <c r="B3990" s="267" t="s">
        <v>2698</v>
      </c>
      <c r="C3990" s="267" t="s">
        <v>2525</v>
      </c>
      <c r="D3990" s="268"/>
      <c r="E3990" s="267">
        <v>60</v>
      </c>
      <c r="F3990" s="269">
        <v>73</v>
      </c>
      <c r="G3990" s="270">
        <v>147.19999999999999</v>
      </c>
      <c r="M3990" s="267">
        <v>-80.398086408153603</v>
      </c>
    </row>
    <row r="3991" spans="1:13" x14ac:dyDescent="0.25">
      <c r="A3991" s="267">
        <v>7143259</v>
      </c>
      <c r="B3991" s="267" t="s">
        <v>10342</v>
      </c>
      <c r="C3991" s="267" t="s">
        <v>2525</v>
      </c>
      <c r="D3991" s="268"/>
      <c r="E3991" s="267">
        <v>60</v>
      </c>
      <c r="F3991" s="269">
        <v>154</v>
      </c>
      <c r="G3991" s="270">
        <v>310</v>
      </c>
      <c r="M3991" s="267">
        <v>-84.405089793083093</v>
      </c>
    </row>
    <row r="3992" spans="1:13" x14ac:dyDescent="0.25">
      <c r="A3992" s="267">
        <v>7143260</v>
      </c>
      <c r="B3992" s="267" t="s">
        <v>10344</v>
      </c>
      <c r="C3992" s="267" t="s">
        <v>2525</v>
      </c>
      <c r="D3992" s="268"/>
      <c r="E3992" s="267">
        <v>50</v>
      </c>
      <c r="F3992" s="269">
        <v>301</v>
      </c>
      <c r="G3992" s="270">
        <v>606</v>
      </c>
      <c r="M3992" s="267">
        <v>-59.857236019362283</v>
      </c>
    </row>
    <row r="3993" spans="1:13" x14ac:dyDescent="0.25">
      <c r="A3993" s="267">
        <v>7143261</v>
      </c>
      <c r="B3993" s="267" t="s">
        <v>10346</v>
      </c>
      <c r="C3993" s="267" t="s">
        <v>2525</v>
      </c>
      <c r="D3993" s="268"/>
      <c r="E3993" s="267">
        <v>70</v>
      </c>
      <c r="F3993" s="269">
        <v>124</v>
      </c>
      <c r="G3993" s="270">
        <v>250</v>
      </c>
      <c r="M3993" s="267">
        <v>-85.652796995886447</v>
      </c>
    </row>
    <row r="3994" spans="1:13" x14ac:dyDescent="0.25">
      <c r="A3994" s="267">
        <v>7143262</v>
      </c>
      <c r="B3994" s="267" t="s">
        <v>10348</v>
      </c>
      <c r="C3994" s="267" t="s">
        <v>2525</v>
      </c>
      <c r="D3994" s="268"/>
      <c r="E3994" s="267">
        <v>70</v>
      </c>
      <c r="F3994" s="269">
        <v>212</v>
      </c>
      <c r="G3994" s="270">
        <v>425.4</v>
      </c>
      <c r="M3994" s="267">
        <v>-86.510764400281531</v>
      </c>
    </row>
    <row r="3995" spans="1:13" x14ac:dyDescent="0.25">
      <c r="A3995" s="267">
        <v>7143263</v>
      </c>
      <c r="B3995" s="267" t="s">
        <v>10350</v>
      </c>
      <c r="C3995" s="267" t="s">
        <v>2525</v>
      </c>
      <c r="D3995" s="268"/>
      <c r="E3995" s="267">
        <v>50</v>
      </c>
      <c r="F3995" s="269">
        <v>926</v>
      </c>
      <c r="G3995" s="270">
        <v>1861.6</v>
      </c>
      <c r="M3995" s="267">
        <v>-74.174905545551297</v>
      </c>
    </row>
    <row r="3996" spans="1:13" x14ac:dyDescent="0.25">
      <c r="A3996" s="267">
        <v>7143264</v>
      </c>
      <c r="B3996" s="267" t="s">
        <v>10352</v>
      </c>
      <c r="C3996" s="267" t="s">
        <v>2525</v>
      </c>
      <c r="D3996" s="268"/>
      <c r="E3996" s="267">
        <v>70</v>
      </c>
      <c r="F3996" s="269">
        <v>280</v>
      </c>
      <c r="G3996" s="270">
        <v>563.79999999999995</v>
      </c>
      <c r="M3996" s="267">
        <v>-88.368230258247024</v>
      </c>
    </row>
    <row r="3997" spans="1:13" x14ac:dyDescent="0.25">
      <c r="A3997" s="267">
        <v>7143265</v>
      </c>
      <c r="B3997" s="267" t="s">
        <v>10354</v>
      </c>
      <c r="C3997" s="267" t="s">
        <v>2525</v>
      </c>
      <c r="D3997" s="268"/>
      <c r="E3997" s="267">
        <v>70</v>
      </c>
      <c r="F3997" s="269">
        <v>228</v>
      </c>
      <c r="G3997" s="270">
        <v>457.8</v>
      </c>
      <c r="M3997" s="267">
        <v>-85.648728335186078</v>
      </c>
    </row>
    <row r="3998" spans="1:13" x14ac:dyDescent="0.25">
      <c r="A3998" s="267">
        <v>7143266</v>
      </c>
      <c r="B3998" s="267" t="s">
        <v>10356</v>
      </c>
      <c r="C3998" s="267" t="s">
        <v>2525</v>
      </c>
      <c r="D3998" s="268"/>
      <c r="E3998" s="267">
        <v>60</v>
      </c>
      <c r="F3998" s="269">
        <v>219</v>
      </c>
      <c r="G3998" s="270">
        <v>440.4</v>
      </c>
      <c r="M3998" s="267">
        <v>-83.188188821186884</v>
      </c>
    </row>
    <row r="3999" spans="1:13" x14ac:dyDescent="0.25">
      <c r="A3999" s="267">
        <v>7143267</v>
      </c>
      <c r="B3999" s="267" t="s">
        <v>10358</v>
      </c>
      <c r="C3999" s="267" t="s">
        <v>2525</v>
      </c>
      <c r="D3999" s="268"/>
      <c r="E3999" s="267">
        <v>70</v>
      </c>
      <c r="F3999" s="269">
        <v>379</v>
      </c>
      <c r="G3999" s="270">
        <v>762.4</v>
      </c>
      <c r="M3999" s="267">
        <v>-88.540690114694854</v>
      </c>
    </row>
    <row r="4000" spans="1:13" x14ac:dyDescent="0.25">
      <c r="A4000" s="267">
        <v>7143268</v>
      </c>
      <c r="B4000" s="267" t="s">
        <v>10360</v>
      </c>
      <c r="C4000" s="267" t="s">
        <v>2525</v>
      </c>
      <c r="D4000" s="268"/>
      <c r="E4000" s="267">
        <v>50</v>
      </c>
      <c r="F4000" s="269">
        <v>378</v>
      </c>
      <c r="G4000" s="270">
        <v>759.4</v>
      </c>
      <c r="M4000" s="267">
        <v>-70.639602693372495</v>
      </c>
    </row>
    <row r="4001" spans="1:13" x14ac:dyDescent="0.25">
      <c r="A4001" s="267">
        <v>7143269</v>
      </c>
      <c r="B4001" s="267" t="s">
        <v>10362</v>
      </c>
      <c r="C4001" s="267" t="s">
        <v>2525</v>
      </c>
      <c r="D4001" s="268"/>
      <c r="E4001" s="267">
        <v>50</v>
      </c>
      <c r="F4001" s="269">
        <v>499</v>
      </c>
      <c r="G4001" s="270">
        <v>1003</v>
      </c>
      <c r="M4001" s="267">
        <v>-74.482664371410223</v>
      </c>
    </row>
    <row r="4002" spans="1:13" x14ac:dyDescent="0.25">
      <c r="A4002" s="267">
        <v>7143270</v>
      </c>
      <c r="B4002" s="267" t="s">
        <v>10364</v>
      </c>
      <c r="C4002" s="267" t="s">
        <v>2525</v>
      </c>
      <c r="D4002" s="268"/>
      <c r="E4002" s="267">
        <v>60</v>
      </c>
      <c r="F4002" s="269">
        <v>550</v>
      </c>
      <c r="G4002" s="270">
        <v>1104.5999999999999</v>
      </c>
      <c r="M4002" s="267">
        <v>-79.168752058459575</v>
      </c>
    </row>
    <row r="4003" spans="1:13" x14ac:dyDescent="0.25">
      <c r="A4003" s="267">
        <v>7143271</v>
      </c>
      <c r="B4003" s="267" t="s">
        <v>7431</v>
      </c>
      <c r="C4003" s="267" t="s">
        <v>2525</v>
      </c>
      <c r="D4003" s="268"/>
      <c r="E4003" s="267">
        <v>50</v>
      </c>
      <c r="F4003" s="269">
        <v>281</v>
      </c>
      <c r="G4003" s="270">
        <v>565.79999999999995</v>
      </c>
      <c r="M4003" s="267">
        <v>-67.828936239926037</v>
      </c>
    </row>
    <row r="4004" spans="1:13" x14ac:dyDescent="0.25">
      <c r="A4004" s="267">
        <v>7143272</v>
      </c>
      <c r="B4004" s="267" t="s">
        <v>22282</v>
      </c>
      <c r="C4004" s="267" t="s">
        <v>2525</v>
      </c>
      <c r="D4004" s="268"/>
      <c r="E4004" s="267">
        <v>70</v>
      </c>
      <c r="F4004" s="269">
        <v>288</v>
      </c>
      <c r="G4004" s="270">
        <v>579.4</v>
      </c>
      <c r="M4004" s="267">
        <v>-86.077072875562521</v>
      </c>
    </row>
    <row r="4005" spans="1:13" x14ac:dyDescent="0.25">
      <c r="A4005" s="267">
        <v>7143273</v>
      </c>
      <c r="B4005" s="267" t="s">
        <v>10368</v>
      </c>
      <c r="C4005" s="267" t="s">
        <v>2525</v>
      </c>
      <c r="D4005" s="268"/>
      <c r="E4005" s="267">
        <v>50</v>
      </c>
      <c r="F4005" s="269">
        <v>409</v>
      </c>
      <c r="G4005" s="270">
        <v>821.2</v>
      </c>
      <c r="M4005" s="267">
        <v>-63.517183842974148</v>
      </c>
    </row>
    <row r="4006" spans="1:13" x14ac:dyDescent="0.25">
      <c r="A4006" s="267">
        <v>7143274</v>
      </c>
      <c r="B4006" s="267" t="s">
        <v>10370</v>
      </c>
      <c r="C4006" s="267" t="s">
        <v>2525</v>
      </c>
      <c r="D4006" s="268"/>
      <c r="E4006" s="267">
        <v>70</v>
      </c>
      <c r="F4006" s="269">
        <v>386</v>
      </c>
      <c r="G4006" s="270">
        <v>776.4</v>
      </c>
      <c r="M4006" s="267">
        <v>-86.247344334183509</v>
      </c>
    </row>
    <row r="4007" spans="1:13" x14ac:dyDescent="0.25">
      <c r="A4007" s="267">
        <v>7143275</v>
      </c>
      <c r="B4007" s="267" t="s">
        <v>10372</v>
      </c>
      <c r="C4007" s="267" t="s">
        <v>2525</v>
      </c>
      <c r="D4007" s="268"/>
      <c r="E4007" s="267">
        <v>60</v>
      </c>
      <c r="F4007" s="269">
        <v>93</v>
      </c>
      <c r="G4007" s="270">
        <v>186.4</v>
      </c>
      <c r="M4007" s="267">
        <v>-83.376286363062249</v>
      </c>
    </row>
    <row r="4008" spans="1:13" x14ac:dyDescent="0.25">
      <c r="A4008" s="267">
        <v>7143276</v>
      </c>
      <c r="B4008" s="267" t="s">
        <v>10374</v>
      </c>
      <c r="C4008" s="267" t="s">
        <v>2525</v>
      </c>
      <c r="D4008" s="268"/>
      <c r="E4008" s="267">
        <v>60</v>
      </c>
      <c r="F4008" s="269">
        <v>481</v>
      </c>
      <c r="G4008" s="270">
        <v>967.6</v>
      </c>
      <c r="M4008" s="267">
        <v>-84.244162978508157</v>
      </c>
    </row>
    <row r="4009" spans="1:13" x14ac:dyDescent="0.25">
      <c r="A4009" s="267">
        <v>7143277</v>
      </c>
      <c r="B4009" s="267" t="s">
        <v>10376</v>
      </c>
      <c r="C4009" s="267" t="s">
        <v>2525</v>
      </c>
      <c r="D4009" s="268"/>
      <c r="E4009" s="267">
        <v>60</v>
      </c>
      <c r="F4009" s="269">
        <v>447</v>
      </c>
      <c r="G4009" s="270">
        <v>898.8</v>
      </c>
      <c r="M4009" s="267">
        <v>-80.367732312800868</v>
      </c>
    </row>
    <row r="4010" spans="1:13" x14ac:dyDescent="0.25">
      <c r="A4010" s="267">
        <v>7143278</v>
      </c>
      <c r="B4010" s="267" t="s">
        <v>10378</v>
      </c>
      <c r="C4010" s="267" t="s">
        <v>2525</v>
      </c>
      <c r="D4010" s="268"/>
      <c r="E4010" s="267">
        <v>60</v>
      </c>
      <c r="F4010" s="269">
        <v>156</v>
      </c>
      <c r="G4010" s="270">
        <v>314</v>
      </c>
      <c r="M4010" s="267">
        <v>-80.104948318587176</v>
      </c>
    </row>
    <row r="4011" spans="1:13" x14ac:dyDescent="0.25">
      <c r="A4011" s="267">
        <v>7143279</v>
      </c>
      <c r="B4011" s="267" t="s">
        <v>10380</v>
      </c>
      <c r="C4011" s="267" t="s">
        <v>2525</v>
      </c>
      <c r="D4011" s="268"/>
      <c r="E4011" s="267">
        <v>50</v>
      </c>
      <c r="F4011" s="269">
        <v>634</v>
      </c>
      <c r="G4011" s="270">
        <v>1273.5999999999999</v>
      </c>
      <c r="M4011" s="267">
        <v>-71.963185834914228</v>
      </c>
    </row>
    <row r="4012" spans="1:13" x14ac:dyDescent="0.25">
      <c r="A4012" s="267">
        <v>7143280</v>
      </c>
      <c r="B4012" s="267" t="s">
        <v>10382</v>
      </c>
      <c r="C4012" s="267" t="s">
        <v>2525</v>
      </c>
      <c r="D4012" s="268"/>
      <c r="E4012" s="267">
        <v>50</v>
      </c>
      <c r="F4012" s="269">
        <v>490</v>
      </c>
      <c r="G4012" s="270">
        <v>984.2</v>
      </c>
      <c r="M4012" s="267">
        <v>-72.658283633951186</v>
      </c>
    </row>
    <row r="4013" spans="1:13" x14ac:dyDescent="0.25">
      <c r="A4013" s="267">
        <v>7143281</v>
      </c>
      <c r="B4013" s="267" t="s">
        <v>10384</v>
      </c>
      <c r="C4013" s="267" t="s">
        <v>2525</v>
      </c>
      <c r="D4013" s="268"/>
      <c r="E4013" s="267">
        <v>60</v>
      </c>
      <c r="F4013" s="269">
        <v>280</v>
      </c>
      <c r="G4013" s="270">
        <v>562</v>
      </c>
      <c r="M4013" s="267">
        <v>-82.211538140605228</v>
      </c>
    </row>
    <row r="4014" spans="1:13" x14ac:dyDescent="0.25">
      <c r="A4014" s="267">
        <v>7143282</v>
      </c>
      <c r="B4014" s="267" t="s">
        <v>10386</v>
      </c>
      <c r="C4014" s="267" t="s">
        <v>2525</v>
      </c>
      <c r="D4014" s="268"/>
      <c r="E4014" s="267">
        <v>70</v>
      </c>
      <c r="F4014" s="269">
        <v>347</v>
      </c>
      <c r="G4014" s="270">
        <v>698.4</v>
      </c>
      <c r="M4014" s="267">
        <v>-87.29621840120015</v>
      </c>
    </row>
    <row r="4015" spans="1:13" x14ac:dyDescent="0.25">
      <c r="A4015" s="267">
        <v>7143283</v>
      </c>
      <c r="B4015" s="267" t="s">
        <v>10388</v>
      </c>
      <c r="C4015" s="267" t="s">
        <v>2525</v>
      </c>
      <c r="D4015" s="268"/>
      <c r="E4015" s="267">
        <v>50</v>
      </c>
      <c r="F4015" s="269">
        <v>168</v>
      </c>
      <c r="G4015" s="270">
        <v>338.6</v>
      </c>
      <c r="M4015" s="267">
        <v>-58.401736187678502</v>
      </c>
    </row>
    <row r="4016" spans="1:13" x14ac:dyDescent="0.25">
      <c r="A4016" s="267">
        <v>7143284</v>
      </c>
      <c r="B4016" s="267" t="s">
        <v>10390</v>
      </c>
      <c r="C4016" s="267" t="s">
        <v>2525</v>
      </c>
      <c r="D4016" s="268"/>
      <c r="E4016" s="267">
        <v>60</v>
      </c>
      <c r="F4016" s="269">
        <v>489</v>
      </c>
      <c r="G4016" s="270">
        <v>983</v>
      </c>
      <c r="M4016" s="267">
        <v>-83.311508687794031</v>
      </c>
    </row>
    <row r="4017" spans="1:13" x14ac:dyDescent="0.25">
      <c r="A4017" s="267">
        <v>7143285</v>
      </c>
      <c r="B4017" s="267" t="s">
        <v>10392</v>
      </c>
      <c r="C4017" s="267" t="s">
        <v>2525</v>
      </c>
      <c r="D4017" s="268"/>
      <c r="E4017" s="267">
        <v>50</v>
      </c>
      <c r="F4017" s="269">
        <v>479</v>
      </c>
      <c r="G4017" s="270">
        <v>963.2</v>
      </c>
      <c r="M4017" s="267">
        <v>-61.035497410343538</v>
      </c>
    </row>
    <row r="4018" spans="1:13" x14ac:dyDescent="0.25">
      <c r="A4018" s="267">
        <v>7143286</v>
      </c>
      <c r="B4018" s="267" t="s">
        <v>10394</v>
      </c>
      <c r="C4018" s="267" t="s">
        <v>22275</v>
      </c>
      <c r="D4018" s="268"/>
      <c r="E4018" s="267">
        <v>50</v>
      </c>
      <c r="F4018" s="269">
        <v>1976</v>
      </c>
      <c r="G4018" s="270">
        <v>3971.6</v>
      </c>
      <c r="M4018" s="267">
        <v>-67.008766234295734</v>
      </c>
    </row>
    <row r="4019" spans="1:13" x14ac:dyDescent="0.25">
      <c r="A4019" s="267">
        <v>7143287</v>
      </c>
      <c r="B4019" s="267" t="s">
        <v>9555</v>
      </c>
      <c r="C4019" s="267" t="s">
        <v>2525</v>
      </c>
      <c r="D4019" s="268"/>
      <c r="E4019" s="267">
        <v>60</v>
      </c>
      <c r="F4019" s="269">
        <v>416</v>
      </c>
      <c r="G4019" s="270">
        <v>836.6</v>
      </c>
      <c r="M4019" s="267">
        <v>-84.71778752450787</v>
      </c>
    </row>
    <row r="4020" spans="1:13" x14ac:dyDescent="0.25">
      <c r="A4020" s="267">
        <v>7143288</v>
      </c>
      <c r="B4020" s="267" t="s">
        <v>10397</v>
      </c>
      <c r="C4020" s="267" t="s">
        <v>2525</v>
      </c>
      <c r="D4020" s="268"/>
      <c r="E4020" s="267">
        <v>70</v>
      </c>
      <c r="F4020" s="269">
        <v>274</v>
      </c>
      <c r="G4020" s="270">
        <v>551.4</v>
      </c>
      <c r="M4020" s="267">
        <v>-87.107190554304282</v>
      </c>
    </row>
    <row r="4021" spans="1:13" x14ac:dyDescent="0.25">
      <c r="A4021" s="267">
        <v>7143289</v>
      </c>
      <c r="B4021" s="267" t="s">
        <v>10399</v>
      </c>
      <c r="C4021" s="267" t="s">
        <v>2525</v>
      </c>
      <c r="D4021" s="268"/>
      <c r="E4021" s="267">
        <v>70</v>
      </c>
      <c r="F4021" s="269">
        <v>439</v>
      </c>
      <c r="G4021" s="270">
        <v>882</v>
      </c>
      <c r="M4021" s="267">
        <v>-85.443301063198021</v>
      </c>
    </row>
    <row r="4022" spans="1:13" x14ac:dyDescent="0.25">
      <c r="A4022" s="267">
        <v>7143290</v>
      </c>
      <c r="B4022" s="267" t="s">
        <v>10401</v>
      </c>
      <c r="C4022" s="267" t="s">
        <v>2525</v>
      </c>
      <c r="D4022" s="268"/>
      <c r="E4022" s="267">
        <v>60</v>
      </c>
      <c r="F4022" s="269">
        <v>442</v>
      </c>
      <c r="G4022" s="270">
        <v>887.8</v>
      </c>
      <c r="M4022" s="267">
        <v>-80.088117382241222</v>
      </c>
    </row>
    <row r="4023" spans="1:13" x14ac:dyDescent="0.25">
      <c r="A4023" s="267">
        <v>7143291</v>
      </c>
      <c r="B4023" s="267" t="s">
        <v>10403</v>
      </c>
      <c r="C4023" s="267" t="s">
        <v>2525</v>
      </c>
      <c r="D4023" s="268"/>
      <c r="E4023" s="267">
        <v>60</v>
      </c>
      <c r="F4023" s="269">
        <v>115</v>
      </c>
      <c r="G4023" s="270">
        <v>232</v>
      </c>
      <c r="M4023" s="267">
        <v>-84.212288751280624</v>
      </c>
    </row>
    <row r="4024" spans="1:13" x14ac:dyDescent="0.25">
      <c r="A4024" s="267">
        <v>7143292</v>
      </c>
      <c r="B4024" s="267" t="s">
        <v>10405</v>
      </c>
      <c r="C4024" s="267" t="s">
        <v>2525</v>
      </c>
      <c r="D4024" s="268"/>
      <c r="E4024" s="267">
        <v>60</v>
      </c>
      <c r="F4024" s="269">
        <v>625</v>
      </c>
      <c r="G4024" s="270">
        <v>1256</v>
      </c>
      <c r="M4024" s="267">
        <v>-80.64934852996052</v>
      </c>
    </row>
    <row r="4025" spans="1:13" x14ac:dyDescent="0.25">
      <c r="A4025" s="267">
        <v>7143293</v>
      </c>
      <c r="B4025" s="267" t="s">
        <v>10407</v>
      </c>
      <c r="C4025" s="267" t="s">
        <v>2525</v>
      </c>
      <c r="D4025" s="268"/>
      <c r="E4025" s="267">
        <v>50</v>
      </c>
      <c r="F4025" s="269">
        <v>164</v>
      </c>
      <c r="G4025" s="270">
        <v>329.4</v>
      </c>
      <c r="M4025" s="267">
        <v>-72.356168696531711</v>
      </c>
    </row>
    <row r="4026" spans="1:13" x14ac:dyDescent="0.25">
      <c r="A4026" s="267">
        <v>7143294</v>
      </c>
      <c r="B4026" s="267" t="s">
        <v>10409</v>
      </c>
      <c r="C4026" s="267" t="s">
        <v>2525</v>
      </c>
      <c r="D4026" s="268"/>
      <c r="E4026" s="267">
        <v>60</v>
      </c>
      <c r="F4026" s="269">
        <v>397</v>
      </c>
      <c r="G4026" s="270">
        <v>798.6</v>
      </c>
      <c r="M4026" s="267">
        <v>-79.54154945190075</v>
      </c>
    </row>
    <row r="4027" spans="1:13" x14ac:dyDescent="0.25">
      <c r="A4027" s="267">
        <v>7143295</v>
      </c>
      <c r="B4027" s="267" t="s">
        <v>10411</v>
      </c>
      <c r="C4027" s="267" t="s">
        <v>2525</v>
      </c>
      <c r="D4027" s="268"/>
      <c r="E4027" s="267">
        <v>60</v>
      </c>
      <c r="F4027" s="269">
        <v>208</v>
      </c>
      <c r="G4027" s="270">
        <v>417.2</v>
      </c>
      <c r="M4027" s="267">
        <v>-82.87829201679186</v>
      </c>
    </row>
    <row r="4028" spans="1:13" x14ac:dyDescent="0.25">
      <c r="A4028" s="267">
        <v>7143296</v>
      </c>
      <c r="B4028" s="267" t="s">
        <v>10413</v>
      </c>
      <c r="C4028" s="267" t="s">
        <v>2525</v>
      </c>
      <c r="D4028" s="268"/>
      <c r="E4028" s="267">
        <v>70</v>
      </c>
      <c r="F4028" s="269">
        <v>105</v>
      </c>
      <c r="G4028" s="270">
        <v>212</v>
      </c>
      <c r="M4028" s="267">
        <v>-89.430605652051725</v>
      </c>
    </row>
    <row r="4029" spans="1:13" x14ac:dyDescent="0.25">
      <c r="A4029" s="267">
        <v>7143297</v>
      </c>
      <c r="B4029" s="267" t="s">
        <v>10415</v>
      </c>
      <c r="C4029" s="267" t="s">
        <v>2525</v>
      </c>
      <c r="D4029" s="268"/>
      <c r="E4029" s="267">
        <v>70</v>
      </c>
      <c r="F4029" s="269">
        <v>235</v>
      </c>
      <c r="G4029" s="270">
        <v>472.6</v>
      </c>
      <c r="M4029" s="267">
        <v>-87.018028127579981</v>
      </c>
    </row>
    <row r="4030" spans="1:13" x14ac:dyDescent="0.25">
      <c r="A4030" s="267">
        <v>7143298</v>
      </c>
      <c r="B4030" s="267" t="s">
        <v>10417</v>
      </c>
      <c r="C4030" s="267" t="s">
        <v>2525</v>
      </c>
      <c r="D4030" s="268"/>
      <c r="E4030" s="267">
        <v>50</v>
      </c>
      <c r="F4030" s="269">
        <v>328</v>
      </c>
      <c r="G4030" s="270">
        <v>659</v>
      </c>
      <c r="M4030" s="267">
        <v>-72.336126802314055</v>
      </c>
    </row>
    <row r="4031" spans="1:13" x14ac:dyDescent="0.25">
      <c r="A4031" s="267">
        <v>7143299</v>
      </c>
      <c r="B4031" s="267" t="s">
        <v>10419</v>
      </c>
      <c r="C4031" s="267" t="s">
        <v>2525</v>
      </c>
      <c r="D4031" s="268"/>
      <c r="E4031" s="267">
        <v>60</v>
      </c>
      <c r="F4031" s="269">
        <v>264</v>
      </c>
      <c r="G4031" s="270">
        <v>531.6</v>
      </c>
      <c r="M4031" s="267">
        <v>-83.230182458185965</v>
      </c>
    </row>
    <row r="4032" spans="1:13" x14ac:dyDescent="0.25">
      <c r="A4032" s="267">
        <v>7143300</v>
      </c>
      <c r="B4032" s="267" t="s">
        <v>10421</v>
      </c>
      <c r="C4032" s="267" t="s">
        <v>2525</v>
      </c>
      <c r="D4032" s="268"/>
      <c r="E4032" s="267">
        <v>50</v>
      </c>
      <c r="F4032" s="269">
        <v>927</v>
      </c>
      <c r="G4032" s="270">
        <v>1862.6</v>
      </c>
      <c r="M4032" s="267">
        <v>-77.985232929697304</v>
      </c>
    </row>
    <row r="4033" spans="1:13" x14ac:dyDescent="0.25">
      <c r="A4033" s="267">
        <v>7143301</v>
      </c>
      <c r="B4033" s="267" t="s">
        <v>10423</v>
      </c>
      <c r="C4033" s="267" t="s">
        <v>2525</v>
      </c>
      <c r="D4033" s="268"/>
      <c r="E4033" s="267">
        <v>70</v>
      </c>
      <c r="F4033" s="269">
        <v>425</v>
      </c>
      <c r="G4033" s="270">
        <v>854</v>
      </c>
      <c r="M4033" s="267">
        <v>-85.166775848645727</v>
      </c>
    </row>
    <row r="4034" spans="1:13" x14ac:dyDescent="0.25">
      <c r="A4034" s="267">
        <v>7143302</v>
      </c>
      <c r="B4034" s="267" t="s">
        <v>10425</v>
      </c>
      <c r="C4034" s="267" t="s">
        <v>2525</v>
      </c>
      <c r="D4034" s="268"/>
      <c r="E4034" s="267">
        <v>50</v>
      </c>
      <c r="F4034" s="269">
        <v>97</v>
      </c>
      <c r="G4034" s="270">
        <v>195.6</v>
      </c>
      <c r="M4034" s="267">
        <v>-61.353480012540246</v>
      </c>
    </row>
    <row r="4035" spans="1:13" x14ac:dyDescent="0.25">
      <c r="A4035" s="267">
        <v>7143303</v>
      </c>
      <c r="B4035" s="267" t="s">
        <v>10427</v>
      </c>
      <c r="C4035" s="267" t="s">
        <v>2525</v>
      </c>
      <c r="D4035" s="268"/>
      <c r="E4035" s="267">
        <v>60</v>
      </c>
      <c r="F4035" s="269">
        <v>171</v>
      </c>
      <c r="G4035" s="270">
        <v>342.8</v>
      </c>
      <c r="M4035" s="267">
        <v>-83.575610990917099</v>
      </c>
    </row>
    <row r="4036" spans="1:13" x14ac:dyDescent="0.25">
      <c r="A4036" s="267">
        <v>7143304</v>
      </c>
      <c r="B4036" s="267" t="s">
        <v>10429</v>
      </c>
      <c r="C4036" s="267" t="s">
        <v>2525</v>
      </c>
      <c r="D4036" s="268"/>
      <c r="E4036" s="267">
        <v>60</v>
      </c>
      <c r="F4036" s="269">
        <v>688</v>
      </c>
      <c r="G4036" s="270">
        <v>1383</v>
      </c>
      <c r="M4036" s="267">
        <v>-79.238516620971666</v>
      </c>
    </row>
    <row r="4037" spans="1:13" x14ac:dyDescent="0.25">
      <c r="A4037" s="267">
        <v>7143305</v>
      </c>
      <c r="B4037" s="267" t="s">
        <v>10431</v>
      </c>
      <c r="C4037" s="267" t="s">
        <v>2525</v>
      </c>
      <c r="D4037" s="268"/>
      <c r="E4037" s="267">
        <v>70</v>
      </c>
      <c r="F4037" s="269">
        <v>277</v>
      </c>
      <c r="G4037" s="270">
        <v>556.6</v>
      </c>
      <c r="M4037" s="267">
        <v>-87.132421808725724</v>
      </c>
    </row>
    <row r="4038" spans="1:13" x14ac:dyDescent="0.25">
      <c r="A4038" s="267">
        <v>7143306</v>
      </c>
      <c r="B4038" s="267" t="s">
        <v>10433</v>
      </c>
      <c r="C4038" s="267" t="s">
        <v>2525</v>
      </c>
      <c r="D4038" s="268"/>
      <c r="E4038" s="267">
        <v>60</v>
      </c>
      <c r="F4038" s="269">
        <v>70</v>
      </c>
      <c r="G4038" s="270">
        <v>140.19999999999999</v>
      </c>
      <c r="M4038" s="267">
        <v>-83.713705150505248</v>
      </c>
    </row>
    <row r="4039" spans="1:13" x14ac:dyDescent="0.25">
      <c r="A4039" s="267">
        <v>7143307</v>
      </c>
      <c r="B4039" s="267" t="s">
        <v>10435</v>
      </c>
      <c r="C4039" s="267" t="s">
        <v>2525</v>
      </c>
      <c r="D4039" s="268"/>
      <c r="E4039" s="267">
        <v>70</v>
      </c>
      <c r="F4039" s="269">
        <v>143</v>
      </c>
      <c r="G4039" s="270">
        <v>288.39999999999998</v>
      </c>
      <c r="M4039" s="267">
        <v>-85.70805518507153</v>
      </c>
    </row>
    <row r="4040" spans="1:13" x14ac:dyDescent="0.25">
      <c r="A4040" s="267">
        <v>7143308</v>
      </c>
      <c r="B4040" s="267" t="s">
        <v>10437</v>
      </c>
      <c r="C4040" s="267" t="s">
        <v>22275</v>
      </c>
      <c r="D4040" s="268"/>
      <c r="E4040" s="267">
        <v>50</v>
      </c>
      <c r="F4040" s="269">
        <v>2781</v>
      </c>
      <c r="G4040" s="270">
        <v>5590.6</v>
      </c>
      <c r="M4040" s="267">
        <v>-74.140217336271888</v>
      </c>
    </row>
    <row r="4041" spans="1:13" x14ac:dyDescent="0.25">
      <c r="A4041" s="267">
        <v>7143309</v>
      </c>
      <c r="B4041" s="267" t="s">
        <v>10439</v>
      </c>
      <c r="C4041" s="267" t="s">
        <v>2525</v>
      </c>
      <c r="D4041" s="268"/>
      <c r="E4041" s="267">
        <v>50</v>
      </c>
      <c r="F4041" s="269">
        <v>471</v>
      </c>
      <c r="G4041" s="270">
        <v>947.2</v>
      </c>
      <c r="M4041" s="267">
        <v>-59.300008280129845</v>
      </c>
    </row>
    <row r="4042" spans="1:13" x14ac:dyDescent="0.25">
      <c r="A4042" s="267">
        <v>7143310</v>
      </c>
      <c r="B4042" s="267" t="s">
        <v>10441</v>
      </c>
      <c r="C4042" s="267" t="s">
        <v>2525</v>
      </c>
      <c r="D4042" s="268"/>
      <c r="E4042" s="267">
        <v>70</v>
      </c>
      <c r="F4042" s="269">
        <v>240</v>
      </c>
      <c r="G4042" s="270">
        <v>483</v>
      </c>
      <c r="M4042" s="267">
        <v>-86.585168255548069</v>
      </c>
    </row>
    <row r="4043" spans="1:13" x14ac:dyDescent="0.25">
      <c r="A4043" s="267">
        <v>7143311</v>
      </c>
      <c r="B4043" s="267" t="s">
        <v>10443</v>
      </c>
      <c r="C4043" s="267" t="s">
        <v>2525</v>
      </c>
      <c r="D4043" s="268"/>
      <c r="E4043" s="267">
        <v>50</v>
      </c>
      <c r="F4043" s="269">
        <v>136</v>
      </c>
      <c r="G4043" s="270">
        <v>273.8</v>
      </c>
      <c r="M4043" s="267">
        <v>-74.921683052297595</v>
      </c>
    </row>
    <row r="4044" spans="1:13" x14ac:dyDescent="0.25">
      <c r="A4044" s="267">
        <v>7143312</v>
      </c>
      <c r="B4044" s="267" t="s">
        <v>10445</v>
      </c>
      <c r="C4044" s="267" t="s">
        <v>2525</v>
      </c>
      <c r="D4044" s="268"/>
      <c r="E4044" s="267">
        <v>70</v>
      </c>
      <c r="F4044" s="269">
        <v>333</v>
      </c>
      <c r="G4044" s="270">
        <v>669.8</v>
      </c>
      <c r="M4044" s="267">
        <v>-88.108975401941649</v>
      </c>
    </row>
    <row r="4045" spans="1:13" x14ac:dyDescent="0.25">
      <c r="A4045" s="267">
        <v>7143313</v>
      </c>
      <c r="B4045" s="267" t="s">
        <v>10447</v>
      </c>
      <c r="C4045" s="267" t="s">
        <v>2525</v>
      </c>
      <c r="D4045" s="268"/>
      <c r="E4045" s="267">
        <v>70</v>
      </c>
      <c r="F4045" s="269">
        <v>115</v>
      </c>
      <c r="G4045" s="270">
        <v>231.2</v>
      </c>
      <c r="M4045" s="267">
        <v>-87.906086259256625</v>
      </c>
    </row>
    <row r="4046" spans="1:13" x14ac:dyDescent="0.25">
      <c r="A4046" s="267">
        <v>7143314</v>
      </c>
      <c r="B4046" s="267" t="s">
        <v>10449</v>
      </c>
      <c r="C4046" s="267" t="s">
        <v>2525</v>
      </c>
      <c r="D4046" s="268"/>
      <c r="E4046" s="267">
        <v>50</v>
      </c>
      <c r="F4046" s="269">
        <v>226</v>
      </c>
      <c r="G4046" s="270">
        <v>454.8</v>
      </c>
      <c r="M4046" s="267">
        <v>-74.348027634708316</v>
      </c>
    </row>
    <row r="4047" spans="1:13" x14ac:dyDescent="0.25">
      <c r="A4047" s="267">
        <v>7143315</v>
      </c>
      <c r="B4047" s="267" t="s">
        <v>10451</v>
      </c>
      <c r="C4047" s="267" t="s">
        <v>2525</v>
      </c>
      <c r="D4047" s="268"/>
      <c r="E4047" s="267">
        <v>60</v>
      </c>
      <c r="F4047" s="269">
        <v>195</v>
      </c>
      <c r="G4047" s="270">
        <v>391.8</v>
      </c>
      <c r="M4047" s="267">
        <v>-81.373614376531251</v>
      </c>
    </row>
    <row r="4048" spans="1:13" x14ac:dyDescent="0.25">
      <c r="A4048" s="267">
        <v>7143316</v>
      </c>
      <c r="B4048" s="267" t="s">
        <v>10453</v>
      </c>
      <c r="C4048" s="267" t="s">
        <v>2525</v>
      </c>
      <c r="D4048" s="268"/>
      <c r="E4048" s="267">
        <v>60</v>
      </c>
      <c r="F4048" s="269">
        <v>91</v>
      </c>
      <c r="G4048" s="270">
        <v>182.2</v>
      </c>
      <c r="M4048" s="267">
        <v>-82.878120951721201</v>
      </c>
    </row>
    <row r="4049" spans="1:13" x14ac:dyDescent="0.25">
      <c r="A4049" s="267">
        <v>7143501</v>
      </c>
      <c r="B4049" s="267" t="s">
        <v>10455</v>
      </c>
      <c r="C4049" s="267" t="s">
        <v>2525</v>
      </c>
      <c r="D4049" s="268"/>
      <c r="E4049" s="267">
        <v>60</v>
      </c>
      <c r="F4049" s="269">
        <v>149</v>
      </c>
      <c r="G4049" s="270">
        <v>299.60000000000002</v>
      </c>
      <c r="M4049" s="267">
        <v>-84.775524947252137</v>
      </c>
    </row>
    <row r="4050" spans="1:13" x14ac:dyDescent="0.25">
      <c r="A4050" s="267">
        <v>7143502</v>
      </c>
      <c r="B4050" s="267" t="s">
        <v>10457</v>
      </c>
      <c r="C4050" s="267" t="s">
        <v>2525</v>
      </c>
      <c r="D4050" s="268"/>
      <c r="E4050" s="267">
        <v>70</v>
      </c>
      <c r="F4050" s="269">
        <v>121</v>
      </c>
      <c r="G4050" s="270">
        <v>243.8</v>
      </c>
      <c r="M4050" s="267">
        <v>-86.128319908538984</v>
      </c>
    </row>
    <row r="4051" spans="1:13" x14ac:dyDescent="0.25">
      <c r="A4051" s="267">
        <v>7211000</v>
      </c>
      <c r="B4051" s="267" t="s">
        <v>10459</v>
      </c>
      <c r="C4051" s="267" t="s">
        <v>22275</v>
      </c>
      <c r="D4051" s="268"/>
      <c r="E4051" s="267">
        <v>50</v>
      </c>
      <c r="F4051" s="269">
        <v>52727</v>
      </c>
      <c r="G4051" s="270">
        <v>105981.6</v>
      </c>
      <c r="M4051" s="267">
        <v>-75.638435332036551</v>
      </c>
    </row>
    <row r="4052" spans="1:13" x14ac:dyDescent="0.25">
      <c r="A4052" s="267">
        <v>7231001</v>
      </c>
      <c r="B4052" s="267" t="s">
        <v>10461</v>
      </c>
      <c r="C4052" s="267" t="s">
        <v>2525</v>
      </c>
      <c r="D4052" s="268"/>
      <c r="E4052" s="267">
        <v>60</v>
      </c>
      <c r="F4052" s="269">
        <v>784</v>
      </c>
      <c r="G4052" s="270">
        <v>1576.4</v>
      </c>
      <c r="M4052" s="267">
        <v>-84.164211301420039</v>
      </c>
    </row>
    <row r="4053" spans="1:13" x14ac:dyDescent="0.25">
      <c r="A4053" s="267">
        <v>7231003</v>
      </c>
      <c r="B4053" s="267" t="s">
        <v>10463</v>
      </c>
      <c r="C4053" s="267" t="s">
        <v>2525</v>
      </c>
      <c r="D4053" s="268"/>
      <c r="E4053" s="267">
        <v>70</v>
      </c>
      <c r="F4053" s="269">
        <v>169</v>
      </c>
      <c r="G4053" s="270">
        <v>339</v>
      </c>
      <c r="M4053" s="267">
        <v>-86.007726061192074</v>
      </c>
    </row>
    <row r="4054" spans="1:13" x14ac:dyDescent="0.25">
      <c r="A4054" s="267">
        <v>7231004</v>
      </c>
      <c r="B4054" s="267" t="s">
        <v>10465</v>
      </c>
      <c r="C4054" s="267" t="s">
        <v>2525</v>
      </c>
      <c r="D4054" s="268"/>
      <c r="E4054" s="267">
        <v>60</v>
      </c>
      <c r="F4054" s="269">
        <v>632</v>
      </c>
      <c r="G4054" s="270">
        <v>1270.2</v>
      </c>
      <c r="M4054" s="267">
        <v>-84.548388516259848</v>
      </c>
    </row>
    <row r="4055" spans="1:13" x14ac:dyDescent="0.25">
      <c r="A4055" s="267">
        <v>7231005</v>
      </c>
      <c r="B4055" s="267" t="s">
        <v>10467</v>
      </c>
      <c r="C4055" s="267" t="s">
        <v>2525</v>
      </c>
      <c r="D4055" s="268"/>
      <c r="E4055" s="267">
        <v>50</v>
      </c>
      <c r="F4055" s="269">
        <v>413</v>
      </c>
      <c r="G4055" s="270">
        <v>830</v>
      </c>
      <c r="M4055" s="267">
        <v>-78.143878377804995</v>
      </c>
    </row>
    <row r="4056" spans="1:13" x14ac:dyDescent="0.25">
      <c r="A4056" s="267">
        <v>7231006</v>
      </c>
      <c r="B4056" s="267" t="s">
        <v>10469</v>
      </c>
      <c r="C4056" s="267" t="s">
        <v>2525</v>
      </c>
      <c r="D4056" s="268"/>
      <c r="E4056" s="267">
        <v>70</v>
      </c>
      <c r="F4056" s="269">
        <v>231</v>
      </c>
      <c r="G4056" s="270">
        <v>463.4</v>
      </c>
      <c r="M4056" s="267">
        <v>-89.84778579246246</v>
      </c>
    </row>
    <row r="4057" spans="1:13" x14ac:dyDescent="0.25">
      <c r="A4057" s="267">
        <v>7231007</v>
      </c>
      <c r="B4057" s="267" t="s">
        <v>10471</v>
      </c>
      <c r="C4057" s="267" t="s">
        <v>2525</v>
      </c>
      <c r="D4057" s="268"/>
      <c r="E4057" s="267">
        <v>60</v>
      </c>
      <c r="F4057" s="269">
        <v>425</v>
      </c>
      <c r="G4057" s="270">
        <v>853.8</v>
      </c>
      <c r="M4057" s="267">
        <v>-83.918821551583505</v>
      </c>
    </row>
    <row r="4058" spans="1:13" x14ac:dyDescent="0.25">
      <c r="A4058" s="267">
        <v>7231008</v>
      </c>
      <c r="B4058" s="267" t="s">
        <v>10473</v>
      </c>
      <c r="C4058" s="267" t="s">
        <v>22275</v>
      </c>
      <c r="D4058" s="268"/>
      <c r="E4058" s="267">
        <v>50</v>
      </c>
      <c r="F4058" s="269">
        <v>3347</v>
      </c>
      <c r="G4058" s="270">
        <v>6727.2</v>
      </c>
      <c r="M4058" s="267">
        <v>-65.164736157413301</v>
      </c>
    </row>
    <row r="4059" spans="1:13" x14ac:dyDescent="0.25">
      <c r="A4059" s="267">
        <v>7231009</v>
      </c>
      <c r="B4059" s="267" t="s">
        <v>10475</v>
      </c>
      <c r="C4059" s="267" t="s">
        <v>2525</v>
      </c>
      <c r="D4059" s="268"/>
      <c r="E4059" s="267">
        <v>70</v>
      </c>
      <c r="F4059" s="269">
        <v>333</v>
      </c>
      <c r="G4059" s="270">
        <v>669.4</v>
      </c>
      <c r="M4059" s="267">
        <v>-86.011153803805229</v>
      </c>
    </row>
    <row r="4060" spans="1:13" x14ac:dyDescent="0.25">
      <c r="A4060" s="267">
        <v>7231010</v>
      </c>
      <c r="B4060" s="267" t="s">
        <v>10477</v>
      </c>
      <c r="C4060" s="267" t="s">
        <v>2525</v>
      </c>
      <c r="D4060" s="268"/>
      <c r="E4060" s="267">
        <v>50</v>
      </c>
      <c r="F4060" s="269">
        <v>13312</v>
      </c>
      <c r="G4060" s="270">
        <v>26756.2</v>
      </c>
      <c r="M4060" s="267">
        <v>-73.893551506605618</v>
      </c>
    </row>
    <row r="4061" spans="1:13" x14ac:dyDescent="0.25">
      <c r="A4061" s="267">
        <v>7231012</v>
      </c>
      <c r="B4061" s="267" t="s">
        <v>10479</v>
      </c>
      <c r="C4061" s="267" t="s">
        <v>2525</v>
      </c>
      <c r="D4061" s="268"/>
      <c r="E4061" s="267">
        <v>60</v>
      </c>
      <c r="F4061" s="269">
        <v>598</v>
      </c>
      <c r="G4061" s="270">
        <v>1201</v>
      </c>
      <c r="M4061" s="267">
        <v>-84.045367493854982</v>
      </c>
    </row>
    <row r="4062" spans="1:13" x14ac:dyDescent="0.25">
      <c r="A4062" s="267">
        <v>7231013</v>
      </c>
      <c r="B4062" s="267" t="s">
        <v>10481</v>
      </c>
      <c r="C4062" s="267" t="s">
        <v>2525</v>
      </c>
      <c r="D4062" s="268"/>
      <c r="E4062" s="267">
        <v>70</v>
      </c>
      <c r="F4062" s="269">
        <v>227</v>
      </c>
      <c r="G4062" s="270">
        <v>455.6</v>
      </c>
      <c r="M4062" s="267">
        <v>-85.786780074748705</v>
      </c>
    </row>
    <row r="4063" spans="1:13" x14ac:dyDescent="0.25">
      <c r="A4063" s="267">
        <v>7231014</v>
      </c>
      <c r="B4063" s="267" t="s">
        <v>10483</v>
      </c>
      <c r="C4063" s="267" t="s">
        <v>2525</v>
      </c>
      <c r="D4063" s="268"/>
      <c r="E4063" s="267">
        <v>70</v>
      </c>
      <c r="F4063" s="269">
        <v>201</v>
      </c>
      <c r="G4063" s="270">
        <v>403.8</v>
      </c>
      <c r="M4063" s="267">
        <v>-89.610407039567917</v>
      </c>
    </row>
    <row r="4064" spans="1:13" x14ac:dyDescent="0.25">
      <c r="A4064" s="267">
        <v>7231016</v>
      </c>
      <c r="B4064" s="267" t="s">
        <v>9413</v>
      </c>
      <c r="C4064" s="267" t="s">
        <v>2525</v>
      </c>
      <c r="D4064" s="268"/>
      <c r="E4064" s="267">
        <v>60</v>
      </c>
      <c r="F4064" s="269">
        <v>289</v>
      </c>
      <c r="G4064" s="270">
        <v>581.79999999999995</v>
      </c>
      <c r="M4064" s="267">
        <v>-79.791895788577449</v>
      </c>
    </row>
    <row r="4065" spans="1:13" x14ac:dyDescent="0.25">
      <c r="A4065" s="267">
        <v>7231017</v>
      </c>
      <c r="B4065" s="267" t="s">
        <v>10486</v>
      </c>
      <c r="C4065" s="267" t="s">
        <v>2525</v>
      </c>
      <c r="D4065" s="268"/>
      <c r="E4065" s="267">
        <v>70</v>
      </c>
      <c r="F4065" s="269">
        <v>56</v>
      </c>
      <c r="G4065" s="270">
        <v>112.6</v>
      </c>
      <c r="M4065" s="267">
        <v>-89.501100791175745</v>
      </c>
    </row>
    <row r="4066" spans="1:13" x14ac:dyDescent="0.25">
      <c r="A4066" s="267">
        <v>7231018</v>
      </c>
      <c r="B4066" s="267" t="s">
        <v>10488</v>
      </c>
      <c r="C4066" s="267" t="s">
        <v>2525</v>
      </c>
      <c r="D4066" s="268"/>
      <c r="E4066" s="267">
        <v>50</v>
      </c>
      <c r="F4066" s="269">
        <v>129</v>
      </c>
      <c r="G4066" s="270">
        <v>259.8</v>
      </c>
      <c r="M4066" s="267">
        <v>-74.754630201931334</v>
      </c>
    </row>
    <row r="4067" spans="1:13" x14ac:dyDescent="0.25">
      <c r="A4067" s="267">
        <v>7231019</v>
      </c>
      <c r="B4067" s="267" t="s">
        <v>10490</v>
      </c>
      <c r="C4067" s="267" t="s">
        <v>2525</v>
      </c>
      <c r="D4067" s="268"/>
      <c r="E4067" s="267">
        <v>70</v>
      </c>
      <c r="F4067" s="269">
        <v>62</v>
      </c>
      <c r="G4067" s="270">
        <v>125.2</v>
      </c>
      <c r="M4067" s="267">
        <v>-88.857328735190137</v>
      </c>
    </row>
    <row r="4068" spans="1:13" x14ac:dyDescent="0.25">
      <c r="A4068" s="267">
        <v>7231020</v>
      </c>
      <c r="B4068" s="267" t="s">
        <v>10492</v>
      </c>
      <c r="C4068" s="267" t="s">
        <v>2525</v>
      </c>
      <c r="D4068" s="268"/>
      <c r="E4068" s="267">
        <v>50</v>
      </c>
      <c r="F4068" s="269">
        <v>4361</v>
      </c>
      <c r="G4068" s="270">
        <v>8766.6</v>
      </c>
      <c r="M4068" s="267">
        <v>-78.101118274032899</v>
      </c>
    </row>
    <row r="4069" spans="1:13" x14ac:dyDescent="0.25">
      <c r="A4069" s="267">
        <v>7231021</v>
      </c>
      <c r="B4069" s="267" t="s">
        <v>10494</v>
      </c>
      <c r="C4069" s="267" t="s">
        <v>2525</v>
      </c>
      <c r="D4069" s="268"/>
      <c r="E4069" s="267">
        <v>70</v>
      </c>
      <c r="F4069" s="269">
        <v>5</v>
      </c>
      <c r="G4069" s="270">
        <v>9.8000000000000007</v>
      </c>
      <c r="M4069" s="267">
        <v>-96.114494507161268</v>
      </c>
    </row>
    <row r="4070" spans="1:13" x14ac:dyDescent="0.25">
      <c r="A4070" s="267">
        <v>7231022</v>
      </c>
      <c r="B4070" s="267" t="s">
        <v>10496</v>
      </c>
      <c r="C4070" s="267" t="s">
        <v>2525</v>
      </c>
      <c r="D4070" s="268"/>
      <c r="E4070" s="267">
        <v>70</v>
      </c>
      <c r="F4070" s="269">
        <v>84</v>
      </c>
      <c r="G4070" s="270">
        <v>168.8</v>
      </c>
      <c r="M4070" s="267">
        <v>-87.554813232635638</v>
      </c>
    </row>
    <row r="4071" spans="1:13" x14ac:dyDescent="0.25">
      <c r="A4071" s="267">
        <v>7231023</v>
      </c>
      <c r="B4071" s="267" t="s">
        <v>10498</v>
      </c>
      <c r="C4071" s="267" t="s">
        <v>2525</v>
      </c>
      <c r="D4071" s="268"/>
      <c r="E4071" s="267">
        <v>70</v>
      </c>
      <c r="F4071" s="269">
        <v>52</v>
      </c>
      <c r="G4071" s="270">
        <v>103.6</v>
      </c>
      <c r="M4071" s="267">
        <v>-85.132937030526605</v>
      </c>
    </row>
    <row r="4072" spans="1:13" x14ac:dyDescent="0.25">
      <c r="A4072" s="267">
        <v>7231024</v>
      </c>
      <c r="B4072" s="267" t="s">
        <v>10500</v>
      </c>
      <c r="C4072" s="267" t="s">
        <v>2525</v>
      </c>
      <c r="D4072" s="268"/>
      <c r="E4072" s="267">
        <v>60</v>
      </c>
      <c r="F4072" s="269">
        <v>677</v>
      </c>
      <c r="G4072" s="270">
        <v>1361</v>
      </c>
      <c r="M4072" s="267">
        <v>-83.755648682690278</v>
      </c>
    </row>
    <row r="4073" spans="1:13" x14ac:dyDescent="0.25">
      <c r="A4073" s="267">
        <v>7231025</v>
      </c>
      <c r="B4073" s="267" t="s">
        <v>10502</v>
      </c>
      <c r="C4073" s="267" t="s">
        <v>2525</v>
      </c>
      <c r="D4073" s="268"/>
      <c r="E4073" s="267">
        <v>70</v>
      </c>
      <c r="F4073" s="269">
        <v>178</v>
      </c>
      <c r="G4073" s="270">
        <v>356.8</v>
      </c>
      <c r="M4073" s="267">
        <v>-87.222263039104249</v>
      </c>
    </row>
    <row r="4074" spans="1:13" x14ac:dyDescent="0.25">
      <c r="A4074" s="267">
        <v>7231026</v>
      </c>
      <c r="B4074" s="267" t="s">
        <v>10504</v>
      </c>
      <c r="C4074" s="267" t="s">
        <v>2525</v>
      </c>
      <c r="D4074" s="268"/>
      <c r="E4074" s="267">
        <v>60</v>
      </c>
      <c r="F4074" s="269">
        <v>154</v>
      </c>
      <c r="G4074" s="270">
        <v>309.2</v>
      </c>
      <c r="M4074" s="267">
        <v>-83.187512073787431</v>
      </c>
    </row>
    <row r="4075" spans="1:13" x14ac:dyDescent="0.25">
      <c r="A4075" s="267">
        <v>7231029</v>
      </c>
      <c r="B4075" s="267" t="s">
        <v>10506</v>
      </c>
      <c r="C4075" s="267" t="s">
        <v>2525</v>
      </c>
      <c r="D4075" s="268"/>
      <c r="E4075" s="267">
        <v>60</v>
      </c>
      <c r="F4075" s="269">
        <v>778</v>
      </c>
      <c r="G4075" s="270">
        <v>1563</v>
      </c>
      <c r="M4075" s="267">
        <v>-83.69401689777645</v>
      </c>
    </row>
    <row r="4076" spans="1:13" x14ac:dyDescent="0.25">
      <c r="A4076" s="267">
        <v>7231030</v>
      </c>
      <c r="B4076" s="267" t="s">
        <v>10508</v>
      </c>
      <c r="C4076" s="267" t="s">
        <v>2525</v>
      </c>
      <c r="D4076" s="268"/>
      <c r="E4076" s="267">
        <v>60</v>
      </c>
      <c r="F4076" s="269">
        <v>4005</v>
      </c>
      <c r="G4076" s="270">
        <v>8049.8</v>
      </c>
      <c r="M4076" s="267">
        <v>-84.900639093725999</v>
      </c>
    </row>
    <row r="4077" spans="1:13" x14ac:dyDescent="0.25">
      <c r="A4077" s="267">
        <v>7231031</v>
      </c>
      <c r="B4077" s="267" t="s">
        <v>10510</v>
      </c>
      <c r="C4077" s="267" t="s">
        <v>2525</v>
      </c>
      <c r="D4077" s="268"/>
      <c r="E4077" s="267">
        <v>50</v>
      </c>
      <c r="F4077" s="269">
        <v>199</v>
      </c>
      <c r="G4077" s="270">
        <v>400.4</v>
      </c>
      <c r="M4077" s="267">
        <v>-53.568806589745073</v>
      </c>
    </row>
    <row r="4078" spans="1:13" x14ac:dyDescent="0.25">
      <c r="A4078" s="267">
        <v>7231032</v>
      </c>
      <c r="B4078" s="267" t="s">
        <v>10512</v>
      </c>
      <c r="C4078" s="267" t="s">
        <v>2525</v>
      </c>
      <c r="D4078" s="268"/>
      <c r="E4078" s="267">
        <v>70</v>
      </c>
      <c r="F4078" s="269">
        <v>28</v>
      </c>
      <c r="G4078" s="270">
        <v>56.8</v>
      </c>
      <c r="M4078" s="267">
        <v>-85.756322191684788</v>
      </c>
    </row>
    <row r="4079" spans="1:13" x14ac:dyDescent="0.25">
      <c r="A4079" s="267">
        <v>7231033</v>
      </c>
      <c r="B4079" s="267" t="s">
        <v>10514</v>
      </c>
      <c r="C4079" s="267" t="s">
        <v>2525</v>
      </c>
      <c r="D4079" s="268"/>
      <c r="E4079" s="267">
        <v>60</v>
      </c>
      <c r="F4079" s="269">
        <v>225</v>
      </c>
      <c r="G4079" s="270">
        <v>452.6</v>
      </c>
      <c r="M4079" s="267">
        <v>-84.349538201673269</v>
      </c>
    </row>
    <row r="4080" spans="1:13" x14ac:dyDescent="0.25">
      <c r="A4080" s="267">
        <v>7231035</v>
      </c>
      <c r="B4080" s="267" t="s">
        <v>10516</v>
      </c>
      <c r="C4080" s="267" t="s">
        <v>2525</v>
      </c>
      <c r="D4080" s="268"/>
      <c r="E4080" s="267">
        <v>70</v>
      </c>
      <c r="F4080" s="269">
        <v>87</v>
      </c>
      <c r="G4080" s="270">
        <v>175.6</v>
      </c>
      <c r="M4080" s="267">
        <v>-87.644417648894631</v>
      </c>
    </row>
    <row r="4081" spans="1:13" x14ac:dyDescent="0.25">
      <c r="A4081" s="267">
        <v>7231036</v>
      </c>
      <c r="B4081" s="267" t="s">
        <v>10518</v>
      </c>
      <c r="C4081" s="267" t="s">
        <v>2525</v>
      </c>
      <c r="D4081" s="268"/>
      <c r="E4081" s="267">
        <v>60</v>
      </c>
      <c r="F4081" s="269">
        <v>127</v>
      </c>
      <c r="G4081" s="270">
        <v>254.6</v>
      </c>
      <c r="M4081" s="267">
        <v>-83.901380213144918</v>
      </c>
    </row>
    <row r="4082" spans="1:13" x14ac:dyDescent="0.25">
      <c r="A4082" s="267">
        <v>7231037</v>
      </c>
      <c r="B4082" s="267" t="s">
        <v>10520</v>
      </c>
      <c r="C4082" s="267" t="s">
        <v>2525</v>
      </c>
      <c r="D4082" s="268"/>
      <c r="E4082" s="267">
        <v>70</v>
      </c>
      <c r="F4082" s="269">
        <v>170</v>
      </c>
      <c r="G4082" s="270">
        <v>340.8</v>
      </c>
      <c r="M4082" s="267">
        <v>-87.691616601482423</v>
      </c>
    </row>
    <row r="4083" spans="1:13" x14ac:dyDescent="0.25">
      <c r="A4083" s="267">
        <v>7231040</v>
      </c>
      <c r="B4083" s="267" t="s">
        <v>10522</v>
      </c>
      <c r="C4083" s="267" t="s">
        <v>2525</v>
      </c>
      <c r="D4083" s="268"/>
      <c r="E4083" s="267">
        <v>70</v>
      </c>
      <c r="F4083" s="269">
        <v>107</v>
      </c>
      <c r="G4083" s="270">
        <v>216</v>
      </c>
      <c r="M4083" s="267">
        <v>-87.57142566858289</v>
      </c>
    </row>
    <row r="4084" spans="1:13" x14ac:dyDescent="0.25">
      <c r="A4084" s="267">
        <v>7231041</v>
      </c>
      <c r="B4084" s="267" t="s">
        <v>10524</v>
      </c>
      <c r="C4084" s="267" t="s">
        <v>2525</v>
      </c>
      <c r="D4084" s="268"/>
      <c r="E4084" s="267">
        <v>60</v>
      </c>
      <c r="F4084" s="269">
        <v>331</v>
      </c>
      <c r="G4084" s="270">
        <v>666.2</v>
      </c>
      <c r="M4084" s="267">
        <v>-82.731711237197686</v>
      </c>
    </row>
    <row r="4085" spans="1:13" x14ac:dyDescent="0.25">
      <c r="A4085" s="267">
        <v>7231042</v>
      </c>
      <c r="B4085" s="267" t="s">
        <v>10526</v>
      </c>
      <c r="C4085" s="267" t="s">
        <v>2525</v>
      </c>
      <c r="D4085" s="268"/>
      <c r="E4085" s="267">
        <v>70</v>
      </c>
      <c r="F4085" s="269">
        <v>58</v>
      </c>
      <c r="G4085" s="270">
        <v>117.2</v>
      </c>
      <c r="M4085" s="267">
        <v>-87.61033252871195</v>
      </c>
    </row>
    <row r="4086" spans="1:13" x14ac:dyDescent="0.25">
      <c r="A4086" s="267">
        <v>7231044</v>
      </c>
      <c r="B4086" s="267" t="s">
        <v>10528</v>
      </c>
      <c r="C4086" s="267" t="s">
        <v>2525</v>
      </c>
      <c r="D4086" s="268"/>
      <c r="E4086" s="267">
        <v>50</v>
      </c>
      <c r="F4086" s="269">
        <v>121</v>
      </c>
      <c r="G4086" s="270">
        <v>242.6</v>
      </c>
      <c r="M4086" s="267">
        <v>-69.205455275822473</v>
      </c>
    </row>
    <row r="4087" spans="1:13" x14ac:dyDescent="0.25">
      <c r="A4087" s="267">
        <v>7231046</v>
      </c>
      <c r="B4087" s="267" t="s">
        <v>10530</v>
      </c>
      <c r="C4087" s="267" t="s">
        <v>2525</v>
      </c>
      <c r="D4087" s="268"/>
      <c r="E4087" s="267">
        <v>50</v>
      </c>
      <c r="F4087" s="269">
        <v>471</v>
      </c>
      <c r="G4087" s="270">
        <v>946.6</v>
      </c>
      <c r="M4087" s="267">
        <v>-68.215883548779715</v>
      </c>
    </row>
    <row r="4088" spans="1:13" x14ac:dyDescent="0.25">
      <c r="A4088" s="267">
        <v>7231049</v>
      </c>
      <c r="B4088" s="267" t="s">
        <v>10532</v>
      </c>
      <c r="C4088" s="267" t="s">
        <v>2525</v>
      </c>
      <c r="D4088" s="268"/>
      <c r="E4088" s="267">
        <v>70</v>
      </c>
      <c r="F4088" s="269">
        <v>280</v>
      </c>
      <c r="G4088" s="270">
        <v>562.4</v>
      </c>
      <c r="M4088" s="267">
        <v>-86.158372099867009</v>
      </c>
    </row>
    <row r="4089" spans="1:13" x14ac:dyDescent="0.25">
      <c r="A4089" s="267">
        <v>7231050</v>
      </c>
      <c r="B4089" s="267" t="s">
        <v>10534</v>
      </c>
      <c r="C4089" s="267" t="s">
        <v>2525</v>
      </c>
      <c r="D4089" s="268"/>
      <c r="E4089" s="267">
        <v>50</v>
      </c>
      <c r="F4089" s="269">
        <v>1189</v>
      </c>
      <c r="G4089" s="270">
        <v>2389.1999999999998</v>
      </c>
      <c r="M4089" s="267">
        <v>-78.085217361320062</v>
      </c>
    </row>
    <row r="4090" spans="1:13" x14ac:dyDescent="0.25">
      <c r="A4090" s="267">
        <v>7231051</v>
      </c>
      <c r="B4090" s="267" t="s">
        <v>10536</v>
      </c>
      <c r="C4090" s="267" t="s">
        <v>2525</v>
      </c>
      <c r="D4090" s="268"/>
      <c r="E4090" s="267">
        <v>70</v>
      </c>
      <c r="F4090" s="269">
        <v>93</v>
      </c>
      <c r="G4090" s="270">
        <v>186</v>
      </c>
      <c r="M4090" s="267">
        <v>-85.377808347368216</v>
      </c>
    </row>
    <row r="4091" spans="1:13" x14ac:dyDescent="0.25">
      <c r="A4091" s="267">
        <v>7231053</v>
      </c>
      <c r="B4091" s="267" t="s">
        <v>10538</v>
      </c>
      <c r="C4091" s="267" t="s">
        <v>2525</v>
      </c>
      <c r="D4091" s="268"/>
      <c r="E4091" s="267">
        <v>50</v>
      </c>
      <c r="F4091" s="269">
        <v>1074</v>
      </c>
      <c r="G4091" s="270">
        <v>2159.6</v>
      </c>
      <c r="M4091" s="267">
        <v>-69.230053967749512</v>
      </c>
    </row>
    <row r="4092" spans="1:13" x14ac:dyDescent="0.25">
      <c r="A4092" s="267">
        <v>7231054</v>
      </c>
      <c r="B4092" s="267" t="s">
        <v>10540</v>
      </c>
      <c r="C4092" s="267" t="s">
        <v>2525</v>
      </c>
      <c r="D4092" s="268"/>
      <c r="E4092" s="267">
        <v>70</v>
      </c>
      <c r="F4092" s="269">
        <v>130</v>
      </c>
      <c r="G4092" s="270">
        <v>261.8</v>
      </c>
      <c r="M4092" s="267">
        <v>-85.840438519730995</v>
      </c>
    </row>
    <row r="4093" spans="1:13" x14ac:dyDescent="0.25">
      <c r="A4093" s="267">
        <v>7231056</v>
      </c>
      <c r="B4093" s="267" t="s">
        <v>10542</v>
      </c>
      <c r="C4093" s="267" t="s">
        <v>2525</v>
      </c>
      <c r="D4093" s="268"/>
      <c r="E4093" s="267">
        <v>60</v>
      </c>
      <c r="F4093" s="269">
        <v>127</v>
      </c>
      <c r="G4093" s="270">
        <v>255.2</v>
      </c>
      <c r="M4093" s="267">
        <v>-81.020875393767767</v>
      </c>
    </row>
    <row r="4094" spans="1:13" x14ac:dyDescent="0.25">
      <c r="A4094" s="267">
        <v>7231057</v>
      </c>
      <c r="B4094" s="267" t="s">
        <v>10544</v>
      </c>
      <c r="C4094" s="267" t="s">
        <v>2525</v>
      </c>
      <c r="D4094" s="268"/>
      <c r="E4094" s="267">
        <v>70</v>
      </c>
      <c r="F4094" s="269">
        <v>414</v>
      </c>
      <c r="G4094" s="270">
        <v>831.2</v>
      </c>
      <c r="M4094" s="267">
        <v>-87.121352020989761</v>
      </c>
    </row>
    <row r="4095" spans="1:13" x14ac:dyDescent="0.25">
      <c r="A4095" s="267">
        <v>7231058</v>
      </c>
      <c r="B4095" s="267" t="s">
        <v>10546</v>
      </c>
      <c r="C4095" s="267" t="s">
        <v>2525</v>
      </c>
      <c r="D4095" s="268"/>
      <c r="E4095" s="267">
        <v>70</v>
      </c>
      <c r="F4095" s="269">
        <v>222</v>
      </c>
      <c r="G4095" s="270">
        <v>445.8</v>
      </c>
      <c r="M4095" s="267">
        <v>-86.428480196083058</v>
      </c>
    </row>
    <row r="4096" spans="1:13" x14ac:dyDescent="0.25">
      <c r="A4096" s="267">
        <v>7231062</v>
      </c>
      <c r="B4096" s="267" t="s">
        <v>10548</v>
      </c>
      <c r="C4096" s="267" t="s">
        <v>2525</v>
      </c>
      <c r="D4096" s="268"/>
      <c r="E4096" s="267">
        <v>60</v>
      </c>
      <c r="F4096" s="269">
        <v>293</v>
      </c>
      <c r="G4096" s="270">
        <v>588.79999999999995</v>
      </c>
      <c r="M4096" s="267">
        <v>-84.055001671408746</v>
      </c>
    </row>
    <row r="4097" spans="1:13" x14ac:dyDescent="0.25">
      <c r="A4097" s="267">
        <v>7231064</v>
      </c>
      <c r="B4097" s="267" t="s">
        <v>10550</v>
      </c>
      <c r="C4097" s="267" t="s">
        <v>2525</v>
      </c>
      <c r="D4097" s="268"/>
      <c r="E4097" s="267">
        <v>70</v>
      </c>
      <c r="F4097" s="269">
        <v>79</v>
      </c>
      <c r="G4097" s="270">
        <v>158</v>
      </c>
      <c r="M4097" s="267">
        <v>-88.818447824809041</v>
      </c>
    </row>
    <row r="4098" spans="1:13" x14ac:dyDescent="0.25">
      <c r="A4098" s="267">
        <v>7231065</v>
      </c>
      <c r="B4098" s="267" t="s">
        <v>10552</v>
      </c>
      <c r="C4098" s="267" t="s">
        <v>2525</v>
      </c>
      <c r="D4098" s="268"/>
      <c r="E4098" s="267">
        <v>70</v>
      </c>
      <c r="F4098" s="269">
        <v>96</v>
      </c>
      <c r="G4098" s="270">
        <v>193.6</v>
      </c>
      <c r="M4098" s="267">
        <v>-89.722148473779825</v>
      </c>
    </row>
    <row r="4099" spans="1:13" x14ac:dyDescent="0.25">
      <c r="A4099" s="267">
        <v>7231066</v>
      </c>
      <c r="B4099" s="267" t="s">
        <v>10554</v>
      </c>
      <c r="C4099" s="267" t="s">
        <v>2525</v>
      </c>
      <c r="D4099" s="268"/>
      <c r="E4099" s="267">
        <v>50</v>
      </c>
      <c r="F4099" s="269">
        <v>177</v>
      </c>
      <c r="G4099" s="270">
        <v>355.8</v>
      </c>
      <c r="M4099" s="267">
        <v>-47.737329199415072</v>
      </c>
    </row>
    <row r="4100" spans="1:13" x14ac:dyDescent="0.25">
      <c r="A4100" s="267">
        <v>7231067</v>
      </c>
      <c r="B4100" s="267" t="s">
        <v>10556</v>
      </c>
      <c r="C4100" s="267" t="s">
        <v>2525</v>
      </c>
      <c r="D4100" s="268"/>
      <c r="E4100" s="267">
        <v>70</v>
      </c>
      <c r="F4100" s="269">
        <v>531</v>
      </c>
      <c r="G4100" s="270">
        <v>1067.4000000000001</v>
      </c>
      <c r="M4100" s="267">
        <v>-85.174019829230787</v>
      </c>
    </row>
    <row r="4101" spans="1:13" x14ac:dyDescent="0.25">
      <c r="A4101" s="267">
        <v>7231068</v>
      </c>
      <c r="B4101" s="267" t="s">
        <v>10558</v>
      </c>
      <c r="C4101" s="267" t="s">
        <v>2525</v>
      </c>
      <c r="D4101" s="268"/>
      <c r="E4101" s="267">
        <v>60</v>
      </c>
      <c r="F4101" s="269">
        <v>398</v>
      </c>
      <c r="G4101" s="270">
        <v>800.6</v>
      </c>
      <c r="M4101" s="267">
        <v>-83.238912775602117</v>
      </c>
    </row>
    <row r="4102" spans="1:13" x14ac:dyDescent="0.25">
      <c r="A4102" s="267">
        <v>7231069</v>
      </c>
      <c r="B4102" s="267" t="s">
        <v>10560</v>
      </c>
      <c r="C4102" s="267" t="s">
        <v>2525</v>
      </c>
      <c r="D4102" s="268"/>
      <c r="E4102" s="267">
        <v>70</v>
      </c>
      <c r="F4102" s="269">
        <v>665</v>
      </c>
      <c r="G4102" s="270">
        <v>1337.6</v>
      </c>
      <c r="M4102" s="267">
        <v>-85.031831283896366</v>
      </c>
    </row>
    <row r="4103" spans="1:13" x14ac:dyDescent="0.25">
      <c r="A4103" s="267">
        <v>7231070</v>
      </c>
      <c r="B4103" s="267" t="s">
        <v>10562</v>
      </c>
      <c r="C4103" s="267" t="s">
        <v>2525</v>
      </c>
      <c r="D4103" s="268"/>
      <c r="E4103" s="267">
        <v>60</v>
      </c>
      <c r="F4103" s="269">
        <v>4917</v>
      </c>
      <c r="G4103" s="270">
        <v>9883</v>
      </c>
      <c r="M4103" s="267">
        <v>-84.641856576937812</v>
      </c>
    </row>
    <row r="4104" spans="1:13" x14ac:dyDescent="0.25">
      <c r="A4104" s="267">
        <v>7231071</v>
      </c>
      <c r="B4104" s="267" t="s">
        <v>10564</v>
      </c>
      <c r="C4104" s="267" t="s">
        <v>2525</v>
      </c>
      <c r="D4104" s="268"/>
      <c r="E4104" s="267">
        <v>60</v>
      </c>
      <c r="F4104" s="269">
        <v>151</v>
      </c>
      <c r="G4104" s="270">
        <v>303.60000000000002</v>
      </c>
      <c r="M4104" s="267">
        <v>-81.802751922497379</v>
      </c>
    </row>
    <row r="4105" spans="1:13" x14ac:dyDescent="0.25">
      <c r="A4105" s="267">
        <v>7231072</v>
      </c>
      <c r="B4105" s="267" t="s">
        <v>10566</v>
      </c>
      <c r="C4105" s="267" t="s">
        <v>2525</v>
      </c>
      <c r="D4105" s="268"/>
      <c r="E4105" s="267">
        <v>60</v>
      </c>
      <c r="F4105" s="269">
        <v>1127</v>
      </c>
      <c r="G4105" s="270">
        <v>2265</v>
      </c>
      <c r="M4105" s="267">
        <v>-83.3423829310032</v>
      </c>
    </row>
    <row r="4106" spans="1:13" x14ac:dyDescent="0.25">
      <c r="A4106" s="267">
        <v>7231074</v>
      </c>
      <c r="B4106" s="267" t="s">
        <v>10568</v>
      </c>
      <c r="C4106" s="267" t="s">
        <v>2525</v>
      </c>
      <c r="D4106" s="268"/>
      <c r="E4106" s="267">
        <v>50</v>
      </c>
      <c r="F4106" s="269">
        <v>252</v>
      </c>
      <c r="G4106" s="270">
        <v>506.4</v>
      </c>
      <c r="M4106" s="267">
        <v>-47.049027268291979</v>
      </c>
    </row>
    <row r="4107" spans="1:13" x14ac:dyDescent="0.25">
      <c r="A4107" s="267">
        <v>7231075</v>
      </c>
      <c r="B4107" s="267" t="s">
        <v>10570</v>
      </c>
      <c r="C4107" s="267" t="s">
        <v>2525</v>
      </c>
      <c r="D4107" s="268"/>
      <c r="E4107" s="267">
        <v>60</v>
      </c>
      <c r="F4107" s="269">
        <v>606</v>
      </c>
      <c r="G4107" s="270">
        <v>1217.2</v>
      </c>
      <c r="M4107" s="267">
        <v>-83.258519098118754</v>
      </c>
    </row>
    <row r="4108" spans="1:13" x14ac:dyDescent="0.25">
      <c r="A4108" s="267">
        <v>7231076</v>
      </c>
      <c r="B4108" s="267" t="s">
        <v>10572</v>
      </c>
      <c r="C4108" s="267" t="s">
        <v>2525</v>
      </c>
      <c r="D4108" s="268"/>
      <c r="E4108" s="267">
        <v>70</v>
      </c>
      <c r="F4108" s="269">
        <v>213</v>
      </c>
      <c r="G4108" s="270">
        <v>428.2</v>
      </c>
      <c r="M4108" s="267">
        <v>-86.843634938769014</v>
      </c>
    </row>
    <row r="4109" spans="1:13" x14ac:dyDescent="0.25">
      <c r="A4109" s="267">
        <v>7231077</v>
      </c>
      <c r="B4109" s="267" t="s">
        <v>10574</v>
      </c>
      <c r="C4109" s="267" t="s">
        <v>2525</v>
      </c>
      <c r="D4109" s="268"/>
      <c r="E4109" s="267">
        <v>60</v>
      </c>
      <c r="F4109" s="269">
        <v>580</v>
      </c>
      <c r="G4109" s="270">
        <v>1165.4000000000001</v>
      </c>
      <c r="M4109" s="267">
        <v>-84.494831555866</v>
      </c>
    </row>
    <row r="4110" spans="1:13" x14ac:dyDescent="0.25">
      <c r="A4110" s="267">
        <v>7231078</v>
      </c>
      <c r="B4110" s="267" t="s">
        <v>10576</v>
      </c>
      <c r="C4110" s="267" t="s">
        <v>2525</v>
      </c>
      <c r="D4110" s="268"/>
      <c r="E4110" s="267">
        <v>60</v>
      </c>
      <c r="F4110" s="269">
        <v>49</v>
      </c>
      <c r="G4110" s="270">
        <v>97.8</v>
      </c>
      <c r="M4110" s="267">
        <v>-84.482143777500923</v>
      </c>
    </row>
    <row r="4111" spans="1:13" x14ac:dyDescent="0.25">
      <c r="A4111" s="267">
        <v>7231079</v>
      </c>
      <c r="B4111" s="267" t="s">
        <v>10578</v>
      </c>
      <c r="C4111" s="267" t="s">
        <v>2525</v>
      </c>
      <c r="D4111" s="268"/>
      <c r="E4111" s="267">
        <v>70</v>
      </c>
      <c r="F4111" s="269">
        <v>661</v>
      </c>
      <c r="G4111" s="270">
        <v>1328.6</v>
      </c>
      <c r="M4111" s="267">
        <v>-86.30905705961699</v>
      </c>
    </row>
    <row r="4112" spans="1:13" x14ac:dyDescent="0.25">
      <c r="A4112" s="267">
        <v>7231080</v>
      </c>
      <c r="B4112" s="267" t="s">
        <v>10580</v>
      </c>
      <c r="C4112" s="267" t="s">
        <v>22275</v>
      </c>
      <c r="D4112" s="268"/>
      <c r="E4112" s="267">
        <v>60</v>
      </c>
      <c r="F4112" s="269">
        <v>11372</v>
      </c>
      <c r="G4112" s="270">
        <v>22857.599999999999</v>
      </c>
      <c r="M4112" s="267">
        <v>-83.291947784642886</v>
      </c>
    </row>
    <row r="4113" spans="1:13" x14ac:dyDescent="0.25">
      <c r="A4113" s="267">
        <v>7231081</v>
      </c>
      <c r="B4113" s="267" t="s">
        <v>10582</v>
      </c>
      <c r="C4113" s="267" t="s">
        <v>2525</v>
      </c>
      <c r="D4113" s="268"/>
      <c r="E4113" s="267">
        <v>60</v>
      </c>
      <c r="F4113" s="269">
        <v>747</v>
      </c>
      <c r="G4113" s="270">
        <v>1502.4</v>
      </c>
      <c r="M4113" s="267">
        <v>-82.738015728401862</v>
      </c>
    </row>
    <row r="4114" spans="1:13" x14ac:dyDescent="0.25">
      <c r="A4114" s="267">
        <v>7231082</v>
      </c>
      <c r="B4114" s="267" t="s">
        <v>10584</v>
      </c>
      <c r="C4114" s="267" t="s">
        <v>2525</v>
      </c>
      <c r="D4114" s="268"/>
      <c r="E4114" s="267">
        <v>70</v>
      </c>
      <c r="F4114" s="269">
        <v>174</v>
      </c>
      <c r="G4114" s="270">
        <v>348.8</v>
      </c>
      <c r="M4114" s="267">
        <v>-85.441744838129694</v>
      </c>
    </row>
    <row r="4115" spans="1:13" x14ac:dyDescent="0.25">
      <c r="A4115" s="267">
        <v>7231083</v>
      </c>
      <c r="B4115" s="267" t="s">
        <v>10586</v>
      </c>
      <c r="C4115" s="267" t="s">
        <v>2525</v>
      </c>
      <c r="D4115" s="268"/>
      <c r="E4115" s="267">
        <v>70</v>
      </c>
      <c r="F4115" s="269">
        <v>27</v>
      </c>
      <c r="G4115" s="270">
        <v>54.2</v>
      </c>
      <c r="M4115" s="267">
        <v>-86.460197769705516</v>
      </c>
    </row>
    <row r="4116" spans="1:13" x14ac:dyDescent="0.25">
      <c r="A4116" s="267">
        <v>7231085</v>
      </c>
      <c r="B4116" s="267" t="s">
        <v>10588</v>
      </c>
      <c r="C4116" s="267" t="s">
        <v>2525</v>
      </c>
      <c r="D4116" s="268"/>
      <c r="E4116" s="267">
        <v>70</v>
      </c>
      <c r="F4116" s="269">
        <v>330</v>
      </c>
      <c r="G4116" s="270">
        <v>663.8</v>
      </c>
      <c r="M4116" s="267">
        <v>-86.812218606312868</v>
      </c>
    </row>
    <row r="4117" spans="1:13" x14ac:dyDescent="0.25">
      <c r="A4117" s="267">
        <v>7231086</v>
      </c>
      <c r="B4117" s="267" t="s">
        <v>10590</v>
      </c>
      <c r="C4117" s="267" t="s">
        <v>2525</v>
      </c>
      <c r="D4117" s="268"/>
      <c r="E4117" s="267">
        <v>70</v>
      </c>
      <c r="F4117" s="269">
        <v>235</v>
      </c>
      <c r="G4117" s="270">
        <v>471.4</v>
      </c>
      <c r="M4117" s="267">
        <v>-86.644808506644324</v>
      </c>
    </row>
    <row r="4118" spans="1:13" x14ac:dyDescent="0.25">
      <c r="A4118" s="267">
        <v>7231087</v>
      </c>
      <c r="B4118" s="267" t="s">
        <v>10592</v>
      </c>
      <c r="C4118" s="267" t="s">
        <v>2525</v>
      </c>
      <c r="D4118" s="268"/>
      <c r="E4118" s="267">
        <v>60</v>
      </c>
      <c r="F4118" s="269">
        <v>601</v>
      </c>
      <c r="G4118" s="270">
        <v>1208.2</v>
      </c>
      <c r="M4118" s="267">
        <v>-83.524459808945878</v>
      </c>
    </row>
    <row r="4119" spans="1:13" x14ac:dyDescent="0.25">
      <c r="A4119" s="267">
        <v>7231090</v>
      </c>
      <c r="B4119" s="267" t="s">
        <v>10594</v>
      </c>
      <c r="C4119" s="267" t="s">
        <v>2525</v>
      </c>
      <c r="D4119" s="268"/>
      <c r="E4119" s="267">
        <v>50</v>
      </c>
      <c r="F4119" s="269">
        <v>501</v>
      </c>
      <c r="G4119" s="270">
        <v>1006.4</v>
      </c>
      <c r="M4119" s="267">
        <v>-28.435389735001991</v>
      </c>
    </row>
    <row r="4120" spans="1:13" x14ac:dyDescent="0.25">
      <c r="A4120" s="267">
        <v>7231091</v>
      </c>
      <c r="B4120" s="267" t="s">
        <v>10596</v>
      </c>
      <c r="C4120" s="267" t="s">
        <v>2525</v>
      </c>
      <c r="D4120" s="268"/>
      <c r="E4120" s="267">
        <v>60</v>
      </c>
      <c r="F4120" s="269">
        <v>28</v>
      </c>
      <c r="G4120" s="270">
        <v>56.8</v>
      </c>
      <c r="M4120" s="267">
        <v>-80.988426875497282</v>
      </c>
    </row>
    <row r="4121" spans="1:13" x14ac:dyDescent="0.25">
      <c r="A4121" s="267">
        <v>7231092</v>
      </c>
      <c r="B4121" s="267" t="s">
        <v>10598</v>
      </c>
      <c r="C4121" s="267" t="s">
        <v>2525</v>
      </c>
      <c r="D4121" s="268"/>
      <c r="E4121" s="267">
        <v>60</v>
      </c>
      <c r="F4121" s="269">
        <v>1104</v>
      </c>
      <c r="G4121" s="270">
        <v>2219.8000000000002</v>
      </c>
      <c r="M4121" s="267">
        <v>-82.88119867474839</v>
      </c>
    </row>
    <row r="4122" spans="1:13" x14ac:dyDescent="0.25">
      <c r="A4122" s="267">
        <v>7231093</v>
      </c>
      <c r="B4122" s="267" t="s">
        <v>7431</v>
      </c>
      <c r="C4122" s="267" t="s">
        <v>2525</v>
      </c>
      <c r="D4122" s="268"/>
      <c r="E4122" s="267">
        <v>60</v>
      </c>
      <c r="F4122" s="269">
        <v>72</v>
      </c>
      <c r="G4122" s="270">
        <v>144.80000000000001</v>
      </c>
      <c r="M4122" s="267">
        <v>-80.267285090506917</v>
      </c>
    </row>
    <row r="4123" spans="1:13" x14ac:dyDescent="0.25">
      <c r="A4123" s="267">
        <v>7231095</v>
      </c>
      <c r="B4123" s="267" t="s">
        <v>10601</v>
      </c>
      <c r="C4123" s="267" t="s">
        <v>2525</v>
      </c>
      <c r="D4123" s="268"/>
      <c r="E4123" s="267">
        <v>70</v>
      </c>
      <c r="F4123" s="269">
        <v>220</v>
      </c>
      <c r="G4123" s="270">
        <v>442.4</v>
      </c>
      <c r="M4123" s="267">
        <v>-85.847240570865324</v>
      </c>
    </row>
    <row r="4124" spans="1:13" x14ac:dyDescent="0.25">
      <c r="A4124" s="267">
        <v>7231096</v>
      </c>
      <c r="B4124" s="267" t="s">
        <v>10603</v>
      </c>
      <c r="C4124" s="267" t="s">
        <v>2525</v>
      </c>
      <c r="D4124" s="268"/>
      <c r="E4124" s="267">
        <v>70</v>
      </c>
      <c r="F4124" s="269">
        <v>125</v>
      </c>
      <c r="G4124" s="270">
        <v>250.4</v>
      </c>
      <c r="M4124" s="267">
        <v>-89.002961516860779</v>
      </c>
    </row>
    <row r="4125" spans="1:13" x14ac:dyDescent="0.25">
      <c r="A4125" s="267">
        <v>7231100</v>
      </c>
      <c r="B4125" s="267" t="s">
        <v>10605</v>
      </c>
      <c r="C4125" s="267" t="s">
        <v>2525</v>
      </c>
      <c r="D4125" s="268"/>
      <c r="E4125" s="267">
        <v>60</v>
      </c>
      <c r="F4125" s="269">
        <v>136</v>
      </c>
      <c r="G4125" s="270">
        <v>273.39999999999998</v>
      </c>
      <c r="M4125" s="267">
        <v>-83.551466642178724</v>
      </c>
    </row>
    <row r="4126" spans="1:13" x14ac:dyDescent="0.25">
      <c r="A4126" s="267">
        <v>7231101</v>
      </c>
      <c r="B4126" s="267" t="s">
        <v>10607</v>
      </c>
      <c r="C4126" s="267" t="s">
        <v>2525</v>
      </c>
      <c r="D4126" s="268"/>
      <c r="E4126" s="267">
        <v>60</v>
      </c>
      <c r="F4126" s="269">
        <v>92</v>
      </c>
      <c r="G4126" s="270">
        <v>184.8</v>
      </c>
      <c r="M4126" s="267">
        <v>-83.006379349712077</v>
      </c>
    </row>
    <row r="4127" spans="1:13" x14ac:dyDescent="0.25">
      <c r="A4127" s="267">
        <v>7231103</v>
      </c>
      <c r="B4127" s="267" t="s">
        <v>10609</v>
      </c>
      <c r="C4127" s="267" t="s">
        <v>2525</v>
      </c>
      <c r="D4127" s="268"/>
      <c r="E4127" s="267">
        <v>50</v>
      </c>
      <c r="F4127" s="269">
        <v>812</v>
      </c>
      <c r="G4127" s="270">
        <v>1632.8</v>
      </c>
      <c r="M4127" s="267">
        <v>-76.599829410612813</v>
      </c>
    </row>
    <row r="4128" spans="1:13" x14ac:dyDescent="0.25">
      <c r="A4128" s="267">
        <v>7231104</v>
      </c>
      <c r="B4128" s="267" t="s">
        <v>10611</v>
      </c>
      <c r="C4128" s="267" t="s">
        <v>2525</v>
      </c>
      <c r="D4128" s="268"/>
      <c r="E4128" s="267">
        <v>60</v>
      </c>
      <c r="F4128" s="269">
        <v>118</v>
      </c>
      <c r="G4128" s="270">
        <v>237.2</v>
      </c>
      <c r="M4128" s="267">
        <v>-84.02716643951068</v>
      </c>
    </row>
    <row r="4129" spans="1:13" x14ac:dyDescent="0.25">
      <c r="A4129" s="267">
        <v>7231105</v>
      </c>
      <c r="B4129" s="267" t="s">
        <v>10613</v>
      </c>
      <c r="C4129" s="267" t="s">
        <v>2525</v>
      </c>
      <c r="D4129" s="268"/>
      <c r="E4129" s="267">
        <v>60</v>
      </c>
      <c r="F4129" s="269">
        <v>971</v>
      </c>
      <c r="G4129" s="270">
        <v>1951</v>
      </c>
      <c r="M4129" s="267">
        <v>-81.689372688404148</v>
      </c>
    </row>
    <row r="4130" spans="1:13" x14ac:dyDescent="0.25">
      <c r="A4130" s="267">
        <v>7231107</v>
      </c>
      <c r="B4130" s="267" t="s">
        <v>10615</v>
      </c>
      <c r="C4130" s="267" t="s">
        <v>2525</v>
      </c>
      <c r="D4130" s="268"/>
      <c r="E4130" s="267">
        <v>60</v>
      </c>
      <c r="F4130" s="269">
        <v>440</v>
      </c>
      <c r="G4130" s="270">
        <v>884.8</v>
      </c>
      <c r="M4130" s="267">
        <v>-82.45439282571003</v>
      </c>
    </row>
    <row r="4131" spans="1:13" x14ac:dyDescent="0.25">
      <c r="A4131" s="267">
        <v>7231108</v>
      </c>
      <c r="B4131" s="267" t="s">
        <v>10617</v>
      </c>
      <c r="C4131" s="267" t="s">
        <v>2525</v>
      </c>
      <c r="D4131" s="268"/>
      <c r="E4131" s="267">
        <v>70</v>
      </c>
      <c r="F4131" s="269">
        <v>322</v>
      </c>
      <c r="G4131" s="270">
        <v>646.6</v>
      </c>
      <c r="M4131" s="267">
        <v>-85.326802260867453</v>
      </c>
    </row>
    <row r="4132" spans="1:13" x14ac:dyDescent="0.25">
      <c r="A4132" s="267">
        <v>7231110</v>
      </c>
      <c r="B4132" s="267" t="s">
        <v>10619</v>
      </c>
      <c r="C4132" s="267" t="s">
        <v>2525</v>
      </c>
      <c r="D4132" s="268"/>
      <c r="E4132" s="267">
        <v>60</v>
      </c>
      <c r="F4132" s="269">
        <v>520</v>
      </c>
      <c r="G4132" s="270">
        <v>1046</v>
      </c>
      <c r="M4132" s="267">
        <v>-84.546992218942378</v>
      </c>
    </row>
    <row r="4133" spans="1:13" x14ac:dyDescent="0.25">
      <c r="A4133" s="267">
        <v>7231111</v>
      </c>
      <c r="B4133" s="267" t="s">
        <v>10621</v>
      </c>
      <c r="C4133" s="267" t="s">
        <v>2525</v>
      </c>
      <c r="D4133" s="268"/>
      <c r="E4133" s="267">
        <v>60</v>
      </c>
      <c r="F4133" s="269">
        <v>357</v>
      </c>
      <c r="G4133" s="270">
        <v>718</v>
      </c>
      <c r="M4133" s="267">
        <v>-81.201951769270565</v>
      </c>
    </row>
    <row r="4134" spans="1:13" x14ac:dyDescent="0.25">
      <c r="A4134" s="267">
        <v>7231112</v>
      </c>
      <c r="B4134" s="267" t="s">
        <v>10623</v>
      </c>
      <c r="C4134" s="267" t="s">
        <v>2525</v>
      </c>
      <c r="D4134" s="268"/>
      <c r="E4134" s="267">
        <v>70</v>
      </c>
      <c r="F4134" s="269">
        <v>26</v>
      </c>
      <c r="G4134" s="270">
        <v>52.6</v>
      </c>
      <c r="M4134" s="267">
        <v>-89.475801636623487</v>
      </c>
    </row>
    <row r="4135" spans="1:13" x14ac:dyDescent="0.25">
      <c r="A4135" s="267">
        <v>7231113</v>
      </c>
      <c r="B4135" s="267" t="s">
        <v>10625</v>
      </c>
      <c r="C4135" s="267" t="s">
        <v>2525</v>
      </c>
      <c r="D4135" s="268"/>
      <c r="E4135" s="267">
        <v>60</v>
      </c>
      <c r="F4135" s="269">
        <v>1171</v>
      </c>
      <c r="G4135" s="270">
        <v>2354.6</v>
      </c>
      <c r="M4135" s="267">
        <v>-80.761838976132083</v>
      </c>
    </row>
    <row r="4136" spans="1:13" x14ac:dyDescent="0.25">
      <c r="A4136" s="267">
        <v>7231114</v>
      </c>
      <c r="B4136" s="267" t="s">
        <v>10627</v>
      </c>
      <c r="C4136" s="267" t="s">
        <v>2525</v>
      </c>
      <c r="D4136" s="268"/>
      <c r="E4136" s="267">
        <v>60</v>
      </c>
      <c r="F4136" s="269">
        <v>57</v>
      </c>
      <c r="G4136" s="270">
        <v>115.4</v>
      </c>
      <c r="M4136" s="267">
        <v>-83.663568022046846</v>
      </c>
    </row>
    <row r="4137" spans="1:13" x14ac:dyDescent="0.25">
      <c r="A4137" s="267">
        <v>7231115</v>
      </c>
      <c r="B4137" s="267" t="s">
        <v>3520</v>
      </c>
      <c r="C4137" s="267" t="s">
        <v>2525</v>
      </c>
      <c r="D4137" s="268"/>
      <c r="E4137" s="267">
        <v>60</v>
      </c>
      <c r="F4137" s="269">
        <v>113</v>
      </c>
      <c r="G4137" s="270">
        <v>227.8</v>
      </c>
      <c r="M4137" s="267">
        <v>-80.959303299584064</v>
      </c>
    </row>
    <row r="4138" spans="1:13" x14ac:dyDescent="0.25">
      <c r="A4138" s="267">
        <v>7231116</v>
      </c>
      <c r="B4138" s="267" t="s">
        <v>8222</v>
      </c>
      <c r="C4138" s="267" t="s">
        <v>2525</v>
      </c>
      <c r="D4138" s="268"/>
      <c r="E4138" s="267">
        <v>60</v>
      </c>
      <c r="F4138" s="269">
        <v>28</v>
      </c>
      <c r="G4138" s="270">
        <v>55.8</v>
      </c>
      <c r="M4138" s="267">
        <v>-82.370639837191092</v>
      </c>
    </row>
    <row r="4139" spans="1:13" x14ac:dyDescent="0.25">
      <c r="A4139" s="267">
        <v>7231117</v>
      </c>
      <c r="B4139" s="267" t="s">
        <v>1384</v>
      </c>
      <c r="C4139" s="267" t="s">
        <v>2525</v>
      </c>
      <c r="D4139" s="268"/>
      <c r="E4139" s="267">
        <v>50</v>
      </c>
      <c r="F4139" s="269">
        <v>444</v>
      </c>
      <c r="G4139" s="270">
        <v>892.4</v>
      </c>
      <c r="M4139" s="267">
        <v>-67.792919587744137</v>
      </c>
    </row>
    <row r="4140" spans="1:13" x14ac:dyDescent="0.25">
      <c r="A4140" s="267">
        <v>7231120</v>
      </c>
      <c r="B4140" s="267" t="s">
        <v>10632</v>
      </c>
      <c r="C4140" s="267" t="s">
        <v>2525</v>
      </c>
      <c r="D4140" s="268"/>
      <c r="E4140" s="267">
        <v>70</v>
      </c>
      <c r="F4140" s="269">
        <v>119</v>
      </c>
      <c r="G4140" s="270">
        <v>239.8</v>
      </c>
      <c r="M4140" s="267">
        <v>-87.459566565846359</v>
      </c>
    </row>
    <row r="4141" spans="1:13" x14ac:dyDescent="0.25">
      <c r="A4141" s="267">
        <v>7231122</v>
      </c>
      <c r="B4141" s="267" t="s">
        <v>10634</v>
      </c>
      <c r="C4141" s="267" t="s">
        <v>2525</v>
      </c>
      <c r="D4141" s="268"/>
      <c r="E4141" s="267">
        <v>70</v>
      </c>
      <c r="F4141" s="269">
        <v>109</v>
      </c>
      <c r="G4141" s="270">
        <v>220</v>
      </c>
      <c r="M4141" s="267">
        <v>-86.643485449795591</v>
      </c>
    </row>
    <row r="4142" spans="1:13" x14ac:dyDescent="0.25">
      <c r="A4142" s="267">
        <v>7231123</v>
      </c>
      <c r="B4142" s="267" t="s">
        <v>10636</v>
      </c>
      <c r="C4142" s="267" t="s">
        <v>2525</v>
      </c>
      <c r="D4142" s="268"/>
      <c r="E4142" s="267">
        <v>60</v>
      </c>
      <c r="F4142" s="269">
        <v>896</v>
      </c>
      <c r="G4142" s="270">
        <v>1801</v>
      </c>
      <c r="M4142" s="267">
        <v>-79.089213374356845</v>
      </c>
    </row>
    <row r="4143" spans="1:13" x14ac:dyDescent="0.25">
      <c r="A4143" s="267">
        <v>7231124</v>
      </c>
      <c r="B4143" s="267" t="s">
        <v>10638</v>
      </c>
      <c r="C4143" s="267" t="s">
        <v>22275</v>
      </c>
      <c r="D4143" s="268"/>
      <c r="E4143" s="267">
        <v>50</v>
      </c>
      <c r="F4143" s="269">
        <v>2893</v>
      </c>
      <c r="G4143" s="270">
        <v>5814</v>
      </c>
      <c r="M4143" s="267">
        <v>-77.806109558125826</v>
      </c>
    </row>
    <row r="4144" spans="1:13" x14ac:dyDescent="0.25">
      <c r="A4144" s="267">
        <v>7231125</v>
      </c>
      <c r="B4144" s="267" t="s">
        <v>10640</v>
      </c>
      <c r="C4144" s="267" t="s">
        <v>2525</v>
      </c>
      <c r="D4144" s="268"/>
      <c r="E4144" s="267">
        <v>50</v>
      </c>
      <c r="F4144" s="269">
        <v>440</v>
      </c>
      <c r="G4144" s="270">
        <v>884.4</v>
      </c>
      <c r="M4144" s="267">
        <v>-70.28746573207232</v>
      </c>
    </row>
    <row r="4145" spans="1:13" x14ac:dyDescent="0.25">
      <c r="A4145" s="267">
        <v>7231126</v>
      </c>
      <c r="B4145" s="267" t="s">
        <v>10642</v>
      </c>
      <c r="C4145" s="267" t="s">
        <v>2525</v>
      </c>
      <c r="D4145" s="268"/>
      <c r="E4145" s="267">
        <v>70</v>
      </c>
      <c r="F4145" s="269">
        <v>458</v>
      </c>
      <c r="G4145" s="270">
        <v>920.2</v>
      </c>
      <c r="M4145" s="267">
        <v>-86.704135530989149</v>
      </c>
    </row>
    <row r="4146" spans="1:13" x14ac:dyDescent="0.25">
      <c r="A4146" s="267">
        <v>7231127</v>
      </c>
      <c r="B4146" s="267" t="s">
        <v>10644</v>
      </c>
      <c r="C4146" s="267" t="s">
        <v>2525</v>
      </c>
      <c r="D4146" s="268"/>
      <c r="E4146" s="267">
        <v>50</v>
      </c>
      <c r="F4146" s="269">
        <v>171</v>
      </c>
      <c r="G4146" s="270">
        <v>342.8</v>
      </c>
      <c r="M4146" s="267">
        <v>-46.951047032161306</v>
      </c>
    </row>
    <row r="4147" spans="1:13" x14ac:dyDescent="0.25">
      <c r="A4147" s="267">
        <v>7231132</v>
      </c>
      <c r="B4147" s="267" t="s">
        <v>10646</v>
      </c>
      <c r="C4147" s="267" t="s">
        <v>2525</v>
      </c>
      <c r="D4147" s="268"/>
      <c r="E4147" s="267">
        <v>60</v>
      </c>
      <c r="F4147" s="269">
        <v>32</v>
      </c>
      <c r="G4147" s="270">
        <v>64.400000000000006</v>
      </c>
      <c r="M4147" s="267">
        <v>-82.440004575029619</v>
      </c>
    </row>
    <row r="4148" spans="1:13" x14ac:dyDescent="0.25">
      <c r="A4148" s="267">
        <v>7231133</v>
      </c>
      <c r="B4148" s="267" t="s">
        <v>10648</v>
      </c>
      <c r="C4148" s="267" t="s">
        <v>2525</v>
      </c>
      <c r="D4148" s="268"/>
      <c r="E4148" s="267">
        <v>60</v>
      </c>
      <c r="F4148" s="269">
        <v>470</v>
      </c>
      <c r="G4148" s="270">
        <v>944.8</v>
      </c>
      <c r="M4148" s="267">
        <v>-84.299757846082912</v>
      </c>
    </row>
    <row r="4149" spans="1:13" x14ac:dyDescent="0.25">
      <c r="A4149" s="267">
        <v>7231134</v>
      </c>
      <c r="B4149" s="267" t="s">
        <v>10650</v>
      </c>
      <c r="C4149" s="267" t="s">
        <v>22275</v>
      </c>
      <c r="D4149" s="268"/>
      <c r="E4149" s="267">
        <v>50</v>
      </c>
      <c r="F4149" s="269">
        <v>9002</v>
      </c>
      <c r="G4149" s="270">
        <v>18094.2</v>
      </c>
      <c r="M4149" s="267">
        <v>-54.89092170268659</v>
      </c>
    </row>
    <row r="4150" spans="1:13" x14ac:dyDescent="0.25">
      <c r="A4150" s="267">
        <v>7231136</v>
      </c>
      <c r="B4150" s="267" t="s">
        <v>10652</v>
      </c>
      <c r="C4150" s="267" t="s">
        <v>2525</v>
      </c>
      <c r="D4150" s="268"/>
      <c r="E4150" s="267">
        <v>60</v>
      </c>
      <c r="F4150" s="269">
        <v>1105</v>
      </c>
      <c r="G4150" s="270">
        <v>2221.4</v>
      </c>
      <c r="M4150" s="267">
        <v>-80.298361926630804</v>
      </c>
    </row>
    <row r="4151" spans="1:13" x14ac:dyDescent="0.25">
      <c r="A4151" s="267">
        <v>7231202</v>
      </c>
      <c r="B4151" s="267" t="s">
        <v>10654</v>
      </c>
      <c r="C4151" s="267" t="s">
        <v>2525</v>
      </c>
      <c r="D4151" s="268"/>
      <c r="E4151" s="267">
        <v>70</v>
      </c>
      <c r="F4151" s="269">
        <v>133</v>
      </c>
      <c r="G4151" s="270">
        <v>267.8</v>
      </c>
      <c r="M4151" s="267">
        <v>-86.748034054461669</v>
      </c>
    </row>
    <row r="4152" spans="1:13" x14ac:dyDescent="0.25">
      <c r="A4152" s="267">
        <v>7231203</v>
      </c>
      <c r="B4152" s="267" t="s">
        <v>10656</v>
      </c>
      <c r="C4152" s="267" t="s">
        <v>2525</v>
      </c>
      <c r="D4152" s="268"/>
      <c r="E4152" s="267">
        <v>60</v>
      </c>
      <c r="F4152" s="269">
        <v>98</v>
      </c>
      <c r="G4152" s="270">
        <v>196.8</v>
      </c>
      <c r="M4152" s="267">
        <v>-81.673007617379383</v>
      </c>
    </row>
    <row r="4153" spans="1:13" x14ac:dyDescent="0.25">
      <c r="A4153" s="267">
        <v>7231204</v>
      </c>
      <c r="B4153" s="267" t="s">
        <v>10658</v>
      </c>
      <c r="C4153" s="267" t="s">
        <v>2525</v>
      </c>
      <c r="D4153" s="268"/>
      <c r="E4153" s="267">
        <v>70</v>
      </c>
      <c r="F4153" s="269">
        <v>366</v>
      </c>
      <c r="G4153" s="270">
        <v>735.8</v>
      </c>
      <c r="M4153" s="267">
        <v>-86.878087193524919</v>
      </c>
    </row>
    <row r="4154" spans="1:13" x14ac:dyDescent="0.25">
      <c r="A4154" s="267">
        <v>7231206</v>
      </c>
      <c r="B4154" s="267" t="s">
        <v>10660</v>
      </c>
      <c r="C4154" s="267" t="s">
        <v>2525</v>
      </c>
      <c r="D4154" s="268"/>
      <c r="E4154" s="267">
        <v>70</v>
      </c>
      <c r="F4154" s="269">
        <v>235</v>
      </c>
      <c r="G4154" s="270">
        <v>471.8</v>
      </c>
      <c r="M4154" s="267">
        <v>-88.151838601597419</v>
      </c>
    </row>
    <row r="4155" spans="1:13" x14ac:dyDescent="0.25">
      <c r="A4155" s="267">
        <v>7231501</v>
      </c>
      <c r="B4155" s="267" t="s">
        <v>10662</v>
      </c>
      <c r="C4155" s="267" t="s">
        <v>2525</v>
      </c>
      <c r="D4155" s="268"/>
      <c r="E4155" s="267">
        <v>70</v>
      </c>
      <c r="F4155" s="269">
        <v>352</v>
      </c>
      <c r="G4155" s="270">
        <v>707</v>
      </c>
      <c r="M4155" s="267">
        <v>-86.198558643023347</v>
      </c>
    </row>
    <row r="4156" spans="1:13" x14ac:dyDescent="0.25">
      <c r="A4156" s="267">
        <v>7231502</v>
      </c>
      <c r="B4156" s="267" t="s">
        <v>10664</v>
      </c>
      <c r="C4156" s="267" t="s">
        <v>2525</v>
      </c>
      <c r="D4156" s="268"/>
      <c r="E4156" s="267">
        <v>50</v>
      </c>
      <c r="F4156" s="269">
        <v>5289</v>
      </c>
      <c r="G4156" s="270">
        <v>10630.6</v>
      </c>
      <c r="M4156" s="267">
        <v>-38.179622454703164</v>
      </c>
    </row>
    <row r="4157" spans="1:13" x14ac:dyDescent="0.25">
      <c r="A4157" s="267">
        <v>7231503</v>
      </c>
      <c r="B4157" s="267" t="s">
        <v>10666</v>
      </c>
      <c r="C4157" s="267" t="s">
        <v>2525</v>
      </c>
      <c r="D4157" s="268"/>
      <c r="E4157" s="267">
        <v>60</v>
      </c>
      <c r="F4157" s="269">
        <v>984</v>
      </c>
      <c r="G4157" s="270">
        <v>1977.8</v>
      </c>
      <c r="M4157" s="267">
        <v>-81.894231569853673</v>
      </c>
    </row>
    <row r="4158" spans="1:13" x14ac:dyDescent="0.25">
      <c r="A4158" s="267">
        <v>7231504</v>
      </c>
      <c r="B4158" s="267" t="s">
        <v>10668</v>
      </c>
      <c r="C4158" s="267" t="s">
        <v>2525</v>
      </c>
      <c r="D4158" s="268"/>
      <c r="E4158" s="267">
        <v>60</v>
      </c>
      <c r="F4158" s="269">
        <v>340</v>
      </c>
      <c r="G4158" s="270">
        <v>683.2</v>
      </c>
      <c r="M4158" s="267">
        <v>-79.279691262302578</v>
      </c>
    </row>
    <row r="4159" spans="1:13" x14ac:dyDescent="0.25">
      <c r="A4159" s="267">
        <v>7232001</v>
      </c>
      <c r="B4159" s="267" t="s">
        <v>10670</v>
      </c>
      <c r="C4159" s="267" t="s">
        <v>2525</v>
      </c>
      <c r="D4159" s="268"/>
      <c r="E4159" s="267">
        <v>70</v>
      </c>
      <c r="F4159" s="269">
        <v>14</v>
      </c>
      <c r="G4159" s="270">
        <v>28.2</v>
      </c>
      <c r="M4159" s="267">
        <v>-86.928303034564522</v>
      </c>
    </row>
    <row r="4160" spans="1:13" x14ac:dyDescent="0.25">
      <c r="A4160" s="267">
        <v>7232002</v>
      </c>
      <c r="B4160" s="267" t="s">
        <v>2265</v>
      </c>
      <c r="C4160" s="267" t="s">
        <v>2525</v>
      </c>
      <c r="D4160" s="268"/>
      <c r="E4160" s="267">
        <v>70</v>
      </c>
      <c r="F4160" s="269">
        <v>207</v>
      </c>
      <c r="G4160" s="270">
        <v>415.2</v>
      </c>
      <c r="M4160" s="267">
        <v>-88.26720283469794</v>
      </c>
    </row>
    <row r="4161" spans="1:13" x14ac:dyDescent="0.25">
      <c r="A4161" s="267">
        <v>7232003</v>
      </c>
      <c r="B4161" s="267" t="s">
        <v>10673</v>
      </c>
      <c r="C4161" s="267" t="s">
        <v>2525</v>
      </c>
      <c r="D4161" s="268"/>
      <c r="E4161" s="267">
        <v>70</v>
      </c>
      <c r="F4161" s="269">
        <v>45</v>
      </c>
      <c r="G4161" s="270">
        <v>90</v>
      </c>
      <c r="M4161" s="267">
        <v>-86.322961038968629</v>
      </c>
    </row>
    <row r="4162" spans="1:13" x14ac:dyDescent="0.25">
      <c r="A4162" s="267">
        <v>7232004</v>
      </c>
      <c r="B4162" s="267" t="s">
        <v>10675</v>
      </c>
      <c r="C4162" s="267" t="s">
        <v>2525</v>
      </c>
      <c r="D4162" s="268"/>
      <c r="E4162" s="267">
        <v>70</v>
      </c>
      <c r="F4162" s="269">
        <v>9</v>
      </c>
      <c r="G4162" s="270">
        <v>18</v>
      </c>
      <c r="M4162" s="267">
        <v>-86.526933225391559</v>
      </c>
    </row>
    <row r="4163" spans="1:13" x14ac:dyDescent="0.25">
      <c r="A4163" s="267">
        <v>7232005</v>
      </c>
      <c r="B4163" s="267" t="s">
        <v>10677</v>
      </c>
      <c r="C4163" s="267" t="s">
        <v>2525</v>
      </c>
      <c r="D4163" s="268"/>
      <c r="E4163" s="267">
        <v>70</v>
      </c>
      <c r="F4163" s="269">
        <v>132</v>
      </c>
      <c r="G4163" s="270">
        <v>264.8</v>
      </c>
      <c r="M4163" s="267">
        <v>-88.891197868692686</v>
      </c>
    </row>
    <row r="4164" spans="1:13" x14ac:dyDescent="0.25">
      <c r="A4164" s="267">
        <v>7232006</v>
      </c>
      <c r="B4164" s="267" t="s">
        <v>10679</v>
      </c>
      <c r="C4164" s="267" t="s">
        <v>2525</v>
      </c>
      <c r="D4164" s="268"/>
      <c r="E4164" s="267">
        <v>70</v>
      </c>
      <c r="F4164" s="269">
        <v>65</v>
      </c>
      <c r="G4164" s="270">
        <v>130.19999999999999</v>
      </c>
      <c r="M4164" s="267">
        <v>-88.210650367218776</v>
      </c>
    </row>
    <row r="4165" spans="1:13" x14ac:dyDescent="0.25">
      <c r="A4165" s="267">
        <v>7232007</v>
      </c>
      <c r="B4165" s="267" t="s">
        <v>10681</v>
      </c>
      <c r="C4165" s="267" t="s">
        <v>2525</v>
      </c>
      <c r="D4165" s="268"/>
      <c r="E4165" s="267">
        <v>60</v>
      </c>
      <c r="F4165" s="269">
        <v>540</v>
      </c>
      <c r="G4165" s="270">
        <v>1085.2</v>
      </c>
      <c r="M4165" s="267">
        <v>-81.664980978082241</v>
      </c>
    </row>
    <row r="4166" spans="1:13" x14ac:dyDescent="0.25">
      <c r="A4166" s="267">
        <v>7232008</v>
      </c>
      <c r="B4166" s="267" t="s">
        <v>8328</v>
      </c>
      <c r="C4166" s="267" t="s">
        <v>2525</v>
      </c>
      <c r="D4166" s="268"/>
      <c r="E4166" s="267">
        <v>50</v>
      </c>
      <c r="F4166" s="269">
        <v>36</v>
      </c>
      <c r="G4166" s="270">
        <v>71.8</v>
      </c>
      <c r="M4166" s="267">
        <v>-76.133943835333866</v>
      </c>
    </row>
    <row r="4167" spans="1:13" x14ac:dyDescent="0.25">
      <c r="A4167" s="267">
        <v>7232009</v>
      </c>
      <c r="B4167" s="267" t="s">
        <v>10684</v>
      </c>
      <c r="C4167" s="267" t="s">
        <v>2525</v>
      </c>
      <c r="D4167" s="268"/>
      <c r="E4167" s="267">
        <v>70</v>
      </c>
      <c r="F4167" s="269">
        <v>243</v>
      </c>
      <c r="G4167" s="270">
        <v>488.4</v>
      </c>
      <c r="M4167" s="267">
        <v>-88.139211017326602</v>
      </c>
    </row>
    <row r="4168" spans="1:13" x14ac:dyDescent="0.25">
      <c r="A4168" s="267">
        <v>7232010</v>
      </c>
      <c r="B4168" s="267" t="s">
        <v>10686</v>
      </c>
      <c r="C4168" s="267" t="s">
        <v>2525</v>
      </c>
      <c r="D4168" s="268"/>
      <c r="E4168" s="267">
        <v>60</v>
      </c>
      <c r="F4168" s="269">
        <v>4926</v>
      </c>
      <c r="G4168" s="270">
        <v>9902.2000000000007</v>
      </c>
      <c r="M4168" s="267">
        <v>-79.656628731422657</v>
      </c>
    </row>
    <row r="4169" spans="1:13" x14ac:dyDescent="0.25">
      <c r="A4169" s="267">
        <v>7232011</v>
      </c>
      <c r="B4169" s="267" t="s">
        <v>10688</v>
      </c>
      <c r="C4169" s="267" t="s">
        <v>2525</v>
      </c>
      <c r="D4169" s="268"/>
      <c r="E4169" s="267">
        <v>70</v>
      </c>
      <c r="F4169" s="269">
        <v>43</v>
      </c>
      <c r="G4169" s="270">
        <v>87.4</v>
      </c>
      <c r="M4169" s="267">
        <v>-88.226802312692328</v>
      </c>
    </row>
    <row r="4170" spans="1:13" x14ac:dyDescent="0.25">
      <c r="A4170" s="267">
        <v>7232012</v>
      </c>
      <c r="B4170" s="267" t="s">
        <v>10690</v>
      </c>
      <c r="C4170" s="267" t="s">
        <v>2525</v>
      </c>
      <c r="D4170" s="268"/>
      <c r="E4170" s="267">
        <v>70</v>
      </c>
      <c r="F4170" s="269">
        <v>31</v>
      </c>
      <c r="G4170" s="270">
        <v>63.2</v>
      </c>
      <c r="M4170" s="267">
        <v>-91.712463907683869</v>
      </c>
    </row>
    <row r="4171" spans="1:13" x14ac:dyDescent="0.25">
      <c r="A4171" s="267">
        <v>7232013</v>
      </c>
      <c r="B4171" s="267" t="s">
        <v>10692</v>
      </c>
      <c r="C4171" s="267" t="s">
        <v>2525</v>
      </c>
      <c r="D4171" s="268"/>
      <c r="E4171" s="267">
        <v>70</v>
      </c>
      <c r="F4171" s="269">
        <v>503</v>
      </c>
      <c r="G4171" s="270">
        <v>1012</v>
      </c>
      <c r="M4171" s="267">
        <v>-86.935182126108046</v>
      </c>
    </row>
    <row r="4172" spans="1:13" x14ac:dyDescent="0.25">
      <c r="A4172" s="267">
        <v>7232014</v>
      </c>
      <c r="B4172" s="267" t="s">
        <v>10694</v>
      </c>
      <c r="C4172" s="267" t="s">
        <v>2525</v>
      </c>
      <c r="D4172" s="268"/>
      <c r="E4172" s="267">
        <v>70</v>
      </c>
      <c r="F4172" s="269">
        <v>243</v>
      </c>
      <c r="G4172" s="270">
        <v>488.8</v>
      </c>
      <c r="M4172" s="267">
        <v>-85.885169332674295</v>
      </c>
    </row>
    <row r="4173" spans="1:13" x14ac:dyDescent="0.25">
      <c r="A4173" s="267">
        <v>7232015</v>
      </c>
      <c r="B4173" s="267" t="s">
        <v>10696</v>
      </c>
      <c r="C4173" s="267" t="s">
        <v>2525</v>
      </c>
      <c r="D4173" s="268"/>
      <c r="E4173" s="267">
        <v>50</v>
      </c>
      <c r="F4173" s="269">
        <v>270</v>
      </c>
      <c r="G4173" s="270">
        <v>542.20000000000005</v>
      </c>
      <c r="M4173" s="267">
        <v>-74.791248184583651</v>
      </c>
    </row>
    <row r="4174" spans="1:13" x14ac:dyDescent="0.25">
      <c r="A4174" s="267">
        <v>7232016</v>
      </c>
      <c r="B4174" s="267" t="s">
        <v>10698</v>
      </c>
      <c r="C4174" s="267" t="s">
        <v>2525</v>
      </c>
      <c r="D4174" s="268"/>
      <c r="E4174" s="267">
        <v>70</v>
      </c>
      <c r="F4174" s="269">
        <v>112</v>
      </c>
      <c r="G4174" s="270">
        <v>225.8</v>
      </c>
      <c r="M4174" s="267">
        <v>-91.935030411410054</v>
      </c>
    </row>
    <row r="4175" spans="1:13" x14ac:dyDescent="0.25">
      <c r="A4175" s="267">
        <v>7232017</v>
      </c>
      <c r="B4175" s="267" t="s">
        <v>10700</v>
      </c>
      <c r="C4175" s="267" t="s">
        <v>2525</v>
      </c>
      <c r="D4175" s="268"/>
      <c r="E4175" s="267">
        <v>70</v>
      </c>
      <c r="F4175" s="269">
        <v>38</v>
      </c>
      <c r="G4175" s="270">
        <v>75.8</v>
      </c>
      <c r="M4175" s="267">
        <v>-86.068926074615078</v>
      </c>
    </row>
    <row r="4176" spans="1:13" x14ac:dyDescent="0.25">
      <c r="A4176" s="267">
        <v>7232018</v>
      </c>
      <c r="B4176" s="267" t="s">
        <v>10702</v>
      </c>
      <c r="C4176" s="267" t="s">
        <v>22275</v>
      </c>
      <c r="D4176" s="268"/>
      <c r="E4176" s="267">
        <v>50</v>
      </c>
      <c r="F4176" s="269">
        <v>6561</v>
      </c>
      <c r="G4176" s="270">
        <v>13188</v>
      </c>
      <c r="M4176" s="267">
        <v>-41.26413672742737</v>
      </c>
    </row>
    <row r="4177" spans="1:13" x14ac:dyDescent="0.25">
      <c r="A4177" s="267">
        <v>7232019</v>
      </c>
      <c r="B4177" s="267" t="s">
        <v>10704</v>
      </c>
      <c r="C4177" s="267" t="s">
        <v>2525</v>
      </c>
      <c r="D4177" s="268"/>
      <c r="E4177" s="267">
        <v>70</v>
      </c>
      <c r="F4177" s="269">
        <v>813</v>
      </c>
      <c r="G4177" s="270">
        <v>1634.6</v>
      </c>
      <c r="M4177" s="267">
        <v>-88.574072386353436</v>
      </c>
    </row>
    <row r="4178" spans="1:13" x14ac:dyDescent="0.25">
      <c r="A4178" s="267">
        <v>7232020</v>
      </c>
      <c r="B4178" s="267" t="s">
        <v>10706</v>
      </c>
      <c r="C4178" s="267" t="s">
        <v>2525</v>
      </c>
      <c r="D4178" s="268"/>
      <c r="E4178" s="267">
        <v>70</v>
      </c>
      <c r="F4178" s="269">
        <v>8528</v>
      </c>
      <c r="G4178" s="270">
        <v>17140.8</v>
      </c>
      <c r="M4178" s="267">
        <v>-87.759590494137143</v>
      </c>
    </row>
    <row r="4179" spans="1:13" x14ac:dyDescent="0.25">
      <c r="A4179" s="267">
        <v>7232021</v>
      </c>
      <c r="B4179" s="267" t="s">
        <v>10708</v>
      </c>
      <c r="C4179" s="267" t="s">
        <v>2525</v>
      </c>
      <c r="D4179" s="268"/>
      <c r="E4179" s="267">
        <v>60</v>
      </c>
      <c r="F4179" s="269">
        <v>40</v>
      </c>
      <c r="G4179" s="270">
        <v>79.8</v>
      </c>
      <c r="M4179" s="267">
        <v>-79.885885248798388</v>
      </c>
    </row>
    <row r="4180" spans="1:13" x14ac:dyDescent="0.25">
      <c r="A4180" s="267">
        <v>7232022</v>
      </c>
      <c r="B4180" s="267" t="s">
        <v>10710</v>
      </c>
      <c r="C4180" s="267" t="s">
        <v>2525</v>
      </c>
      <c r="D4180" s="268"/>
      <c r="E4180" s="267">
        <v>50</v>
      </c>
      <c r="F4180" s="269">
        <v>11</v>
      </c>
      <c r="G4180" s="270">
        <v>21.6</v>
      </c>
      <c r="M4180" s="267">
        <v>-65.267032978356895</v>
      </c>
    </row>
    <row r="4181" spans="1:13" x14ac:dyDescent="0.25">
      <c r="A4181" s="267">
        <v>7232024</v>
      </c>
      <c r="B4181" s="267" t="s">
        <v>5828</v>
      </c>
      <c r="C4181" s="267" t="s">
        <v>2525</v>
      </c>
      <c r="D4181" s="268"/>
      <c r="E4181" s="267">
        <v>60</v>
      </c>
      <c r="F4181" s="269">
        <v>131</v>
      </c>
      <c r="G4181" s="270">
        <v>264.2</v>
      </c>
      <c r="M4181" s="267">
        <v>-84.575467582691317</v>
      </c>
    </row>
    <row r="4182" spans="1:13" x14ac:dyDescent="0.25">
      <c r="A4182" s="267">
        <v>7232025</v>
      </c>
      <c r="B4182" s="267" t="s">
        <v>10713</v>
      </c>
      <c r="C4182" s="267" t="s">
        <v>2525</v>
      </c>
      <c r="D4182" s="268"/>
      <c r="E4182" s="267">
        <v>70</v>
      </c>
      <c r="F4182" s="269">
        <v>40</v>
      </c>
      <c r="G4182" s="270">
        <v>81.2</v>
      </c>
      <c r="M4182" s="267">
        <v>-95.684898085625065</v>
      </c>
    </row>
    <row r="4183" spans="1:13" x14ac:dyDescent="0.25">
      <c r="A4183" s="267">
        <v>7232026</v>
      </c>
      <c r="B4183" s="267" t="s">
        <v>10715</v>
      </c>
      <c r="C4183" s="267" t="s">
        <v>2525</v>
      </c>
      <c r="D4183" s="268"/>
      <c r="E4183" s="267">
        <v>70</v>
      </c>
      <c r="F4183" s="269">
        <v>98</v>
      </c>
      <c r="G4183" s="270">
        <v>197.2</v>
      </c>
      <c r="M4183" s="267">
        <v>-86.566222672215673</v>
      </c>
    </row>
    <row r="4184" spans="1:13" x14ac:dyDescent="0.25">
      <c r="A4184" s="267">
        <v>7232027</v>
      </c>
      <c r="B4184" s="267" t="s">
        <v>10717</v>
      </c>
      <c r="C4184" s="267" t="s">
        <v>2525</v>
      </c>
      <c r="D4184" s="268"/>
      <c r="E4184" s="267">
        <v>60</v>
      </c>
      <c r="F4184" s="269">
        <v>523</v>
      </c>
      <c r="G4184" s="270">
        <v>1051.4000000000001</v>
      </c>
      <c r="M4184" s="267">
        <v>-79.876868009404717</v>
      </c>
    </row>
    <row r="4185" spans="1:13" x14ac:dyDescent="0.25">
      <c r="A4185" s="267">
        <v>7232028</v>
      </c>
      <c r="B4185" s="267" t="s">
        <v>10719</v>
      </c>
      <c r="C4185" s="267" t="s">
        <v>2525</v>
      </c>
      <c r="D4185" s="268"/>
      <c r="E4185" s="267">
        <v>70</v>
      </c>
      <c r="F4185" s="269">
        <v>363</v>
      </c>
      <c r="G4185" s="270">
        <v>730.2</v>
      </c>
      <c r="M4185" s="267">
        <v>-86.541730414211997</v>
      </c>
    </row>
    <row r="4186" spans="1:13" x14ac:dyDescent="0.25">
      <c r="A4186" s="267">
        <v>7232029</v>
      </c>
      <c r="B4186" s="267" t="s">
        <v>10721</v>
      </c>
      <c r="C4186" s="267" t="s">
        <v>2525</v>
      </c>
      <c r="D4186" s="268"/>
      <c r="E4186" s="267">
        <v>70</v>
      </c>
      <c r="F4186" s="269">
        <v>51</v>
      </c>
      <c r="G4186" s="270">
        <v>102.4</v>
      </c>
      <c r="M4186" s="267">
        <v>-89.691082126393738</v>
      </c>
    </row>
    <row r="4187" spans="1:13" x14ac:dyDescent="0.25">
      <c r="A4187" s="267">
        <v>7232030</v>
      </c>
      <c r="B4187" s="267" t="s">
        <v>10723</v>
      </c>
      <c r="C4187" s="267" t="s">
        <v>2525</v>
      </c>
      <c r="D4187" s="268"/>
      <c r="E4187" s="267">
        <v>70</v>
      </c>
      <c r="F4187" s="269">
        <v>4643</v>
      </c>
      <c r="G4187" s="270">
        <v>9331.6</v>
      </c>
      <c r="M4187" s="267">
        <v>-87.764742816699254</v>
      </c>
    </row>
    <row r="4188" spans="1:13" x14ac:dyDescent="0.25">
      <c r="A4188" s="267">
        <v>7232031</v>
      </c>
      <c r="B4188" s="267" t="s">
        <v>10725</v>
      </c>
      <c r="C4188" s="267" t="s">
        <v>2525</v>
      </c>
      <c r="D4188" s="268"/>
      <c r="E4188" s="267">
        <v>70</v>
      </c>
      <c r="F4188" s="269">
        <v>36</v>
      </c>
      <c r="G4188" s="270">
        <v>72.8</v>
      </c>
      <c r="M4188" s="267">
        <v>-92.281621772153215</v>
      </c>
    </row>
    <row r="4189" spans="1:13" x14ac:dyDescent="0.25">
      <c r="A4189" s="267">
        <v>7232032</v>
      </c>
      <c r="B4189" s="267" t="s">
        <v>10727</v>
      </c>
      <c r="C4189" s="267" t="s">
        <v>2525</v>
      </c>
      <c r="D4189" s="268"/>
      <c r="E4189" s="267">
        <v>70</v>
      </c>
      <c r="F4189" s="269">
        <v>19</v>
      </c>
      <c r="G4189" s="270">
        <v>38.4</v>
      </c>
      <c r="M4189" s="267">
        <v>-96.33180600155562</v>
      </c>
    </row>
    <row r="4190" spans="1:13" x14ac:dyDescent="0.25">
      <c r="A4190" s="267">
        <v>7232033</v>
      </c>
      <c r="B4190" s="267" t="s">
        <v>10729</v>
      </c>
      <c r="C4190" s="267" t="s">
        <v>2525</v>
      </c>
      <c r="D4190" s="268"/>
      <c r="E4190" s="267">
        <v>70</v>
      </c>
      <c r="F4190" s="269">
        <v>211</v>
      </c>
      <c r="G4190" s="270">
        <v>424.6</v>
      </c>
      <c r="M4190" s="267">
        <v>-91.127219364656568</v>
      </c>
    </row>
    <row r="4191" spans="1:13" x14ac:dyDescent="0.25">
      <c r="A4191" s="267">
        <v>7232034</v>
      </c>
      <c r="B4191" s="267" t="s">
        <v>10731</v>
      </c>
      <c r="C4191" s="267" t="s">
        <v>2525</v>
      </c>
      <c r="D4191" s="268"/>
      <c r="E4191" s="267">
        <v>60</v>
      </c>
      <c r="F4191" s="269">
        <v>39</v>
      </c>
      <c r="G4191" s="270">
        <v>79.2</v>
      </c>
      <c r="M4191" s="267">
        <v>-79.758587111107204</v>
      </c>
    </row>
    <row r="4192" spans="1:13" x14ac:dyDescent="0.25">
      <c r="A4192" s="267">
        <v>7232035</v>
      </c>
      <c r="B4192" s="267" t="s">
        <v>10733</v>
      </c>
      <c r="C4192" s="267" t="s">
        <v>2525</v>
      </c>
      <c r="D4192" s="268"/>
      <c r="E4192" s="267">
        <v>70</v>
      </c>
      <c r="F4192" s="269">
        <v>12</v>
      </c>
      <c r="G4192" s="270">
        <v>24.8</v>
      </c>
      <c r="M4192" s="267">
        <v>-88.962718841317354</v>
      </c>
    </row>
    <row r="4193" spans="1:13" x14ac:dyDescent="0.25">
      <c r="A4193" s="267">
        <v>7232036</v>
      </c>
      <c r="B4193" s="267" t="s">
        <v>10735</v>
      </c>
      <c r="C4193" s="267" t="s">
        <v>2525</v>
      </c>
      <c r="D4193" s="268"/>
      <c r="E4193" s="267">
        <v>70</v>
      </c>
      <c r="F4193" s="269">
        <v>16</v>
      </c>
      <c r="G4193" s="270">
        <v>31.4</v>
      </c>
      <c r="M4193" s="267">
        <v>-91.4629096240281</v>
      </c>
    </row>
    <row r="4194" spans="1:13" x14ac:dyDescent="0.25">
      <c r="A4194" s="267">
        <v>7232037</v>
      </c>
      <c r="B4194" s="267" t="s">
        <v>10737</v>
      </c>
      <c r="C4194" s="267" t="s">
        <v>2525</v>
      </c>
      <c r="D4194" s="268"/>
      <c r="E4194" s="267">
        <v>70</v>
      </c>
      <c r="F4194" s="269">
        <v>458</v>
      </c>
      <c r="G4194" s="270">
        <v>919.8</v>
      </c>
      <c r="M4194" s="267">
        <v>-92.954344427576999</v>
      </c>
    </row>
    <row r="4195" spans="1:13" x14ac:dyDescent="0.25">
      <c r="A4195" s="267">
        <v>7232038</v>
      </c>
      <c r="B4195" s="267" t="s">
        <v>10739</v>
      </c>
      <c r="C4195" s="267" t="s">
        <v>2525</v>
      </c>
      <c r="D4195" s="268"/>
      <c r="E4195" s="267">
        <v>70</v>
      </c>
      <c r="F4195" s="269">
        <v>36</v>
      </c>
      <c r="G4195" s="270">
        <v>72</v>
      </c>
      <c r="M4195" s="267">
        <v>-93.325184770193715</v>
      </c>
    </row>
    <row r="4196" spans="1:13" x14ac:dyDescent="0.25">
      <c r="A4196" s="267">
        <v>7232039</v>
      </c>
      <c r="B4196" s="267" t="s">
        <v>10741</v>
      </c>
      <c r="C4196" s="267" t="s">
        <v>2525</v>
      </c>
      <c r="D4196" s="268"/>
      <c r="E4196" s="267">
        <v>70</v>
      </c>
      <c r="F4196" s="269">
        <v>346</v>
      </c>
      <c r="G4196" s="270">
        <v>695.4</v>
      </c>
      <c r="M4196" s="267">
        <v>-86.207885721836647</v>
      </c>
    </row>
    <row r="4197" spans="1:13" x14ac:dyDescent="0.25">
      <c r="A4197" s="267">
        <v>7232040</v>
      </c>
      <c r="B4197" s="267" t="s">
        <v>10743</v>
      </c>
      <c r="C4197" s="267" t="s">
        <v>2525</v>
      </c>
      <c r="D4197" s="268"/>
      <c r="E4197" s="267">
        <v>50</v>
      </c>
      <c r="F4197" s="269">
        <v>4086</v>
      </c>
      <c r="G4197" s="270">
        <v>8212.6</v>
      </c>
      <c r="M4197" s="267">
        <v>-77.773283849861556</v>
      </c>
    </row>
    <row r="4198" spans="1:13" x14ac:dyDescent="0.25">
      <c r="A4198" s="267">
        <v>7232041</v>
      </c>
      <c r="B4198" s="267" t="s">
        <v>10745</v>
      </c>
      <c r="C4198" s="267" t="s">
        <v>2525</v>
      </c>
      <c r="D4198" s="268"/>
      <c r="E4198" s="267">
        <v>70</v>
      </c>
      <c r="F4198" s="269">
        <v>13</v>
      </c>
      <c r="G4198" s="270">
        <v>25.4</v>
      </c>
      <c r="M4198" s="267">
        <v>-93.352485743262946</v>
      </c>
    </row>
    <row r="4199" spans="1:13" x14ac:dyDescent="0.25">
      <c r="A4199" s="267">
        <v>7232042</v>
      </c>
      <c r="B4199" s="267" t="s">
        <v>10747</v>
      </c>
      <c r="C4199" s="267" t="s">
        <v>2525</v>
      </c>
      <c r="D4199" s="268"/>
      <c r="E4199" s="267">
        <v>70</v>
      </c>
      <c r="F4199" s="269">
        <v>35</v>
      </c>
      <c r="G4199" s="270">
        <v>69.400000000000006</v>
      </c>
      <c r="M4199" s="267">
        <v>-94.328673467884087</v>
      </c>
    </row>
    <row r="4200" spans="1:13" x14ac:dyDescent="0.25">
      <c r="A4200" s="267">
        <v>7232043</v>
      </c>
      <c r="B4200" s="267" t="s">
        <v>10749</v>
      </c>
      <c r="C4200" s="267" t="s">
        <v>2525</v>
      </c>
      <c r="D4200" s="268"/>
      <c r="E4200" s="267">
        <v>70</v>
      </c>
      <c r="F4200" s="269">
        <v>163</v>
      </c>
      <c r="G4200" s="270">
        <v>327.39999999999998</v>
      </c>
      <c r="M4200" s="267">
        <v>-86.777113912227847</v>
      </c>
    </row>
    <row r="4201" spans="1:13" x14ac:dyDescent="0.25">
      <c r="A4201" s="267">
        <v>7232044</v>
      </c>
      <c r="B4201" s="267" t="s">
        <v>10751</v>
      </c>
      <c r="C4201" s="267" t="s">
        <v>2525</v>
      </c>
      <c r="D4201" s="268"/>
      <c r="E4201" s="267">
        <v>60</v>
      </c>
      <c r="F4201" s="269">
        <v>123</v>
      </c>
      <c r="G4201" s="270">
        <v>247.4</v>
      </c>
      <c r="M4201" s="267">
        <v>-82.974139936355485</v>
      </c>
    </row>
    <row r="4202" spans="1:13" x14ac:dyDescent="0.25">
      <c r="A4202" s="267">
        <v>7232045</v>
      </c>
      <c r="B4202" s="267" t="s">
        <v>10753</v>
      </c>
      <c r="C4202" s="267" t="s">
        <v>2525</v>
      </c>
      <c r="D4202" s="268"/>
      <c r="E4202" s="267">
        <v>70</v>
      </c>
      <c r="F4202" s="269">
        <v>50</v>
      </c>
      <c r="G4202" s="270">
        <v>100.2</v>
      </c>
      <c r="M4202" s="267">
        <v>-91.489625107276666</v>
      </c>
    </row>
    <row r="4203" spans="1:13" x14ac:dyDescent="0.25">
      <c r="A4203" s="267">
        <v>7232046</v>
      </c>
      <c r="B4203" s="267" t="s">
        <v>7325</v>
      </c>
      <c r="C4203" s="267" t="s">
        <v>2525</v>
      </c>
      <c r="D4203" s="268"/>
      <c r="E4203" s="267">
        <v>50</v>
      </c>
      <c r="F4203" s="269">
        <v>13</v>
      </c>
      <c r="G4203" s="270">
        <v>25.4</v>
      </c>
      <c r="M4203" s="267">
        <v>-63.562083190245893</v>
      </c>
    </row>
    <row r="4204" spans="1:13" x14ac:dyDescent="0.25">
      <c r="A4204" s="267">
        <v>7232047</v>
      </c>
      <c r="B4204" s="267" t="s">
        <v>10756</v>
      </c>
      <c r="C4204" s="267" t="s">
        <v>2525</v>
      </c>
      <c r="D4204" s="268"/>
      <c r="E4204" s="267">
        <v>70</v>
      </c>
      <c r="F4204" s="269">
        <v>65</v>
      </c>
      <c r="G4204" s="270">
        <v>131.19999999999999</v>
      </c>
      <c r="M4204" s="267">
        <v>-93.547828063739644</v>
      </c>
    </row>
    <row r="4205" spans="1:13" x14ac:dyDescent="0.25">
      <c r="A4205" s="267">
        <v>7232048</v>
      </c>
      <c r="B4205" s="267" t="s">
        <v>10758</v>
      </c>
      <c r="C4205" s="267" t="s">
        <v>2525</v>
      </c>
      <c r="D4205" s="268"/>
      <c r="E4205" s="267">
        <v>70</v>
      </c>
      <c r="F4205" s="269">
        <v>53</v>
      </c>
      <c r="G4205" s="270">
        <v>106.8</v>
      </c>
      <c r="M4205" s="267">
        <v>-90.237666067966956</v>
      </c>
    </row>
    <row r="4206" spans="1:13" x14ac:dyDescent="0.25">
      <c r="A4206" s="267">
        <v>7232049</v>
      </c>
      <c r="B4206" s="267" t="s">
        <v>10760</v>
      </c>
      <c r="C4206" s="267" t="s">
        <v>2525</v>
      </c>
      <c r="D4206" s="268"/>
      <c r="E4206" s="267">
        <v>70</v>
      </c>
      <c r="F4206" s="269">
        <v>13</v>
      </c>
      <c r="G4206" s="270">
        <v>25.8</v>
      </c>
      <c r="M4206" s="267">
        <v>-95.029485505581974</v>
      </c>
    </row>
    <row r="4207" spans="1:13" x14ac:dyDescent="0.25">
      <c r="A4207" s="267">
        <v>7232050</v>
      </c>
      <c r="B4207" s="267" t="s">
        <v>10762</v>
      </c>
      <c r="C4207" s="267" t="s">
        <v>2525</v>
      </c>
      <c r="D4207" s="268"/>
      <c r="E4207" s="267">
        <v>60</v>
      </c>
      <c r="F4207" s="269">
        <v>5390</v>
      </c>
      <c r="G4207" s="270">
        <v>10833.8</v>
      </c>
      <c r="M4207" s="267">
        <v>-84.402893111399408</v>
      </c>
    </row>
    <row r="4208" spans="1:13" x14ac:dyDescent="0.25">
      <c r="A4208" s="267">
        <v>7232052</v>
      </c>
      <c r="B4208" s="267" t="s">
        <v>10764</v>
      </c>
      <c r="C4208" s="267" t="s">
        <v>2525</v>
      </c>
      <c r="D4208" s="268"/>
      <c r="E4208" s="267">
        <v>60</v>
      </c>
      <c r="F4208" s="269">
        <v>7</v>
      </c>
      <c r="G4208" s="270">
        <v>13.2</v>
      </c>
      <c r="M4208" s="267">
        <v>-84.108727128136636</v>
      </c>
    </row>
    <row r="4209" spans="1:13" x14ac:dyDescent="0.25">
      <c r="A4209" s="267">
        <v>7232053</v>
      </c>
      <c r="B4209" s="267" t="s">
        <v>10766</v>
      </c>
      <c r="C4209" s="267" t="s">
        <v>2525</v>
      </c>
      <c r="D4209" s="268"/>
      <c r="E4209" s="267">
        <v>70</v>
      </c>
      <c r="F4209" s="269">
        <v>301</v>
      </c>
      <c r="G4209" s="270">
        <v>605.20000000000005</v>
      </c>
      <c r="M4209" s="267">
        <v>-90.260342688502234</v>
      </c>
    </row>
    <row r="4210" spans="1:13" x14ac:dyDescent="0.25">
      <c r="A4210" s="267">
        <v>7232054</v>
      </c>
      <c r="B4210" s="267" t="s">
        <v>10768</v>
      </c>
      <c r="C4210" s="267" t="s">
        <v>2525</v>
      </c>
      <c r="D4210" s="268"/>
      <c r="E4210" s="267">
        <v>70</v>
      </c>
      <c r="F4210" s="269">
        <v>28</v>
      </c>
      <c r="G4210" s="270">
        <v>56.6</v>
      </c>
      <c r="M4210" s="267">
        <v>-95.795779809889169</v>
      </c>
    </row>
    <row r="4211" spans="1:13" x14ac:dyDescent="0.25">
      <c r="A4211" s="267">
        <v>7232055</v>
      </c>
      <c r="B4211" s="267" t="s">
        <v>10770</v>
      </c>
      <c r="C4211" s="267" t="s">
        <v>2525</v>
      </c>
      <c r="D4211" s="268"/>
      <c r="E4211" s="267">
        <v>70</v>
      </c>
      <c r="F4211" s="269">
        <v>93</v>
      </c>
      <c r="G4211" s="270">
        <v>187.2</v>
      </c>
      <c r="M4211" s="267">
        <v>-90.114177708107945</v>
      </c>
    </row>
    <row r="4212" spans="1:13" x14ac:dyDescent="0.25">
      <c r="A4212" s="267">
        <v>7232056</v>
      </c>
      <c r="B4212" s="267" t="s">
        <v>356</v>
      </c>
      <c r="C4212" s="267" t="s">
        <v>2525</v>
      </c>
      <c r="D4212" s="268"/>
      <c r="E4212" s="267">
        <v>50</v>
      </c>
      <c r="F4212" s="269">
        <v>24</v>
      </c>
      <c r="G4212" s="270">
        <v>49.2</v>
      </c>
      <c r="M4212" s="267">
        <v>-74.67542870765152</v>
      </c>
    </row>
    <row r="4213" spans="1:13" x14ac:dyDescent="0.25">
      <c r="A4213" s="267">
        <v>7232057</v>
      </c>
      <c r="B4213" s="267" t="s">
        <v>10773</v>
      </c>
      <c r="C4213" s="267" t="s">
        <v>2525</v>
      </c>
      <c r="D4213" s="268"/>
      <c r="E4213" s="267">
        <v>70</v>
      </c>
      <c r="F4213" s="269">
        <v>96</v>
      </c>
      <c r="G4213" s="270">
        <v>193.2</v>
      </c>
      <c r="M4213" s="267">
        <v>-89.817187744495371</v>
      </c>
    </row>
    <row r="4214" spans="1:13" x14ac:dyDescent="0.25">
      <c r="A4214" s="267">
        <v>7232058</v>
      </c>
      <c r="B4214" s="267" t="s">
        <v>10775</v>
      </c>
      <c r="C4214" s="267" t="s">
        <v>2525</v>
      </c>
      <c r="D4214" s="268"/>
      <c r="E4214" s="267">
        <v>70</v>
      </c>
      <c r="F4214" s="269">
        <v>166</v>
      </c>
      <c r="G4214" s="270">
        <v>333</v>
      </c>
      <c r="M4214" s="267">
        <v>-87.209285989721778</v>
      </c>
    </row>
    <row r="4215" spans="1:13" x14ac:dyDescent="0.25">
      <c r="A4215" s="267">
        <v>7232059</v>
      </c>
      <c r="B4215" s="267" t="s">
        <v>10777</v>
      </c>
      <c r="C4215" s="267" t="s">
        <v>2525</v>
      </c>
      <c r="D4215" s="268"/>
      <c r="E4215" s="267">
        <v>70</v>
      </c>
      <c r="F4215" s="269">
        <v>70</v>
      </c>
      <c r="G4215" s="270">
        <v>140.6</v>
      </c>
      <c r="M4215" s="267">
        <v>-92.937213007419544</v>
      </c>
    </row>
    <row r="4216" spans="1:13" x14ac:dyDescent="0.25">
      <c r="A4216" s="267">
        <v>7232060</v>
      </c>
      <c r="B4216" s="267" t="s">
        <v>10779</v>
      </c>
      <c r="C4216" s="267" t="s">
        <v>2525</v>
      </c>
      <c r="D4216" s="268"/>
      <c r="E4216" s="267">
        <v>70</v>
      </c>
      <c r="F4216" s="269">
        <v>10805</v>
      </c>
      <c r="G4216" s="270">
        <v>21719</v>
      </c>
      <c r="M4216" s="267">
        <v>-86.800459593171453</v>
      </c>
    </row>
    <row r="4217" spans="1:13" x14ac:dyDescent="0.25">
      <c r="A4217" s="267">
        <v>7232061</v>
      </c>
      <c r="B4217" s="267" t="s">
        <v>10781</v>
      </c>
      <c r="C4217" s="267" t="s">
        <v>2525</v>
      </c>
      <c r="D4217" s="268"/>
      <c r="E4217" s="267">
        <v>70</v>
      </c>
      <c r="F4217" s="269">
        <v>201</v>
      </c>
      <c r="G4217" s="270">
        <v>404.8</v>
      </c>
      <c r="M4217" s="267">
        <v>-88.583001360808993</v>
      </c>
    </row>
    <row r="4218" spans="1:13" x14ac:dyDescent="0.25">
      <c r="A4218" s="267">
        <v>7232062</v>
      </c>
      <c r="B4218" s="267" t="s">
        <v>10783</v>
      </c>
      <c r="C4218" s="267" t="s">
        <v>2525</v>
      </c>
      <c r="D4218" s="268"/>
      <c r="E4218" s="267">
        <v>70</v>
      </c>
      <c r="F4218" s="269">
        <v>114</v>
      </c>
      <c r="G4218" s="270">
        <v>229.6</v>
      </c>
      <c r="M4218" s="267">
        <v>-87.342271350343466</v>
      </c>
    </row>
    <row r="4219" spans="1:13" x14ac:dyDescent="0.25">
      <c r="A4219" s="267">
        <v>7232063</v>
      </c>
      <c r="B4219" s="267" t="s">
        <v>10785</v>
      </c>
      <c r="C4219" s="267" t="s">
        <v>2525</v>
      </c>
      <c r="D4219" s="268"/>
      <c r="E4219" s="267">
        <v>60</v>
      </c>
      <c r="F4219" s="269">
        <v>702</v>
      </c>
      <c r="G4219" s="270">
        <v>1411.6</v>
      </c>
      <c r="M4219" s="267">
        <v>-79.994311002505725</v>
      </c>
    </row>
    <row r="4220" spans="1:13" x14ac:dyDescent="0.25">
      <c r="A4220" s="267">
        <v>7232064</v>
      </c>
      <c r="B4220" s="267" t="s">
        <v>10787</v>
      </c>
      <c r="C4220" s="267" t="s">
        <v>2525</v>
      </c>
      <c r="D4220" s="268"/>
      <c r="E4220" s="267">
        <v>70</v>
      </c>
      <c r="F4220" s="269">
        <v>185</v>
      </c>
      <c r="G4220" s="270">
        <v>371</v>
      </c>
      <c r="M4220" s="267">
        <v>-89.796501338791629</v>
      </c>
    </row>
    <row r="4221" spans="1:13" x14ac:dyDescent="0.25">
      <c r="A4221" s="267">
        <v>7232065</v>
      </c>
      <c r="B4221" s="267" t="s">
        <v>10789</v>
      </c>
      <c r="C4221" s="267" t="s">
        <v>2525</v>
      </c>
      <c r="D4221" s="268"/>
      <c r="E4221" s="267">
        <v>70</v>
      </c>
      <c r="F4221" s="269">
        <v>28</v>
      </c>
      <c r="G4221" s="270">
        <v>56.8</v>
      </c>
      <c r="M4221" s="267">
        <v>-90.016272877279548</v>
      </c>
    </row>
    <row r="4222" spans="1:13" x14ac:dyDescent="0.25">
      <c r="A4222" s="267">
        <v>7232066</v>
      </c>
      <c r="B4222" s="267" t="s">
        <v>10791</v>
      </c>
      <c r="C4222" s="267" t="s">
        <v>2525</v>
      </c>
      <c r="D4222" s="268"/>
      <c r="E4222" s="267">
        <v>70</v>
      </c>
      <c r="F4222" s="269">
        <v>9</v>
      </c>
      <c r="G4222" s="270">
        <v>17.600000000000001</v>
      </c>
      <c r="M4222" s="267">
        <v>-92.317925165168319</v>
      </c>
    </row>
    <row r="4223" spans="1:13" x14ac:dyDescent="0.25">
      <c r="A4223" s="267">
        <v>7232067</v>
      </c>
      <c r="B4223" s="267" t="s">
        <v>10793</v>
      </c>
      <c r="C4223" s="267" t="s">
        <v>2525</v>
      </c>
      <c r="D4223" s="268"/>
      <c r="E4223" s="267">
        <v>60</v>
      </c>
      <c r="F4223" s="269">
        <v>549</v>
      </c>
      <c r="G4223" s="270">
        <v>1102.8</v>
      </c>
      <c r="M4223" s="267">
        <v>-81.063333318073305</v>
      </c>
    </row>
    <row r="4224" spans="1:13" x14ac:dyDescent="0.25">
      <c r="A4224" s="267">
        <v>7232068</v>
      </c>
      <c r="B4224" s="267" t="s">
        <v>10795</v>
      </c>
      <c r="C4224" s="267" t="s">
        <v>2525</v>
      </c>
      <c r="D4224" s="268"/>
      <c r="E4224" s="267">
        <v>70</v>
      </c>
      <c r="F4224" s="269">
        <v>56</v>
      </c>
      <c r="G4224" s="270">
        <v>112.4</v>
      </c>
      <c r="M4224" s="267">
        <v>-86.945077043773892</v>
      </c>
    </row>
    <row r="4225" spans="1:13" x14ac:dyDescent="0.25">
      <c r="A4225" s="267">
        <v>7232069</v>
      </c>
      <c r="B4225" s="267" t="s">
        <v>10797</v>
      </c>
      <c r="C4225" s="267" t="s">
        <v>2525</v>
      </c>
      <c r="D4225" s="268"/>
      <c r="E4225" s="267">
        <v>70</v>
      </c>
      <c r="F4225" s="269">
        <v>193</v>
      </c>
      <c r="G4225" s="270">
        <v>388.4</v>
      </c>
      <c r="M4225" s="267">
        <v>-93.060074908669492</v>
      </c>
    </row>
    <row r="4226" spans="1:13" x14ac:dyDescent="0.25">
      <c r="A4226" s="267">
        <v>7232070</v>
      </c>
      <c r="B4226" s="267" t="s">
        <v>10799</v>
      </c>
      <c r="C4226" s="267" t="s">
        <v>22275</v>
      </c>
      <c r="D4226" s="268"/>
      <c r="E4226" s="267">
        <v>60</v>
      </c>
      <c r="F4226" s="269">
        <v>4426</v>
      </c>
      <c r="G4226" s="270">
        <v>8895.6</v>
      </c>
      <c r="M4226" s="267">
        <v>-83.218527625029935</v>
      </c>
    </row>
    <row r="4227" spans="1:13" x14ac:dyDescent="0.25">
      <c r="A4227" s="267">
        <v>7232071</v>
      </c>
      <c r="B4227" s="267" t="s">
        <v>10801</v>
      </c>
      <c r="C4227" s="267" t="s">
        <v>2525</v>
      </c>
      <c r="D4227" s="268"/>
      <c r="E4227" s="267">
        <v>70</v>
      </c>
      <c r="F4227" s="269">
        <v>52</v>
      </c>
      <c r="G4227" s="270">
        <v>104.4</v>
      </c>
      <c r="M4227" s="267">
        <v>-92.4926591350482</v>
      </c>
    </row>
    <row r="4228" spans="1:13" x14ac:dyDescent="0.25">
      <c r="A4228" s="267">
        <v>7232072</v>
      </c>
      <c r="B4228" s="267" t="s">
        <v>4559</v>
      </c>
      <c r="C4228" s="267" t="s">
        <v>2525</v>
      </c>
      <c r="D4228" s="268"/>
      <c r="E4228" s="267">
        <v>70</v>
      </c>
      <c r="F4228" s="269">
        <v>98</v>
      </c>
      <c r="G4228" s="270">
        <v>197.2</v>
      </c>
      <c r="M4228" s="267">
        <v>-86.175747986593819</v>
      </c>
    </row>
    <row r="4229" spans="1:13" x14ac:dyDescent="0.25">
      <c r="A4229" s="267">
        <v>7232073</v>
      </c>
      <c r="B4229" s="267" t="s">
        <v>8375</v>
      </c>
      <c r="C4229" s="267" t="s">
        <v>2525</v>
      </c>
      <c r="D4229" s="268"/>
      <c r="E4229" s="267">
        <v>60</v>
      </c>
      <c r="F4229" s="269">
        <v>29</v>
      </c>
      <c r="G4229" s="270">
        <v>58</v>
      </c>
      <c r="M4229" s="267">
        <v>-82.071227801170139</v>
      </c>
    </row>
    <row r="4230" spans="1:13" x14ac:dyDescent="0.25">
      <c r="A4230" s="267">
        <v>7232074</v>
      </c>
      <c r="B4230" s="267" t="s">
        <v>10805</v>
      </c>
      <c r="C4230" s="267" t="s">
        <v>2525</v>
      </c>
      <c r="D4230" s="268"/>
      <c r="E4230" s="267">
        <v>60</v>
      </c>
      <c r="F4230" s="269">
        <v>40</v>
      </c>
      <c r="G4230" s="270">
        <v>80.599999999999994</v>
      </c>
      <c r="M4230" s="267">
        <v>-82.208769547577276</v>
      </c>
    </row>
    <row r="4231" spans="1:13" x14ac:dyDescent="0.25">
      <c r="A4231" s="267">
        <v>7232075</v>
      </c>
      <c r="B4231" s="267" t="s">
        <v>8583</v>
      </c>
      <c r="C4231" s="267" t="s">
        <v>2525</v>
      </c>
      <c r="D4231" s="268"/>
      <c r="E4231" s="267">
        <v>70</v>
      </c>
      <c r="F4231" s="269">
        <v>301</v>
      </c>
      <c r="G4231" s="270">
        <v>606</v>
      </c>
      <c r="M4231" s="267">
        <v>-86.36511356995598</v>
      </c>
    </row>
    <row r="4232" spans="1:13" x14ac:dyDescent="0.25">
      <c r="A4232" s="267">
        <v>7232076</v>
      </c>
      <c r="B4232" s="267" t="s">
        <v>10808</v>
      </c>
      <c r="C4232" s="267" t="s">
        <v>2525</v>
      </c>
      <c r="D4232" s="268"/>
      <c r="E4232" s="267">
        <v>50</v>
      </c>
      <c r="F4232" s="269">
        <v>175</v>
      </c>
      <c r="G4232" s="270">
        <v>350.8</v>
      </c>
      <c r="M4232" s="267">
        <v>-60.79334137214871</v>
      </c>
    </row>
    <row r="4233" spans="1:13" x14ac:dyDescent="0.25">
      <c r="A4233" s="267">
        <v>7232077</v>
      </c>
      <c r="B4233" s="267" t="s">
        <v>10810</v>
      </c>
      <c r="C4233" s="267" t="s">
        <v>2525</v>
      </c>
      <c r="D4233" s="268"/>
      <c r="E4233" s="267">
        <v>70</v>
      </c>
      <c r="F4233" s="269">
        <v>197</v>
      </c>
      <c r="G4233" s="270">
        <v>395.4</v>
      </c>
      <c r="M4233" s="267">
        <v>-85.687356898037123</v>
      </c>
    </row>
    <row r="4234" spans="1:13" x14ac:dyDescent="0.25">
      <c r="A4234" s="267">
        <v>7232078</v>
      </c>
      <c r="B4234" s="267" t="s">
        <v>10812</v>
      </c>
      <c r="C4234" s="267" t="s">
        <v>2525</v>
      </c>
      <c r="D4234" s="268"/>
      <c r="E4234" s="267">
        <v>70</v>
      </c>
      <c r="F4234" s="269">
        <v>89</v>
      </c>
      <c r="G4234" s="270">
        <v>178.8</v>
      </c>
      <c r="M4234" s="267">
        <v>-90.54015951823736</v>
      </c>
    </row>
    <row r="4235" spans="1:13" x14ac:dyDescent="0.25">
      <c r="A4235" s="267">
        <v>7232079</v>
      </c>
      <c r="B4235" s="267" t="s">
        <v>10814</v>
      </c>
      <c r="C4235" s="267" t="s">
        <v>2525</v>
      </c>
      <c r="D4235" s="268"/>
      <c r="E4235" s="267">
        <v>70</v>
      </c>
      <c r="F4235" s="269">
        <v>270</v>
      </c>
      <c r="G4235" s="270">
        <v>543.4</v>
      </c>
      <c r="M4235" s="267">
        <v>-86.606898854074771</v>
      </c>
    </row>
    <row r="4236" spans="1:13" x14ac:dyDescent="0.25">
      <c r="A4236" s="267">
        <v>7232080</v>
      </c>
      <c r="B4236" s="267" t="s">
        <v>10816</v>
      </c>
      <c r="C4236" s="267" t="s">
        <v>2525</v>
      </c>
      <c r="D4236" s="268"/>
      <c r="E4236" s="267">
        <v>60</v>
      </c>
      <c r="F4236" s="269">
        <v>555</v>
      </c>
      <c r="G4236" s="270">
        <v>1115.2</v>
      </c>
      <c r="M4236" s="267">
        <v>-82.93129308047375</v>
      </c>
    </row>
    <row r="4237" spans="1:13" x14ac:dyDescent="0.25">
      <c r="A4237" s="267">
        <v>7232081</v>
      </c>
      <c r="B4237" s="267" t="s">
        <v>10818</v>
      </c>
      <c r="C4237" s="267" t="s">
        <v>2525</v>
      </c>
      <c r="D4237" s="268"/>
      <c r="E4237" s="267">
        <v>60</v>
      </c>
      <c r="F4237" s="269">
        <v>252</v>
      </c>
      <c r="G4237" s="270">
        <v>506.8</v>
      </c>
      <c r="M4237" s="267">
        <v>-84.538405206477748</v>
      </c>
    </row>
    <row r="4238" spans="1:13" x14ac:dyDescent="0.25">
      <c r="A4238" s="267">
        <v>7232082</v>
      </c>
      <c r="B4238" s="267" t="s">
        <v>7288</v>
      </c>
      <c r="C4238" s="267" t="s">
        <v>2525</v>
      </c>
      <c r="D4238" s="268"/>
      <c r="E4238" s="267">
        <v>60</v>
      </c>
      <c r="F4238" s="269">
        <v>91</v>
      </c>
      <c r="G4238" s="270">
        <v>183.6</v>
      </c>
      <c r="M4238" s="267">
        <v>-83.567748945786093</v>
      </c>
    </row>
    <row r="4239" spans="1:13" x14ac:dyDescent="0.25">
      <c r="A4239" s="267">
        <v>7232083</v>
      </c>
      <c r="B4239" s="267" t="s">
        <v>10821</v>
      </c>
      <c r="C4239" s="267" t="s">
        <v>2525</v>
      </c>
      <c r="D4239" s="268"/>
      <c r="E4239" s="267">
        <v>70</v>
      </c>
      <c r="F4239" s="269">
        <v>57</v>
      </c>
      <c r="G4239" s="270">
        <v>115.4</v>
      </c>
      <c r="M4239" s="267">
        <v>-87.011178821401387</v>
      </c>
    </row>
    <row r="4240" spans="1:13" x14ac:dyDescent="0.25">
      <c r="A4240" s="267">
        <v>7232084</v>
      </c>
      <c r="B4240" s="267" t="s">
        <v>10823</v>
      </c>
      <c r="C4240" s="267" t="s">
        <v>2525</v>
      </c>
      <c r="D4240" s="268"/>
      <c r="E4240" s="267">
        <v>70</v>
      </c>
      <c r="F4240" s="269">
        <v>25</v>
      </c>
      <c r="G4240" s="270">
        <v>50.8</v>
      </c>
      <c r="M4240" s="267">
        <v>-96.224067636399923</v>
      </c>
    </row>
    <row r="4241" spans="1:13" x14ac:dyDescent="0.25">
      <c r="A4241" s="267">
        <v>7232085</v>
      </c>
      <c r="B4241" s="267" t="s">
        <v>10825</v>
      </c>
      <c r="C4241" s="267" t="s">
        <v>2525</v>
      </c>
      <c r="D4241" s="268"/>
      <c r="E4241" s="267">
        <v>70</v>
      </c>
      <c r="F4241" s="269">
        <v>23</v>
      </c>
      <c r="G4241" s="270">
        <v>45.8</v>
      </c>
      <c r="M4241" s="267">
        <v>-93.26312813326939</v>
      </c>
    </row>
    <row r="4242" spans="1:13" x14ac:dyDescent="0.25">
      <c r="A4242" s="267">
        <v>7232086</v>
      </c>
      <c r="B4242" s="267" t="s">
        <v>10827</v>
      </c>
      <c r="C4242" s="267" t="s">
        <v>2525</v>
      </c>
      <c r="D4242" s="268"/>
      <c r="E4242" s="267">
        <v>70</v>
      </c>
      <c r="F4242" s="269">
        <v>265</v>
      </c>
      <c r="G4242" s="270">
        <v>531.79999999999995</v>
      </c>
      <c r="M4242" s="267">
        <v>-87.540981355651311</v>
      </c>
    </row>
    <row r="4243" spans="1:13" x14ac:dyDescent="0.25">
      <c r="A4243" s="267">
        <v>7232087</v>
      </c>
      <c r="B4243" s="267" t="s">
        <v>10829</v>
      </c>
      <c r="C4243" s="267" t="s">
        <v>2525</v>
      </c>
      <c r="D4243" s="268"/>
      <c r="E4243" s="267">
        <v>70</v>
      </c>
      <c r="F4243" s="269">
        <v>439</v>
      </c>
      <c r="G4243" s="270">
        <v>883.2</v>
      </c>
      <c r="M4243" s="267">
        <v>-86.715126147984833</v>
      </c>
    </row>
    <row r="4244" spans="1:13" x14ac:dyDescent="0.25">
      <c r="A4244" s="267">
        <v>7232088</v>
      </c>
      <c r="B4244" s="267" t="s">
        <v>10831</v>
      </c>
      <c r="C4244" s="267" t="s">
        <v>22275</v>
      </c>
      <c r="D4244" s="268"/>
      <c r="E4244" s="267">
        <v>60</v>
      </c>
      <c r="F4244" s="269">
        <v>758</v>
      </c>
      <c r="G4244" s="270">
        <v>1522.8</v>
      </c>
      <c r="M4244" s="267">
        <v>-82.553281750880558</v>
      </c>
    </row>
    <row r="4245" spans="1:13" x14ac:dyDescent="0.25">
      <c r="A4245" s="267">
        <v>7232089</v>
      </c>
      <c r="B4245" s="267" t="s">
        <v>10833</v>
      </c>
      <c r="C4245" s="267" t="s">
        <v>2525</v>
      </c>
      <c r="D4245" s="268"/>
      <c r="E4245" s="267">
        <v>70</v>
      </c>
      <c r="F4245" s="269">
        <v>24</v>
      </c>
      <c r="G4245" s="270">
        <v>48</v>
      </c>
      <c r="M4245" s="267">
        <v>-93.008199292702699</v>
      </c>
    </row>
    <row r="4246" spans="1:13" x14ac:dyDescent="0.25">
      <c r="A4246" s="267">
        <v>7232090</v>
      </c>
      <c r="B4246" s="267" t="s">
        <v>10835</v>
      </c>
      <c r="C4246" s="267" t="s">
        <v>2525</v>
      </c>
      <c r="D4246" s="268"/>
      <c r="E4246" s="267">
        <v>70</v>
      </c>
      <c r="F4246" s="269">
        <v>22</v>
      </c>
      <c r="G4246" s="270">
        <v>44.4</v>
      </c>
      <c r="M4246" s="267">
        <v>-88.738513918605705</v>
      </c>
    </row>
    <row r="4247" spans="1:13" x14ac:dyDescent="0.25">
      <c r="A4247" s="267">
        <v>7232091</v>
      </c>
      <c r="B4247" s="267" t="s">
        <v>10837</v>
      </c>
      <c r="C4247" s="267" t="s">
        <v>2525</v>
      </c>
      <c r="D4247" s="268"/>
      <c r="E4247" s="267">
        <v>50</v>
      </c>
      <c r="F4247" s="269">
        <v>124</v>
      </c>
      <c r="G4247" s="270">
        <v>248.4</v>
      </c>
      <c r="M4247" s="267">
        <v>-68.851961577959756</v>
      </c>
    </row>
    <row r="4248" spans="1:13" x14ac:dyDescent="0.25">
      <c r="A4248" s="267">
        <v>7232092</v>
      </c>
      <c r="B4248" s="267" t="s">
        <v>9746</v>
      </c>
      <c r="C4248" s="267" t="s">
        <v>2525</v>
      </c>
      <c r="D4248" s="268"/>
      <c r="E4248" s="267">
        <v>70</v>
      </c>
      <c r="F4248" s="269">
        <v>43</v>
      </c>
      <c r="G4248" s="270">
        <v>87</v>
      </c>
      <c r="M4248" s="267">
        <v>-89.308347618405534</v>
      </c>
    </row>
    <row r="4249" spans="1:13" x14ac:dyDescent="0.25">
      <c r="A4249" s="267">
        <v>7232093</v>
      </c>
      <c r="B4249" s="267" t="s">
        <v>10840</v>
      </c>
      <c r="C4249" s="267" t="s">
        <v>2525</v>
      </c>
      <c r="D4249" s="268"/>
      <c r="E4249" s="267">
        <v>70</v>
      </c>
      <c r="F4249" s="269">
        <v>116</v>
      </c>
      <c r="G4249" s="270">
        <v>232.6</v>
      </c>
      <c r="M4249" s="267">
        <v>-89.452335428225211</v>
      </c>
    </row>
    <row r="4250" spans="1:13" x14ac:dyDescent="0.25">
      <c r="A4250" s="267">
        <v>7232094</v>
      </c>
      <c r="B4250" s="267" t="s">
        <v>10842</v>
      </c>
      <c r="C4250" s="267" t="s">
        <v>2525</v>
      </c>
      <c r="D4250" s="268"/>
      <c r="E4250" s="267">
        <v>70</v>
      </c>
      <c r="F4250" s="269">
        <v>38</v>
      </c>
      <c r="G4250" s="270">
        <v>75.400000000000006</v>
      </c>
      <c r="M4250" s="267">
        <v>-89.7377616076148</v>
      </c>
    </row>
    <row r="4251" spans="1:13" x14ac:dyDescent="0.25">
      <c r="A4251" s="267">
        <v>7232095</v>
      </c>
      <c r="B4251" s="267" t="s">
        <v>10844</v>
      </c>
      <c r="C4251" s="267" t="s">
        <v>2525</v>
      </c>
      <c r="D4251" s="268"/>
      <c r="E4251" s="267">
        <v>70</v>
      </c>
      <c r="F4251" s="269">
        <v>237</v>
      </c>
      <c r="G4251" s="270">
        <v>475.6</v>
      </c>
      <c r="M4251" s="267">
        <v>-91.755365613980118</v>
      </c>
    </row>
    <row r="4252" spans="1:13" x14ac:dyDescent="0.25">
      <c r="A4252" s="267">
        <v>7232096</v>
      </c>
      <c r="B4252" s="267" t="s">
        <v>10846</v>
      </c>
      <c r="C4252" s="267" t="s">
        <v>2525</v>
      </c>
      <c r="D4252" s="268"/>
      <c r="E4252" s="267">
        <v>70</v>
      </c>
      <c r="F4252" s="269">
        <v>82</v>
      </c>
      <c r="G4252" s="270">
        <v>164</v>
      </c>
      <c r="M4252" s="267">
        <v>-94.851131696920788</v>
      </c>
    </row>
    <row r="4253" spans="1:13" x14ac:dyDescent="0.25">
      <c r="A4253" s="267">
        <v>7232097</v>
      </c>
      <c r="B4253" s="267" t="s">
        <v>10848</v>
      </c>
      <c r="C4253" s="267" t="s">
        <v>2525</v>
      </c>
      <c r="D4253" s="268"/>
      <c r="E4253" s="267">
        <v>50</v>
      </c>
      <c r="F4253" s="269">
        <v>35</v>
      </c>
      <c r="G4253" s="270">
        <v>70.2</v>
      </c>
      <c r="M4253" s="267">
        <v>-77.88452918497569</v>
      </c>
    </row>
    <row r="4254" spans="1:13" x14ac:dyDescent="0.25">
      <c r="A4254" s="267">
        <v>7232098</v>
      </c>
      <c r="B4254" s="267" t="s">
        <v>10850</v>
      </c>
      <c r="C4254" s="267" t="s">
        <v>2525</v>
      </c>
      <c r="D4254" s="268"/>
      <c r="E4254" s="267">
        <v>50</v>
      </c>
      <c r="F4254" s="269">
        <v>71</v>
      </c>
      <c r="G4254" s="270">
        <v>142</v>
      </c>
      <c r="M4254" s="267">
        <v>-78.51758816122458</v>
      </c>
    </row>
    <row r="4255" spans="1:13" x14ac:dyDescent="0.25">
      <c r="A4255" s="267">
        <v>7232099</v>
      </c>
      <c r="B4255" s="267" t="s">
        <v>10852</v>
      </c>
      <c r="C4255" s="267" t="s">
        <v>2525</v>
      </c>
      <c r="D4255" s="268"/>
      <c r="E4255" s="267">
        <v>70</v>
      </c>
      <c r="F4255" s="269">
        <v>278</v>
      </c>
      <c r="G4255" s="270">
        <v>558.4</v>
      </c>
      <c r="M4255" s="267">
        <v>-89.201297751674105</v>
      </c>
    </row>
    <row r="4256" spans="1:13" x14ac:dyDescent="0.25">
      <c r="A4256" s="267">
        <v>7232100</v>
      </c>
      <c r="B4256" s="267" t="s">
        <v>10854</v>
      </c>
      <c r="C4256" s="267" t="s">
        <v>2525</v>
      </c>
      <c r="D4256" s="268"/>
      <c r="E4256" s="267">
        <v>70</v>
      </c>
      <c r="F4256" s="269">
        <v>49</v>
      </c>
      <c r="G4256" s="270">
        <v>99</v>
      </c>
      <c r="M4256" s="267">
        <v>-91.60981000317426</v>
      </c>
    </row>
    <row r="4257" spans="1:13" x14ac:dyDescent="0.25">
      <c r="A4257" s="267">
        <v>7232101</v>
      </c>
      <c r="B4257" s="267" t="s">
        <v>10856</v>
      </c>
      <c r="C4257" s="267" t="s">
        <v>2525</v>
      </c>
      <c r="D4257" s="268"/>
      <c r="E4257" s="267">
        <v>50</v>
      </c>
      <c r="F4257" s="269">
        <v>79</v>
      </c>
      <c r="G4257" s="270">
        <v>158.6</v>
      </c>
      <c r="M4257" s="267">
        <v>-73.683258174389493</v>
      </c>
    </row>
    <row r="4258" spans="1:13" x14ac:dyDescent="0.25">
      <c r="A4258" s="267">
        <v>7232102</v>
      </c>
      <c r="B4258" s="267" t="s">
        <v>10858</v>
      </c>
      <c r="C4258" s="267" t="s">
        <v>2525</v>
      </c>
      <c r="D4258" s="268"/>
      <c r="E4258" s="267">
        <v>70</v>
      </c>
      <c r="F4258" s="269">
        <v>235</v>
      </c>
      <c r="G4258" s="270">
        <v>473</v>
      </c>
      <c r="M4258" s="267">
        <v>-92.603185054231901</v>
      </c>
    </row>
    <row r="4259" spans="1:13" x14ac:dyDescent="0.25">
      <c r="A4259" s="267">
        <v>7232103</v>
      </c>
      <c r="B4259" s="267" t="s">
        <v>10860</v>
      </c>
      <c r="C4259" s="267" t="s">
        <v>2525</v>
      </c>
      <c r="D4259" s="268"/>
      <c r="E4259" s="267">
        <v>70</v>
      </c>
      <c r="F4259" s="269">
        <v>114</v>
      </c>
      <c r="G4259" s="270">
        <v>229.4</v>
      </c>
      <c r="M4259" s="267">
        <v>-90.943022704205873</v>
      </c>
    </row>
    <row r="4260" spans="1:13" x14ac:dyDescent="0.25">
      <c r="A4260" s="267">
        <v>7232104</v>
      </c>
      <c r="B4260" s="267" t="s">
        <v>10862</v>
      </c>
      <c r="C4260" s="267" t="s">
        <v>2525</v>
      </c>
      <c r="D4260" s="268"/>
      <c r="E4260" s="267">
        <v>60</v>
      </c>
      <c r="F4260" s="269">
        <v>52</v>
      </c>
      <c r="G4260" s="270">
        <v>104.6</v>
      </c>
      <c r="M4260" s="267">
        <v>-84.539197854316171</v>
      </c>
    </row>
    <row r="4261" spans="1:13" x14ac:dyDescent="0.25">
      <c r="A4261" s="267">
        <v>7232105</v>
      </c>
      <c r="B4261" s="267" t="s">
        <v>10864</v>
      </c>
      <c r="C4261" s="267" t="s">
        <v>2525</v>
      </c>
      <c r="D4261" s="268"/>
      <c r="E4261" s="267">
        <v>60</v>
      </c>
      <c r="F4261" s="269">
        <v>139</v>
      </c>
      <c r="G4261" s="270">
        <v>280.2</v>
      </c>
      <c r="M4261" s="267">
        <v>-79.627036027303447</v>
      </c>
    </row>
    <row r="4262" spans="1:13" x14ac:dyDescent="0.25">
      <c r="A4262" s="267">
        <v>7232106</v>
      </c>
      <c r="B4262" s="267" t="s">
        <v>10866</v>
      </c>
      <c r="C4262" s="267" t="s">
        <v>2525</v>
      </c>
      <c r="D4262" s="268"/>
      <c r="E4262" s="267">
        <v>70</v>
      </c>
      <c r="F4262" s="269">
        <v>44</v>
      </c>
      <c r="G4262" s="270">
        <v>89</v>
      </c>
      <c r="M4262" s="267">
        <v>-88.712934961895144</v>
      </c>
    </row>
    <row r="4263" spans="1:13" x14ac:dyDescent="0.25">
      <c r="A4263" s="267">
        <v>7232107</v>
      </c>
      <c r="B4263" s="267" t="s">
        <v>10868</v>
      </c>
      <c r="C4263" s="267" t="s">
        <v>2525</v>
      </c>
      <c r="D4263" s="268"/>
      <c r="E4263" s="267">
        <v>70</v>
      </c>
      <c r="F4263" s="269">
        <v>350</v>
      </c>
      <c r="G4263" s="270">
        <v>702.8</v>
      </c>
      <c r="M4263" s="267">
        <v>-87.815303598303643</v>
      </c>
    </row>
    <row r="4264" spans="1:13" x14ac:dyDescent="0.25">
      <c r="A4264" s="267">
        <v>7232108</v>
      </c>
      <c r="B4264" s="267" t="s">
        <v>10870</v>
      </c>
      <c r="C4264" s="267" t="s">
        <v>2525</v>
      </c>
      <c r="D4264" s="268"/>
      <c r="E4264" s="267">
        <v>70</v>
      </c>
      <c r="F4264" s="269">
        <v>263</v>
      </c>
      <c r="G4264" s="270">
        <v>527.79999999999995</v>
      </c>
      <c r="M4264" s="267">
        <v>-87.522099934880316</v>
      </c>
    </row>
    <row r="4265" spans="1:13" x14ac:dyDescent="0.25">
      <c r="A4265" s="267">
        <v>7232109</v>
      </c>
      <c r="B4265" s="267" t="s">
        <v>10872</v>
      </c>
      <c r="C4265" s="267" t="s">
        <v>2525</v>
      </c>
      <c r="D4265" s="268"/>
      <c r="E4265" s="267">
        <v>50</v>
      </c>
      <c r="F4265" s="269">
        <v>720</v>
      </c>
      <c r="G4265" s="270">
        <v>1447.8</v>
      </c>
      <c r="M4265" s="267">
        <v>-77.741011033139216</v>
      </c>
    </row>
    <row r="4266" spans="1:13" x14ac:dyDescent="0.25">
      <c r="A4266" s="267">
        <v>7232110</v>
      </c>
      <c r="B4266" s="267" t="s">
        <v>10874</v>
      </c>
      <c r="C4266" s="267" t="s">
        <v>2525</v>
      </c>
      <c r="D4266" s="268"/>
      <c r="E4266" s="267">
        <v>70</v>
      </c>
      <c r="F4266" s="269">
        <v>86</v>
      </c>
      <c r="G4266" s="270">
        <v>172.2</v>
      </c>
      <c r="M4266" s="267">
        <v>-92.342248630582986</v>
      </c>
    </row>
    <row r="4267" spans="1:13" x14ac:dyDescent="0.25">
      <c r="A4267" s="267">
        <v>7232111</v>
      </c>
      <c r="B4267" s="267" t="s">
        <v>10876</v>
      </c>
      <c r="C4267" s="267" t="s">
        <v>2525</v>
      </c>
      <c r="D4267" s="268"/>
      <c r="E4267" s="267">
        <v>70</v>
      </c>
      <c r="F4267" s="269">
        <v>206</v>
      </c>
      <c r="G4267" s="270">
        <v>414.4</v>
      </c>
      <c r="M4267" s="267">
        <v>-85.44482033627925</v>
      </c>
    </row>
    <row r="4268" spans="1:13" x14ac:dyDescent="0.25">
      <c r="A4268" s="267">
        <v>7232112</v>
      </c>
      <c r="B4268" s="267" t="s">
        <v>10878</v>
      </c>
      <c r="C4268" s="267" t="s">
        <v>2525</v>
      </c>
      <c r="D4268" s="268"/>
      <c r="E4268" s="267">
        <v>70</v>
      </c>
      <c r="F4268" s="269">
        <v>95</v>
      </c>
      <c r="G4268" s="270">
        <v>190.2</v>
      </c>
      <c r="M4268" s="267">
        <v>-88.12968909941911</v>
      </c>
    </row>
    <row r="4269" spans="1:13" x14ac:dyDescent="0.25">
      <c r="A4269" s="267">
        <v>7232113</v>
      </c>
      <c r="B4269" s="267" t="s">
        <v>10880</v>
      </c>
      <c r="C4269" s="267" t="s">
        <v>2525</v>
      </c>
      <c r="D4269" s="268"/>
      <c r="E4269" s="267">
        <v>60</v>
      </c>
      <c r="F4269" s="269">
        <v>145</v>
      </c>
      <c r="G4269" s="270">
        <v>291</v>
      </c>
      <c r="M4269" s="267">
        <v>-84.32196837472064</v>
      </c>
    </row>
    <row r="4270" spans="1:13" x14ac:dyDescent="0.25">
      <c r="A4270" s="267">
        <v>7232114</v>
      </c>
      <c r="B4270" s="267" t="s">
        <v>10882</v>
      </c>
      <c r="C4270" s="267" t="s">
        <v>2525</v>
      </c>
      <c r="D4270" s="268"/>
      <c r="E4270" s="267">
        <v>70</v>
      </c>
      <c r="F4270" s="269">
        <v>94</v>
      </c>
      <c r="G4270" s="270">
        <v>189.6</v>
      </c>
      <c r="M4270" s="267">
        <v>-93.352287085869662</v>
      </c>
    </row>
    <row r="4271" spans="1:13" x14ac:dyDescent="0.25">
      <c r="A4271" s="267">
        <v>7232115</v>
      </c>
      <c r="B4271" s="267" t="s">
        <v>10884</v>
      </c>
      <c r="C4271" s="267" t="s">
        <v>2525</v>
      </c>
      <c r="D4271" s="268"/>
      <c r="E4271" s="267">
        <v>50</v>
      </c>
      <c r="F4271" s="269">
        <v>34</v>
      </c>
      <c r="G4271" s="270">
        <v>69.2</v>
      </c>
      <c r="M4271" s="267">
        <v>-70.114110745056465</v>
      </c>
    </row>
    <row r="4272" spans="1:13" x14ac:dyDescent="0.25">
      <c r="A4272" s="267">
        <v>7232116</v>
      </c>
      <c r="B4272" s="267" t="s">
        <v>10886</v>
      </c>
      <c r="C4272" s="267" t="s">
        <v>2525</v>
      </c>
      <c r="D4272" s="268"/>
      <c r="E4272" s="267">
        <v>70</v>
      </c>
      <c r="F4272" s="269">
        <v>19</v>
      </c>
      <c r="G4272" s="270">
        <v>38.4</v>
      </c>
      <c r="M4272" s="267">
        <v>-92.254717588872751</v>
      </c>
    </row>
    <row r="4273" spans="1:13" x14ac:dyDescent="0.25">
      <c r="A4273" s="267">
        <v>7232117</v>
      </c>
      <c r="B4273" s="267" t="s">
        <v>10888</v>
      </c>
      <c r="C4273" s="267" t="s">
        <v>2525</v>
      </c>
      <c r="D4273" s="268"/>
      <c r="E4273" s="267">
        <v>70</v>
      </c>
      <c r="F4273" s="269">
        <v>25</v>
      </c>
      <c r="G4273" s="270">
        <v>49.8</v>
      </c>
      <c r="M4273" s="267">
        <v>-93.309120600670212</v>
      </c>
    </row>
    <row r="4274" spans="1:13" x14ac:dyDescent="0.25">
      <c r="A4274" s="267">
        <v>7232118</v>
      </c>
      <c r="B4274" s="267" t="s">
        <v>10890</v>
      </c>
      <c r="C4274" s="267" t="s">
        <v>2525</v>
      </c>
      <c r="D4274" s="268"/>
      <c r="E4274" s="267">
        <v>60</v>
      </c>
      <c r="F4274" s="269">
        <v>182</v>
      </c>
      <c r="G4274" s="270">
        <v>365.6</v>
      </c>
      <c r="M4274" s="267">
        <v>-84.984251249486732</v>
      </c>
    </row>
    <row r="4275" spans="1:13" x14ac:dyDescent="0.25">
      <c r="A4275" s="267">
        <v>7232119</v>
      </c>
      <c r="B4275" s="267" t="s">
        <v>10892</v>
      </c>
      <c r="C4275" s="267" t="s">
        <v>2525</v>
      </c>
      <c r="D4275" s="268"/>
      <c r="E4275" s="267">
        <v>70</v>
      </c>
      <c r="F4275" s="269">
        <v>163</v>
      </c>
      <c r="G4275" s="270">
        <v>327</v>
      </c>
      <c r="M4275" s="267">
        <v>-90.365994999479213</v>
      </c>
    </row>
    <row r="4276" spans="1:13" x14ac:dyDescent="0.25">
      <c r="A4276" s="267">
        <v>7232120</v>
      </c>
      <c r="B4276" s="267" t="s">
        <v>10894</v>
      </c>
      <c r="C4276" s="267" t="s">
        <v>2525</v>
      </c>
      <c r="D4276" s="268"/>
      <c r="E4276" s="267">
        <v>70</v>
      </c>
      <c r="F4276" s="269">
        <v>113</v>
      </c>
      <c r="G4276" s="270">
        <v>226.8</v>
      </c>
      <c r="M4276" s="267">
        <v>-89.137587617013097</v>
      </c>
    </row>
    <row r="4277" spans="1:13" x14ac:dyDescent="0.25">
      <c r="A4277" s="267">
        <v>7232121</v>
      </c>
      <c r="B4277" s="267" t="s">
        <v>10896</v>
      </c>
      <c r="C4277" s="267" t="s">
        <v>2525</v>
      </c>
      <c r="D4277" s="268"/>
      <c r="E4277" s="267">
        <v>70</v>
      </c>
      <c r="F4277" s="269">
        <v>26</v>
      </c>
      <c r="G4277" s="270">
        <v>53</v>
      </c>
      <c r="M4277" s="267">
        <v>-93.283186482029407</v>
      </c>
    </row>
    <row r="4278" spans="1:13" x14ac:dyDescent="0.25">
      <c r="A4278" s="267">
        <v>7232122</v>
      </c>
      <c r="B4278" s="267" t="s">
        <v>10898</v>
      </c>
      <c r="C4278" s="267" t="s">
        <v>2525</v>
      </c>
      <c r="D4278" s="268"/>
      <c r="E4278" s="267">
        <v>70</v>
      </c>
      <c r="F4278" s="269">
        <v>206</v>
      </c>
      <c r="G4278" s="270">
        <v>414.2</v>
      </c>
      <c r="M4278" s="267">
        <v>-85.984037466778233</v>
      </c>
    </row>
    <row r="4279" spans="1:13" x14ac:dyDescent="0.25">
      <c r="A4279" s="267">
        <v>7232123</v>
      </c>
      <c r="B4279" s="267" t="s">
        <v>10900</v>
      </c>
      <c r="C4279" s="267" t="s">
        <v>22275</v>
      </c>
      <c r="D4279" s="268"/>
      <c r="E4279" s="267">
        <v>60</v>
      </c>
      <c r="F4279" s="269">
        <v>1599</v>
      </c>
      <c r="G4279" s="270">
        <v>3214.8</v>
      </c>
      <c r="M4279" s="267">
        <v>-80.429869944903217</v>
      </c>
    </row>
    <row r="4280" spans="1:13" x14ac:dyDescent="0.25">
      <c r="A4280" s="267">
        <v>7232124</v>
      </c>
      <c r="B4280" s="267" t="s">
        <v>10902</v>
      </c>
      <c r="C4280" s="267" t="s">
        <v>2525</v>
      </c>
      <c r="D4280" s="268"/>
      <c r="E4280" s="267">
        <v>70</v>
      </c>
      <c r="F4280" s="269">
        <v>43</v>
      </c>
      <c r="G4280" s="270">
        <v>85.8</v>
      </c>
      <c r="M4280" s="267">
        <v>-88.213005694196212</v>
      </c>
    </row>
    <row r="4281" spans="1:13" x14ac:dyDescent="0.25">
      <c r="A4281" s="267">
        <v>7232125</v>
      </c>
      <c r="B4281" s="267" t="s">
        <v>10904</v>
      </c>
      <c r="C4281" s="267" t="s">
        <v>2525</v>
      </c>
      <c r="D4281" s="268"/>
      <c r="E4281" s="267">
        <v>60</v>
      </c>
      <c r="F4281" s="269">
        <v>220</v>
      </c>
      <c r="G4281" s="270">
        <v>443.2</v>
      </c>
      <c r="M4281" s="267">
        <v>-84.358171066002825</v>
      </c>
    </row>
    <row r="4282" spans="1:13" x14ac:dyDescent="0.25">
      <c r="A4282" s="267">
        <v>7232126</v>
      </c>
      <c r="B4282" s="267" t="s">
        <v>10906</v>
      </c>
      <c r="C4282" s="267" t="s">
        <v>2525</v>
      </c>
      <c r="D4282" s="268"/>
      <c r="E4282" s="267">
        <v>70</v>
      </c>
      <c r="F4282" s="269">
        <v>142</v>
      </c>
      <c r="G4282" s="270">
        <v>285</v>
      </c>
      <c r="M4282" s="267">
        <v>-87.342695855795597</v>
      </c>
    </row>
    <row r="4283" spans="1:13" x14ac:dyDescent="0.25">
      <c r="A4283" s="267">
        <v>7232127</v>
      </c>
      <c r="B4283" s="267" t="s">
        <v>10908</v>
      </c>
      <c r="C4283" s="267" t="s">
        <v>2525</v>
      </c>
      <c r="D4283" s="268"/>
      <c r="E4283" s="267">
        <v>70</v>
      </c>
      <c r="F4283" s="269">
        <v>29</v>
      </c>
      <c r="G4283" s="270">
        <v>58</v>
      </c>
      <c r="M4283" s="267">
        <v>-93.054619778831665</v>
      </c>
    </row>
    <row r="4284" spans="1:13" x14ac:dyDescent="0.25">
      <c r="A4284" s="267">
        <v>7232128</v>
      </c>
      <c r="B4284" s="267" t="s">
        <v>10910</v>
      </c>
      <c r="C4284" s="267" t="s">
        <v>2525</v>
      </c>
      <c r="D4284" s="268"/>
      <c r="E4284" s="267">
        <v>60</v>
      </c>
      <c r="F4284" s="269">
        <v>38</v>
      </c>
      <c r="G4284" s="270">
        <v>76.400000000000006</v>
      </c>
      <c r="M4284" s="267">
        <v>-80.351458581930814</v>
      </c>
    </row>
    <row r="4285" spans="1:13" x14ac:dyDescent="0.25">
      <c r="A4285" s="267">
        <v>7232129</v>
      </c>
      <c r="B4285" s="267" t="s">
        <v>10912</v>
      </c>
      <c r="C4285" s="267" t="s">
        <v>2525</v>
      </c>
      <c r="D4285" s="268"/>
      <c r="E4285" s="267">
        <v>70</v>
      </c>
      <c r="F4285" s="269">
        <v>33</v>
      </c>
      <c r="G4285" s="270">
        <v>65.8</v>
      </c>
      <c r="M4285" s="267">
        <v>-89.30574136336395</v>
      </c>
    </row>
    <row r="4286" spans="1:13" x14ac:dyDescent="0.25">
      <c r="A4286" s="267">
        <v>7232130</v>
      </c>
      <c r="B4286" s="267" t="s">
        <v>6288</v>
      </c>
      <c r="C4286" s="267" t="s">
        <v>2525</v>
      </c>
      <c r="D4286" s="268"/>
      <c r="E4286" s="267">
        <v>70</v>
      </c>
      <c r="F4286" s="269">
        <v>16</v>
      </c>
      <c r="G4286" s="270">
        <v>31.2</v>
      </c>
      <c r="M4286" s="267">
        <v>-90.472654737288053</v>
      </c>
    </row>
    <row r="4287" spans="1:13" x14ac:dyDescent="0.25">
      <c r="A4287" s="267">
        <v>7232131</v>
      </c>
      <c r="B4287" s="267" t="s">
        <v>6290</v>
      </c>
      <c r="C4287" s="267" t="s">
        <v>2525</v>
      </c>
      <c r="D4287" s="268"/>
      <c r="E4287" s="267">
        <v>70</v>
      </c>
      <c r="F4287" s="269">
        <v>188</v>
      </c>
      <c r="G4287" s="270">
        <v>377.2</v>
      </c>
      <c r="M4287" s="267">
        <v>-94.792167917003169</v>
      </c>
    </row>
    <row r="4288" spans="1:13" x14ac:dyDescent="0.25">
      <c r="A4288" s="267">
        <v>7232132</v>
      </c>
      <c r="B4288" s="267" t="s">
        <v>6292</v>
      </c>
      <c r="C4288" s="267" t="s">
        <v>2525</v>
      </c>
      <c r="D4288" s="268"/>
      <c r="E4288" s="267">
        <v>70</v>
      </c>
      <c r="F4288" s="269">
        <v>86</v>
      </c>
      <c r="G4288" s="270">
        <v>173.6</v>
      </c>
      <c r="M4288" s="267">
        <v>-89.342251567121124</v>
      </c>
    </row>
    <row r="4289" spans="1:13" x14ac:dyDescent="0.25">
      <c r="A4289" s="267">
        <v>7232133</v>
      </c>
      <c r="B4289" s="267" t="s">
        <v>6294</v>
      </c>
      <c r="C4289" s="267" t="s">
        <v>2525</v>
      </c>
      <c r="D4289" s="268"/>
      <c r="E4289" s="267">
        <v>70</v>
      </c>
      <c r="F4289" s="269">
        <v>25</v>
      </c>
      <c r="G4289" s="270">
        <v>50.2</v>
      </c>
      <c r="M4289" s="267">
        <v>-91.666579585318857</v>
      </c>
    </row>
    <row r="4290" spans="1:13" x14ac:dyDescent="0.25">
      <c r="A4290" s="267">
        <v>7232134</v>
      </c>
      <c r="B4290" s="267" t="s">
        <v>6296</v>
      </c>
      <c r="C4290" s="267" t="s">
        <v>2525</v>
      </c>
      <c r="D4290" s="268"/>
      <c r="E4290" s="267">
        <v>70</v>
      </c>
      <c r="F4290" s="269">
        <v>127</v>
      </c>
      <c r="G4290" s="270">
        <v>254.4</v>
      </c>
      <c r="M4290" s="267">
        <v>-87.979243355292226</v>
      </c>
    </row>
    <row r="4291" spans="1:13" x14ac:dyDescent="0.25">
      <c r="A4291" s="267">
        <v>7232135</v>
      </c>
      <c r="B4291" s="267" t="s">
        <v>6298</v>
      </c>
      <c r="C4291" s="267" t="s">
        <v>2525</v>
      </c>
      <c r="D4291" s="268"/>
      <c r="E4291" s="267">
        <v>70</v>
      </c>
      <c r="F4291" s="269">
        <v>93</v>
      </c>
      <c r="G4291" s="270">
        <v>187.8</v>
      </c>
      <c r="M4291" s="267">
        <v>-89.648839575002626</v>
      </c>
    </row>
    <row r="4292" spans="1:13" x14ac:dyDescent="0.25">
      <c r="A4292" s="267">
        <v>7232137</v>
      </c>
      <c r="B4292" s="267" t="s">
        <v>6300</v>
      </c>
      <c r="C4292" s="267" t="s">
        <v>2525</v>
      </c>
      <c r="D4292" s="268"/>
      <c r="E4292" s="267">
        <v>70</v>
      </c>
      <c r="F4292" s="269">
        <v>417</v>
      </c>
      <c r="G4292" s="270">
        <v>838</v>
      </c>
      <c r="M4292" s="267">
        <v>-86.053193487037063</v>
      </c>
    </row>
    <row r="4293" spans="1:13" x14ac:dyDescent="0.25">
      <c r="A4293" s="267">
        <v>7232138</v>
      </c>
      <c r="B4293" s="267" t="s">
        <v>6302</v>
      </c>
      <c r="C4293" s="267" t="s">
        <v>2525</v>
      </c>
      <c r="D4293" s="268"/>
      <c r="E4293" s="267">
        <v>70</v>
      </c>
      <c r="F4293" s="269">
        <v>25</v>
      </c>
      <c r="G4293" s="270">
        <v>50</v>
      </c>
      <c r="M4293" s="267">
        <v>-91.674351583450317</v>
      </c>
    </row>
    <row r="4294" spans="1:13" x14ac:dyDescent="0.25">
      <c r="A4294" s="267">
        <v>7232201</v>
      </c>
      <c r="B4294" s="267" t="s">
        <v>6304</v>
      </c>
      <c r="C4294" s="267" t="s">
        <v>2525</v>
      </c>
      <c r="D4294" s="268"/>
      <c r="E4294" s="267">
        <v>60</v>
      </c>
      <c r="F4294" s="269">
        <v>676</v>
      </c>
      <c r="G4294" s="270">
        <v>1358</v>
      </c>
      <c r="M4294" s="267">
        <v>-83.070671199660325</v>
      </c>
    </row>
    <row r="4295" spans="1:13" x14ac:dyDescent="0.25">
      <c r="A4295" s="267">
        <v>7232202</v>
      </c>
      <c r="B4295" s="267" t="s">
        <v>6306</v>
      </c>
      <c r="C4295" s="267" t="s">
        <v>2525</v>
      </c>
      <c r="D4295" s="268"/>
      <c r="E4295" s="267">
        <v>50</v>
      </c>
      <c r="F4295" s="269">
        <v>329</v>
      </c>
      <c r="G4295" s="270">
        <v>660.4</v>
      </c>
      <c r="M4295" s="267">
        <v>-71.742233416220486</v>
      </c>
    </row>
    <row r="4296" spans="1:13" x14ac:dyDescent="0.25">
      <c r="A4296" s="267">
        <v>7232203</v>
      </c>
      <c r="B4296" s="267" t="s">
        <v>6308</v>
      </c>
      <c r="C4296" s="267" t="s">
        <v>2525</v>
      </c>
      <c r="D4296" s="268"/>
      <c r="E4296" s="267">
        <v>70</v>
      </c>
      <c r="F4296" s="269">
        <v>110</v>
      </c>
      <c r="G4296" s="270">
        <v>221.6</v>
      </c>
      <c r="M4296" s="267">
        <v>-91.076173590995793</v>
      </c>
    </row>
    <row r="4297" spans="1:13" x14ac:dyDescent="0.25">
      <c r="A4297" s="267">
        <v>7232206</v>
      </c>
      <c r="B4297" s="267" t="s">
        <v>6310</v>
      </c>
      <c r="C4297" s="267" t="s">
        <v>2525</v>
      </c>
      <c r="D4297" s="268"/>
      <c r="E4297" s="267">
        <v>60</v>
      </c>
      <c r="F4297" s="269">
        <v>588</v>
      </c>
      <c r="G4297" s="270">
        <v>1182.2</v>
      </c>
      <c r="M4297" s="267">
        <v>-83.588591557628135</v>
      </c>
    </row>
    <row r="4298" spans="1:13" x14ac:dyDescent="0.25">
      <c r="A4298" s="267">
        <v>7232207</v>
      </c>
      <c r="B4298" s="267" t="s">
        <v>5623</v>
      </c>
      <c r="C4298" s="267" t="s">
        <v>2525</v>
      </c>
      <c r="D4298" s="268"/>
      <c r="E4298" s="267">
        <v>60</v>
      </c>
      <c r="F4298" s="269">
        <v>160</v>
      </c>
      <c r="G4298" s="270">
        <v>320.60000000000002</v>
      </c>
      <c r="M4298" s="267">
        <v>-81.53245677529442</v>
      </c>
    </row>
    <row r="4299" spans="1:13" x14ac:dyDescent="0.25">
      <c r="A4299" s="267">
        <v>7232208</v>
      </c>
      <c r="B4299" s="267" t="s">
        <v>6313</v>
      </c>
      <c r="C4299" s="267" t="s">
        <v>2525</v>
      </c>
      <c r="D4299" s="268"/>
      <c r="E4299" s="267">
        <v>70</v>
      </c>
      <c r="F4299" s="269">
        <v>118</v>
      </c>
      <c r="G4299" s="270">
        <v>236.8</v>
      </c>
      <c r="M4299" s="267">
        <v>-88.772743145296062</v>
      </c>
    </row>
    <row r="4300" spans="1:13" x14ac:dyDescent="0.25">
      <c r="A4300" s="267">
        <v>7232209</v>
      </c>
      <c r="B4300" s="267" t="s">
        <v>6315</v>
      </c>
      <c r="C4300" s="267" t="s">
        <v>2525</v>
      </c>
      <c r="D4300" s="268"/>
      <c r="E4300" s="267">
        <v>60</v>
      </c>
      <c r="F4300" s="269">
        <v>290</v>
      </c>
      <c r="G4300" s="270">
        <v>582.4</v>
      </c>
      <c r="M4300" s="267">
        <v>-80.504390492139635</v>
      </c>
    </row>
    <row r="4301" spans="1:13" x14ac:dyDescent="0.25">
      <c r="A4301" s="267">
        <v>7232210</v>
      </c>
      <c r="B4301" s="267" t="s">
        <v>7417</v>
      </c>
      <c r="C4301" s="267" t="s">
        <v>2525</v>
      </c>
      <c r="D4301" s="268"/>
      <c r="E4301" s="267">
        <v>70</v>
      </c>
      <c r="F4301" s="269">
        <v>321</v>
      </c>
      <c r="G4301" s="270">
        <v>644.6</v>
      </c>
      <c r="M4301" s="267">
        <v>-86.152090265869788</v>
      </c>
    </row>
    <row r="4302" spans="1:13" x14ac:dyDescent="0.25">
      <c r="A4302" s="267">
        <v>7232211</v>
      </c>
      <c r="B4302" s="267" t="s">
        <v>6318</v>
      </c>
      <c r="C4302" s="267" t="s">
        <v>2525</v>
      </c>
      <c r="D4302" s="268"/>
      <c r="E4302" s="267">
        <v>60</v>
      </c>
      <c r="F4302" s="269">
        <v>69</v>
      </c>
      <c r="G4302" s="270">
        <v>138.4</v>
      </c>
      <c r="M4302" s="267">
        <v>-82.954011253543655</v>
      </c>
    </row>
    <row r="4303" spans="1:13" x14ac:dyDescent="0.25">
      <c r="A4303" s="267">
        <v>7232212</v>
      </c>
      <c r="B4303" s="267" t="s">
        <v>6320</v>
      </c>
      <c r="C4303" s="267" t="s">
        <v>2525</v>
      </c>
      <c r="D4303" s="268"/>
      <c r="E4303" s="267">
        <v>70</v>
      </c>
      <c r="F4303" s="269">
        <v>164</v>
      </c>
      <c r="G4303" s="270">
        <v>330</v>
      </c>
      <c r="M4303" s="267">
        <v>-92.153032290360855</v>
      </c>
    </row>
    <row r="4304" spans="1:13" x14ac:dyDescent="0.25">
      <c r="A4304" s="267">
        <v>7232213</v>
      </c>
      <c r="B4304" s="267" t="s">
        <v>6322</v>
      </c>
      <c r="C4304" s="267" t="s">
        <v>2525</v>
      </c>
      <c r="D4304" s="268"/>
      <c r="E4304" s="267">
        <v>70</v>
      </c>
      <c r="F4304" s="269">
        <v>437</v>
      </c>
      <c r="G4304" s="270">
        <v>877.4</v>
      </c>
      <c r="M4304" s="267">
        <v>-88.795137384365631</v>
      </c>
    </row>
    <row r="4305" spans="1:13" x14ac:dyDescent="0.25">
      <c r="A4305" s="267">
        <v>7232214</v>
      </c>
      <c r="B4305" s="267" t="s">
        <v>6324</v>
      </c>
      <c r="C4305" s="267" t="s">
        <v>2525</v>
      </c>
      <c r="D4305" s="268"/>
      <c r="E4305" s="267">
        <v>70</v>
      </c>
      <c r="F4305" s="269">
        <v>111</v>
      </c>
      <c r="G4305" s="270">
        <v>223.2</v>
      </c>
      <c r="M4305" s="267">
        <v>-88.455555774078903</v>
      </c>
    </row>
    <row r="4306" spans="1:13" x14ac:dyDescent="0.25">
      <c r="A4306" s="267">
        <v>7232216</v>
      </c>
      <c r="B4306" s="267" t="s">
        <v>6326</v>
      </c>
      <c r="C4306" s="267" t="s">
        <v>2525</v>
      </c>
      <c r="D4306" s="268"/>
      <c r="E4306" s="267">
        <v>60</v>
      </c>
      <c r="F4306" s="269">
        <v>47</v>
      </c>
      <c r="G4306" s="270">
        <v>94.6</v>
      </c>
      <c r="M4306" s="267">
        <v>-80.139477387049283</v>
      </c>
    </row>
    <row r="4307" spans="1:13" x14ac:dyDescent="0.25">
      <c r="A4307" s="267">
        <v>7232217</v>
      </c>
      <c r="B4307" s="267" t="s">
        <v>6328</v>
      </c>
      <c r="C4307" s="267" t="s">
        <v>2525</v>
      </c>
      <c r="D4307" s="268"/>
      <c r="E4307" s="267">
        <v>70</v>
      </c>
      <c r="F4307" s="269">
        <v>23</v>
      </c>
      <c r="G4307" s="270">
        <v>46.2</v>
      </c>
      <c r="M4307" s="267">
        <v>-95.659172230584488</v>
      </c>
    </row>
    <row r="4308" spans="1:13" x14ac:dyDescent="0.25">
      <c r="A4308" s="267">
        <v>7232218</v>
      </c>
      <c r="B4308" s="267" t="s">
        <v>6330</v>
      </c>
      <c r="C4308" s="267" t="s">
        <v>2525</v>
      </c>
      <c r="D4308" s="268"/>
      <c r="E4308" s="267">
        <v>70</v>
      </c>
      <c r="F4308" s="269">
        <v>181</v>
      </c>
      <c r="G4308" s="270">
        <v>364</v>
      </c>
      <c r="M4308" s="267">
        <v>-88.12943344081225</v>
      </c>
    </row>
    <row r="4309" spans="1:13" x14ac:dyDescent="0.25">
      <c r="A4309" s="267">
        <v>7232220</v>
      </c>
      <c r="B4309" s="267" t="s">
        <v>6332</v>
      </c>
      <c r="C4309" s="267" t="s">
        <v>2525</v>
      </c>
      <c r="D4309" s="268"/>
      <c r="E4309" s="267">
        <v>70</v>
      </c>
      <c r="F4309" s="269">
        <v>91</v>
      </c>
      <c r="G4309" s="270">
        <v>182</v>
      </c>
      <c r="M4309" s="267">
        <v>-88.28091411676705</v>
      </c>
    </row>
    <row r="4310" spans="1:13" x14ac:dyDescent="0.25">
      <c r="A4310" s="267">
        <v>7232221</v>
      </c>
      <c r="B4310" s="267" t="s">
        <v>6334</v>
      </c>
      <c r="C4310" s="267" t="s">
        <v>2525</v>
      </c>
      <c r="D4310" s="268"/>
      <c r="E4310" s="267">
        <v>70</v>
      </c>
      <c r="F4310" s="269">
        <v>69</v>
      </c>
      <c r="G4310" s="270">
        <v>139</v>
      </c>
      <c r="M4310" s="267">
        <v>-89.749826555366539</v>
      </c>
    </row>
    <row r="4311" spans="1:13" x14ac:dyDescent="0.25">
      <c r="A4311" s="267">
        <v>7232222</v>
      </c>
      <c r="B4311" s="267" t="s">
        <v>6336</v>
      </c>
      <c r="C4311" s="267" t="s">
        <v>2525</v>
      </c>
      <c r="D4311" s="268"/>
      <c r="E4311" s="267">
        <v>70</v>
      </c>
      <c r="F4311" s="269">
        <v>165</v>
      </c>
      <c r="G4311" s="270">
        <v>332.2</v>
      </c>
      <c r="M4311" s="267">
        <v>-87.331010920052393</v>
      </c>
    </row>
    <row r="4312" spans="1:13" x14ac:dyDescent="0.25">
      <c r="A4312" s="267">
        <v>7232223</v>
      </c>
      <c r="B4312" s="267" t="s">
        <v>6338</v>
      </c>
      <c r="C4312" s="267" t="s">
        <v>2525</v>
      </c>
      <c r="D4312" s="268"/>
      <c r="E4312" s="267">
        <v>70</v>
      </c>
      <c r="F4312" s="269">
        <v>174</v>
      </c>
      <c r="G4312" s="270">
        <v>349.2</v>
      </c>
      <c r="M4312" s="267">
        <v>-85.215960980312786</v>
      </c>
    </row>
    <row r="4313" spans="1:13" x14ac:dyDescent="0.25">
      <c r="A4313" s="267">
        <v>7232224</v>
      </c>
      <c r="B4313" s="267" t="s">
        <v>6340</v>
      </c>
      <c r="C4313" s="267" t="s">
        <v>2525</v>
      </c>
      <c r="D4313" s="268"/>
      <c r="E4313" s="267">
        <v>60</v>
      </c>
      <c r="F4313" s="269">
        <v>69</v>
      </c>
      <c r="G4313" s="270">
        <v>138.19999999999999</v>
      </c>
      <c r="M4313" s="267">
        <v>-81.924240299522694</v>
      </c>
    </row>
    <row r="4314" spans="1:13" x14ac:dyDescent="0.25">
      <c r="A4314" s="267">
        <v>7232225</v>
      </c>
      <c r="B4314" s="267" t="s">
        <v>6342</v>
      </c>
      <c r="C4314" s="267" t="s">
        <v>2525</v>
      </c>
      <c r="D4314" s="268"/>
      <c r="E4314" s="267">
        <v>70</v>
      </c>
      <c r="F4314" s="269">
        <v>213</v>
      </c>
      <c r="G4314" s="270">
        <v>427.2</v>
      </c>
      <c r="M4314" s="267">
        <v>-86.070523314699045</v>
      </c>
    </row>
    <row r="4315" spans="1:13" x14ac:dyDescent="0.25">
      <c r="A4315" s="267">
        <v>7232226</v>
      </c>
      <c r="B4315" s="267" t="s">
        <v>4255</v>
      </c>
      <c r="C4315" s="267" t="s">
        <v>2525</v>
      </c>
      <c r="D4315" s="268"/>
      <c r="E4315" s="267">
        <v>50</v>
      </c>
      <c r="F4315" s="269">
        <v>499</v>
      </c>
      <c r="G4315" s="270">
        <v>1003.8</v>
      </c>
      <c r="M4315" s="267">
        <v>65.534506572837898</v>
      </c>
    </row>
    <row r="4316" spans="1:13" x14ac:dyDescent="0.25">
      <c r="A4316" s="267">
        <v>7232227</v>
      </c>
      <c r="B4316" s="267" t="s">
        <v>6345</v>
      </c>
      <c r="C4316" s="267" t="s">
        <v>2525</v>
      </c>
      <c r="D4316" s="268"/>
      <c r="E4316" s="267">
        <v>70</v>
      </c>
      <c r="F4316" s="269">
        <v>226</v>
      </c>
      <c r="G4316" s="270">
        <v>454.4</v>
      </c>
      <c r="M4316" s="267">
        <v>-86.727660280598229</v>
      </c>
    </row>
    <row r="4317" spans="1:13" x14ac:dyDescent="0.25">
      <c r="A4317" s="267">
        <v>7232228</v>
      </c>
      <c r="B4317" s="267" t="s">
        <v>6347</v>
      </c>
      <c r="C4317" s="267" t="s">
        <v>2525</v>
      </c>
      <c r="D4317" s="268"/>
      <c r="E4317" s="267">
        <v>70</v>
      </c>
      <c r="F4317" s="269">
        <v>155</v>
      </c>
      <c r="G4317" s="270">
        <v>311.8</v>
      </c>
      <c r="M4317" s="267">
        <v>-87.627141734297183</v>
      </c>
    </row>
    <row r="4318" spans="1:13" x14ac:dyDescent="0.25">
      <c r="A4318" s="267">
        <v>7232229</v>
      </c>
      <c r="B4318" s="267" t="s">
        <v>6349</v>
      </c>
      <c r="C4318" s="267" t="s">
        <v>2525</v>
      </c>
      <c r="D4318" s="268"/>
      <c r="E4318" s="267">
        <v>70</v>
      </c>
      <c r="F4318" s="269">
        <v>77</v>
      </c>
      <c r="G4318" s="270">
        <v>154.19999999999999</v>
      </c>
      <c r="M4318" s="267">
        <v>-85.652287093998268</v>
      </c>
    </row>
    <row r="4319" spans="1:13" x14ac:dyDescent="0.25">
      <c r="A4319" s="267">
        <v>7232230</v>
      </c>
      <c r="B4319" s="267" t="s">
        <v>6351</v>
      </c>
      <c r="C4319" s="267" t="s">
        <v>2525</v>
      </c>
      <c r="D4319" s="268"/>
      <c r="E4319" s="267">
        <v>70</v>
      </c>
      <c r="F4319" s="269">
        <v>62</v>
      </c>
      <c r="G4319" s="270">
        <v>124.2</v>
      </c>
      <c r="M4319" s="267">
        <v>-91.291378886071442</v>
      </c>
    </row>
    <row r="4320" spans="1:13" x14ac:dyDescent="0.25">
      <c r="A4320" s="267">
        <v>7232231</v>
      </c>
      <c r="B4320" s="267" t="s">
        <v>6353</v>
      </c>
      <c r="C4320" s="267" t="s">
        <v>2525</v>
      </c>
      <c r="D4320" s="268"/>
      <c r="E4320" s="267">
        <v>70</v>
      </c>
      <c r="F4320" s="269">
        <v>304</v>
      </c>
      <c r="G4320" s="270">
        <v>611.4</v>
      </c>
      <c r="M4320" s="267">
        <v>-85.79764341160984</v>
      </c>
    </row>
    <row r="4321" spans="1:13" x14ac:dyDescent="0.25">
      <c r="A4321" s="267">
        <v>7232233</v>
      </c>
      <c r="B4321" s="267" t="s">
        <v>6355</v>
      </c>
      <c r="C4321" s="267" t="s">
        <v>2525</v>
      </c>
      <c r="D4321" s="268"/>
      <c r="E4321" s="267">
        <v>60</v>
      </c>
      <c r="F4321" s="269">
        <v>46</v>
      </c>
      <c r="G4321" s="270">
        <v>91.6</v>
      </c>
      <c r="M4321" s="267">
        <v>-82.498898123263928</v>
      </c>
    </row>
    <row r="4322" spans="1:13" x14ac:dyDescent="0.25">
      <c r="A4322" s="267">
        <v>7232234</v>
      </c>
      <c r="B4322" s="267" t="s">
        <v>6357</v>
      </c>
      <c r="C4322" s="267" t="s">
        <v>2525</v>
      </c>
      <c r="D4322" s="268"/>
      <c r="E4322" s="267">
        <v>70</v>
      </c>
      <c r="F4322" s="269">
        <v>37</v>
      </c>
      <c r="G4322" s="270">
        <v>74.8</v>
      </c>
      <c r="M4322" s="267">
        <v>-87.222091215101244</v>
      </c>
    </row>
    <row r="4323" spans="1:13" x14ac:dyDescent="0.25">
      <c r="A4323" s="267">
        <v>7232236</v>
      </c>
      <c r="B4323" s="267" t="s">
        <v>6359</v>
      </c>
      <c r="C4323" s="267" t="s">
        <v>2525</v>
      </c>
      <c r="D4323" s="268"/>
      <c r="E4323" s="267">
        <v>70</v>
      </c>
      <c r="F4323" s="269">
        <v>73</v>
      </c>
      <c r="G4323" s="270">
        <v>145.80000000000001</v>
      </c>
      <c r="M4323" s="267">
        <v>-88.537730132654019</v>
      </c>
    </row>
    <row r="4324" spans="1:13" x14ac:dyDescent="0.25">
      <c r="A4324" s="267">
        <v>7232238</v>
      </c>
      <c r="B4324" s="267" t="s">
        <v>6361</v>
      </c>
      <c r="C4324" s="267" t="s">
        <v>2525</v>
      </c>
      <c r="D4324" s="268"/>
      <c r="E4324" s="267">
        <v>70</v>
      </c>
      <c r="F4324" s="269">
        <v>52</v>
      </c>
      <c r="G4324" s="270">
        <v>105</v>
      </c>
      <c r="M4324" s="267">
        <v>-89.111594850886917</v>
      </c>
    </row>
    <row r="4325" spans="1:13" x14ac:dyDescent="0.25">
      <c r="A4325" s="267">
        <v>7232240</v>
      </c>
      <c r="B4325" s="267" t="s">
        <v>6363</v>
      </c>
      <c r="C4325" s="267" t="s">
        <v>2525</v>
      </c>
      <c r="D4325" s="268"/>
      <c r="E4325" s="267">
        <v>60</v>
      </c>
      <c r="F4325" s="269">
        <v>20</v>
      </c>
      <c r="G4325" s="270">
        <v>39.799999999999997</v>
      </c>
      <c r="M4325" s="267">
        <v>-84.700196661327226</v>
      </c>
    </row>
    <row r="4326" spans="1:13" x14ac:dyDescent="0.25">
      <c r="A4326" s="267">
        <v>7232245</v>
      </c>
      <c r="B4326" s="267" t="s">
        <v>6365</v>
      </c>
      <c r="C4326" s="267" t="s">
        <v>2525</v>
      </c>
      <c r="D4326" s="268"/>
      <c r="E4326" s="267">
        <v>60</v>
      </c>
      <c r="F4326" s="269">
        <v>112</v>
      </c>
      <c r="G4326" s="270">
        <v>224.2</v>
      </c>
      <c r="M4326" s="267">
        <v>-83.347963342626201</v>
      </c>
    </row>
    <row r="4327" spans="1:13" x14ac:dyDescent="0.25">
      <c r="A4327" s="267">
        <v>7232246</v>
      </c>
      <c r="B4327" s="267" t="s">
        <v>6367</v>
      </c>
      <c r="C4327" s="267" t="s">
        <v>2525</v>
      </c>
      <c r="D4327" s="268"/>
      <c r="E4327" s="267">
        <v>70</v>
      </c>
      <c r="F4327" s="269">
        <v>88</v>
      </c>
      <c r="G4327" s="270">
        <v>176.2</v>
      </c>
      <c r="M4327" s="267">
        <v>-89.444391718973918</v>
      </c>
    </row>
    <row r="4328" spans="1:13" x14ac:dyDescent="0.25">
      <c r="A4328" s="267">
        <v>7232247</v>
      </c>
      <c r="B4328" s="267" t="s">
        <v>6369</v>
      </c>
      <c r="C4328" s="267" t="s">
        <v>2525</v>
      </c>
      <c r="D4328" s="268"/>
      <c r="E4328" s="267">
        <v>70</v>
      </c>
      <c r="F4328" s="269">
        <v>39</v>
      </c>
      <c r="G4328" s="270">
        <v>78.2</v>
      </c>
      <c r="M4328" s="267">
        <v>-88.75243679291998</v>
      </c>
    </row>
    <row r="4329" spans="1:13" x14ac:dyDescent="0.25">
      <c r="A4329" s="267">
        <v>7232248</v>
      </c>
      <c r="B4329" s="267" t="s">
        <v>6371</v>
      </c>
      <c r="C4329" s="267" t="s">
        <v>2525</v>
      </c>
      <c r="D4329" s="268"/>
      <c r="E4329" s="267">
        <v>70</v>
      </c>
      <c r="F4329" s="269">
        <v>20</v>
      </c>
      <c r="G4329" s="270">
        <v>40.799999999999997</v>
      </c>
      <c r="M4329" s="267">
        <v>-93.231726288916988</v>
      </c>
    </row>
    <row r="4330" spans="1:13" x14ac:dyDescent="0.25">
      <c r="A4330" s="267">
        <v>7232249</v>
      </c>
      <c r="B4330" s="267" t="s">
        <v>6373</v>
      </c>
      <c r="C4330" s="267" t="s">
        <v>2525</v>
      </c>
      <c r="D4330" s="268"/>
      <c r="E4330" s="267">
        <v>50</v>
      </c>
      <c r="F4330" s="269">
        <v>22</v>
      </c>
      <c r="G4330" s="270">
        <v>44</v>
      </c>
      <c r="M4330" s="267">
        <v>-78.958999656650249</v>
      </c>
    </row>
    <row r="4331" spans="1:13" x14ac:dyDescent="0.25">
      <c r="A4331" s="267">
        <v>7232250</v>
      </c>
      <c r="B4331" s="267" t="s">
        <v>6375</v>
      </c>
      <c r="C4331" s="267" t="s">
        <v>2525</v>
      </c>
      <c r="D4331" s="268"/>
      <c r="E4331" s="267">
        <v>70</v>
      </c>
      <c r="F4331" s="269">
        <v>74</v>
      </c>
      <c r="G4331" s="270">
        <v>149.6</v>
      </c>
      <c r="M4331" s="267">
        <v>-86.587301368653669</v>
      </c>
    </row>
    <row r="4332" spans="1:13" x14ac:dyDescent="0.25">
      <c r="A4332" s="267">
        <v>7232253</v>
      </c>
      <c r="B4332" s="267" t="s">
        <v>6377</v>
      </c>
      <c r="C4332" s="267" t="s">
        <v>2525</v>
      </c>
      <c r="D4332" s="268"/>
      <c r="E4332" s="267">
        <v>70</v>
      </c>
      <c r="F4332" s="269">
        <v>117</v>
      </c>
      <c r="G4332" s="270">
        <v>235.8</v>
      </c>
      <c r="M4332" s="267">
        <v>-87.48224972403969</v>
      </c>
    </row>
    <row r="4333" spans="1:13" x14ac:dyDescent="0.25">
      <c r="A4333" s="267">
        <v>7232254</v>
      </c>
      <c r="B4333" s="267" t="s">
        <v>6379</v>
      </c>
      <c r="C4333" s="267" t="s">
        <v>2525</v>
      </c>
      <c r="D4333" s="268"/>
      <c r="E4333" s="267">
        <v>70</v>
      </c>
      <c r="F4333" s="269">
        <v>174</v>
      </c>
      <c r="G4333" s="270">
        <v>349.8</v>
      </c>
      <c r="M4333" s="267">
        <v>-86.81515293306451</v>
      </c>
    </row>
    <row r="4334" spans="1:13" x14ac:dyDescent="0.25">
      <c r="A4334" s="267">
        <v>7232255</v>
      </c>
      <c r="B4334" s="267" t="s">
        <v>6381</v>
      </c>
      <c r="C4334" s="267" t="s">
        <v>2525</v>
      </c>
      <c r="D4334" s="268"/>
      <c r="E4334" s="267">
        <v>70</v>
      </c>
      <c r="F4334" s="269">
        <v>36</v>
      </c>
      <c r="G4334" s="270">
        <v>73</v>
      </c>
      <c r="M4334" s="267">
        <v>-88.213638517677524</v>
      </c>
    </row>
    <row r="4335" spans="1:13" x14ac:dyDescent="0.25">
      <c r="A4335" s="267">
        <v>7232256</v>
      </c>
      <c r="B4335" s="267" t="s">
        <v>6383</v>
      </c>
      <c r="C4335" s="267" t="s">
        <v>2525</v>
      </c>
      <c r="D4335" s="268"/>
      <c r="E4335" s="267">
        <v>70</v>
      </c>
      <c r="F4335" s="269">
        <v>162</v>
      </c>
      <c r="G4335" s="270">
        <v>326</v>
      </c>
      <c r="M4335" s="267">
        <v>-89.401024230950512</v>
      </c>
    </row>
    <row r="4336" spans="1:13" x14ac:dyDescent="0.25">
      <c r="A4336" s="267">
        <v>7232258</v>
      </c>
      <c r="B4336" s="267" t="s">
        <v>6385</v>
      </c>
      <c r="C4336" s="267" t="s">
        <v>2525</v>
      </c>
      <c r="D4336" s="268"/>
      <c r="E4336" s="267">
        <v>70</v>
      </c>
      <c r="F4336" s="269">
        <v>52</v>
      </c>
      <c r="G4336" s="270">
        <v>105.2</v>
      </c>
      <c r="M4336" s="267">
        <v>-91.95815282271721</v>
      </c>
    </row>
    <row r="4337" spans="1:13" x14ac:dyDescent="0.25">
      <c r="A4337" s="267">
        <v>7232259</v>
      </c>
      <c r="B4337" s="267" t="s">
        <v>6387</v>
      </c>
      <c r="C4337" s="267" t="s">
        <v>2525</v>
      </c>
      <c r="D4337" s="268"/>
      <c r="E4337" s="267">
        <v>70</v>
      </c>
      <c r="F4337" s="269">
        <v>85</v>
      </c>
      <c r="G4337" s="270">
        <v>170.2</v>
      </c>
      <c r="M4337" s="267">
        <v>-86.453409372017518</v>
      </c>
    </row>
    <row r="4338" spans="1:13" x14ac:dyDescent="0.25">
      <c r="A4338" s="267">
        <v>7232260</v>
      </c>
      <c r="B4338" s="267" t="s">
        <v>6389</v>
      </c>
      <c r="C4338" s="267" t="s">
        <v>2525</v>
      </c>
      <c r="D4338" s="268"/>
      <c r="E4338" s="267">
        <v>70</v>
      </c>
      <c r="F4338" s="269">
        <v>163</v>
      </c>
      <c r="G4338" s="270">
        <v>328.2</v>
      </c>
      <c r="M4338" s="267">
        <v>-87.891080402657394</v>
      </c>
    </row>
    <row r="4339" spans="1:13" x14ac:dyDescent="0.25">
      <c r="A4339" s="267">
        <v>7232261</v>
      </c>
      <c r="B4339" s="267" t="s">
        <v>6391</v>
      </c>
      <c r="C4339" s="267" t="s">
        <v>2525</v>
      </c>
      <c r="D4339" s="268"/>
      <c r="E4339" s="267">
        <v>60</v>
      </c>
      <c r="F4339" s="269">
        <v>41</v>
      </c>
      <c r="G4339" s="270">
        <v>82.2</v>
      </c>
      <c r="M4339" s="267">
        <v>-82.07383878362198</v>
      </c>
    </row>
    <row r="4340" spans="1:13" x14ac:dyDescent="0.25">
      <c r="A4340" s="267">
        <v>7232262</v>
      </c>
      <c r="B4340" s="267" t="s">
        <v>6393</v>
      </c>
      <c r="C4340" s="267" t="s">
        <v>2525</v>
      </c>
      <c r="D4340" s="268"/>
      <c r="E4340" s="267">
        <v>50</v>
      </c>
      <c r="F4340" s="269">
        <v>275</v>
      </c>
      <c r="G4340" s="270">
        <v>552.6</v>
      </c>
      <c r="M4340" s="267">
        <v>-72.061576856123978</v>
      </c>
    </row>
    <row r="4341" spans="1:13" x14ac:dyDescent="0.25">
      <c r="A4341" s="267">
        <v>7232263</v>
      </c>
      <c r="B4341" s="267" t="s">
        <v>6395</v>
      </c>
      <c r="C4341" s="267" t="s">
        <v>2525</v>
      </c>
      <c r="D4341" s="268"/>
      <c r="E4341" s="267">
        <v>60</v>
      </c>
      <c r="F4341" s="269">
        <v>189</v>
      </c>
      <c r="G4341" s="270">
        <v>379.8</v>
      </c>
      <c r="M4341" s="267">
        <v>-79.946455359064672</v>
      </c>
    </row>
    <row r="4342" spans="1:13" x14ac:dyDescent="0.25">
      <c r="A4342" s="267">
        <v>7232264</v>
      </c>
      <c r="B4342" s="267" t="s">
        <v>10580</v>
      </c>
      <c r="C4342" s="267" t="s">
        <v>2525</v>
      </c>
      <c r="D4342" s="268"/>
      <c r="E4342" s="267">
        <v>60</v>
      </c>
      <c r="F4342" s="269">
        <v>29</v>
      </c>
      <c r="G4342" s="270">
        <v>58.4</v>
      </c>
      <c r="M4342" s="267">
        <v>-84.600240095784784</v>
      </c>
    </row>
    <row r="4343" spans="1:13" x14ac:dyDescent="0.25">
      <c r="A4343" s="267">
        <v>7232265</v>
      </c>
      <c r="B4343" s="267" t="s">
        <v>6398</v>
      </c>
      <c r="C4343" s="267" t="s">
        <v>2525</v>
      </c>
      <c r="D4343" s="268"/>
      <c r="E4343" s="267">
        <v>70</v>
      </c>
      <c r="F4343" s="269">
        <v>30</v>
      </c>
      <c r="G4343" s="270">
        <v>61</v>
      </c>
      <c r="M4343" s="267">
        <v>-90.514025744409054</v>
      </c>
    </row>
    <row r="4344" spans="1:13" x14ac:dyDescent="0.25">
      <c r="A4344" s="267">
        <v>7232266</v>
      </c>
      <c r="B4344" s="267" t="s">
        <v>6400</v>
      </c>
      <c r="C4344" s="267" t="s">
        <v>2525</v>
      </c>
      <c r="D4344" s="268"/>
      <c r="E4344" s="267">
        <v>70</v>
      </c>
      <c r="F4344" s="269">
        <v>29</v>
      </c>
      <c r="G4344" s="270">
        <v>57.8</v>
      </c>
      <c r="M4344" s="267">
        <v>-88.80253065153704</v>
      </c>
    </row>
    <row r="4345" spans="1:13" x14ac:dyDescent="0.25">
      <c r="A4345" s="267">
        <v>7232267</v>
      </c>
      <c r="B4345" s="267" t="s">
        <v>6402</v>
      </c>
      <c r="C4345" s="267" t="s">
        <v>2525</v>
      </c>
      <c r="D4345" s="268"/>
      <c r="E4345" s="267">
        <v>70</v>
      </c>
      <c r="F4345" s="269">
        <v>32</v>
      </c>
      <c r="G4345" s="270">
        <v>64</v>
      </c>
      <c r="M4345" s="267">
        <v>-87.822281194207306</v>
      </c>
    </row>
    <row r="4346" spans="1:13" x14ac:dyDescent="0.25">
      <c r="A4346" s="267">
        <v>7232270</v>
      </c>
      <c r="B4346" s="267" t="s">
        <v>6404</v>
      </c>
      <c r="C4346" s="267" t="s">
        <v>2525</v>
      </c>
      <c r="D4346" s="268"/>
      <c r="E4346" s="267">
        <v>60</v>
      </c>
      <c r="F4346" s="269">
        <v>18</v>
      </c>
      <c r="G4346" s="270">
        <v>35.799999999999997</v>
      </c>
      <c r="M4346" s="267">
        <v>-82.179869985755559</v>
      </c>
    </row>
    <row r="4347" spans="1:13" x14ac:dyDescent="0.25">
      <c r="A4347" s="267">
        <v>7232271</v>
      </c>
      <c r="B4347" s="267" t="s">
        <v>6406</v>
      </c>
      <c r="C4347" s="267" t="s">
        <v>2525</v>
      </c>
      <c r="D4347" s="268"/>
      <c r="E4347" s="267">
        <v>60</v>
      </c>
      <c r="F4347" s="269">
        <v>56</v>
      </c>
      <c r="G4347" s="270">
        <v>112.6</v>
      </c>
      <c r="M4347" s="267">
        <v>-81.197066392855049</v>
      </c>
    </row>
    <row r="4348" spans="1:13" x14ac:dyDescent="0.25">
      <c r="A4348" s="267">
        <v>7232272</v>
      </c>
      <c r="B4348" s="267" t="s">
        <v>6408</v>
      </c>
      <c r="C4348" s="267" t="s">
        <v>2525</v>
      </c>
      <c r="D4348" s="268"/>
      <c r="E4348" s="267">
        <v>50</v>
      </c>
      <c r="F4348" s="269">
        <v>48</v>
      </c>
      <c r="G4348" s="270">
        <v>96.2</v>
      </c>
      <c r="M4348" s="267">
        <v>-77.206761568356058</v>
      </c>
    </row>
    <row r="4349" spans="1:13" x14ac:dyDescent="0.25">
      <c r="A4349" s="267">
        <v>7232273</v>
      </c>
      <c r="B4349" s="267" t="s">
        <v>6410</v>
      </c>
      <c r="C4349" s="267" t="s">
        <v>2525</v>
      </c>
      <c r="D4349" s="268"/>
      <c r="E4349" s="267">
        <v>70</v>
      </c>
      <c r="F4349" s="269">
        <v>126</v>
      </c>
      <c r="G4349" s="270">
        <v>253.4</v>
      </c>
      <c r="M4349" s="267">
        <v>-89.887321040275438</v>
      </c>
    </row>
    <row r="4350" spans="1:13" x14ac:dyDescent="0.25">
      <c r="A4350" s="267">
        <v>7232276</v>
      </c>
      <c r="B4350" s="267" t="s">
        <v>6412</v>
      </c>
      <c r="C4350" s="267" t="s">
        <v>2525</v>
      </c>
      <c r="D4350" s="268"/>
      <c r="E4350" s="267">
        <v>70</v>
      </c>
      <c r="F4350" s="269">
        <v>23</v>
      </c>
      <c r="G4350" s="270">
        <v>46.4</v>
      </c>
      <c r="M4350" s="267">
        <v>-94.337569983060234</v>
      </c>
    </row>
    <row r="4351" spans="1:13" x14ac:dyDescent="0.25">
      <c r="A4351" s="267">
        <v>7232277</v>
      </c>
      <c r="B4351" s="267" t="s">
        <v>6414</v>
      </c>
      <c r="C4351" s="267" t="s">
        <v>2525</v>
      </c>
      <c r="D4351" s="268"/>
      <c r="E4351" s="267">
        <v>70</v>
      </c>
      <c r="F4351" s="269">
        <v>19</v>
      </c>
      <c r="G4351" s="270">
        <v>38.200000000000003</v>
      </c>
      <c r="M4351" s="267">
        <v>-94.101748821148036</v>
      </c>
    </row>
    <row r="4352" spans="1:13" x14ac:dyDescent="0.25">
      <c r="A4352" s="267">
        <v>7232279</v>
      </c>
      <c r="B4352" s="267" t="s">
        <v>6416</v>
      </c>
      <c r="C4352" s="267" t="s">
        <v>2525</v>
      </c>
      <c r="D4352" s="268"/>
      <c r="E4352" s="267">
        <v>70</v>
      </c>
      <c r="F4352" s="269">
        <v>147</v>
      </c>
      <c r="G4352" s="270">
        <v>296</v>
      </c>
      <c r="M4352" s="267">
        <v>-87.706164592054179</v>
      </c>
    </row>
    <row r="4353" spans="1:13" x14ac:dyDescent="0.25">
      <c r="A4353" s="267">
        <v>7232280</v>
      </c>
      <c r="B4353" s="267" t="s">
        <v>6418</v>
      </c>
      <c r="C4353" s="267" t="s">
        <v>2525</v>
      </c>
      <c r="D4353" s="268"/>
      <c r="E4353" s="267">
        <v>70</v>
      </c>
      <c r="F4353" s="269">
        <v>51</v>
      </c>
      <c r="G4353" s="270">
        <v>102.8</v>
      </c>
      <c r="M4353" s="267">
        <v>-86.596377610722257</v>
      </c>
    </row>
    <row r="4354" spans="1:13" x14ac:dyDescent="0.25">
      <c r="A4354" s="267">
        <v>7232282</v>
      </c>
      <c r="B4354" s="267" t="s">
        <v>6420</v>
      </c>
      <c r="C4354" s="267" t="s">
        <v>2525</v>
      </c>
      <c r="D4354" s="268"/>
      <c r="E4354" s="267">
        <v>70</v>
      </c>
      <c r="F4354" s="269">
        <v>300</v>
      </c>
      <c r="G4354" s="270">
        <v>603.20000000000005</v>
      </c>
      <c r="M4354" s="267">
        <v>-87.406189433649345</v>
      </c>
    </row>
    <row r="4355" spans="1:13" x14ac:dyDescent="0.25">
      <c r="A4355" s="267">
        <v>7232283</v>
      </c>
      <c r="B4355" s="267" t="s">
        <v>6422</v>
      </c>
      <c r="C4355" s="267" t="s">
        <v>2525</v>
      </c>
      <c r="D4355" s="268"/>
      <c r="E4355" s="267">
        <v>70</v>
      </c>
      <c r="F4355" s="269">
        <v>65</v>
      </c>
      <c r="G4355" s="270">
        <v>130.4</v>
      </c>
      <c r="M4355" s="267">
        <v>-87.061776774668644</v>
      </c>
    </row>
    <row r="4356" spans="1:13" x14ac:dyDescent="0.25">
      <c r="A4356" s="267">
        <v>7232284</v>
      </c>
      <c r="B4356" s="267" t="s">
        <v>6424</v>
      </c>
      <c r="C4356" s="267" t="s">
        <v>2525</v>
      </c>
      <c r="D4356" s="268"/>
      <c r="E4356" s="267">
        <v>50</v>
      </c>
      <c r="F4356" s="269">
        <v>30</v>
      </c>
      <c r="G4356" s="270">
        <v>60.6</v>
      </c>
      <c r="M4356" s="267">
        <v>-61.733475177529044</v>
      </c>
    </row>
    <row r="4357" spans="1:13" x14ac:dyDescent="0.25">
      <c r="A4357" s="267">
        <v>7232285</v>
      </c>
      <c r="B4357" s="267" t="s">
        <v>6426</v>
      </c>
      <c r="C4357" s="267" t="s">
        <v>2525</v>
      </c>
      <c r="D4357" s="268"/>
      <c r="E4357" s="267">
        <v>70</v>
      </c>
      <c r="F4357" s="269">
        <v>176</v>
      </c>
      <c r="G4357" s="270">
        <v>353.4</v>
      </c>
      <c r="M4357" s="267">
        <v>-90.785089422387784</v>
      </c>
    </row>
    <row r="4358" spans="1:13" x14ac:dyDescent="0.25">
      <c r="A4358" s="267">
        <v>7232287</v>
      </c>
      <c r="B4358" s="267" t="s">
        <v>6428</v>
      </c>
      <c r="C4358" s="267" t="s">
        <v>2525</v>
      </c>
      <c r="D4358" s="268"/>
      <c r="E4358" s="267">
        <v>70</v>
      </c>
      <c r="F4358" s="269">
        <v>78</v>
      </c>
      <c r="G4358" s="270">
        <v>156.80000000000001</v>
      </c>
      <c r="M4358" s="267">
        <v>-86.270559007187941</v>
      </c>
    </row>
    <row r="4359" spans="1:13" x14ac:dyDescent="0.25">
      <c r="A4359" s="267">
        <v>7232288</v>
      </c>
      <c r="B4359" s="267" t="s">
        <v>6430</v>
      </c>
      <c r="C4359" s="267" t="s">
        <v>2525</v>
      </c>
      <c r="D4359" s="268"/>
      <c r="E4359" s="267">
        <v>60</v>
      </c>
      <c r="F4359" s="269">
        <v>276</v>
      </c>
      <c r="G4359" s="270">
        <v>554</v>
      </c>
      <c r="M4359" s="267">
        <v>-82.822894701281314</v>
      </c>
    </row>
    <row r="4360" spans="1:13" x14ac:dyDescent="0.25">
      <c r="A4360" s="267">
        <v>7232289</v>
      </c>
      <c r="B4360" s="267" t="s">
        <v>6432</v>
      </c>
      <c r="C4360" s="267" t="s">
        <v>2525</v>
      </c>
      <c r="D4360" s="268"/>
      <c r="E4360" s="267">
        <v>70</v>
      </c>
      <c r="F4360" s="269">
        <v>635</v>
      </c>
      <c r="G4360" s="270">
        <v>1276.8</v>
      </c>
      <c r="M4360" s="267">
        <v>-86.825723373766522</v>
      </c>
    </row>
    <row r="4361" spans="1:13" x14ac:dyDescent="0.25">
      <c r="A4361" s="267">
        <v>7232290</v>
      </c>
      <c r="B4361" s="267" t="s">
        <v>6434</v>
      </c>
      <c r="C4361" s="267" t="s">
        <v>2525</v>
      </c>
      <c r="D4361" s="268"/>
      <c r="E4361" s="267">
        <v>60</v>
      </c>
      <c r="F4361" s="269">
        <v>102</v>
      </c>
      <c r="G4361" s="270">
        <v>204.2</v>
      </c>
      <c r="M4361" s="267">
        <v>-79.474482460636466</v>
      </c>
    </row>
    <row r="4362" spans="1:13" x14ac:dyDescent="0.25">
      <c r="A4362" s="267">
        <v>7232291</v>
      </c>
      <c r="B4362" s="267" t="s">
        <v>6436</v>
      </c>
      <c r="C4362" s="267" t="s">
        <v>2525</v>
      </c>
      <c r="D4362" s="268"/>
      <c r="E4362" s="267">
        <v>70</v>
      </c>
      <c r="F4362" s="269">
        <v>21</v>
      </c>
      <c r="G4362" s="270">
        <v>43.2</v>
      </c>
      <c r="M4362" s="267">
        <v>-85.867421802550425</v>
      </c>
    </row>
    <row r="4363" spans="1:13" x14ac:dyDescent="0.25">
      <c r="A4363" s="267">
        <v>7232292</v>
      </c>
      <c r="B4363" s="267" t="s">
        <v>6438</v>
      </c>
      <c r="C4363" s="267" t="s">
        <v>2525</v>
      </c>
      <c r="D4363" s="268"/>
      <c r="E4363" s="267">
        <v>50</v>
      </c>
      <c r="F4363" s="269">
        <v>50</v>
      </c>
      <c r="G4363" s="270">
        <v>100.2</v>
      </c>
      <c r="M4363" s="267">
        <v>22.674471184081</v>
      </c>
    </row>
    <row r="4364" spans="1:13" x14ac:dyDescent="0.25">
      <c r="A4364" s="267">
        <v>7232293</v>
      </c>
      <c r="B4364" s="267" t="s">
        <v>6440</v>
      </c>
      <c r="C4364" s="267" t="s">
        <v>2525</v>
      </c>
      <c r="D4364" s="268"/>
      <c r="E4364" s="267">
        <v>60</v>
      </c>
      <c r="F4364" s="269">
        <v>153</v>
      </c>
      <c r="G4364" s="270">
        <v>307.2</v>
      </c>
      <c r="M4364" s="267">
        <v>-79.080154717792709</v>
      </c>
    </row>
    <row r="4365" spans="1:13" x14ac:dyDescent="0.25">
      <c r="A4365" s="267">
        <v>7232294</v>
      </c>
      <c r="B4365" s="267" t="s">
        <v>6442</v>
      </c>
      <c r="C4365" s="267" t="s">
        <v>2525</v>
      </c>
      <c r="D4365" s="268"/>
      <c r="E4365" s="267">
        <v>70</v>
      </c>
      <c r="F4365" s="269">
        <v>86</v>
      </c>
      <c r="G4365" s="270">
        <v>173.8</v>
      </c>
      <c r="M4365" s="267">
        <v>-95.384455983496153</v>
      </c>
    </row>
    <row r="4366" spans="1:13" x14ac:dyDescent="0.25">
      <c r="A4366" s="267">
        <v>7232295</v>
      </c>
      <c r="B4366" s="267" t="s">
        <v>6444</v>
      </c>
      <c r="C4366" s="267" t="s">
        <v>2525</v>
      </c>
      <c r="D4366" s="268"/>
      <c r="E4366" s="267">
        <v>50</v>
      </c>
      <c r="F4366" s="269">
        <v>466</v>
      </c>
      <c r="G4366" s="270">
        <v>937.2</v>
      </c>
      <c r="M4366" s="267">
        <v>-72.476565324429757</v>
      </c>
    </row>
    <row r="4367" spans="1:13" x14ac:dyDescent="0.25">
      <c r="A4367" s="267">
        <v>7232296</v>
      </c>
      <c r="B4367" s="267" t="s">
        <v>6446</v>
      </c>
      <c r="C4367" s="267" t="s">
        <v>22275</v>
      </c>
      <c r="D4367" s="268"/>
      <c r="E4367" s="267">
        <v>50</v>
      </c>
      <c r="F4367" s="269">
        <v>2655</v>
      </c>
      <c r="G4367" s="270">
        <v>5335.8</v>
      </c>
      <c r="M4367" s="267">
        <v>-53.785856768574291</v>
      </c>
    </row>
    <row r="4368" spans="1:13" x14ac:dyDescent="0.25">
      <c r="A4368" s="267">
        <v>7232297</v>
      </c>
      <c r="B4368" s="267" t="s">
        <v>6448</v>
      </c>
      <c r="C4368" s="267" t="s">
        <v>2525</v>
      </c>
      <c r="D4368" s="268"/>
      <c r="E4368" s="267">
        <v>70</v>
      </c>
      <c r="F4368" s="269">
        <v>27</v>
      </c>
      <c r="G4368" s="270">
        <v>54.2</v>
      </c>
      <c r="M4368" s="267">
        <v>-91.57765616865899</v>
      </c>
    </row>
    <row r="4369" spans="1:13" x14ac:dyDescent="0.25">
      <c r="A4369" s="267">
        <v>7232298</v>
      </c>
      <c r="B4369" s="267" t="s">
        <v>6450</v>
      </c>
      <c r="C4369" s="267" t="s">
        <v>2525</v>
      </c>
      <c r="D4369" s="268"/>
      <c r="E4369" s="267">
        <v>70</v>
      </c>
      <c r="F4369" s="269">
        <v>33</v>
      </c>
      <c r="G4369" s="270">
        <v>65.8</v>
      </c>
      <c r="M4369" s="267">
        <v>-93.998349612275618</v>
      </c>
    </row>
    <row r="4370" spans="1:13" x14ac:dyDescent="0.25">
      <c r="A4370" s="267">
        <v>7232300</v>
      </c>
      <c r="B4370" s="267" t="s">
        <v>6452</v>
      </c>
      <c r="C4370" s="267" t="s">
        <v>2525</v>
      </c>
      <c r="D4370" s="268"/>
      <c r="E4370" s="267">
        <v>60</v>
      </c>
      <c r="F4370" s="269">
        <v>328</v>
      </c>
      <c r="G4370" s="270">
        <v>658.8</v>
      </c>
      <c r="M4370" s="267">
        <v>-80.910902648775718</v>
      </c>
    </row>
    <row r="4371" spans="1:13" x14ac:dyDescent="0.25">
      <c r="A4371" s="267">
        <v>7232301</v>
      </c>
      <c r="B4371" s="267" t="s">
        <v>6454</v>
      </c>
      <c r="C4371" s="267" t="s">
        <v>2525</v>
      </c>
      <c r="D4371" s="268"/>
      <c r="E4371" s="267">
        <v>70</v>
      </c>
      <c r="F4371" s="269">
        <v>32</v>
      </c>
      <c r="G4371" s="270">
        <v>64.400000000000006</v>
      </c>
      <c r="M4371" s="267">
        <v>-87.001944478935911</v>
      </c>
    </row>
    <row r="4372" spans="1:13" x14ac:dyDescent="0.25">
      <c r="A4372" s="267">
        <v>7232302</v>
      </c>
      <c r="B4372" s="267" t="s">
        <v>6456</v>
      </c>
      <c r="C4372" s="267" t="s">
        <v>2525</v>
      </c>
      <c r="D4372" s="268"/>
      <c r="E4372" s="267">
        <v>50</v>
      </c>
      <c r="F4372" s="269">
        <v>224</v>
      </c>
      <c r="G4372" s="270">
        <v>449.4</v>
      </c>
      <c r="M4372" s="267">
        <v>-64.144899614796344</v>
      </c>
    </row>
    <row r="4373" spans="1:13" x14ac:dyDescent="0.25">
      <c r="A4373" s="267">
        <v>7232304</v>
      </c>
      <c r="B4373" s="267" t="s">
        <v>6458</v>
      </c>
      <c r="C4373" s="267" t="s">
        <v>2525</v>
      </c>
      <c r="D4373" s="268"/>
      <c r="E4373" s="267">
        <v>50</v>
      </c>
      <c r="F4373" s="269">
        <v>741</v>
      </c>
      <c r="G4373" s="270">
        <v>1489.6</v>
      </c>
      <c r="M4373" s="267">
        <v>-73.260482104688492</v>
      </c>
    </row>
    <row r="4374" spans="1:13" x14ac:dyDescent="0.25">
      <c r="A4374" s="267">
        <v>7232305</v>
      </c>
      <c r="B4374" s="267" t="s">
        <v>6460</v>
      </c>
      <c r="C4374" s="267" t="s">
        <v>2525</v>
      </c>
      <c r="D4374" s="268"/>
      <c r="E4374" s="267">
        <v>70</v>
      </c>
      <c r="F4374" s="269">
        <v>217</v>
      </c>
      <c r="G4374" s="270">
        <v>436.6</v>
      </c>
      <c r="M4374" s="267">
        <v>-87.545224349999089</v>
      </c>
    </row>
    <row r="4375" spans="1:13" x14ac:dyDescent="0.25">
      <c r="A4375" s="267">
        <v>7232306</v>
      </c>
      <c r="B4375" s="267" t="s">
        <v>6462</v>
      </c>
      <c r="C4375" s="267" t="s">
        <v>2525</v>
      </c>
      <c r="D4375" s="268"/>
      <c r="E4375" s="267">
        <v>70</v>
      </c>
      <c r="F4375" s="269">
        <v>81</v>
      </c>
      <c r="G4375" s="270">
        <v>162.80000000000001</v>
      </c>
      <c r="M4375" s="267">
        <v>-88.013209900492726</v>
      </c>
    </row>
    <row r="4376" spans="1:13" x14ac:dyDescent="0.25">
      <c r="A4376" s="267">
        <v>7232307</v>
      </c>
      <c r="B4376" s="267" t="s">
        <v>6464</v>
      </c>
      <c r="C4376" s="267" t="s">
        <v>2525</v>
      </c>
      <c r="D4376" s="268"/>
      <c r="E4376" s="267">
        <v>60</v>
      </c>
      <c r="F4376" s="269">
        <v>73</v>
      </c>
      <c r="G4376" s="270">
        <v>146.19999999999999</v>
      </c>
      <c r="M4376" s="267">
        <v>-83.435210027073182</v>
      </c>
    </row>
    <row r="4377" spans="1:13" x14ac:dyDescent="0.25">
      <c r="A4377" s="267">
        <v>7232308</v>
      </c>
      <c r="B4377" s="267" t="s">
        <v>6466</v>
      </c>
      <c r="C4377" s="267" t="s">
        <v>2525</v>
      </c>
      <c r="D4377" s="268"/>
      <c r="E4377" s="267">
        <v>70</v>
      </c>
      <c r="F4377" s="269">
        <v>151</v>
      </c>
      <c r="G4377" s="270">
        <v>303.39999999999998</v>
      </c>
      <c r="M4377" s="267">
        <v>-87.522461422819447</v>
      </c>
    </row>
    <row r="4378" spans="1:13" x14ac:dyDescent="0.25">
      <c r="A4378" s="267">
        <v>7232309</v>
      </c>
      <c r="B4378" s="267" t="s">
        <v>6468</v>
      </c>
      <c r="C4378" s="267" t="s">
        <v>2525</v>
      </c>
      <c r="D4378" s="268"/>
      <c r="E4378" s="267">
        <v>70</v>
      </c>
      <c r="F4378" s="269">
        <v>10</v>
      </c>
      <c r="G4378" s="270">
        <v>20.8</v>
      </c>
      <c r="M4378" s="267">
        <v>-88.70039401782256</v>
      </c>
    </row>
    <row r="4379" spans="1:13" x14ac:dyDescent="0.25">
      <c r="A4379" s="267">
        <v>7232310</v>
      </c>
      <c r="B4379" s="267" t="s">
        <v>6470</v>
      </c>
      <c r="C4379" s="267" t="s">
        <v>2525</v>
      </c>
      <c r="D4379" s="268"/>
      <c r="E4379" s="267">
        <v>70</v>
      </c>
      <c r="F4379" s="269">
        <v>28</v>
      </c>
      <c r="G4379" s="270">
        <v>56.6</v>
      </c>
      <c r="M4379" s="267">
        <v>-86.758745900969245</v>
      </c>
    </row>
    <row r="4380" spans="1:13" x14ac:dyDescent="0.25">
      <c r="A4380" s="267">
        <v>7232311</v>
      </c>
      <c r="B4380" s="267" t="s">
        <v>6472</v>
      </c>
      <c r="C4380" s="267" t="s">
        <v>2525</v>
      </c>
      <c r="D4380" s="268"/>
      <c r="E4380" s="267">
        <v>60</v>
      </c>
      <c r="F4380" s="269">
        <v>411</v>
      </c>
      <c r="G4380" s="270">
        <v>825.8</v>
      </c>
      <c r="M4380" s="267">
        <v>-80.66241830876433</v>
      </c>
    </row>
    <row r="4381" spans="1:13" x14ac:dyDescent="0.25">
      <c r="A4381" s="267">
        <v>7232313</v>
      </c>
      <c r="B4381" s="267" t="s">
        <v>6474</v>
      </c>
      <c r="C4381" s="267" t="s">
        <v>2525</v>
      </c>
      <c r="D4381" s="268"/>
      <c r="E4381" s="267">
        <v>70</v>
      </c>
      <c r="F4381" s="269">
        <v>101</v>
      </c>
      <c r="G4381" s="270">
        <v>203.8</v>
      </c>
      <c r="M4381" s="267">
        <v>-88.160986376654648</v>
      </c>
    </row>
    <row r="4382" spans="1:13" x14ac:dyDescent="0.25">
      <c r="A4382" s="267">
        <v>7232315</v>
      </c>
      <c r="B4382" s="267" t="s">
        <v>6476</v>
      </c>
      <c r="C4382" s="267" t="s">
        <v>2525</v>
      </c>
      <c r="D4382" s="268"/>
      <c r="E4382" s="267">
        <v>50</v>
      </c>
      <c r="F4382" s="269">
        <v>16</v>
      </c>
      <c r="G4382" s="270">
        <v>33</v>
      </c>
      <c r="M4382" s="267">
        <v>8.2236323947220455</v>
      </c>
    </row>
    <row r="4383" spans="1:13" x14ac:dyDescent="0.25">
      <c r="A4383" s="267">
        <v>7232318</v>
      </c>
      <c r="B4383" s="267" t="s">
        <v>6478</v>
      </c>
      <c r="C4383" s="267" t="s">
        <v>2525</v>
      </c>
      <c r="D4383" s="268"/>
      <c r="E4383" s="267">
        <v>70</v>
      </c>
      <c r="F4383" s="269">
        <v>368</v>
      </c>
      <c r="G4383" s="270">
        <v>739</v>
      </c>
      <c r="M4383" s="267">
        <v>-86.201922636954933</v>
      </c>
    </row>
    <row r="4384" spans="1:13" x14ac:dyDescent="0.25">
      <c r="A4384" s="267">
        <v>7232320</v>
      </c>
      <c r="B4384" s="267" t="s">
        <v>6480</v>
      </c>
      <c r="C4384" s="267" t="s">
        <v>2525</v>
      </c>
      <c r="D4384" s="268"/>
      <c r="E4384" s="267">
        <v>70</v>
      </c>
      <c r="F4384" s="269">
        <v>203</v>
      </c>
      <c r="G4384" s="270">
        <v>408.2</v>
      </c>
      <c r="M4384" s="267">
        <v>-89.682447706157902</v>
      </c>
    </row>
    <row r="4385" spans="1:13" x14ac:dyDescent="0.25">
      <c r="A4385" s="267">
        <v>7232321</v>
      </c>
      <c r="B4385" s="267" t="s">
        <v>6482</v>
      </c>
      <c r="C4385" s="267" t="s">
        <v>2525</v>
      </c>
      <c r="D4385" s="268"/>
      <c r="E4385" s="267">
        <v>70</v>
      </c>
      <c r="F4385" s="269">
        <v>147</v>
      </c>
      <c r="G4385" s="270">
        <v>294.60000000000002</v>
      </c>
      <c r="M4385" s="267">
        <v>-86.707731564912223</v>
      </c>
    </row>
    <row r="4386" spans="1:13" x14ac:dyDescent="0.25">
      <c r="A4386" s="267">
        <v>7232322</v>
      </c>
      <c r="B4386" s="267" t="s">
        <v>6484</v>
      </c>
      <c r="C4386" s="267" t="s">
        <v>2525</v>
      </c>
      <c r="D4386" s="268"/>
      <c r="E4386" s="267">
        <v>60</v>
      </c>
      <c r="F4386" s="269">
        <v>531</v>
      </c>
      <c r="G4386" s="270">
        <v>1068.2</v>
      </c>
      <c r="M4386" s="267">
        <v>-84.444323044036125</v>
      </c>
    </row>
    <row r="4387" spans="1:13" x14ac:dyDescent="0.25">
      <c r="A4387" s="267">
        <v>7232327</v>
      </c>
      <c r="B4387" s="267" t="s">
        <v>6486</v>
      </c>
      <c r="C4387" s="267" t="s">
        <v>2525</v>
      </c>
      <c r="D4387" s="268"/>
      <c r="E4387" s="267">
        <v>70</v>
      </c>
      <c r="F4387" s="269">
        <v>33</v>
      </c>
      <c r="G4387" s="270">
        <v>66</v>
      </c>
      <c r="M4387" s="267">
        <v>-90.45442701672286</v>
      </c>
    </row>
    <row r="4388" spans="1:13" x14ac:dyDescent="0.25">
      <c r="A4388" s="267">
        <v>7232328</v>
      </c>
      <c r="B4388" s="267" t="s">
        <v>6488</v>
      </c>
      <c r="C4388" s="267" t="s">
        <v>2525</v>
      </c>
      <c r="D4388" s="268"/>
      <c r="E4388" s="267">
        <v>70</v>
      </c>
      <c r="F4388" s="269">
        <v>74</v>
      </c>
      <c r="G4388" s="270">
        <v>149</v>
      </c>
      <c r="M4388" s="267">
        <v>-90.919817274004259</v>
      </c>
    </row>
    <row r="4389" spans="1:13" x14ac:dyDescent="0.25">
      <c r="A4389" s="267">
        <v>7232329</v>
      </c>
      <c r="B4389" s="267" t="s">
        <v>6490</v>
      </c>
      <c r="C4389" s="267" t="s">
        <v>2525</v>
      </c>
      <c r="D4389" s="268"/>
      <c r="E4389" s="267">
        <v>70</v>
      </c>
      <c r="F4389" s="269">
        <v>413</v>
      </c>
      <c r="G4389" s="270">
        <v>830</v>
      </c>
      <c r="M4389" s="267">
        <v>-86.952660797644086</v>
      </c>
    </row>
    <row r="4390" spans="1:13" x14ac:dyDescent="0.25">
      <c r="A4390" s="267">
        <v>7232331</v>
      </c>
      <c r="B4390" s="267" t="s">
        <v>6492</v>
      </c>
      <c r="C4390" s="267" t="s">
        <v>2525</v>
      </c>
      <c r="D4390" s="268"/>
      <c r="E4390" s="267">
        <v>70</v>
      </c>
      <c r="F4390" s="269">
        <v>66</v>
      </c>
      <c r="G4390" s="270">
        <v>131.80000000000001</v>
      </c>
      <c r="M4390" s="267">
        <v>-89.537358826159647</v>
      </c>
    </row>
    <row r="4391" spans="1:13" x14ac:dyDescent="0.25">
      <c r="A4391" s="267">
        <v>7232332</v>
      </c>
      <c r="B4391" s="267" t="s">
        <v>6494</v>
      </c>
      <c r="C4391" s="267" t="s">
        <v>2525</v>
      </c>
      <c r="D4391" s="268"/>
      <c r="E4391" s="267">
        <v>70</v>
      </c>
      <c r="F4391" s="269">
        <v>197</v>
      </c>
      <c r="G4391" s="270">
        <v>395.8</v>
      </c>
      <c r="M4391" s="267">
        <v>-85.24682190915739</v>
      </c>
    </row>
    <row r="4392" spans="1:13" x14ac:dyDescent="0.25">
      <c r="A4392" s="267">
        <v>7232333</v>
      </c>
      <c r="B4392" s="267" t="s">
        <v>6496</v>
      </c>
      <c r="C4392" s="267" t="s">
        <v>2525</v>
      </c>
      <c r="D4392" s="268"/>
      <c r="E4392" s="267">
        <v>60</v>
      </c>
      <c r="F4392" s="269">
        <v>222</v>
      </c>
      <c r="G4392" s="270">
        <v>445.8</v>
      </c>
      <c r="M4392" s="267">
        <v>-80.015374386303037</v>
      </c>
    </row>
    <row r="4393" spans="1:13" x14ac:dyDescent="0.25">
      <c r="A4393" s="267">
        <v>7232501</v>
      </c>
      <c r="B4393" s="267" t="s">
        <v>6498</v>
      </c>
      <c r="C4393" s="267" t="s">
        <v>2525</v>
      </c>
      <c r="D4393" s="268"/>
      <c r="E4393" s="267">
        <v>60</v>
      </c>
      <c r="F4393" s="269">
        <v>393</v>
      </c>
      <c r="G4393" s="270">
        <v>790.2</v>
      </c>
      <c r="M4393" s="267">
        <v>-81.768704306683475</v>
      </c>
    </row>
    <row r="4394" spans="1:13" x14ac:dyDescent="0.25">
      <c r="A4394" s="267">
        <v>7233002</v>
      </c>
      <c r="B4394" s="267" t="s">
        <v>6500</v>
      </c>
      <c r="C4394" s="267" t="s">
        <v>2525</v>
      </c>
      <c r="D4394" s="268"/>
      <c r="E4394" s="267">
        <v>70</v>
      </c>
      <c r="F4394" s="269">
        <v>38</v>
      </c>
      <c r="G4394" s="270">
        <v>77</v>
      </c>
      <c r="M4394" s="267">
        <v>-86.786874207364633</v>
      </c>
    </row>
    <row r="4395" spans="1:13" x14ac:dyDescent="0.25">
      <c r="A4395" s="267">
        <v>7233003</v>
      </c>
      <c r="B4395" s="267" t="s">
        <v>6502</v>
      </c>
      <c r="C4395" s="267" t="s">
        <v>2525</v>
      </c>
      <c r="D4395" s="268"/>
      <c r="E4395" s="267">
        <v>70</v>
      </c>
      <c r="F4395" s="269">
        <v>39</v>
      </c>
      <c r="G4395" s="270">
        <v>79.2</v>
      </c>
      <c r="M4395" s="267">
        <v>-88.440642184561128</v>
      </c>
    </row>
    <row r="4396" spans="1:13" x14ac:dyDescent="0.25">
      <c r="A4396" s="267">
        <v>7233004</v>
      </c>
      <c r="B4396" s="267" t="s">
        <v>6504</v>
      </c>
      <c r="C4396" s="267" t="s">
        <v>2525</v>
      </c>
      <c r="D4396" s="268"/>
      <c r="E4396" s="267">
        <v>50</v>
      </c>
      <c r="F4396" s="269">
        <v>103</v>
      </c>
      <c r="G4396" s="270">
        <v>206.2</v>
      </c>
      <c r="M4396" s="267">
        <v>-65.558574984320671</v>
      </c>
    </row>
    <row r="4397" spans="1:13" x14ac:dyDescent="0.25">
      <c r="A4397" s="267">
        <v>7233005</v>
      </c>
      <c r="B4397" s="267" t="s">
        <v>6506</v>
      </c>
      <c r="C4397" s="267" t="s">
        <v>2525</v>
      </c>
      <c r="D4397" s="268"/>
      <c r="E4397" s="267">
        <v>70</v>
      </c>
      <c r="F4397" s="269">
        <v>268</v>
      </c>
      <c r="G4397" s="270">
        <v>538.79999999999995</v>
      </c>
      <c r="M4397" s="267">
        <v>-89.358133216349003</v>
      </c>
    </row>
    <row r="4398" spans="1:13" x14ac:dyDescent="0.25">
      <c r="A4398" s="267">
        <v>7233006</v>
      </c>
      <c r="B4398" s="267" t="s">
        <v>6508</v>
      </c>
      <c r="C4398" s="267" t="s">
        <v>2525</v>
      </c>
      <c r="D4398" s="268"/>
      <c r="E4398" s="267">
        <v>70</v>
      </c>
      <c r="F4398" s="269">
        <v>140</v>
      </c>
      <c r="G4398" s="270">
        <v>281.39999999999998</v>
      </c>
      <c r="M4398" s="267">
        <v>-87.127518539874131</v>
      </c>
    </row>
    <row r="4399" spans="1:13" x14ac:dyDescent="0.25">
      <c r="A4399" s="267">
        <v>7233007</v>
      </c>
      <c r="B4399" s="267" t="s">
        <v>6510</v>
      </c>
      <c r="C4399" s="267" t="s">
        <v>2525</v>
      </c>
      <c r="D4399" s="268"/>
      <c r="E4399" s="267">
        <v>70</v>
      </c>
      <c r="F4399" s="269">
        <v>232</v>
      </c>
      <c r="G4399" s="270">
        <v>467.2</v>
      </c>
      <c r="M4399" s="267">
        <v>-85.21658086250666</v>
      </c>
    </row>
    <row r="4400" spans="1:13" x14ac:dyDescent="0.25">
      <c r="A4400" s="267">
        <v>7233008</v>
      </c>
      <c r="B4400" s="267" t="s">
        <v>6512</v>
      </c>
      <c r="C4400" s="267" t="s">
        <v>2525</v>
      </c>
      <c r="D4400" s="268"/>
      <c r="E4400" s="267">
        <v>70</v>
      </c>
      <c r="F4400" s="269">
        <v>149</v>
      </c>
      <c r="G4400" s="270">
        <v>300</v>
      </c>
      <c r="M4400" s="267">
        <v>-86.477258094580222</v>
      </c>
    </row>
    <row r="4401" spans="1:13" x14ac:dyDescent="0.25">
      <c r="A4401" s="267">
        <v>7233010</v>
      </c>
      <c r="B4401" s="267" t="s">
        <v>6514</v>
      </c>
      <c r="C4401" s="267" t="s">
        <v>2525</v>
      </c>
      <c r="D4401" s="268"/>
      <c r="E4401" s="267">
        <v>70</v>
      </c>
      <c r="F4401" s="269">
        <v>11580</v>
      </c>
      <c r="G4401" s="270">
        <v>23274.799999999999</v>
      </c>
      <c r="M4401" s="267">
        <v>-86.413571008461517</v>
      </c>
    </row>
    <row r="4402" spans="1:13" x14ac:dyDescent="0.25">
      <c r="A4402" s="267">
        <v>7233011</v>
      </c>
      <c r="B4402" s="267" t="s">
        <v>6516</v>
      </c>
      <c r="C4402" s="267" t="s">
        <v>2525</v>
      </c>
      <c r="D4402" s="268"/>
      <c r="E4402" s="267">
        <v>60</v>
      </c>
      <c r="F4402" s="269">
        <v>101</v>
      </c>
      <c r="G4402" s="270">
        <v>204</v>
      </c>
      <c r="M4402" s="267">
        <v>-84.63652996476398</v>
      </c>
    </row>
    <row r="4403" spans="1:13" x14ac:dyDescent="0.25">
      <c r="A4403" s="267">
        <v>7233014</v>
      </c>
      <c r="B4403" s="267" t="s">
        <v>6518</v>
      </c>
      <c r="C4403" s="267" t="s">
        <v>2525</v>
      </c>
      <c r="D4403" s="268"/>
      <c r="E4403" s="267">
        <v>60</v>
      </c>
      <c r="F4403" s="269">
        <v>415</v>
      </c>
      <c r="G4403" s="270">
        <v>834</v>
      </c>
      <c r="M4403" s="267">
        <v>-79.387820170599142</v>
      </c>
    </row>
    <row r="4404" spans="1:13" x14ac:dyDescent="0.25">
      <c r="A4404" s="267">
        <v>7233016</v>
      </c>
      <c r="B4404" s="267" t="s">
        <v>6520</v>
      </c>
      <c r="C4404" s="267" t="s">
        <v>2525</v>
      </c>
      <c r="D4404" s="268"/>
      <c r="E4404" s="267">
        <v>70</v>
      </c>
      <c r="F4404" s="269">
        <v>156</v>
      </c>
      <c r="G4404" s="270">
        <v>312.8</v>
      </c>
      <c r="M4404" s="267">
        <v>-89.137899968522575</v>
      </c>
    </row>
    <row r="4405" spans="1:13" x14ac:dyDescent="0.25">
      <c r="A4405" s="267">
        <v>7233017</v>
      </c>
      <c r="B4405" s="267" t="s">
        <v>6522</v>
      </c>
      <c r="C4405" s="267" t="s">
        <v>2525</v>
      </c>
      <c r="D4405" s="268"/>
      <c r="E4405" s="267">
        <v>60</v>
      </c>
      <c r="F4405" s="269">
        <v>190</v>
      </c>
      <c r="G4405" s="270">
        <v>381</v>
      </c>
      <c r="M4405" s="267">
        <v>-81.859384120402126</v>
      </c>
    </row>
    <row r="4406" spans="1:13" x14ac:dyDescent="0.25">
      <c r="A4406" s="267">
        <v>7233018</v>
      </c>
      <c r="B4406" s="267" t="s">
        <v>6524</v>
      </c>
      <c r="C4406" s="267" t="s">
        <v>2525</v>
      </c>
      <c r="D4406" s="268"/>
      <c r="E4406" s="267">
        <v>60</v>
      </c>
      <c r="F4406" s="269">
        <v>326</v>
      </c>
      <c r="G4406" s="270">
        <v>655.6</v>
      </c>
      <c r="M4406" s="267">
        <v>-81.152524672164603</v>
      </c>
    </row>
    <row r="4407" spans="1:13" x14ac:dyDescent="0.25">
      <c r="A4407" s="267">
        <v>7233019</v>
      </c>
      <c r="B4407" s="267" t="s">
        <v>6526</v>
      </c>
      <c r="C4407" s="267" t="s">
        <v>2525</v>
      </c>
      <c r="D4407" s="268"/>
      <c r="E4407" s="267">
        <v>70</v>
      </c>
      <c r="F4407" s="269">
        <v>88</v>
      </c>
      <c r="G4407" s="270">
        <v>177.8</v>
      </c>
      <c r="M4407" s="267">
        <v>-87.44143019772568</v>
      </c>
    </row>
    <row r="4408" spans="1:13" x14ac:dyDescent="0.25">
      <c r="A4408" s="267">
        <v>7233020</v>
      </c>
      <c r="B4408" s="267" t="s">
        <v>6528</v>
      </c>
      <c r="C4408" s="267" t="s">
        <v>2525</v>
      </c>
      <c r="D4408" s="268"/>
      <c r="E4408" s="267">
        <v>50</v>
      </c>
      <c r="F4408" s="269">
        <v>7274</v>
      </c>
      <c r="G4408" s="270">
        <v>14620.2</v>
      </c>
      <c r="M4408" s="267">
        <v>-62.907099425526361</v>
      </c>
    </row>
    <row r="4409" spans="1:13" x14ac:dyDescent="0.25">
      <c r="A4409" s="267">
        <v>7233021</v>
      </c>
      <c r="B4409" s="267" t="s">
        <v>6530</v>
      </c>
      <c r="C4409" s="267" t="s">
        <v>2525</v>
      </c>
      <c r="D4409" s="268"/>
      <c r="E4409" s="267">
        <v>70</v>
      </c>
      <c r="F4409" s="269">
        <v>131</v>
      </c>
      <c r="G4409" s="270">
        <v>262.39999999999998</v>
      </c>
      <c r="M4409" s="267">
        <v>-88.003363034043446</v>
      </c>
    </row>
    <row r="4410" spans="1:13" x14ac:dyDescent="0.25">
      <c r="A4410" s="267">
        <v>7233022</v>
      </c>
      <c r="B4410" s="267" t="s">
        <v>10510</v>
      </c>
      <c r="C4410" s="267" t="s">
        <v>2525</v>
      </c>
      <c r="D4410" s="268"/>
      <c r="E4410" s="267">
        <v>70</v>
      </c>
      <c r="F4410" s="269">
        <v>232</v>
      </c>
      <c r="G4410" s="270">
        <v>467.2</v>
      </c>
      <c r="M4410" s="267">
        <v>-89.163184806467882</v>
      </c>
    </row>
    <row r="4411" spans="1:13" x14ac:dyDescent="0.25">
      <c r="A4411" s="267">
        <v>7233023</v>
      </c>
      <c r="B4411" s="267" t="s">
        <v>6533</v>
      </c>
      <c r="C4411" s="267" t="s">
        <v>2525</v>
      </c>
      <c r="D4411" s="268"/>
      <c r="E4411" s="267">
        <v>70</v>
      </c>
      <c r="F4411" s="269">
        <v>263</v>
      </c>
      <c r="G4411" s="270">
        <v>528.79999999999995</v>
      </c>
      <c r="M4411" s="267">
        <v>-88.177120003639558</v>
      </c>
    </row>
    <row r="4412" spans="1:13" x14ac:dyDescent="0.25">
      <c r="A4412" s="267">
        <v>7233025</v>
      </c>
      <c r="B4412" s="267" t="s">
        <v>6535</v>
      </c>
      <c r="C4412" s="267" t="s">
        <v>2525</v>
      </c>
      <c r="D4412" s="268"/>
      <c r="E4412" s="267">
        <v>60</v>
      </c>
      <c r="F4412" s="269">
        <v>50</v>
      </c>
      <c r="G4412" s="270">
        <v>99.8</v>
      </c>
      <c r="M4412" s="267">
        <v>-84.793122860116142</v>
      </c>
    </row>
    <row r="4413" spans="1:13" x14ac:dyDescent="0.25">
      <c r="A4413" s="267">
        <v>7233026</v>
      </c>
      <c r="B4413" s="267" t="s">
        <v>6537</v>
      </c>
      <c r="C4413" s="267" t="s">
        <v>22275</v>
      </c>
      <c r="D4413" s="268"/>
      <c r="E4413" s="267">
        <v>50</v>
      </c>
      <c r="F4413" s="269">
        <v>3742</v>
      </c>
      <c r="G4413" s="270">
        <v>7520.8</v>
      </c>
      <c r="M4413" s="267">
        <v>-72.157478107213308</v>
      </c>
    </row>
    <row r="4414" spans="1:13" x14ac:dyDescent="0.25">
      <c r="A4414" s="267">
        <v>7233027</v>
      </c>
      <c r="B4414" s="267" t="s">
        <v>6539</v>
      </c>
      <c r="C4414" s="267" t="s">
        <v>2525</v>
      </c>
      <c r="D4414" s="268"/>
      <c r="E4414" s="267">
        <v>60</v>
      </c>
      <c r="F4414" s="269">
        <v>717</v>
      </c>
      <c r="G4414" s="270">
        <v>1441.6</v>
      </c>
      <c r="M4414" s="267">
        <v>-81.679162663677175</v>
      </c>
    </row>
    <row r="4415" spans="1:13" x14ac:dyDescent="0.25">
      <c r="A4415" s="267">
        <v>7233028</v>
      </c>
      <c r="B4415" s="267" t="s">
        <v>8346</v>
      </c>
      <c r="C4415" s="267" t="s">
        <v>2525</v>
      </c>
      <c r="D4415" s="268"/>
      <c r="E4415" s="267">
        <v>50</v>
      </c>
      <c r="F4415" s="269">
        <v>261</v>
      </c>
      <c r="G4415" s="270">
        <v>525.4</v>
      </c>
      <c r="M4415" s="267">
        <v>-74.358969998036685</v>
      </c>
    </row>
    <row r="4416" spans="1:13" x14ac:dyDescent="0.25">
      <c r="A4416" s="267">
        <v>7233029</v>
      </c>
      <c r="B4416" s="267" t="s">
        <v>6542</v>
      </c>
      <c r="C4416" s="267" t="s">
        <v>22275</v>
      </c>
      <c r="D4416" s="268"/>
      <c r="E4416" s="267">
        <v>50</v>
      </c>
      <c r="F4416" s="269">
        <v>1543</v>
      </c>
      <c r="G4416" s="270">
        <v>3100.8</v>
      </c>
      <c r="M4416" s="267">
        <v>-77.920339635943833</v>
      </c>
    </row>
    <row r="4417" spans="1:13" x14ac:dyDescent="0.25">
      <c r="A4417" s="267">
        <v>7233030</v>
      </c>
      <c r="B4417" s="267" t="s">
        <v>6544</v>
      </c>
      <c r="C4417" s="267" t="s">
        <v>2525</v>
      </c>
      <c r="D4417" s="268"/>
      <c r="E4417" s="267">
        <v>70</v>
      </c>
      <c r="F4417" s="269">
        <v>4471</v>
      </c>
      <c r="G4417" s="270">
        <v>8986.4</v>
      </c>
      <c r="M4417" s="267">
        <v>-92.213513456337196</v>
      </c>
    </row>
    <row r="4418" spans="1:13" x14ac:dyDescent="0.25">
      <c r="A4418" s="267">
        <v>7233031</v>
      </c>
      <c r="B4418" s="267" t="s">
        <v>6546</v>
      </c>
      <c r="C4418" s="267" t="s">
        <v>2525</v>
      </c>
      <c r="D4418" s="268"/>
      <c r="E4418" s="267">
        <v>60</v>
      </c>
      <c r="F4418" s="269">
        <v>64</v>
      </c>
      <c r="G4418" s="270">
        <v>129.4</v>
      </c>
      <c r="M4418" s="267">
        <v>-84.980363515005962</v>
      </c>
    </row>
    <row r="4419" spans="1:13" x14ac:dyDescent="0.25">
      <c r="A4419" s="267">
        <v>7233032</v>
      </c>
      <c r="B4419" s="267" t="s">
        <v>6548</v>
      </c>
      <c r="C4419" s="267" t="s">
        <v>2525</v>
      </c>
      <c r="D4419" s="268"/>
      <c r="E4419" s="267">
        <v>70</v>
      </c>
      <c r="F4419" s="269">
        <v>71</v>
      </c>
      <c r="G4419" s="270">
        <v>143.19999999999999</v>
      </c>
      <c r="M4419" s="267">
        <v>-85.006787981848916</v>
      </c>
    </row>
    <row r="4420" spans="1:13" x14ac:dyDescent="0.25">
      <c r="A4420" s="267">
        <v>7233033</v>
      </c>
      <c r="B4420" s="267" t="s">
        <v>6550</v>
      </c>
      <c r="C4420" s="267" t="s">
        <v>2525</v>
      </c>
      <c r="D4420" s="268"/>
      <c r="E4420" s="267">
        <v>70</v>
      </c>
      <c r="F4420" s="269">
        <v>165</v>
      </c>
      <c r="G4420" s="270">
        <v>332.4</v>
      </c>
      <c r="M4420" s="267">
        <v>-89.152810707168413</v>
      </c>
    </row>
    <row r="4421" spans="1:13" x14ac:dyDescent="0.25">
      <c r="A4421" s="267">
        <v>7233034</v>
      </c>
      <c r="B4421" s="267" t="s">
        <v>6552</v>
      </c>
      <c r="C4421" s="267" t="s">
        <v>2525</v>
      </c>
      <c r="D4421" s="268"/>
      <c r="E4421" s="267">
        <v>70</v>
      </c>
      <c r="F4421" s="269">
        <v>121</v>
      </c>
      <c r="G4421" s="270">
        <v>243.4</v>
      </c>
      <c r="M4421" s="267">
        <v>-88.146887919165536</v>
      </c>
    </row>
    <row r="4422" spans="1:13" x14ac:dyDescent="0.25">
      <c r="A4422" s="267">
        <v>7233035</v>
      </c>
      <c r="B4422" s="267" t="s">
        <v>6554</v>
      </c>
      <c r="C4422" s="267" t="s">
        <v>2525</v>
      </c>
      <c r="D4422" s="268"/>
      <c r="E4422" s="267">
        <v>50</v>
      </c>
      <c r="F4422" s="269">
        <v>813</v>
      </c>
      <c r="G4422" s="270">
        <v>1633.8</v>
      </c>
      <c r="M4422" s="267">
        <v>-78.557805940349951</v>
      </c>
    </row>
    <row r="4423" spans="1:13" x14ac:dyDescent="0.25">
      <c r="A4423" s="267">
        <v>7233036</v>
      </c>
      <c r="B4423" s="267" t="s">
        <v>6556</v>
      </c>
      <c r="C4423" s="267" t="s">
        <v>2525</v>
      </c>
      <c r="D4423" s="268"/>
      <c r="E4423" s="267">
        <v>60</v>
      </c>
      <c r="F4423" s="269">
        <v>223</v>
      </c>
      <c r="G4423" s="270">
        <v>449.2</v>
      </c>
      <c r="M4423" s="267">
        <v>-82.843907186346357</v>
      </c>
    </row>
    <row r="4424" spans="1:13" x14ac:dyDescent="0.25">
      <c r="A4424" s="267">
        <v>7233037</v>
      </c>
      <c r="B4424" s="267" t="s">
        <v>6558</v>
      </c>
      <c r="C4424" s="267" t="s">
        <v>2525</v>
      </c>
      <c r="D4424" s="268"/>
      <c r="E4424" s="267">
        <v>70</v>
      </c>
      <c r="F4424" s="269">
        <v>65</v>
      </c>
      <c r="G4424" s="270">
        <v>130.19999999999999</v>
      </c>
      <c r="M4424" s="267">
        <v>-88.231093552476366</v>
      </c>
    </row>
    <row r="4425" spans="1:13" x14ac:dyDescent="0.25">
      <c r="A4425" s="267">
        <v>7233038</v>
      </c>
      <c r="B4425" s="267" t="s">
        <v>6560</v>
      </c>
      <c r="C4425" s="267" t="s">
        <v>2525</v>
      </c>
      <c r="D4425" s="268"/>
      <c r="E4425" s="267">
        <v>50</v>
      </c>
      <c r="F4425" s="269">
        <v>227</v>
      </c>
      <c r="G4425" s="270">
        <v>456</v>
      </c>
      <c r="M4425" s="267">
        <v>-77.257492733561122</v>
      </c>
    </row>
    <row r="4426" spans="1:13" x14ac:dyDescent="0.25">
      <c r="A4426" s="267">
        <v>7233039</v>
      </c>
      <c r="B4426" s="267" t="s">
        <v>6562</v>
      </c>
      <c r="C4426" s="267" t="s">
        <v>2525</v>
      </c>
      <c r="D4426" s="268"/>
      <c r="E4426" s="267">
        <v>60</v>
      </c>
      <c r="F4426" s="269">
        <v>181</v>
      </c>
      <c r="G4426" s="270">
        <v>364.8</v>
      </c>
      <c r="M4426" s="267">
        <v>-84.743813769534768</v>
      </c>
    </row>
    <row r="4427" spans="1:13" x14ac:dyDescent="0.25">
      <c r="A4427" s="267">
        <v>7233040</v>
      </c>
      <c r="B4427" s="267" t="s">
        <v>6564</v>
      </c>
      <c r="C4427" s="267" t="s">
        <v>2525</v>
      </c>
      <c r="D4427" s="268"/>
      <c r="E4427" s="267">
        <v>70</v>
      </c>
      <c r="F4427" s="269">
        <v>3653</v>
      </c>
      <c r="G4427" s="270">
        <v>7341.6</v>
      </c>
      <c r="M4427" s="267">
        <v>-88.31729088513498</v>
      </c>
    </row>
    <row r="4428" spans="1:13" x14ac:dyDescent="0.25">
      <c r="A4428" s="267">
        <v>7233041</v>
      </c>
      <c r="B4428" s="267" t="s">
        <v>6566</v>
      </c>
      <c r="C4428" s="267" t="s">
        <v>2525</v>
      </c>
      <c r="D4428" s="268"/>
      <c r="E4428" s="267">
        <v>70</v>
      </c>
      <c r="F4428" s="269">
        <v>547</v>
      </c>
      <c r="G4428" s="270">
        <v>1100.4000000000001</v>
      </c>
      <c r="M4428" s="267">
        <v>-86.96189093393771</v>
      </c>
    </row>
    <row r="4429" spans="1:13" x14ac:dyDescent="0.25">
      <c r="A4429" s="267">
        <v>7233042</v>
      </c>
      <c r="B4429" s="267" t="s">
        <v>8589</v>
      </c>
      <c r="C4429" s="267" t="s">
        <v>2525</v>
      </c>
      <c r="D4429" s="268"/>
      <c r="E4429" s="267">
        <v>60</v>
      </c>
      <c r="F4429" s="269">
        <v>704</v>
      </c>
      <c r="G4429" s="270">
        <v>1415</v>
      </c>
      <c r="M4429" s="267">
        <v>-81.957844442488124</v>
      </c>
    </row>
    <row r="4430" spans="1:13" x14ac:dyDescent="0.25">
      <c r="A4430" s="267">
        <v>7233043</v>
      </c>
      <c r="B4430" s="267" t="s">
        <v>6569</v>
      </c>
      <c r="C4430" s="267" t="s">
        <v>2525</v>
      </c>
      <c r="D4430" s="268"/>
      <c r="E4430" s="267">
        <v>70</v>
      </c>
      <c r="F4430" s="269">
        <v>119</v>
      </c>
      <c r="G4430" s="270">
        <v>238.6</v>
      </c>
      <c r="M4430" s="267">
        <v>-85.819767539873069</v>
      </c>
    </row>
    <row r="4431" spans="1:13" x14ac:dyDescent="0.25">
      <c r="A4431" s="267">
        <v>7233046</v>
      </c>
      <c r="B4431" s="267" t="s">
        <v>6571</v>
      </c>
      <c r="C4431" s="267" t="s">
        <v>2525</v>
      </c>
      <c r="D4431" s="268"/>
      <c r="E4431" s="267">
        <v>60</v>
      </c>
      <c r="F4431" s="269">
        <v>108</v>
      </c>
      <c r="G4431" s="270">
        <v>218</v>
      </c>
      <c r="M4431" s="267">
        <v>-81.607412138864674</v>
      </c>
    </row>
    <row r="4432" spans="1:13" x14ac:dyDescent="0.25">
      <c r="A4432" s="267">
        <v>7233048</v>
      </c>
      <c r="B4432" s="267" t="s">
        <v>6573</v>
      </c>
      <c r="C4432" s="267" t="s">
        <v>2525</v>
      </c>
      <c r="D4432" s="268"/>
      <c r="E4432" s="267">
        <v>60</v>
      </c>
      <c r="F4432" s="269">
        <v>69</v>
      </c>
      <c r="G4432" s="270">
        <v>138.4</v>
      </c>
      <c r="M4432" s="267">
        <v>-81.290711408513303</v>
      </c>
    </row>
    <row r="4433" spans="1:13" x14ac:dyDescent="0.25">
      <c r="A4433" s="267">
        <v>7233049</v>
      </c>
      <c r="B4433" s="267" t="s">
        <v>6575</v>
      </c>
      <c r="C4433" s="267" t="s">
        <v>2525</v>
      </c>
      <c r="D4433" s="268"/>
      <c r="E4433" s="267">
        <v>50</v>
      </c>
      <c r="F4433" s="269">
        <v>111</v>
      </c>
      <c r="G4433" s="270">
        <v>222.6</v>
      </c>
      <c r="M4433" s="267">
        <v>-34.351277328327555</v>
      </c>
    </row>
    <row r="4434" spans="1:13" x14ac:dyDescent="0.25">
      <c r="A4434" s="267">
        <v>7233050</v>
      </c>
      <c r="B4434" s="267" t="s">
        <v>6577</v>
      </c>
      <c r="C4434" s="267" t="s">
        <v>2525</v>
      </c>
      <c r="D4434" s="268"/>
      <c r="E4434" s="267">
        <v>70</v>
      </c>
      <c r="F4434" s="269">
        <v>4685</v>
      </c>
      <c r="G4434" s="270">
        <v>9417.7999999999993</v>
      </c>
      <c r="M4434" s="267">
        <v>-85.574623897914037</v>
      </c>
    </row>
    <row r="4435" spans="1:13" x14ac:dyDescent="0.25">
      <c r="A4435" s="267">
        <v>7233052</v>
      </c>
      <c r="B4435" s="267" t="s">
        <v>6579</v>
      </c>
      <c r="C4435" s="267" t="s">
        <v>2525</v>
      </c>
      <c r="D4435" s="268"/>
      <c r="E4435" s="267">
        <v>60</v>
      </c>
      <c r="F4435" s="269">
        <v>234</v>
      </c>
      <c r="G4435" s="270">
        <v>470.6</v>
      </c>
      <c r="M4435" s="267">
        <v>-83.839274989891464</v>
      </c>
    </row>
    <row r="4436" spans="1:13" x14ac:dyDescent="0.25">
      <c r="A4436" s="267">
        <v>7233053</v>
      </c>
      <c r="B4436" s="267" t="s">
        <v>6581</v>
      </c>
      <c r="C4436" s="267" t="s">
        <v>2525</v>
      </c>
      <c r="D4436" s="268"/>
      <c r="E4436" s="267">
        <v>60</v>
      </c>
      <c r="F4436" s="269">
        <v>356</v>
      </c>
      <c r="G4436" s="270">
        <v>716.2</v>
      </c>
      <c r="M4436" s="267">
        <v>-82.307897385380159</v>
      </c>
    </row>
    <row r="4437" spans="1:13" x14ac:dyDescent="0.25">
      <c r="A4437" s="267">
        <v>7233054</v>
      </c>
      <c r="B4437" s="267" t="s">
        <v>6583</v>
      </c>
      <c r="C4437" s="267" t="s">
        <v>2525</v>
      </c>
      <c r="D4437" s="268"/>
      <c r="E4437" s="267">
        <v>70</v>
      </c>
      <c r="F4437" s="269">
        <v>163</v>
      </c>
      <c r="G4437" s="270">
        <v>327.8</v>
      </c>
      <c r="M4437" s="267">
        <v>-87.550990726642524</v>
      </c>
    </row>
    <row r="4438" spans="1:13" x14ac:dyDescent="0.25">
      <c r="A4438" s="267">
        <v>7233055</v>
      </c>
      <c r="B4438" s="267" t="s">
        <v>6585</v>
      </c>
      <c r="C4438" s="267" t="s">
        <v>2525</v>
      </c>
      <c r="D4438" s="268"/>
      <c r="E4438" s="267">
        <v>70</v>
      </c>
      <c r="F4438" s="269">
        <v>286</v>
      </c>
      <c r="G4438" s="270">
        <v>574.20000000000005</v>
      </c>
      <c r="M4438" s="267">
        <v>-85.316333794704562</v>
      </c>
    </row>
    <row r="4439" spans="1:13" x14ac:dyDescent="0.25">
      <c r="A4439" s="267">
        <v>7233056</v>
      </c>
      <c r="B4439" s="267" t="s">
        <v>6587</v>
      </c>
      <c r="C4439" s="267" t="s">
        <v>2525</v>
      </c>
      <c r="D4439" s="268"/>
      <c r="E4439" s="267">
        <v>60</v>
      </c>
      <c r="F4439" s="269">
        <v>487</v>
      </c>
      <c r="G4439" s="270">
        <v>979.2</v>
      </c>
      <c r="M4439" s="267">
        <v>-79.260213770806757</v>
      </c>
    </row>
    <row r="4440" spans="1:13" x14ac:dyDescent="0.25">
      <c r="A4440" s="267">
        <v>7233058</v>
      </c>
      <c r="B4440" s="267" t="s">
        <v>6589</v>
      </c>
      <c r="C4440" s="267" t="s">
        <v>2525</v>
      </c>
      <c r="D4440" s="268"/>
      <c r="E4440" s="267">
        <v>60</v>
      </c>
      <c r="F4440" s="269">
        <v>128</v>
      </c>
      <c r="G4440" s="270">
        <v>256.39999999999998</v>
      </c>
      <c r="M4440" s="267">
        <v>-80.508932113680899</v>
      </c>
    </row>
    <row r="4441" spans="1:13" x14ac:dyDescent="0.25">
      <c r="A4441" s="267">
        <v>7233060</v>
      </c>
      <c r="B4441" s="267" t="s">
        <v>6591</v>
      </c>
      <c r="C4441" s="267" t="s">
        <v>2525</v>
      </c>
      <c r="D4441" s="268"/>
      <c r="E4441" s="267">
        <v>60</v>
      </c>
      <c r="F4441" s="269">
        <v>166</v>
      </c>
      <c r="G4441" s="270">
        <v>334</v>
      </c>
      <c r="M4441" s="267">
        <v>-83.753460393522587</v>
      </c>
    </row>
    <row r="4442" spans="1:13" x14ac:dyDescent="0.25">
      <c r="A4442" s="267">
        <v>7233061</v>
      </c>
      <c r="B4442" s="267" t="s">
        <v>6593</v>
      </c>
      <c r="C4442" s="267" t="s">
        <v>2525</v>
      </c>
      <c r="D4442" s="268"/>
      <c r="E4442" s="267">
        <v>70</v>
      </c>
      <c r="F4442" s="269">
        <v>99</v>
      </c>
      <c r="G4442" s="270">
        <v>198.4</v>
      </c>
      <c r="M4442" s="267">
        <v>-87.792078914062316</v>
      </c>
    </row>
    <row r="4443" spans="1:13" x14ac:dyDescent="0.25">
      <c r="A4443" s="267">
        <v>7233062</v>
      </c>
      <c r="B4443" s="267" t="s">
        <v>6595</v>
      </c>
      <c r="C4443" s="267" t="s">
        <v>2525</v>
      </c>
      <c r="D4443" s="268"/>
      <c r="E4443" s="267">
        <v>70</v>
      </c>
      <c r="F4443" s="269">
        <v>34</v>
      </c>
      <c r="G4443" s="270">
        <v>69.2</v>
      </c>
      <c r="M4443" s="267">
        <v>-89.962627209516754</v>
      </c>
    </row>
    <row r="4444" spans="1:13" x14ac:dyDescent="0.25">
      <c r="A4444" s="267">
        <v>7233063</v>
      </c>
      <c r="B4444" s="267" t="s">
        <v>6597</v>
      </c>
      <c r="C4444" s="267" t="s">
        <v>2525</v>
      </c>
      <c r="D4444" s="268"/>
      <c r="E4444" s="267">
        <v>60</v>
      </c>
      <c r="F4444" s="269">
        <v>297</v>
      </c>
      <c r="G4444" s="270">
        <v>596.6</v>
      </c>
      <c r="M4444" s="267">
        <v>-79.787939300834168</v>
      </c>
    </row>
    <row r="4445" spans="1:13" x14ac:dyDescent="0.25">
      <c r="A4445" s="267">
        <v>7233064</v>
      </c>
      <c r="B4445" s="267" t="s">
        <v>6599</v>
      </c>
      <c r="C4445" s="267" t="s">
        <v>2525</v>
      </c>
      <c r="D4445" s="268"/>
      <c r="E4445" s="267">
        <v>60</v>
      </c>
      <c r="F4445" s="269">
        <v>133</v>
      </c>
      <c r="G4445" s="270">
        <v>267.39999999999998</v>
      </c>
      <c r="M4445" s="267">
        <v>-83.919229770925611</v>
      </c>
    </row>
    <row r="4446" spans="1:13" x14ac:dyDescent="0.25">
      <c r="A4446" s="267">
        <v>7233065</v>
      </c>
      <c r="B4446" s="267" t="s">
        <v>6601</v>
      </c>
      <c r="C4446" s="267" t="s">
        <v>2525</v>
      </c>
      <c r="D4446" s="268"/>
      <c r="E4446" s="267">
        <v>70</v>
      </c>
      <c r="F4446" s="269">
        <v>73</v>
      </c>
      <c r="G4446" s="270">
        <v>147</v>
      </c>
      <c r="M4446" s="267">
        <v>-85.627015553962323</v>
      </c>
    </row>
    <row r="4447" spans="1:13" x14ac:dyDescent="0.25">
      <c r="A4447" s="267">
        <v>7233067</v>
      </c>
      <c r="B4447" s="267" t="s">
        <v>6603</v>
      </c>
      <c r="C4447" s="267" t="s">
        <v>2525</v>
      </c>
      <c r="D4447" s="268"/>
      <c r="E4447" s="267">
        <v>70</v>
      </c>
      <c r="F4447" s="269">
        <v>118</v>
      </c>
      <c r="G4447" s="270">
        <v>237.4</v>
      </c>
      <c r="M4447" s="267">
        <v>-88.386372119804221</v>
      </c>
    </row>
    <row r="4448" spans="1:13" x14ac:dyDescent="0.25">
      <c r="A4448" s="267">
        <v>7233068</v>
      </c>
      <c r="B4448" s="267" t="s">
        <v>6605</v>
      </c>
      <c r="C4448" s="267" t="s">
        <v>2525</v>
      </c>
      <c r="D4448" s="268"/>
      <c r="E4448" s="267">
        <v>60</v>
      </c>
      <c r="F4448" s="269">
        <v>101</v>
      </c>
      <c r="G4448" s="270">
        <v>203.4</v>
      </c>
      <c r="M4448" s="267">
        <v>-83.267835106278113</v>
      </c>
    </row>
    <row r="4449" spans="1:13" x14ac:dyDescent="0.25">
      <c r="A4449" s="267">
        <v>7233070</v>
      </c>
      <c r="B4449" s="267" t="s">
        <v>6607</v>
      </c>
      <c r="C4449" s="267" t="s">
        <v>2525</v>
      </c>
      <c r="D4449" s="268"/>
      <c r="E4449" s="267">
        <v>70</v>
      </c>
      <c r="F4449" s="269">
        <v>251</v>
      </c>
      <c r="G4449" s="270">
        <v>505.4</v>
      </c>
      <c r="M4449" s="267">
        <v>-86.700730128781672</v>
      </c>
    </row>
    <row r="4450" spans="1:13" x14ac:dyDescent="0.25">
      <c r="A4450" s="267">
        <v>7233071</v>
      </c>
      <c r="B4450" s="267" t="s">
        <v>6609</v>
      </c>
      <c r="C4450" s="267" t="s">
        <v>2525</v>
      </c>
      <c r="D4450" s="268"/>
      <c r="E4450" s="267">
        <v>60</v>
      </c>
      <c r="F4450" s="269">
        <v>216</v>
      </c>
      <c r="G4450" s="270">
        <v>433.6</v>
      </c>
      <c r="M4450" s="267">
        <v>-79.431470742940107</v>
      </c>
    </row>
    <row r="4451" spans="1:13" x14ac:dyDescent="0.25">
      <c r="A4451" s="267">
        <v>7233074</v>
      </c>
      <c r="B4451" s="267" t="s">
        <v>6611</v>
      </c>
      <c r="C4451" s="267" t="s">
        <v>2525</v>
      </c>
      <c r="D4451" s="268"/>
      <c r="E4451" s="267">
        <v>70</v>
      </c>
      <c r="F4451" s="269">
        <v>142</v>
      </c>
      <c r="G4451" s="270">
        <v>285.39999999999998</v>
      </c>
      <c r="M4451" s="267">
        <v>-88.266274990762042</v>
      </c>
    </row>
    <row r="4452" spans="1:13" x14ac:dyDescent="0.25">
      <c r="A4452" s="267">
        <v>7233075</v>
      </c>
      <c r="B4452" s="267" t="s">
        <v>6613</v>
      </c>
      <c r="C4452" s="267" t="s">
        <v>2525</v>
      </c>
      <c r="D4452" s="268"/>
      <c r="E4452" s="267">
        <v>60</v>
      </c>
      <c r="F4452" s="269">
        <v>549</v>
      </c>
      <c r="G4452" s="270">
        <v>1103.5999999999999</v>
      </c>
      <c r="M4452" s="267">
        <v>-83.047961228431205</v>
      </c>
    </row>
    <row r="4453" spans="1:13" x14ac:dyDescent="0.25">
      <c r="A4453" s="267">
        <v>7233076</v>
      </c>
      <c r="B4453" s="267" t="s">
        <v>6615</v>
      </c>
      <c r="C4453" s="267" t="s">
        <v>2525</v>
      </c>
      <c r="D4453" s="268"/>
      <c r="E4453" s="267">
        <v>50</v>
      </c>
      <c r="F4453" s="269">
        <v>697</v>
      </c>
      <c r="G4453" s="270">
        <v>1401.6</v>
      </c>
      <c r="M4453" s="267">
        <v>-69.621567376450457</v>
      </c>
    </row>
    <row r="4454" spans="1:13" x14ac:dyDescent="0.25">
      <c r="A4454" s="267">
        <v>7233077</v>
      </c>
      <c r="B4454" s="267" t="s">
        <v>6617</v>
      </c>
      <c r="C4454" s="267" t="s">
        <v>2525</v>
      </c>
      <c r="D4454" s="268"/>
      <c r="E4454" s="267">
        <v>70</v>
      </c>
      <c r="F4454" s="269">
        <v>89</v>
      </c>
      <c r="G4454" s="270">
        <v>179.2</v>
      </c>
      <c r="M4454" s="267">
        <v>-87.929313557187882</v>
      </c>
    </row>
    <row r="4455" spans="1:13" x14ac:dyDescent="0.25">
      <c r="A4455" s="267">
        <v>7233079</v>
      </c>
      <c r="B4455" s="267" t="s">
        <v>6619</v>
      </c>
      <c r="C4455" s="267" t="s">
        <v>2525</v>
      </c>
      <c r="D4455" s="268"/>
      <c r="E4455" s="267">
        <v>60</v>
      </c>
      <c r="F4455" s="269">
        <v>214</v>
      </c>
      <c r="G4455" s="270">
        <v>431</v>
      </c>
      <c r="M4455" s="267">
        <v>-82.932916145581729</v>
      </c>
    </row>
    <row r="4456" spans="1:13" x14ac:dyDescent="0.25">
      <c r="A4456" s="267">
        <v>7233080</v>
      </c>
      <c r="B4456" s="267" t="s">
        <v>6621</v>
      </c>
      <c r="C4456" s="267" t="s">
        <v>2525</v>
      </c>
      <c r="D4456" s="268"/>
      <c r="E4456" s="267">
        <v>60</v>
      </c>
      <c r="F4456" s="269">
        <v>453</v>
      </c>
      <c r="G4456" s="270">
        <v>910.8</v>
      </c>
      <c r="M4456" s="267">
        <v>-82.164650049449477</v>
      </c>
    </row>
    <row r="4457" spans="1:13" x14ac:dyDescent="0.25">
      <c r="A4457" s="267">
        <v>7233081</v>
      </c>
      <c r="B4457" s="267" t="s">
        <v>5428</v>
      </c>
      <c r="C4457" s="267" t="s">
        <v>2525</v>
      </c>
      <c r="D4457" s="268"/>
      <c r="E4457" s="267">
        <v>70</v>
      </c>
      <c r="F4457" s="269">
        <v>130</v>
      </c>
      <c r="G4457" s="270">
        <v>260.8</v>
      </c>
      <c r="M4457" s="267">
        <v>-86.394689771399996</v>
      </c>
    </row>
    <row r="4458" spans="1:13" x14ac:dyDescent="0.25">
      <c r="A4458" s="267">
        <v>7233083</v>
      </c>
      <c r="B4458" s="267" t="s">
        <v>6624</v>
      </c>
      <c r="C4458" s="267" t="s">
        <v>2525</v>
      </c>
      <c r="D4458" s="268"/>
      <c r="E4458" s="267">
        <v>50</v>
      </c>
      <c r="F4458" s="269">
        <v>309</v>
      </c>
      <c r="G4458" s="270">
        <v>621.79999999999995</v>
      </c>
      <c r="M4458" s="267">
        <v>-65.768253833958539</v>
      </c>
    </row>
    <row r="4459" spans="1:13" x14ac:dyDescent="0.25">
      <c r="A4459" s="267">
        <v>7233084</v>
      </c>
      <c r="B4459" s="267" t="s">
        <v>6626</v>
      </c>
      <c r="C4459" s="267" t="s">
        <v>2525</v>
      </c>
      <c r="D4459" s="268"/>
      <c r="E4459" s="267">
        <v>70</v>
      </c>
      <c r="F4459" s="269">
        <v>68</v>
      </c>
      <c r="G4459" s="270">
        <v>136.19999999999999</v>
      </c>
      <c r="M4459" s="267">
        <v>-86.931309968706245</v>
      </c>
    </row>
    <row r="4460" spans="1:13" x14ac:dyDescent="0.25">
      <c r="A4460" s="267">
        <v>7233201</v>
      </c>
      <c r="B4460" s="267" t="s">
        <v>6628</v>
      </c>
      <c r="C4460" s="267" t="s">
        <v>2525</v>
      </c>
      <c r="D4460" s="268"/>
      <c r="E4460" s="267">
        <v>70</v>
      </c>
      <c r="F4460" s="269">
        <v>70</v>
      </c>
      <c r="G4460" s="270">
        <v>141.4</v>
      </c>
      <c r="M4460" s="267">
        <v>-87.958171597184176</v>
      </c>
    </row>
    <row r="4461" spans="1:13" x14ac:dyDescent="0.25">
      <c r="A4461" s="267">
        <v>7233202</v>
      </c>
      <c r="B4461" s="267" t="s">
        <v>6630</v>
      </c>
      <c r="C4461" s="267" t="s">
        <v>2525</v>
      </c>
      <c r="D4461" s="268"/>
      <c r="E4461" s="267">
        <v>60</v>
      </c>
      <c r="F4461" s="269">
        <v>50</v>
      </c>
      <c r="G4461" s="270">
        <v>101</v>
      </c>
      <c r="M4461" s="267">
        <v>-83.569143363045413</v>
      </c>
    </row>
    <row r="4462" spans="1:13" x14ac:dyDescent="0.25">
      <c r="A4462" s="267">
        <v>7233203</v>
      </c>
      <c r="B4462" s="267" t="s">
        <v>6632</v>
      </c>
      <c r="C4462" s="267" t="s">
        <v>2525</v>
      </c>
      <c r="D4462" s="268"/>
      <c r="E4462" s="267">
        <v>70</v>
      </c>
      <c r="F4462" s="269">
        <v>89</v>
      </c>
      <c r="G4462" s="270">
        <v>178.8</v>
      </c>
      <c r="M4462" s="267">
        <v>-86.717394578542269</v>
      </c>
    </row>
    <row r="4463" spans="1:13" x14ac:dyDescent="0.25">
      <c r="A4463" s="267">
        <v>7233204</v>
      </c>
      <c r="B4463" s="267" t="s">
        <v>6634</v>
      </c>
      <c r="C4463" s="267" t="s">
        <v>2525</v>
      </c>
      <c r="D4463" s="268"/>
      <c r="E4463" s="267">
        <v>70</v>
      </c>
      <c r="F4463" s="269">
        <v>586</v>
      </c>
      <c r="G4463" s="270">
        <v>1178.2</v>
      </c>
      <c r="M4463" s="267">
        <v>-85.200673121989098</v>
      </c>
    </row>
    <row r="4464" spans="1:13" x14ac:dyDescent="0.25">
      <c r="A4464" s="267">
        <v>7233205</v>
      </c>
      <c r="B4464" s="267" t="s">
        <v>6636</v>
      </c>
      <c r="C4464" s="267" t="s">
        <v>2525</v>
      </c>
      <c r="D4464" s="268"/>
      <c r="E4464" s="267">
        <v>70</v>
      </c>
      <c r="F4464" s="269">
        <v>110</v>
      </c>
      <c r="G4464" s="270">
        <v>220.6</v>
      </c>
      <c r="M4464" s="267">
        <v>-87.129263176259798</v>
      </c>
    </row>
    <row r="4465" spans="1:13" x14ac:dyDescent="0.25">
      <c r="A4465" s="267">
        <v>7233206</v>
      </c>
      <c r="B4465" s="267" t="s">
        <v>6638</v>
      </c>
      <c r="C4465" s="267" t="s">
        <v>2525</v>
      </c>
      <c r="D4465" s="268"/>
      <c r="E4465" s="267">
        <v>70</v>
      </c>
      <c r="F4465" s="269">
        <v>125</v>
      </c>
      <c r="G4465" s="270">
        <v>251.2</v>
      </c>
      <c r="M4465" s="267">
        <v>-85.175852937590946</v>
      </c>
    </row>
    <row r="4466" spans="1:13" x14ac:dyDescent="0.25">
      <c r="A4466" s="267">
        <v>7233207</v>
      </c>
      <c r="B4466" s="267" t="s">
        <v>6640</v>
      </c>
      <c r="C4466" s="267" t="s">
        <v>2525</v>
      </c>
      <c r="D4466" s="268"/>
      <c r="E4466" s="267">
        <v>60</v>
      </c>
      <c r="F4466" s="269">
        <v>37</v>
      </c>
      <c r="G4466" s="270">
        <v>75</v>
      </c>
      <c r="M4466" s="267">
        <v>-82.265401449415336</v>
      </c>
    </row>
    <row r="4467" spans="1:13" x14ac:dyDescent="0.25">
      <c r="A4467" s="267">
        <v>7233208</v>
      </c>
      <c r="B4467" s="267" t="s">
        <v>6642</v>
      </c>
      <c r="C4467" s="267" t="s">
        <v>2525</v>
      </c>
      <c r="D4467" s="268"/>
      <c r="E4467" s="267">
        <v>60</v>
      </c>
      <c r="F4467" s="269">
        <v>40</v>
      </c>
      <c r="G4467" s="270">
        <v>81.400000000000006</v>
      </c>
      <c r="M4467" s="267">
        <v>-82.959403895766883</v>
      </c>
    </row>
    <row r="4468" spans="1:13" x14ac:dyDescent="0.25">
      <c r="A4468" s="267">
        <v>7233209</v>
      </c>
      <c r="B4468" s="267" t="s">
        <v>6644</v>
      </c>
      <c r="C4468" s="267" t="s">
        <v>2525</v>
      </c>
      <c r="D4468" s="268"/>
      <c r="E4468" s="267">
        <v>50</v>
      </c>
      <c r="F4468" s="269">
        <v>275</v>
      </c>
      <c r="G4468" s="270">
        <v>552.79999999999995</v>
      </c>
      <c r="M4468" s="267">
        <v>-6.6323258141370758</v>
      </c>
    </row>
    <row r="4469" spans="1:13" x14ac:dyDescent="0.25">
      <c r="A4469" s="267">
        <v>7233210</v>
      </c>
      <c r="B4469" s="267" t="s">
        <v>6646</v>
      </c>
      <c r="C4469" s="267" t="s">
        <v>2525</v>
      </c>
      <c r="D4469" s="268"/>
      <c r="E4469" s="267">
        <v>70</v>
      </c>
      <c r="F4469" s="269">
        <v>78</v>
      </c>
      <c r="G4469" s="270">
        <v>156.4</v>
      </c>
      <c r="M4469" s="267">
        <v>-85.852553449445352</v>
      </c>
    </row>
    <row r="4470" spans="1:13" x14ac:dyDescent="0.25">
      <c r="A4470" s="267">
        <v>7233211</v>
      </c>
      <c r="B4470" s="267" t="s">
        <v>6648</v>
      </c>
      <c r="C4470" s="267" t="s">
        <v>2525</v>
      </c>
      <c r="D4470" s="268"/>
      <c r="E4470" s="267">
        <v>70</v>
      </c>
      <c r="F4470" s="269">
        <v>146</v>
      </c>
      <c r="G4470" s="270">
        <v>294</v>
      </c>
      <c r="M4470" s="267">
        <v>-87.870940861995479</v>
      </c>
    </row>
    <row r="4471" spans="1:13" x14ac:dyDescent="0.25">
      <c r="A4471" s="267">
        <v>7233212</v>
      </c>
      <c r="B4471" s="267" t="s">
        <v>6650</v>
      </c>
      <c r="C4471" s="267" t="s">
        <v>2525</v>
      </c>
      <c r="D4471" s="268"/>
      <c r="E4471" s="267">
        <v>70</v>
      </c>
      <c r="F4471" s="269">
        <v>48</v>
      </c>
      <c r="G4471" s="270">
        <v>95.6</v>
      </c>
      <c r="M4471" s="267">
        <v>-86.935294598457219</v>
      </c>
    </row>
    <row r="4472" spans="1:13" x14ac:dyDescent="0.25">
      <c r="A4472" s="267">
        <v>7233213</v>
      </c>
      <c r="B4472" s="267" t="s">
        <v>6652</v>
      </c>
      <c r="C4472" s="267" t="s">
        <v>2525</v>
      </c>
      <c r="D4472" s="268"/>
      <c r="E4472" s="267">
        <v>50</v>
      </c>
      <c r="F4472" s="269">
        <v>58</v>
      </c>
      <c r="G4472" s="270">
        <v>116.8</v>
      </c>
      <c r="M4472" s="267">
        <v>-70.757863045866742</v>
      </c>
    </row>
    <row r="4473" spans="1:13" x14ac:dyDescent="0.25">
      <c r="A4473" s="267">
        <v>7233214</v>
      </c>
      <c r="B4473" s="267" t="s">
        <v>6654</v>
      </c>
      <c r="C4473" s="267" t="s">
        <v>2525</v>
      </c>
      <c r="D4473" s="268"/>
      <c r="E4473" s="267">
        <v>60</v>
      </c>
      <c r="F4473" s="269">
        <v>247</v>
      </c>
      <c r="G4473" s="270">
        <v>496</v>
      </c>
      <c r="M4473" s="267">
        <v>-79.691154299946021</v>
      </c>
    </row>
    <row r="4474" spans="1:13" x14ac:dyDescent="0.25">
      <c r="A4474" s="267">
        <v>7233215</v>
      </c>
      <c r="B4474" s="267" t="s">
        <v>6656</v>
      </c>
      <c r="C4474" s="267" t="s">
        <v>2525</v>
      </c>
      <c r="D4474" s="268"/>
      <c r="E4474" s="267">
        <v>60</v>
      </c>
      <c r="F4474" s="269">
        <v>174</v>
      </c>
      <c r="G4474" s="270">
        <v>350.2</v>
      </c>
      <c r="M4474" s="267">
        <v>-84.625324299778569</v>
      </c>
    </row>
    <row r="4475" spans="1:13" x14ac:dyDescent="0.25">
      <c r="A4475" s="267">
        <v>7233216</v>
      </c>
      <c r="B4475" s="267" t="s">
        <v>6658</v>
      </c>
      <c r="C4475" s="267" t="s">
        <v>2525</v>
      </c>
      <c r="D4475" s="268"/>
      <c r="E4475" s="267">
        <v>70</v>
      </c>
      <c r="F4475" s="269">
        <v>65</v>
      </c>
      <c r="G4475" s="270">
        <v>130.80000000000001</v>
      </c>
      <c r="M4475" s="267">
        <v>-91.824778833250235</v>
      </c>
    </row>
    <row r="4476" spans="1:13" x14ac:dyDescent="0.25">
      <c r="A4476" s="267">
        <v>7233217</v>
      </c>
      <c r="B4476" s="267" t="s">
        <v>6660</v>
      </c>
      <c r="C4476" s="267" t="s">
        <v>2525</v>
      </c>
      <c r="D4476" s="268"/>
      <c r="E4476" s="267">
        <v>50</v>
      </c>
      <c r="F4476" s="269">
        <v>87</v>
      </c>
      <c r="G4476" s="270">
        <v>175.6</v>
      </c>
      <c r="M4476" s="267">
        <v>-75.779228287587102</v>
      </c>
    </row>
    <row r="4477" spans="1:13" x14ac:dyDescent="0.25">
      <c r="A4477" s="267">
        <v>7233218</v>
      </c>
      <c r="B4477" s="267" t="s">
        <v>6662</v>
      </c>
      <c r="C4477" s="267" t="s">
        <v>2525</v>
      </c>
      <c r="D4477" s="268"/>
      <c r="E4477" s="267">
        <v>50</v>
      </c>
      <c r="F4477" s="269">
        <v>979</v>
      </c>
      <c r="G4477" s="270">
        <v>1967.6</v>
      </c>
      <c r="M4477" s="267">
        <v>-53.381651660966462</v>
      </c>
    </row>
    <row r="4478" spans="1:13" x14ac:dyDescent="0.25">
      <c r="A4478" s="267">
        <v>7233219</v>
      </c>
      <c r="B4478" s="267" t="s">
        <v>6664</v>
      </c>
      <c r="C4478" s="267" t="s">
        <v>2525</v>
      </c>
      <c r="D4478" s="268"/>
      <c r="E4478" s="267">
        <v>70</v>
      </c>
      <c r="F4478" s="269">
        <v>92</v>
      </c>
      <c r="G4478" s="270">
        <v>185.8</v>
      </c>
      <c r="M4478" s="267">
        <v>-88.468074763943847</v>
      </c>
    </row>
    <row r="4479" spans="1:13" x14ac:dyDescent="0.25">
      <c r="A4479" s="267">
        <v>7233220</v>
      </c>
      <c r="B4479" s="267" t="s">
        <v>6666</v>
      </c>
      <c r="C4479" s="267" t="s">
        <v>2525</v>
      </c>
      <c r="D4479" s="268"/>
      <c r="E4479" s="267">
        <v>60</v>
      </c>
      <c r="F4479" s="269">
        <v>39</v>
      </c>
      <c r="G4479" s="270">
        <v>78.400000000000006</v>
      </c>
      <c r="M4479" s="267">
        <v>-84.421794283201024</v>
      </c>
    </row>
    <row r="4480" spans="1:13" x14ac:dyDescent="0.25">
      <c r="A4480" s="267">
        <v>7233221</v>
      </c>
      <c r="B4480" s="267" t="s">
        <v>6668</v>
      </c>
      <c r="C4480" s="267" t="s">
        <v>2525</v>
      </c>
      <c r="D4480" s="268"/>
      <c r="E4480" s="267">
        <v>60</v>
      </c>
      <c r="F4480" s="269">
        <v>55</v>
      </c>
      <c r="G4480" s="270">
        <v>110.8</v>
      </c>
      <c r="M4480" s="267">
        <v>-83.936658995443693</v>
      </c>
    </row>
    <row r="4481" spans="1:13" x14ac:dyDescent="0.25">
      <c r="A4481" s="267">
        <v>7233222</v>
      </c>
      <c r="B4481" s="267" t="s">
        <v>6670</v>
      </c>
      <c r="C4481" s="267" t="s">
        <v>2525</v>
      </c>
      <c r="D4481" s="268"/>
      <c r="E4481" s="267">
        <v>70</v>
      </c>
      <c r="F4481" s="269">
        <v>58</v>
      </c>
      <c r="G4481" s="270">
        <v>117.2</v>
      </c>
      <c r="M4481" s="267">
        <v>-94.110708273218961</v>
      </c>
    </row>
    <row r="4482" spans="1:13" x14ac:dyDescent="0.25">
      <c r="A4482" s="267">
        <v>7233223</v>
      </c>
      <c r="B4482" s="267" t="s">
        <v>6672</v>
      </c>
      <c r="C4482" s="267" t="s">
        <v>2525</v>
      </c>
      <c r="D4482" s="268"/>
      <c r="E4482" s="267">
        <v>70</v>
      </c>
      <c r="F4482" s="269">
        <v>88</v>
      </c>
      <c r="G4482" s="270">
        <v>177.6</v>
      </c>
      <c r="M4482" s="267">
        <v>-88.80000901674839</v>
      </c>
    </row>
    <row r="4483" spans="1:13" x14ac:dyDescent="0.25">
      <c r="A4483" s="267">
        <v>7233224</v>
      </c>
      <c r="B4483" s="267" t="s">
        <v>6674</v>
      </c>
      <c r="C4483" s="267" t="s">
        <v>2525</v>
      </c>
      <c r="D4483" s="268"/>
      <c r="E4483" s="267">
        <v>70</v>
      </c>
      <c r="F4483" s="269">
        <v>106</v>
      </c>
      <c r="G4483" s="270">
        <v>213.6</v>
      </c>
      <c r="M4483" s="267">
        <v>-86.380379638624404</v>
      </c>
    </row>
    <row r="4484" spans="1:13" x14ac:dyDescent="0.25">
      <c r="A4484" s="267">
        <v>7233225</v>
      </c>
      <c r="B4484" s="267" t="s">
        <v>6676</v>
      </c>
      <c r="C4484" s="267" t="s">
        <v>2525</v>
      </c>
      <c r="D4484" s="268"/>
      <c r="E4484" s="267">
        <v>70</v>
      </c>
      <c r="F4484" s="269">
        <v>122</v>
      </c>
      <c r="G4484" s="270">
        <v>244.6</v>
      </c>
      <c r="M4484" s="267">
        <v>-87.474292919934399</v>
      </c>
    </row>
    <row r="4485" spans="1:13" x14ac:dyDescent="0.25">
      <c r="A4485" s="267">
        <v>7233226</v>
      </c>
      <c r="B4485" s="267" t="s">
        <v>6678</v>
      </c>
      <c r="C4485" s="267" t="s">
        <v>2525</v>
      </c>
      <c r="D4485" s="268"/>
      <c r="E4485" s="267">
        <v>60</v>
      </c>
      <c r="F4485" s="269">
        <v>76</v>
      </c>
      <c r="G4485" s="270">
        <v>152.6</v>
      </c>
      <c r="M4485" s="267">
        <v>-83.786189902441123</v>
      </c>
    </row>
    <row r="4486" spans="1:13" x14ac:dyDescent="0.25">
      <c r="A4486" s="267">
        <v>7233227</v>
      </c>
      <c r="B4486" s="267" t="s">
        <v>6680</v>
      </c>
      <c r="C4486" s="267" t="s">
        <v>2525</v>
      </c>
      <c r="D4486" s="268"/>
      <c r="E4486" s="267">
        <v>50</v>
      </c>
      <c r="F4486" s="269">
        <v>292</v>
      </c>
      <c r="G4486" s="270">
        <v>586.79999999999995</v>
      </c>
      <c r="M4486" s="267">
        <v>-43.165053341464301</v>
      </c>
    </row>
    <row r="4487" spans="1:13" x14ac:dyDescent="0.25">
      <c r="A4487" s="267">
        <v>7233228</v>
      </c>
      <c r="B4487" s="267" t="s">
        <v>6682</v>
      </c>
      <c r="C4487" s="267" t="s">
        <v>2525</v>
      </c>
      <c r="D4487" s="268"/>
      <c r="E4487" s="267">
        <v>50</v>
      </c>
      <c r="F4487" s="269">
        <v>21</v>
      </c>
      <c r="G4487" s="270">
        <v>42.4</v>
      </c>
      <c r="M4487" s="267">
        <v>-69.432131588433364</v>
      </c>
    </row>
    <row r="4488" spans="1:13" x14ac:dyDescent="0.25">
      <c r="A4488" s="267">
        <v>7233229</v>
      </c>
      <c r="B4488" s="267" t="s">
        <v>6684</v>
      </c>
      <c r="C4488" s="267" t="s">
        <v>2525</v>
      </c>
      <c r="D4488" s="268"/>
      <c r="E4488" s="267">
        <v>60</v>
      </c>
      <c r="F4488" s="269">
        <v>214</v>
      </c>
      <c r="G4488" s="270">
        <v>429.4</v>
      </c>
      <c r="M4488" s="267">
        <v>-83.110261162801848</v>
      </c>
    </row>
    <row r="4489" spans="1:13" x14ac:dyDescent="0.25">
      <c r="A4489" s="267">
        <v>7233230</v>
      </c>
      <c r="B4489" s="267" t="s">
        <v>6686</v>
      </c>
      <c r="C4489" s="267" t="s">
        <v>2525</v>
      </c>
      <c r="D4489" s="268"/>
      <c r="E4489" s="267">
        <v>70</v>
      </c>
      <c r="F4489" s="269">
        <v>61</v>
      </c>
      <c r="G4489" s="270">
        <v>122.2</v>
      </c>
      <c r="M4489" s="267">
        <v>-86.260304702814267</v>
      </c>
    </row>
    <row r="4490" spans="1:13" x14ac:dyDescent="0.25">
      <c r="A4490" s="267">
        <v>7233232</v>
      </c>
      <c r="B4490" s="267" t="s">
        <v>6688</v>
      </c>
      <c r="C4490" s="267" t="s">
        <v>2525</v>
      </c>
      <c r="D4490" s="268"/>
      <c r="E4490" s="267">
        <v>50</v>
      </c>
      <c r="F4490" s="269">
        <v>186</v>
      </c>
      <c r="G4490" s="270">
        <v>374.8</v>
      </c>
      <c r="M4490" s="267">
        <v>-71.585277313660185</v>
      </c>
    </row>
    <row r="4491" spans="1:13" x14ac:dyDescent="0.25">
      <c r="A4491" s="267">
        <v>7233233</v>
      </c>
      <c r="B4491" s="267" t="s">
        <v>6690</v>
      </c>
      <c r="C4491" s="267" t="s">
        <v>2525</v>
      </c>
      <c r="D4491" s="268"/>
      <c r="E4491" s="267">
        <v>70</v>
      </c>
      <c r="F4491" s="269">
        <v>33</v>
      </c>
      <c r="G4491" s="270">
        <v>66.2</v>
      </c>
      <c r="M4491" s="267">
        <v>-90.447445540086292</v>
      </c>
    </row>
    <row r="4492" spans="1:13" x14ac:dyDescent="0.25">
      <c r="A4492" s="267">
        <v>7233234</v>
      </c>
      <c r="B4492" s="267" t="s">
        <v>6692</v>
      </c>
      <c r="C4492" s="267" t="s">
        <v>2525</v>
      </c>
      <c r="D4492" s="268"/>
      <c r="E4492" s="267">
        <v>70</v>
      </c>
      <c r="F4492" s="269">
        <v>168</v>
      </c>
      <c r="G4492" s="270">
        <v>337.6</v>
      </c>
      <c r="M4492" s="267">
        <v>-88.980070128494546</v>
      </c>
    </row>
    <row r="4493" spans="1:13" x14ac:dyDescent="0.25">
      <c r="A4493" s="267">
        <v>7233235</v>
      </c>
      <c r="B4493" s="267" t="s">
        <v>6694</v>
      </c>
      <c r="C4493" s="267" t="s">
        <v>2525</v>
      </c>
      <c r="D4493" s="268"/>
      <c r="E4493" s="267">
        <v>70</v>
      </c>
      <c r="F4493" s="269">
        <v>96</v>
      </c>
      <c r="G4493" s="270">
        <v>193.4</v>
      </c>
      <c r="M4493" s="267">
        <v>-85.517322227623055</v>
      </c>
    </row>
    <row r="4494" spans="1:13" x14ac:dyDescent="0.25">
      <c r="A4494" s="267">
        <v>7233236</v>
      </c>
      <c r="B4494" s="267" t="s">
        <v>6696</v>
      </c>
      <c r="C4494" s="267" t="s">
        <v>2525</v>
      </c>
      <c r="D4494" s="268"/>
      <c r="E4494" s="267">
        <v>50</v>
      </c>
      <c r="F4494" s="269">
        <v>41</v>
      </c>
      <c r="G4494" s="270">
        <v>82.4</v>
      </c>
      <c r="M4494" s="267">
        <v>-72.172324496817268</v>
      </c>
    </row>
    <row r="4495" spans="1:13" x14ac:dyDescent="0.25">
      <c r="A4495" s="267">
        <v>7233237</v>
      </c>
      <c r="B4495" s="267" t="s">
        <v>6698</v>
      </c>
      <c r="C4495" s="267" t="s">
        <v>2525</v>
      </c>
      <c r="D4495" s="268"/>
      <c r="E4495" s="267">
        <v>60</v>
      </c>
      <c r="F4495" s="269">
        <v>64</v>
      </c>
      <c r="G4495" s="270">
        <v>129</v>
      </c>
      <c r="M4495" s="267">
        <v>-81.860675901193503</v>
      </c>
    </row>
    <row r="4496" spans="1:13" x14ac:dyDescent="0.25">
      <c r="A4496" s="267">
        <v>7233239</v>
      </c>
      <c r="B4496" s="267" t="s">
        <v>6700</v>
      </c>
      <c r="C4496" s="267" t="s">
        <v>2525</v>
      </c>
      <c r="D4496" s="268"/>
      <c r="E4496" s="267">
        <v>70</v>
      </c>
      <c r="F4496" s="269">
        <v>159</v>
      </c>
      <c r="G4496" s="270">
        <v>319</v>
      </c>
      <c r="M4496" s="267">
        <v>-87.130462030124548</v>
      </c>
    </row>
    <row r="4497" spans="1:13" x14ac:dyDescent="0.25">
      <c r="A4497" s="267">
        <v>7233240</v>
      </c>
      <c r="B4497" s="267" t="s">
        <v>6702</v>
      </c>
      <c r="C4497" s="267" t="s">
        <v>2525</v>
      </c>
      <c r="D4497" s="268"/>
      <c r="E4497" s="267">
        <v>50</v>
      </c>
      <c r="F4497" s="269">
        <v>736</v>
      </c>
      <c r="G4497" s="270">
        <v>1479.8</v>
      </c>
      <c r="M4497" s="267">
        <v>-73.729969073030048</v>
      </c>
    </row>
    <row r="4498" spans="1:13" x14ac:dyDescent="0.25">
      <c r="A4498" s="267">
        <v>7233241</v>
      </c>
      <c r="B4498" s="267" t="s">
        <v>6704</v>
      </c>
      <c r="C4498" s="267" t="s">
        <v>2525</v>
      </c>
      <c r="D4498" s="268"/>
      <c r="E4498" s="267">
        <v>70</v>
      </c>
      <c r="F4498" s="269">
        <v>322</v>
      </c>
      <c r="G4498" s="270">
        <v>648</v>
      </c>
      <c r="M4498" s="267">
        <v>-86.90157816443174</v>
      </c>
    </row>
    <row r="4499" spans="1:13" x14ac:dyDescent="0.25">
      <c r="A4499" s="267">
        <v>7233242</v>
      </c>
      <c r="B4499" s="267" t="s">
        <v>6706</v>
      </c>
      <c r="C4499" s="267" t="s">
        <v>2525</v>
      </c>
      <c r="D4499" s="268"/>
      <c r="E4499" s="267">
        <v>60</v>
      </c>
      <c r="F4499" s="269">
        <v>344</v>
      </c>
      <c r="G4499" s="270">
        <v>692.2</v>
      </c>
      <c r="M4499" s="267">
        <v>-81.905950488158766</v>
      </c>
    </row>
    <row r="4500" spans="1:13" x14ac:dyDescent="0.25">
      <c r="A4500" s="267">
        <v>7233243</v>
      </c>
      <c r="B4500" s="267" t="s">
        <v>6708</v>
      </c>
      <c r="C4500" s="267" t="s">
        <v>2525</v>
      </c>
      <c r="D4500" s="268"/>
      <c r="E4500" s="267">
        <v>60</v>
      </c>
      <c r="F4500" s="269">
        <v>24</v>
      </c>
      <c r="G4500" s="270">
        <v>49</v>
      </c>
      <c r="M4500" s="267">
        <v>-80.559850274682177</v>
      </c>
    </row>
    <row r="4501" spans="1:13" x14ac:dyDescent="0.25">
      <c r="A4501" s="267">
        <v>7233244</v>
      </c>
      <c r="B4501" s="267" t="s">
        <v>6710</v>
      </c>
      <c r="C4501" s="267" t="s">
        <v>2525</v>
      </c>
      <c r="D4501" s="268"/>
      <c r="E4501" s="267">
        <v>60</v>
      </c>
      <c r="F4501" s="269">
        <v>62</v>
      </c>
      <c r="G4501" s="270">
        <v>124.6</v>
      </c>
      <c r="M4501" s="267">
        <v>-82.213127420545931</v>
      </c>
    </row>
    <row r="4502" spans="1:13" x14ac:dyDescent="0.25">
      <c r="A4502" s="267">
        <v>7233501</v>
      </c>
      <c r="B4502" s="267" t="s">
        <v>6712</v>
      </c>
      <c r="C4502" s="267" t="s">
        <v>22275</v>
      </c>
      <c r="D4502" s="268"/>
      <c r="E4502" s="267">
        <v>50</v>
      </c>
      <c r="F4502" s="269">
        <v>4022</v>
      </c>
      <c r="G4502" s="270">
        <v>8084.8</v>
      </c>
      <c r="M4502" s="267">
        <v>-72.635802572721019</v>
      </c>
    </row>
    <row r="4503" spans="1:13" x14ac:dyDescent="0.25">
      <c r="A4503" s="267">
        <v>7235001</v>
      </c>
      <c r="B4503" s="267" t="s">
        <v>6714</v>
      </c>
      <c r="C4503" s="267" t="s">
        <v>2525</v>
      </c>
      <c r="D4503" s="268"/>
      <c r="E4503" s="267">
        <v>60</v>
      </c>
      <c r="F4503" s="269">
        <v>540</v>
      </c>
      <c r="G4503" s="270">
        <v>1084.5999999999999</v>
      </c>
      <c r="M4503" s="267">
        <v>-81.291265316440004</v>
      </c>
    </row>
    <row r="4504" spans="1:13" x14ac:dyDescent="0.25">
      <c r="A4504" s="267">
        <v>7235002</v>
      </c>
      <c r="B4504" s="267" t="s">
        <v>6716</v>
      </c>
      <c r="C4504" s="267" t="s">
        <v>2525</v>
      </c>
      <c r="D4504" s="268"/>
      <c r="E4504" s="267">
        <v>60</v>
      </c>
      <c r="F4504" s="269">
        <v>727</v>
      </c>
      <c r="G4504" s="270">
        <v>1461</v>
      </c>
      <c r="M4504" s="267">
        <v>-80.827571174689893</v>
      </c>
    </row>
    <row r="4505" spans="1:13" x14ac:dyDescent="0.25">
      <c r="A4505" s="267">
        <v>7235003</v>
      </c>
      <c r="B4505" s="267" t="s">
        <v>6718</v>
      </c>
      <c r="C4505" s="267" t="s">
        <v>2525</v>
      </c>
      <c r="D4505" s="268"/>
      <c r="E4505" s="267">
        <v>60</v>
      </c>
      <c r="F4505" s="269">
        <v>133</v>
      </c>
      <c r="G4505" s="270">
        <v>267.8</v>
      </c>
      <c r="M4505" s="267">
        <v>-84.676918969409982</v>
      </c>
    </row>
    <row r="4506" spans="1:13" x14ac:dyDescent="0.25">
      <c r="A4506" s="267">
        <v>7235004</v>
      </c>
      <c r="B4506" s="267" t="s">
        <v>6720</v>
      </c>
      <c r="C4506" s="267" t="s">
        <v>2525</v>
      </c>
      <c r="D4506" s="268"/>
      <c r="E4506" s="267">
        <v>60</v>
      </c>
      <c r="F4506" s="269">
        <v>413</v>
      </c>
      <c r="G4506" s="270">
        <v>830.6</v>
      </c>
      <c r="M4506" s="267">
        <v>-83.534055021490474</v>
      </c>
    </row>
    <row r="4507" spans="1:13" x14ac:dyDescent="0.25">
      <c r="A4507" s="267">
        <v>7235005</v>
      </c>
      <c r="B4507" s="267" t="s">
        <v>6722</v>
      </c>
      <c r="C4507" s="267" t="s">
        <v>2525</v>
      </c>
      <c r="D4507" s="268"/>
      <c r="E4507" s="267">
        <v>70</v>
      </c>
      <c r="F4507" s="269">
        <v>199</v>
      </c>
      <c r="G4507" s="270">
        <v>400.4</v>
      </c>
      <c r="M4507" s="267">
        <v>-87.636725896962304</v>
      </c>
    </row>
    <row r="4508" spans="1:13" x14ac:dyDescent="0.25">
      <c r="A4508" s="267">
        <v>7235008</v>
      </c>
      <c r="B4508" s="267" t="s">
        <v>6724</v>
      </c>
      <c r="C4508" s="267" t="s">
        <v>2525</v>
      </c>
      <c r="D4508" s="268"/>
      <c r="E4508" s="267">
        <v>70</v>
      </c>
      <c r="F4508" s="269">
        <v>469</v>
      </c>
      <c r="G4508" s="270">
        <v>943.4</v>
      </c>
      <c r="M4508" s="267">
        <v>-86.786156738060313</v>
      </c>
    </row>
    <row r="4509" spans="1:13" x14ac:dyDescent="0.25">
      <c r="A4509" s="267">
        <v>7235010</v>
      </c>
      <c r="B4509" s="267" t="s">
        <v>6726</v>
      </c>
      <c r="C4509" s="267" t="s">
        <v>2525</v>
      </c>
      <c r="D4509" s="268"/>
      <c r="E4509" s="267">
        <v>70</v>
      </c>
      <c r="F4509" s="269">
        <v>7403</v>
      </c>
      <c r="G4509" s="270">
        <v>14880.2</v>
      </c>
      <c r="M4509" s="267">
        <v>-89.968101353916254</v>
      </c>
    </row>
    <row r="4510" spans="1:13" x14ac:dyDescent="0.25">
      <c r="A4510" s="267">
        <v>7235014</v>
      </c>
      <c r="B4510" s="267" t="s">
        <v>6728</v>
      </c>
      <c r="C4510" s="267" t="s">
        <v>2525</v>
      </c>
      <c r="D4510" s="268"/>
      <c r="E4510" s="267">
        <v>60</v>
      </c>
      <c r="F4510" s="269">
        <v>311</v>
      </c>
      <c r="G4510" s="270">
        <v>625.6</v>
      </c>
      <c r="M4510" s="267">
        <v>-81.798548116705916</v>
      </c>
    </row>
    <row r="4511" spans="1:13" x14ac:dyDescent="0.25">
      <c r="A4511" s="267">
        <v>7235015</v>
      </c>
      <c r="B4511" s="267" t="s">
        <v>6730</v>
      </c>
      <c r="C4511" s="267" t="s">
        <v>2525</v>
      </c>
      <c r="D4511" s="268"/>
      <c r="E4511" s="267">
        <v>60</v>
      </c>
      <c r="F4511" s="269">
        <v>282</v>
      </c>
      <c r="G4511" s="270">
        <v>566.20000000000005</v>
      </c>
      <c r="M4511" s="267">
        <v>-84.336419469519356</v>
      </c>
    </row>
    <row r="4512" spans="1:13" x14ac:dyDescent="0.25">
      <c r="A4512" s="267">
        <v>7235019</v>
      </c>
      <c r="B4512" s="267" t="s">
        <v>6732</v>
      </c>
      <c r="C4512" s="267" t="s">
        <v>2525</v>
      </c>
      <c r="D4512" s="268"/>
      <c r="E4512" s="267">
        <v>70</v>
      </c>
      <c r="F4512" s="269">
        <v>232</v>
      </c>
      <c r="G4512" s="270">
        <v>467</v>
      </c>
      <c r="M4512" s="267">
        <v>-87.225589479536438</v>
      </c>
    </row>
    <row r="4513" spans="1:13" x14ac:dyDescent="0.25">
      <c r="A4513" s="267">
        <v>7235021</v>
      </c>
      <c r="B4513" s="267" t="s">
        <v>6734</v>
      </c>
      <c r="C4513" s="267" t="s">
        <v>2525</v>
      </c>
      <c r="D4513" s="268"/>
      <c r="E4513" s="267">
        <v>70</v>
      </c>
      <c r="F4513" s="269">
        <v>382</v>
      </c>
      <c r="G4513" s="270">
        <v>768.6</v>
      </c>
      <c r="M4513" s="267">
        <v>-86.669321898745835</v>
      </c>
    </row>
    <row r="4514" spans="1:13" x14ac:dyDescent="0.25">
      <c r="A4514" s="267">
        <v>7235022</v>
      </c>
      <c r="B4514" s="267" t="s">
        <v>6736</v>
      </c>
      <c r="C4514" s="267" t="s">
        <v>2525</v>
      </c>
      <c r="D4514" s="268"/>
      <c r="E4514" s="267">
        <v>70</v>
      </c>
      <c r="F4514" s="269">
        <v>1219</v>
      </c>
      <c r="G4514" s="270">
        <v>2449.4</v>
      </c>
      <c r="M4514" s="267">
        <v>-87.167141721083226</v>
      </c>
    </row>
    <row r="4515" spans="1:13" x14ac:dyDescent="0.25">
      <c r="A4515" s="267">
        <v>7235025</v>
      </c>
      <c r="B4515" s="267" t="s">
        <v>6738</v>
      </c>
      <c r="C4515" s="267" t="s">
        <v>2525</v>
      </c>
      <c r="D4515" s="268"/>
      <c r="E4515" s="267">
        <v>70</v>
      </c>
      <c r="F4515" s="269">
        <v>178</v>
      </c>
      <c r="G4515" s="270">
        <v>358.6</v>
      </c>
      <c r="M4515" s="267">
        <v>-90.322342763557131</v>
      </c>
    </row>
    <row r="4516" spans="1:13" x14ac:dyDescent="0.25">
      <c r="A4516" s="267">
        <v>7235026</v>
      </c>
      <c r="B4516" s="267" t="s">
        <v>6740</v>
      </c>
      <c r="C4516" s="267" t="s">
        <v>2525</v>
      </c>
      <c r="D4516" s="268"/>
      <c r="E4516" s="267">
        <v>50</v>
      </c>
      <c r="F4516" s="269">
        <v>1348</v>
      </c>
      <c r="G4516" s="270">
        <v>2708.8</v>
      </c>
      <c r="M4516" s="267">
        <v>-75.061266661293018</v>
      </c>
    </row>
    <row r="4517" spans="1:13" x14ac:dyDescent="0.25">
      <c r="A4517" s="267">
        <v>7235027</v>
      </c>
      <c r="B4517" s="267" t="s">
        <v>6742</v>
      </c>
      <c r="C4517" s="267" t="s">
        <v>2525</v>
      </c>
      <c r="D4517" s="268"/>
      <c r="E4517" s="267">
        <v>70</v>
      </c>
      <c r="F4517" s="269">
        <v>181</v>
      </c>
      <c r="G4517" s="270">
        <v>363.6</v>
      </c>
      <c r="M4517" s="267">
        <v>-88.84088000006318</v>
      </c>
    </row>
    <row r="4518" spans="1:13" x14ac:dyDescent="0.25">
      <c r="A4518" s="267">
        <v>7235028</v>
      </c>
      <c r="B4518" s="267" t="s">
        <v>6744</v>
      </c>
      <c r="C4518" s="267" t="s">
        <v>2525</v>
      </c>
      <c r="D4518" s="268"/>
      <c r="E4518" s="267">
        <v>70</v>
      </c>
      <c r="F4518" s="269">
        <v>810</v>
      </c>
      <c r="G4518" s="270">
        <v>1627.2</v>
      </c>
      <c r="M4518" s="267">
        <v>-86.971749575652154</v>
      </c>
    </row>
    <row r="4519" spans="1:13" x14ac:dyDescent="0.25">
      <c r="A4519" s="267">
        <v>7235030</v>
      </c>
      <c r="B4519" s="267" t="s">
        <v>6746</v>
      </c>
      <c r="C4519" s="267" t="s">
        <v>2525</v>
      </c>
      <c r="D4519" s="268"/>
      <c r="E4519" s="267">
        <v>70</v>
      </c>
      <c r="F4519" s="269">
        <v>15730</v>
      </c>
      <c r="G4519" s="270">
        <v>31617.599999999999</v>
      </c>
      <c r="M4519" s="267">
        <v>-88.375483520356795</v>
      </c>
    </row>
    <row r="4520" spans="1:13" x14ac:dyDescent="0.25">
      <c r="A4520" s="267">
        <v>7235033</v>
      </c>
      <c r="B4520" s="267" t="s">
        <v>10528</v>
      </c>
      <c r="C4520" s="267" t="s">
        <v>2525</v>
      </c>
      <c r="D4520" s="268"/>
      <c r="E4520" s="267">
        <v>70</v>
      </c>
      <c r="F4520" s="269">
        <v>521</v>
      </c>
      <c r="G4520" s="270">
        <v>1046.5999999999999</v>
      </c>
      <c r="M4520" s="267">
        <v>-87.881314211972608</v>
      </c>
    </row>
    <row r="4521" spans="1:13" x14ac:dyDescent="0.25">
      <c r="A4521" s="267">
        <v>7235035</v>
      </c>
      <c r="B4521" s="267" t="s">
        <v>6749</v>
      </c>
      <c r="C4521" s="267" t="s">
        <v>2525</v>
      </c>
      <c r="D4521" s="268"/>
      <c r="E4521" s="267">
        <v>70</v>
      </c>
      <c r="F4521" s="269">
        <v>249</v>
      </c>
      <c r="G4521" s="270">
        <v>500</v>
      </c>
      <c r="M4521" s="267">
        <v>-85.880936397447201</v>
      </c>
    </row>
    <row r="4522" spans="1:13" x14ac:dyDescent="0.25">
      <c r="A4522" s="267">
        <v>7235036</v>
      </c>
      <c r="B4522" s="267" t="s">
        <v>6751</v>
      </c>
      <c r="C4522" s="267" t="s">
        <v>2525</v>
      </c>
      <c r="D4522" s="268"/>
      <c r="E4522" s="267">
        <v>70</v>
      </c>
      <c r="F4522" s="269">
        <v>574</v>
      </c>
      <c r="G4522" s="270">
        <v>1154.4000000000001</v>
      </c>
      <c r="M4522" s="267">
        <v>-85.249505504952594</v>
      </c>
    </row>
    <row r="4523" spans="1:13" x14ac:dyDescent="0.25">
      <c r="A4523" s="267">
        <v>7235037</v>
      </c>
      <c r="B4523" s="267" t="s">
        <v>6753</v>
      </c>
      <c r="C4523" s="267" t="s">
        <v>2525</v>
      </c>
      <c r="D4523" s="268"/>
      <c r="E4523" s="267">
        <v>60</v>
      </c>
      <c r="F4523" s="269">
        <v>943</v>
      </c>
      <c r="G4523" s="270">
        <v>1894.8</v>
      </c>
      <c r="M4523" s="267">
        <v>-81.665362659438728</v>
      </c>
    </row>
    <row r="4524" spans="1:13" x14ac:dyDescent="0.25">
      <c r="A4524" s="267">
        <v>7235038</v>
      </c>
      <c r="B4524" s="267" t="s">
        <v>6755</v>
      </c>
      <c r="C4524" s="267" t="s">
        <v>2525</v>
      </c>
      <c r="D4524" s="268"/>
      <c r="E4524" s="267">
        <v>60</v>
      </c>
      <c r="F4524" s="269">
        <v>320</v>
      </c>
      <c r="G4524" s="270">
        <v>643.79999999999995</v>
      </c>
      <c r="M4524" s="267">
        <v>-84.325341847623221</v>
      </c>
    </row>
    <row r="4525" spans="1:13" x14ac:dyDescent="0.25">
      <c r="A4525" s="267">
        <v>7235040</v>
      </c>
      <c r="B4525" s="267" t="s">
        <v>6757</v>
      </c>
      <c r="C4525" s="267" t="s">
        <v>2525</v>
      </c>
      <c r="D4525" s="268"/>
      <c r="E4525" s="267">
        <v>60</v>
      </c>
      <c r="F4525" s="269">
        <v>9051</v>
      </c>
      <c r="G4525" s="270">
        <v>18191.599999999999</v>
      </c>
      <c r="M4525" s="267">
        <v>-82.685839951318513</v>
      </c>
    </row>
    <row r="4526" spans="1:13" x14ac:dyDescent="0.25">
      <c r="A4526" s="267">
        <v>7235043</v>
      </c>
      <c r="B4526" s="267" t="s">
        <v>6759</v>
      </c>
      <c r="C4526" s="267" t="s">
        <v>2525</v>
      </c>
      <c r="D4526" s="268"/>
      <c r="E4526" s="267">
        <v>60</v>
      </c>
      <c r="F4526" s="269">
        <v>196</v>
      </c>
      <c r="G4526" s="270">
        <v>393.6</v>
      </c>
      <c r="M4526" s="267">
        <v>-84.929148900830086</v>
      </c>
    </row>
    <row r="4527" spans="1:13" x14ac:dyDescent="0.25">
      <c r="A4527" s="267">
        <v>7235044</v>
      </c>
      <c r="B4527" s="267" t="s">
        <v>6761</v>
      </c>
      <c r="C4527" s="267" t="s">
        <v>2525</v>
      </c>
      <c r="D4527" s="268"/>
      <c r="E4527" s="267">
        <v>70</v>
      </c>
      <c r="F4527" s="269">
        <v>136</v>
      </c>
      <c r="G4527" s="270">
        <v>273.39999999999998</v>
      </c>
      <c r="M4527" s="267">
        <v>-86.651975911255633</v>
      </c>
    </row>
    <row r="4528" spans="1:13" x14ac:dyDescent="0.25">
      <c r="A4528" s="267">
        <v>7235045</v>
      </c>
      <c r="B4528" s="267" t="s">
        <v>6763</v>
      </c>
      <c r="C4528" s="267" t="s">
        <v>22275</v>
      </c>
      <c r="D4528" s="268"/>
      <c r="E4528" s="267">
        <v>50</v>
      </c>
      <c r="F4528" s="269">
        <v>2840</v>
      </c>
      <c r="G4528" s="270">
        <v>5708.8</v>
      </c>
      <c r="M4528" s="267">
        <v>-76.226840646381788</v>
      </c>
    </row>
    <row r="4529" spans="1:13" x14ac:dyDescent="0.25">
      <c r="A4529" s="267">
        <v>7235046</v>
      </c>
      <c r="B4529" s="267" t="s">
        <v>6765</v>
      </c>
      <c r="C4529" s="267" t="s">
        <v>2525</v>
      </c>
      <c r="D4529" s="268"/>
      <c r="E4529" s="267">
        <v>70</v>
      </c>
      <c r="F4529" s="269">
        <v>68</v>
      </c>
      <c r="G4529" s="270">
        <v>136</v>
      </c>
      <c r="M4529" s="267">
        <v>-86.924899576165075</v>
      </c>
    </row>
    <row r="4530" spans="1:13" x14ac:dyDescent="0.25">
      <c r="A4530" s="267">
        <v>7235047</v>
      </c>
      <c r="B4530" s="267" t="s">
        <v>6767</v>
      </c>
      <c r="C4530" s="267" t="s">
        <v>2525</v>
      </c>
      <c r="D4530" s="268"/>
      <c r="E4530" s="267">
        <v>70</v>
      </c>
      <c r="F4530" s="269">
        <v>145</v>
      </c>
      <c r="G4530" s="270">
        <v>290.60000000000002</v>
      </c>
      <c r="M4530" s="267">
        <v>-86.604155928182081</v>
      </c>
    </row>
    <row r="4531" spans="1:13" x14ac:dyDescent="0.25">
      <c r="A4531" s="267">
        <v>7235048</v>
      </c>
      <c r="B4531" s="267" t="s">
        <v>6769</v>
      </c>
      <c r="C4531" s="267" t="s">
        <v>2525</v>
      </c>
      <c r="D4531" s="268"/>
      <c r="E4531" s="267">
        <v>60</v>
      </c>
      <c r="F4531" s="269">
        <v>145</v>
      </c>
      <c r="G4531" s="270">
        <v>292.39999999999998</v>
      </c>
      <c r="M4531" s="267">
        <v>-83.729222533934134</v>
      </c>
    </row>
    <row r="4532" spans="1:13" x14ac:dyDescent="0.25">
      <c r="A4532" s="267">
        <v>7235050</v>
      </c>
      <c r="B4532" s="267" t="s">
        <v>6771</v>
      </c>
      <c r="C4532" s="267" t="s">
        <v>2525</v>
      </c>
      <c r="D4532" s="268"/>
      <c r="E4532" s="267">
        <v>60</v>
      </c>
      <c r="F4532" s="269">
        <v>11211</v>
      </c>
      <c r="G4532" s="270">
        <v>22534.400000000001</v>
      </c>
      <c r="M4532" s="267">
        <v>-84.868242721046499</v>
      </c>
    </row>
    <row r="4533" spans="1:13" x14ac:dyDescent="0.25">
      <c r="A4533" s="267">
        <v>7235051</v>
      </c>
      <c r="B4533" s="267" t="s">
        <v>6773</v>
      </c>
      <c r="C4533" s="267" t="s">
        <v>2525</v>
      </c>
      <c r="D4533" s="268"/>
      <c r="E4533" s="267">
        <v>70</v>
      </c>
      <c r="F4533" s="269">
        <v>1006</v>
      </c>
      <c r="G4533" s="270">
        <v>2023</v>
      </c>
      <c r="M4533" s="267">
        <v>-85.322785737625139</v>
      </c>
    </row>
    <row r="4534" spans="1:13" x14ac:dyDescent="0.25">
      <c r="A4534" s="267">
        <v>7235052</v>
      </c>
      <c r="B4534" s="267" t="s">
        <v>6775</v>
      </c>
      <c r="C4534" s="267" t="s">
        <v>2525</v>
      </c>
      <c r="D4534" s="268"/>
      <c r="E4534" s="267">
        <v>70</v>
      </c>
      <c r="F4534" s="269">
        <v>754</v>
      </c>
      <c r="G4534" s="270">
        <v>1516.4</v>
      </c>
      <c r="M4534" s="267">
        <v>-86.702573522193916</v>
      </c>
    </row>
    <row r="4535" spans="1:13" x14ac:dyDescent="0.25">
      <c r="A4535" s="267">
        <v>7235055</v>
      </c>
      <c r="B4535" s="267" t="s">
        <v>6777</v>
      </c>
      <c r="C4535" s="267" t="s">
        <v>2525</v>
      </c>
      <c r="D4535" s="268"/>
      <c r="E4535" s="267">
        <v>70</v>
      </c>
      <c r="F4535" s="269">
        <v>321</v>
      </c>
      <c r="G4535" s="270">
        <v>645.6</v>
      </c>
      <c r="M4535" s="267">
        <v>-86.386800447107831</v>
      </c>
    </row>
    <row r="4536" spans="1:13" x14ac:dyDescent="0.25">
      <c r="A4536" s="267">
        <v>7235056</v>
      </c>
      <c r="B4536" s="267" t="s">
        <v>6779</v>
      </c>
      <c r="C4536" s="267" t="s">
        <v>2525</v>
      </c>
      <c r="D4536" s="268"/>
      <c r="E4536" s="267">
        <v>60</v>
      </c>
      <c r="F4536" s="269">
        <v>622</v>
      </c>
      <c r="G4536" s="270">
        <v>1249.5999999999999</v>
      </c>
      <c r="M4536" s="267">
        <v>-83.125546104679216</v>
      </c>
    </row>
    <row r="4537" spans="1:13" x14ac:dyDescent="0.25">
      <c r="A4537" s="267">
        <v>7235057</v>
      </c>
      <c r="B4537" s="267" t="s">
        <v>6781</v>
      </c>
      <c r="C4537" s="267" t="s">
        <v>2525</v>
      </c>
      <c r="D4537" s="268"/>
      <c r="E4537" s="267">
        <v>70</v>
      </c>
      <c r="F4537" s="269">
        <v>200</v>
      </c>
      <c r="G4537" s="270">
        <v>402.2</v>
      </c>
      <c r="M4537" s="267">
        <v>-85.603842284977361</v>
      </c>
    </row>
    <row r="4538" spans="1:13" x14ac:dyDescent="0.25">
      <c r="A4538" s="267">
        <v>7235058</v>
      </c>
      <c r="B4538" s="267" t="s">
        <v>6783</v>
      </c>
      <c r="C4538" s="267" t="s">
        <v>2525</v>
      </c>
      <c r="D4538" s="268"/>
      <c r="E4538" s="267">
        <v>50</v>
      </c>
      <c r="F4538" s="269">
        <v>955</v>
      </c>
      <c r="G4538" s="270">
        <v>1918.6</v>
      </c>
      <c r="M4538" s="267">
        <v>-72.075126120039371</v>
      </c>
    </row>
    <row r="4539" spans="1:13" x14ac:dyDescent="0.25">
      <c r="A4539" s="267">
        <v>7235060</v>
      </c>
      <c r="B4539" s="267" t="s">
        <v>6785</v>
      </c>
      <c r="C4539" s="267" t="s">
        <v>2525</v>
      </c>
      <c r="D4539" s="268"/>
      <c r="E4539" s="267">
        <v>60</v>
      </c>
      <c r="F4539" s="269">
        <v>14280</v>
      </c>
      <c r="G4539" s="270">
        <v>28702.400000000001</v>
      </c>
      <c r="M4539" s="267">
        <v>-80.09367914107429</v>
      </c>
    </row>
    <row r="4540" spans="1:13" x14ac:dyDescent="0.25">
      <c r="A4540" s="267">
        <v>7235062</v>
      </c>
      <c r="B4540" s="267" t="s">
        <v>6787</v>
      </c>
      <c r="C4540" s="267" t="s">
        <v>2525</v>
      </c>
      <c r="D4540" s="268"/>
      <c r="E4540" s="267">
        <v>70</v>
      </c>
      <c r="F4540" s="269">
        <v>414</v>
      </c>
      <c r="G4540" s="270">
        <v>831.6</v>
      </c>
      <c r="M4540" s="267">
        <v>-89.235789830721927</v>
      </c>
    </row>
    <row r="4541" spans="1:13" x14ac:dyDescent="0.25">
      <c r="A4541" s="267">
        <v>7235063</v>
      </c>
      <c r="B4541" s="267" t="s">
        <v>6789</v>
      </c>
      <c r="C4541" s="267" t="s">
        <v>2525</v>
      </c>
      <c r="D4541" s="268"/>
      <c r="E4541" s="267">
        <v>60</v>
      </c>
      <c r="F4541" s="269">
        <v>547</v>
      </c>
      <c r="G4541" s="270">
        <v>1100.2</v>
      </c>
      <c r="M4541" s="267">
        <v>-80.636922501821388</v>
      </c>
    </row>
    <row r="4542" spans="1:13" x14ac:dyDescent="0.25">
      <c r="A4542" s="267">
        <v>7235067</v>
      </c>
      <c r="B4542" s="267" t="s">
        <v>6791</v>
      </c>
      <c r="C4542" s="267" t="s">
        <v>2525</v>
      </c>
      <c r="D4542" s="268"/>
      <c r="E4542" s="267">
        <v>60</v>
      </c>
      <c r="F4542" s="269">
        <v>170</v>
      </c>
      <c r="G4542" s="270">
        <v>341.4</v>
      </c>
      <c r="M4542" s="267">
        <v>-83.064097668640869</v>
      </c>
    </row>
    <row r="4543" spans="1:13" x14ac:dyDescent="0.25">
      <c r="A4543" s="267">
        <v>7235068</v>
      </c>
      <c r="B4543" s="267" t="s">
        <v>6793</v>
      </c>
      <c r="C4543" s="267" t="s">
        <v>22275</v>
      </c>
      <c r="D4543" s="268"/>
      <c r="E4543" s="267">
        <v>60</v>
      </c>
      <c r="F4543" s="269">
        <v>8813</v>
      </c>
      <c r="G4543" s="270">
        <v>17713.599999999999</v>
      </c>
      <c r="M4543" s="267">
        <v>-81.028211668991815</v>
      </c>
    </row>
    <row r="4544" spans="1:13" x14ac:dyDescent="0.25">
      <c r="A4544" s="267">
        <v>7235069</v>
      </c>
      <c r="B4544" s="267" t="s">
        <v>6795</v>
      </c>
      <c r="C4544" s="267" t="s">
        <v>2525</v>
      </c>
      <c r="D4544" s="268"/>
      <c r="E4544" s="267">
        <v>70</v>
      </c>
      <c r="F4544" s="269">
        <v>1042</v>
      </c>
      <c r="G4544" s="270">
        <v>2094.1999999999998</v>
      </c>
      <c r="M4544" s="267">
        <v>-85.220524304595259</v>
      </c>
    </row>
    <row r="4545" spans="1:13" x14ac:dyDescent="0.25">
      <c r="A4545" s="267">
        <v>7235070</v>
      </c>
      <c r="B4545" s="267" t="s">
        <v>6797</v>
      </c>
      <c r="C4545" s="267" t="s">
        <v>2525</v>
      </c>
      <c r="D4545" s="268"/>
      <c r="E4545" s="267">
        <v>60</v>
      </c>
      <c r="F4545" s="269">
        <v>11119</v>
      </c>
      <c r="G4545" s="270">
        <v>22350</v>
      </c>
      <c r="M4545" s="267">
        <v>-82.031035313472216</v>
      </c>
    </row>
    <row r="4546" spans="1:13" x14ac:dyDescent="0.25">
      <c r="A4546" s="267">
        <v>7235072</v>
      </c>
      <c r="B4546" s="267" t="s">
        <v>6799</v>
      </c>
      <c r="C4546" s="267" t="s">
        <v>2525</v>
      </c>
      <c r="D4546" s="268"/>
      <c r="E4546" s="267">
        <v>70</v>
      </c>
      <c r="F4546" s="269">
        <v>278</v>
      </c>
      <c r="G4546" s="270">
        <v>557.79999999999995</v>
      </c>
      <c r="M4546" s="267">
        <v>-86.77687190083067</v>
      </c>
    </row>
    <row r="4547" spans="1:13" x14ac:dyDescent="0.25">
      <c r="A4547" s="267">
        <v>7235073</v>
      </c>
      <c r="B4547" s="267" t="s">
        <v>6801</v>
      </c>
      <c r="C4547" s="267" t="s">
        <v>2525</v>
      </c>
      <c r="D4547" s="268"/>
      <c r="E4547" s="267">
        <v>60</v>
      </c>
      <c r="F4547" s="269">
        <v>814</v>
      </c>
      <c r="G4547" s="270">
        <v>1635.8</v>
      </c>
      <c r="M4547" s="267">
        <v>-83.932449324977483</v>
      </c>
    </row>
    <row r="4548" spans="1:13" x14ac:dyDescent="0.25">
      <c r="A4548" s="267">
        <v>7235074</v>
      </c>
      <c r="B4548" s="267" t="s">
        <v>6803</v>
      </c>
      <c r="C4548" s="267" t="s">
        <v>2525</v>
      </c>
      <c r="D4548" s="268"/>
      <c r="E4548" s="267">
        <v>50</v>
      </c>
      <c r="F4548" s="269">
        <v>759</v>
      </c>
      <c r="G4548" s="270">
        <v>1525.6</v>
      </c>
      <c r="M4548" s="267">
        <v>-75.336312958884932</v>
      </c>
    </row>
    <row r="4549" spans="1:13" x14ac:dyDescent="0.25">
      <c r="A4549" s="267">
        <v>7235077</v>
      </c>
      <c r="B4549" s="267" t="s">
        <v>6805</v>
      </c>
      <c r="C4549" s="267" t="s">
        <v>2525</v>
      </c>
      <c r="D4549" s="268"/>
      <c r="E4549" s="267">
        <v>60</v>
      </c>
      <c r="F4549" s="269">
        <v>44</v>
      </c>
      <c r="G4549" s="270">
        <v>89</v>
      </c>
      <c r="M4549" s="267">
        <v>-84.155264823873509</v>
      </c>
    </row>
    <row r="4550" spans="1:13" x14ac:dyDescent="0.25">
      <c r="A4550" s="267">
        <v>7235078</v>
      </c>
      <c r="B4550" s="267" t="s">
        <v>6807</v>
      </c>
      <c r="C4550" s="267" t="s">
        <v>2525</v>
      </c>
      <c r="D4550" s="268"/>
      <c r="E4550" s="267">
        <v>50</v>
      </c>
      <c r="F4550" s="269">
        <v>635</v>
      </c>
      <c r="G4550" s="270">
        <v>1277</v>
      </c>
      <c r="M4550" s="267">
        <v>-44.108595641214826</v>
      </c>
    </row>
    <row r="4551" spans="1:13" x14ac:dyDescent="0.25">
      <c r="A4551" s="267">
        <v>7235080</v>
      </c>
      <c r="B4551" s="267" t="s">
        <v>6809</v>
      </c>
      <c r="C4551" s="267" t="s">
        <v>2525</v>
      </c>
      <c r="D4551" s="268"/>
      <c r="E4551" s="267">
        <v>70</v>
      </c>
      <c r="F4551" s="269">
        <v>294</v>
      </c>
      <c r="G4551" s="270">
        <v>591.4</v>
      </c>
      <c r="M4551" s="267">
        <v>-85.934487905167614</v>
      </c>
    </row>
    <row r="4552" spans="1:13" x14ac:dyDescent="0.25">
      <c r="A4552" s="267">
        <v>7235081</v>
      </c>
      <c r="B4552" s="267" t="s">
        <v>6811</v>
      </c>
      <c r="C4552" s="267" t="s">
        <v>2525</v>
      </c>
      <c r="D4552" s="268"/>
      <c r="E4552" s="267">
        <v>70</v>
      </c>
      <c r="F4552" s="269">
        <v>443</v>
      </c>
      <c r="G4552" s="270">
        <v>890</v>
      </c>
      <c r="M4552" s="267">
        <v>-88.083716301286216</v>
      </c>
    </row>
    <row r="4553" spans="1:13" x14ac:dyDescent="0.25">
      <c r="A4553" s="267">
        <v>7235082</v>
      </c>
      <c r="B4553" s="267" t="s">
        <v>6676</v>
      </c>
      <c r="C4553" s="267" t="s">
        <v>2525</v>
      </c>
      <c r="D4553" s="268"/>
      <c r="E4553" s="267">
        <v>70</v>
      </c>
      <c r="F4553" s="269">
        <v>177</v>
      </c>
      <c r="G4553" s="270">
        <v>356.2</v>
      </c>
      <c r="M4553" s="267">
        <v>-86.113411338478585</v>
      </c>
    </row>
    <row r="4554" spans="1:13" x14ac:dyDescent="0.25">
      <c r="A4554" s="267">
        <v>7235083</v>
      </c>
      <c r="B4554" s="267" t="s">
        <v>6814</v>
      </c>
      <c r="C4554" s="267" t="s">
        <v>2525</v>
      </c>
      <c r="D4554" s="268"/>
      <c r="E4554" s="267">
        <v>60</v>
      </c>
      <c r="F4554" s="269">
        <v>1126</v>
      </c>
      <c r="G4554" s="270">
        <v>2263</v>
      </c>
      <c r="M4554" s="267">
        <v>-82.388093458586525</v>
      </c>
    </row>
    <row r="4555" spans="1:13" x14ac:dyDescent="0.25">
      <c r="A4555" s="267">
        <v>7235085</v>
      </c>
      <c r="B4555" s="267" t="s">
        <v>6816</v>
      </c>
      <c r="C4555" s="267" t="s">
        <v>2525</v>
      </c>
      <c r="D4555" s="268"/>
      <c r="E4555" s="267">
        <v>60</v>
      </c>
      <c r="F4555" s="269">
        <v>823</v>
      </c>
      <c r="G4555" s="270">
        <v>1654.8</v>
      </c>
      <c r="M4555" s="267">
        <v>-82.100807337916635</v>
      </c>
    </row>
    <row r="4556" spans="1:13" x14ac:dyDescent="0.25">
      <c r="A4556" s="267">
        <v>7235090</v>
      </c>
      <c r="B4556" s="267" t="s">
        <v>6818</v>
      </c>
      <c r="C4556" s="267" t="s">
        <v>2525</v>
      </c>
      <c r="D4556" s="268"/>
      <c r="E4556" s="267">
        <v>70</v>
      </c>
      <c r="F4556" s="269">
        <v>478</v>
      </c>
      <c r="G4556" s="270">
        <v>960.4</v>
      </c>
      <c r="M4556" s="267">
        <v>-88.092551643633726</v>
      </c>
    </row>
    <row r="4557" spans="1:13" x14ac:dyDescent="0.25">
      <c r="A4557" s="267">
        <v>7235091</v>
      </c>
      <c r="B4557" s="267" t="s">
        <v>6820</v>
      </c>
      <c r="C4557" s="267" t="s">
        <v>2525</v>
      </c>
      <c r="D4557" s="268"/>
      <c r="E4557" s="267">
        <v>60</v>
      </c>
      <c r="F4557" s="269">
        <v>183</v>
      </c>
      <c r="G4557" s="270">
        <v>367</v>
      </c>
      <c r="M4557" s="267">
        <v>-83.688633055133351</v>
      </c>
    </row>
    <row r="4558" spans="1:13" x14ac:dyDescent="0.25">
      <c r="A4558" s="267">
        <v>7235092</v>
      </c>
      <c r="B4558" s="267" t="s">
        <v>6822</v>
      </c>
      <c r="C4558" s="267" t="s">
        <v>2525</v>
      </c>
      <c r="D4558" s="268"/>
      <c r="E4558" s="267">
        <v>70</v>
      </c>
      <c r="F4558" s="269">
        <v>114</v>
      </c>
      <c r="G4558" s="270">
        <v>229.4</v>
      </c>
      <c r="M4558" s="267">
        <v>-85.706776171436402</v>
      </c>
    </row>
    <row r="4559" spans="1:13" x14ac:dyDescent="0.25">
      <c r="A4559" s="267">
        <v>7235093</v>
      </c>
      <c r="B4559" s="267" t="s">
        <v>6824</v>
      </c>
      <c r="C4559" s="267" t="s">
        <v>2525</v>
      </c>
      <c r="D4559" s="268"/>
      <c r="E4559" s="267">
        <v>70</v>
      </c>
      <c r="F4559" s="269">
        <v>389</v>
      </c>
      <c r="G4559" s="270">
        <v>782.4</v>
      </c>
      <c r="M4559" s="267">
        <v>-85.702365626223639</v>
      </c>
    </row>
    <row r="4560" spans="1:13" x14ac:dyDescent="0.25">
      <c r="A4560" s="267">
        <v>7235094</v>
      </c>
      <c r="B4560" s="267" t="s">
        <v>6826</v>
      </c>
      <c r="C4560" s="267" t="s">
        <v>2525</v>
      </c>
      <c r="D4560" s="268"/>
      <c r="E4560" s="267">
        <v>70</v>
      </c>
      <c r="F4560" s="269">
        <v>1431</v>
      </c>
      <c r="G4560" s="270">
        <v>2876.8</v>
      </c>
      <c r="M4560" s="267">
        <v>-85.214212906541022</v>
      </c>
    </row>
    <row r="4561" spans="1:13" x14ac:dyDescent="0.25">
      <c r="A4561" s="267">
        <v>7235095</v>
      </c>
      <c r="B4561" s="267" t="s">
        <v>6828</v>
      </c>
      <c r="C4561" s="267" t="s">
        <v>2525</v>
      </c>
      <c r="D4561" s="268"/>
      <c r="E4561" s="267">
        <v>70</v>
      </c>
      <c r="F4561" s="269">
        <v>1112</v>
      </c>
      <c r="G4561" s="270">
        <v>2236</v>
      </c>
      <c r="M4561" s="267">
        <v>-89.486534692701284</v>
      </c>
    </row>
    <row r="4562" spans="1:13" x14ac:dyDescent="0.25">
      <c r="A4562" s="267">
        <v>7235096</v>
      </c>
      <c r="B4562" s="267" t="s">
        <v>6830</v>
      </c>
      <c r="C4562" s="267" t="s">
        <v>2525</v>
      </c>
      <c r="D4562" s="268"/>
      <c r="E4562" s="267">
        <v>70</v>
      </c>
      <c r="F4562" s="269">
        <v>489</v>
      </c>
      <c r="G4562" s="270">
        <v>982.6</v>
      </c>
      <c r="M4562" s="267">
        <v>-88.527447704237673</v>
      </c>
    </row>
    <row r="4563" spans="1:13" x14ac:dyDescent="0.25">
      <c r="A4563" s="267">
        <v>7235098</v>
      </c>
      <c r="B4563" s="267" t="s">
        <v>6832</v>
      </c>
      <c r="C4563" s="267" t="s">
        <v>2525</v>
      </c>
      <c r="D4563" s="268"/>
      <c r="E4563" s="267">
        <v>70</v>
      </c>
      <c r="F4563" s="269">
        <v>313</v>
      </c>
      <c r="G4563" s="270">
        <v>628.4</v>
      </c>
      <c r="M4563" s="267">
        <v>-85.57902523291807</v>
      </c>
    </row>
    <row r="4564" spans="1:13" x14ac:dyDescent="0.25">
      <c r="A4564" s="267">
        <v>7235100</v>
      </c>
      <c r="B4564" s="267" t="s">
        <v>6834</v>
      </c>
      <c r="C4564" s="267" t="s">
        <v>2525</v>
      </c>
      <c r="D4564" s="268"/>
      <c r="E4564" s="267">
        <v>70</v>
      </c>
      <c r="F4564" s="269">
        <v>82</v>
      </c>
      <c r="G4564" s="270">
        <v>165.8</v>
      </c>
      <c r="M4564" s="267">
        <v>-87.376904554808732</v>
      </c>
    </row>
    <row r="4565" spans="1:13" x14ac:dyDescent="0.25">
      <c r="A4565" s="267">
        <v>7235101</v>
      </c>
      <c r="B4565" s="267" t="s">
        <v>6836</v>
      </c>
      <c r="C4565" s="267" t="s">
        <v>2525</v>
      </c>
      <c r="D4565" s="268"/>
      <c r="E4565" s="267">
        <v>60</v>
      </c>
      <c r="F4565" s="269">
        <v>70</v>
      </c>
      <c r="G4565" s="270">
        <v>141</v>
      </c>
      <c r="M4565" s="267">
        <v>-84.232772977095848</v>
      </c>
    </row>
    <row r="4566" spans="1:13" x14ac:dyDescent="0.25">
      <c r="A4566" s="267">
        <v>7235103</v>
      </c>
      <c r="B4566" s="267" t="s">
        <v>6838</v>
      </c>
      <c r="C4566" s="267" t="s">
        <v>2525</v>
      </c>
      <c r="D4566" s="268"/>
      <c r="E4566" s="267">
        <v>60</v>
      </c>
      <c r="F4566" s="269">
        <v>1196</v>
      </c>
      <c r="G4566" s="270">
        <v>2403</v>
      </c>
      <c r="M4566" s="267">
        <v>-84.614068797267251</v>
      </c>
    </row>
    <row r="4567" spans="1:13" x14ac:dyDescent="0.25">
      <c r="A4567" s="267">
        <v>7235104</v>
      </c>
      <c r="B4567" s="267" t="s">
        <v>6840</v>
      </c>
      <c r="C4567" s="267" t="s">
        <v>2525</v>
      </c>
      <c r="D4567" s="268"/>
      <c r="E4567" s="267">
        <v>70</v>
      </c>
      <c r="F4567" s="269">
        <v>726</v>
      </c>
      <c r="G4567" s="270">
        <v>1459</v>
      </c>
      <c r="M4567" s="267">
        <v>-90.75290533758691</v>
      </c>
    </row>
    <row r="4568" spans="1:13" x14ac:dyDescent="0.25">
      <c r="A4568" s="267">
        <v>7235105</v>
      </c>
      <c r="B4568" s="267" t="s">
        <v>6842</v>
      </c>
      <c r="C4568" s="267" t="s">
        <v>2525</v>
      </c>
      <c r="D4568" s="268"/>
      <c r="E4568" s="267">
        <v>70</v>
      </c>
      <c r="F4568" s="269">
        <v>121</v>
      </c>
      <c r="G4568" s="270">
        <v>242.8</v>
      </c>
      <c r="M4568" s="267">
        <v>-85.520090801317693</v>
      </c>
    </row>
    <row r="4569" spans="1:13" x14ac:dyDescent="0.25">
      <c r="A4569" s="267">
        <v>7235106</v>
      </c>
      <c r="B4569" s="267" t="s">
        <v>6844</v>
      </c>
      <c r="C4569" s="267" t="s">
        <v>2525</v>
      </c>
      <c r="D4569" s="268"/>
      <c r="E4569" s="267">
        <v>60</v>
      </c>
      <c r="F4569" s="269">
        <v>495</v>
      </c>
      <c r="G4569" s="270">
        <v>995</v>
      </c>
      <c r="M4569" s="267">
        <v>-83.730091442849556</v>
      </c>
    </row>
    <row r="4570" spans="1:13" x14ac:dyDescent="0.25">
      <c r="A4570" s="267">
        <v>7235107</v>
      </c>
      <c r="B4570" s="267" t="s">
        <v>6846</v>
      </c>
      <c r="C4570" s="267" t="s">
        <v>2525</v>
      </c>
      <c r="D4570" s="268"/>
      <c r="E4570" s="267">
        <v>60</v>
      </c>
      <c r="F4570" s="269">
        <v>716</v>
      </c>
      <c r="G4570" s="270">
        <v>1438.6</v>
      </c>
      <c r="M4570" s="267">
        <v>-84.688999837012929</v>
      </c>
    </row>
    <row r="4571" spans="1:13" x14ac:dyDescent="0.25">
      <c r="A4571" s="267">
        <v>7235108</v>
      </c>
      <c r="B4571" s="267" t="s">
        <v>6848</v>
      </c>
      <c r="C4571" s="267" t="s">
        <v>2525</v>
      </c>
      <c r="D4571" s="268"/>
      <c r="E4571" s="267">
        <v>60</v>
      </c>
      <c r="F4571" s="269">
        <v>224</v>
      </c>
      <c r="G4571" s="270">
        <v>449.4</v>
      </c>
      <c r="M4571" s="267">
        <v>-81.359096760032244</v>
      </c>
    </row>
    <row r="4572" spans="1:13" x14ac:dyDescent="0.25">
      <c r="A4572" s="267">
        <v>7235111</v>
      </c>
      <c r="B4572" s="267" t="s">
        <v>6850</v>
      </c>
      <c r="C4572" s="267" t="s">
        <v>2525</v>
      </c>
      <c r="D4572" s="268"/>
      <c r="E4572" s="267">
        <v>70</v>
      </c>
      <c r="F4572" s="269">
        <v>1023</v>
      </c>
      <c r="G4572" s="270">
        <v>2056.4</v>
      </c>
      <c r="M4572" s="267">
        <v>-86.310919599719213</v>
      </c>
    </row>
    <row r="4573" spans="1:13" x14ac:dyDescent="0.25">
      <c r="A4573" s="267">
        <v>7235112</v>
      </c>
      <c r="B4573" s="267" t="s">
        <v>6852</v>
      </c>
      <c r="C4573" s="267" t="s">
        <v>2525</v>
      </c>
      <c r="D4573" s="268"/>
      <c r="E4573" s="267">
        <v>60</v>
      </c>
      <c r="F4573" s="269">
        <v>244</v>
      </c>
      <c r="G4573" s="270">
        <v>489.8</v>
      </c>
      <c r="M4573" s="267">
        <v>-84.04140552026594</v>
      </c>
    </row>
    <row r="4574" spans="1:13" x14ac:dyDescent="0.25">
      <c r="A4574" s="267">
        <v>7235114</v>
      </c>
      <c r="B4574" s="267" t="s">
        <v>6854</v>
      </c>
      <c r="C4574" s="267" t="s">
        <v>2525</v>
      </c>
      <c r="D4574" s="268"/>
      <c r="E4574" s="267">
        <v>60</v>
      </c>
      <c r="F4574" s="269">
        <v>1152</v>
      </c>
      <c r="G4574" s="270">
        <v>2316.4</v>
      </c>
      <c r="M4574" s="267">
        <v>-83.469105546328137</v>
      </c>
    </row>
    <row r="4575" spans="1:13" x14ac:dyDescent="0.25">
      <c r="A4575" s="267">
        <v>7235115</v>
      </c>
      <c r="B4575" s="267" t="s">
        <v>6856</v>
      </c>
      <c r="C4575" s="267" t="s">
        <v>2525</v>
      </c>
      <c r="D4575" s="268"/>
      <c r="E4575" s="267">
        <v>60</v>
      </c>
      <c r="F4575" s="269">
        <v>600</v>
      </c>
      <c r="G4575" s="270">
        <v>1206.8</v>
      </c>
      <c r="M4575" s="267">
        <v>-83.959326532412561</v>
      </c>
    </row>
    <row r="4576" spans="1:13" x14ac:dyDescent="0.25">
      <c r="A4576" s="267">
        <v>7235116</v>
      </c>
      <c r="B4576" s="267" t="s">
        <v>6858</v>
      </c>
      <c r="C4576" s="267" t="s">
        <v>2525</v>
      </c>
      <c r="D4576" s="268"/>
      <c r="E4576" s="267">
        <v>70</v>
      </c>
      <c r="F4576" s="269">
        <v>207</v>
      </c>
      <c r="G4576" s="270">
        <v>415.6</v>
      </c>
      <c r="M4576" s="267">
        <v>-86.357082811515767</v>
      </c>
    </row>
    <row r="4577" spans="1:13" x14ac:dyDescent="0.25">
      <c r="A4577" s="267">
        <v>7235118</v>
      </c>
      <c r="B4577" s="267" t="s">
        <v>6860</v>
      </c>
      <c r="C4577" s="267" t="s">
        <v>22275</v>
      </c>
      <c r="D4577" s="268"/>
      <c r="E4577" s="267">
        <v>60</v>
      </c>
      <c r="F4577" s="269">
        <v>3289</v>
      </c>
      <c r="G4577" s="270">
        <v>6610</v>
      </c>
      <c r="M4577" s="267">
        <v>-81.215137076125899</v>
      </c>
    </row>
    <row r="4578" spans="1:13" x14ac:dyDescent="0.25">
      <c r="A4578" s="267">
        <v>7235119</v>
      </c>
      <c r="B4578" s="267" t="s">
        <v>6862</v>
      </c>
      <c r="C4578" s="267" t="s">
        <v>2525</v>
      </c>
      <c r="D4578" s="268"/>
      <c r="E4578" s="267">
        <v>60</v>
      </c>
      <c r="F4578" s="269">
        <v>602</v>
      </c>
      <c r="G4578" s="270">
        <v>1209.4000000000001</v>
      </c>
      <c r="M4578" s="267">
        <v>-79.7820057869761</v>
      </c>
    </row>
    <row r="4579" spans="1:13" x14ac:dyDescent="0.25">
      <c r="A4579" s="267">
        <v>7235120</v>
      </c>
      <c r="B4579" s="267" t="s">
        <v>6864</v>
      </c>
      <c r="C4579" s="267" t="s">
        <v>2525</v>
      </c>
      <c r="D4579" s="268"/>
      <c r="E4579" s="267">
        <v>70</v>
      </c>
      <c r="F4579" s="269">
        <v>99</v>
      </c>
      <c r="G4579" s="270">
        <v>198.2</v>
      </c>
      <c r="M4579" s="267">
        <v>-88.137253261555998</v>
      </c>
    </row>
    <row r="4580" spans="1:13" x14ac:dyDescent="0.25">
      <c r="A4580" s="267">
        <v>7235122</v>
      </c>
      <c r="B4580" s="267" t="s">
        <v>6866</v>
      </c>
      <c r="C4580" s="267" t="s">
        <v>2525</v>
      </c>
      <c r="D4580" s="268"/>
      <c r="E4580" s="267">
        <v>70</v>
      </c>
      <c r="F4580" s="269">
        <v>363</v>
      </c>
      <c r="G4580" s="270">
        <v>729.8</v>
      </c>
      <c r="M4580" s="267">
        <v>-86.86977194763864</v>
      </c>
    </row>
    <row r="4581" spans="1:13" x14ac:dyDescent="0.25">
      <c r="A4581" s="267">
        <v>7235123</v>
      </c>
      <c r="B4581" s="267" t="s">
        <v>6868</v>
      </c>
      <c r="C4581" s="267" t="s">
        <v>2525</v>
      </c>
      <c r="D4581" s="268"/>
      <c r="E4581" s="267">
        <v>60</v>
      </c>
      <c r="F4581" s="269">
        <v>62</v>
      </c>
      <c r="G4581" s="270">
        <v>124.8</v>
      </c>
      <c r="M4581" s="267">
        <v>-84.365071943201158</v>
      </c>
    </row>
    <row r="4582" spans="1:13" x14ac:dyDescent="0.25">
      <c r="A4582" s="267">
        <v>7235124</v>
      </c>
      <c r="B4582" s="267" t="s">
        <v>6870</v>
      </c>
      <c r="C4582" s="267" t="s">
        <v>2525</v>
      </c>
      <c r="D4582" s="268"/>
      <c r="E4582" s="267">
        <v>60</v>
      </c>
      <c r="F4582" s="269">
        <v>372</v>
      </c>
      <c r="G4582" s="270">
        <v>748.4</v>
      </c>
      <c r="M4582" s="267">
        <v>-82.099802507560284</v>
      </c>
    </row>
    <row r="4583" spans="1:13" x14ac:dyDescent="0.25">
      <c r="A4583" s="267">
        <v>7235125</v>
      </c>
      <c r="B4583" s="267" t="s">
        <v>6872</v>
      </c>
      <c r="C4583" s="267" t="s">
        <v>22275</v>
      </c>
      <c r="D4583" s="268"/>
      <c r="E4583" s="267">
        <v>60</v>
      </c>
      <c r="F4583" s="269">
        <v>3455</v>
      </c>
      <c r="G4583" s="270">
        <v>6943.6</v>
      </c>
      <c r="M4583" s="267">
        <v>-80.107165013417543</v>
      </c>
    </row>
    <row r="4584" spans="1:13" x14ac:dyDescent="0.25">
      <c r="A4584" s="267">
        <v>7235126</v>
      </c>
      <c r="B4584" s="267" t="s">
        <v>6874</v>
      </c>
      <c r="C4584" s="267" t="s">
        <v>2525</v>
      </c>
      <c r="D4584" s="268"/>
      <c r="E4584" s="267">
        <v>70</v>
      </c>
      <c r="F4584" s="269">
        <v>802</v>
      </c>
      <c r="G4584" s="270">
        <v>1611.6</v>
      </c>
      <c r="M4584" s="267">
        <v>-87.86859120827269</v>
      </c>
    </row>
    <row r="4585" spans="1:13" x14ac:dyDescent="0.25">
      <c r="A4585" s="267">
        <v>7235129</v>
      </c>
      <c r="B4585" s="267" t="s">
        <v>6876</v>
      </c>
      <c r="C4585" s="267" t="s">
        <v>2525</v>
      </c>
      <c r="D4585" s="268"/>
      <c r="E4585" s="267">
        <v>60</v>
      </c>
      <c r="F4585" s="269">
        <v>38</v>
      </c>
      <c r="G4585" s="270">
        <v>75.599999999999994</v>
      </c>
      <c r="M4585" s="267">
        <v>-81.087034187497508</v>
      </c>
    </row>
    <row r="4586" spans="1:13" x14ac:dyDescent="0.25">
      <c r="A4586" s="267">
        <v>7235131</v>
      </c>
      <c r="B4586" s="267" t="s">
        <v>6878</v>
      </c>
      <c r="C4586" s="267" t="s">
        <v>2525</v>
      </c>
      <c r="D4586" s="268"/>
      <c r="E4586" s="267">
        <v>70</v>
      </c>
      <c r="F4586" s="269">
        <v>412</v>
      </c>
      <c r="G4586" s="270">
        <v>827.4</v>
      </c>
      <c r="M4586" s="267">
        <v>-88.143267604065173</v>
      </c>
    </row>
    <row r="4587" spans="1:13" x14ac:dyDescent="0.25">
      <c r="A4587" s="267">
        <v>7235132</v>
      </c>
      <c r="B4587" s="267" t="s">
        <v>6880</v>
      </c>
      <c r="C4587" s="267" t="s">
        <v>2525</v>
      </c>
      <c r="D4587" s="268"/>
      <c r="E4587" s="267">
        <v>70</v>
      </c>
      <c r="F4587" s="269">
        <v>1291</v>
      </c>
      <c r="G4587" s="270">
        <v>2595.6</v>
      </c>
      <c r="M4587" s="267">
        <v>-86.851475762679144</v>
      </c>
    </row>
    <row r="4588" spans="1:13" x14ac:dyDescent="0.25">
      <c r="A4588" s="267">
        <v>7235133</v>
      </c>
      <c r="B4588" s="267" t="s">
        <v>6882</v>
      </c>
      <c r="C4588" s="267" t="s">
        <v>2525</v>
      </c>
      <c r="D4588" s="268"/>
      <c r="E4588" s="267">
        <v>70</v>
      </c>
      <c r="F4588" s="269">
        <v>350</v>
      </c>
      <c r="G4588" s="270">
        <v>703.6</v>
      </c>
      <c r="M4588" s="267">
        <v>-87.95328607759636</v>
      </c>
    </row>
    <row r="4589" spans="1:13" x14ac:dyDescent="0.25">
      <c r="A4589" s="267">
        <v>7235134</v>
      </c>
      <c r="B4589" s="267" t="s">
        <v>6884</v>
      </c>
      <c r="C4589" s="267" t="s">
        <v>2525</v>
      </c>
      <c r="D4589" s="268"/>
      <c r="E4589" s="267">
        <v>50</v>
      </c>
      <c r="F4589" s="269">
        <v>88</v>
      </c>
      <c r="G4589" s="270">
        <v>176.4</v>
      </c>
      <c r="M4589" s="267">
        <v>-77.924421368006477</v>
      </c>
    </row>
    <row r="4590" spans="1:13" x14ac:dyDescent="0.25">
      <c r="A4590" s="267">
        <v>7235135</v>
      </c>
      <c r="B4590" s="267" t="s">
        <v>6886</v>
      </c>
      <c r="C4590" s="267" t="s">
        <v>2525</v>
      </c>
      <c r="D4590" s="268"/>
      <c r="E4590" s="267">
        <v>70</v>
      </c>
      <c r="F4590" s="269">
        <v>535</v>
      </c>
      <c r="G4590" s="270">
        <v>1074.4000000000001</v>
      </c>
      <c r="M4590" s="267">
        <v>-85.249454563707616</v>
      </c>
    </row>
    <row r="4591" spans="1:13" x14ac:dyDescent="0.25">
      <c r="A4591" s="267">
        <v>7235136</v>
      </c>
      <c r="B4591" s="267" t="s">
        <v>6888</v>
      </c>
      <c r="C4591" s="267" t="s">
        <v>2525</v>
      </c>
      <c r="D4591" s="268"/>
      <c r="E4591" s="267">
        <v>70</v>
      </c>
      <c r="F4591" s="269">
        <v>586</v>
      </c>
      <c r="G4591" s="270">
        <v>1177</v>
      </c>
      <c r="M4591" s="267">
        <v>-86.524471901063052</v>
      </c>
    </row>
    <row r="4592" spans="1:13" x14ac:dyDescent="0.25">
      <c r="A4592" s="267">
        <v>7235137</v>
      </c>
      <c r="B4592" s="267" t="s">
        <v>6890</v>
      </c>
      <c r="C4592" s="267" t="s">
        <v>2525</v>
      </c>
      <c r="D4592" s="268"/>
      <c r="E4592" s="267">
        <v>50</v>
      </c>
      <c r="F4592" s="269">
        <v>1829</v>
      </c>
      <c r="G4592" s="270">
        <v>3676.4</v>
      </c>
      <c r="M4592" s="267">
        <v>-70.506879270602582</v>
      </c>
    </row>
    <row r="4593" spans="1:13" x14ac:dyDescent="0.25">
      <c r="A4593" s="267">
        <v>7235140</v>
      </c>
      <c r="B4593" s="267" t="s">
        <v>6892</v>
      </c>
      <c r="C4593" s="267" t="s">
        <v>2525</v>
      </c>
      <c r="D4593" s="268"/>
      <c r="E4593" s="267">
        <v>60</v>
      </c>
      <c r="F4593" s="269">
        <v>99</v>
      </c>
      <c r="G4593" s="270">
        <v>199</v>
      </c>
      <c r="M4593" s="267">
        <v>-80.4564217793952</v>
      </c>
    </row>
    <row r="4594" spans="1:13" x14ac:dyDescent="0.25">
      <c r="A4594" s="267">
        <v>7235141</v>
      </c>
      <c r="B4594" s="267" t="s">
        <v>6894</v>
      </c>
      <c r="C4594" s="267" t="s">
        <v>2525</v>
      </c>
      <c r="D4594" s="268"/>
      <c r="E4594" s="267">
        <v>60</v>
      </c>
      <c r="F4594" s="269">
        <v>994</v>
      </c>
      <c r="G4594" s="270">
        <v>1998.8</v>
      </c>
      <c r="M4594" s="267">
        <v>-83.32526441452265</v>
      </c>
    </row>
    <row r="4595" spans="1:13" x14ac:dyDescent="0.25">
      <c r="A4595" s="267">
        <v>7235142</v>
      </c>
      <c r="B4595" s="267" t="s">
        <v>6896</v>
      </c>
      <c r="C4595" s="267" t="s">
        <v>2525</v>
      </c>
      <c r="D4595" s="268"/>
      <c r="E4595" s="267">
        <v>60</v>
      </c>
      <c r="F4595" s="269">
        <v>419</v>
      </c>
      <c r="G4595" s="270">
        <v>841.2</v>
      </c>
      <c r="M4595" s="267">
        <v>-84.041529104904001</v>
      </c>
    </row>
    <row r="4596" spans="1:13" x14ac:dyDescent="0.25">
      <c r="A4596" s="267">
        <v>7235143</v>
      </c>
      <c r="B4596" s="267" t="s">
        <v>6898</v>
      </c>
      <c r="C4596" s="267" t="s">
        <v>2525</v>
      </c>
      <c r="D4596" s="268"/>
      <c r="E4596" s="267">
        <v>60</v>
      </c>
      <c r="F4596" s="269">
        <v>1120</v>
      </c>
      <c r="G4596" s="270">
        <v>2251.6</v>
      </c>
      <c r="M4596" s="267">
        <v>-80.881811865585973</v>
      </c>
    </row>
    <row r="4597" spans="1:13" x14ac:dyDescent="0.25">
      <c r="A4597" s="267">
        <v>7235144</v>
      </c>
      <c r="B4597" s="267" t="s">
        <v>6482</v>
      </c>
      <c r="C4597" s="267" t="s">
        <v>2525</v>
      </c>
      <c r="D4597" s="268"/>
      <c r="E4597" s="267">
        <v>50</v>
      </c>
      <c r="F4597" s="269">
        <v>295</v>
      </c>
      <c r="G4597" s="270">
        <v>592</v>
      </c>
      <c r="M4597" s="267">
        <v>-78.494313333087291</v>
      </c>
    </row>
    <row r="4598" spans="1:13" x14ac:dyDescent="0.25">
      <c r="A4598" s="267">
        <v>7235146</v>
      </c>
      <c r="B4598" s="267" t="s">
        <v>6901</v>
      </c>
      <c r="C4598" s="267" t="s">
        <v>2525</v>
      </c>
      <c r="D4598" s="268"/>
      <c r="E4598" s="267">
        <v>60</v>
      </c>
      <c r="F4598" s="269">
        <v>387</v>
      </c>
      <c r="G4598" s="270">
        <v>778.6</v>
      </c>
      <c r="M4598" s="267">
        <v>-84.298119196045661</v>
      </c>
    </row>
    <row r="4599" spans="1:13" x14ac:dyDescent="0.25">
      <c r="A4599" s="267">
        <v>7235148</v>
      </c>
      <c r="B4599" s="267" t="s">
        <v>6903</v>
      </c>
      <c r="C4599" s="267" t="s">
        <v>2525</v>
      </c>
      <c r="D4599" s="268"/>
      <c r="E4599" s="267">
        <v>70</v>
      </c>
      <c r="F4599" s="269">
        <v>716</v>
      </c>
      <c r="G4599" s="270">
        <v>1438.2</v>
      </c>
      <c r="M4599" s="267">
        <v>-86.831107907403265</v>
      </c>
    </row>
    <row r="4600" spans="1:13" x14ac:dyDescent="0.25">
      <c r="A4600" s="267">
        <v>7235149</v>
      </c>
      <c r="B4600" s="267" t="s">
        <v>6905</v>
      </c>
      <c r="C4600" s="267" t="s">
        <v>2525</v>
      </c>
      <c r="D4600" s="268"/>
      <c r="E4600" s="267">
        <v>70</v>
      </c>
      <c r="F4600" s="269">
        <v>894</v>
      </c>
      <c r="G4600" s="270">
        <v>1796</v>
      </c>
      <c r="M4600" s="267">
        <v>-91.522119831581762</v>
      </c>
    </row>
    <row r="4601" spans="1:13" x14ac:dyDescent="0.25">
      <c r="A4601" s="267">
        <v>7235151</v>
      </c>
      <c r="B4601" s="267" t="s">
        <v>6907</v>
      </c>
      <c r="C4601" s="267" t="s">
        <v>2525</v>
      </c>
      <c r="D4601" s="268"/>
      <c r="E4601" s="267">
        <v>60</v>
      </c>
      <c r="F4601" s="269">
        <v>1433</v>
      </c>
      <c r="G4601" s="270">
        <v>2880</v>
      </c>
      <c r="M4601" s="267">
        <v>-82.292799703759272</v>
      </c>
    </row>
    <row r="4602" spans="1:13" x14ac:dyDescent="0.25">
      <c r="A4602" s="267">
        <v>7235152</v>
      </c>
      <c r="B4602" s="267" t="s">
        <v>6909</v>
      </c>
      <c r="C4602" s="267" t="s">
        <v>2525</v>
      </c>
      <c r="D4602" s="268"/>
      <c r="E4602" s="267">
        <v>60</v>
      </c>
      <c r="F4602" s="269">
        <v>774</v>
      </c>
      <c r="G4602" s="270">
        <v>1555.2</v>
      </c>
      <c r="M4602" s="267">
        <v>-84.116174258657239</v>
      </c>
    </row>
    <row r="4603" spans="1:13" x14ac:dyDescent="0.25">
      <c r="A4603" s="267">
        <v>7235153</v>
      </c>
      <c r="B4603" s="267" t="s">
        <v>6911</v>
      </c>
      <c r="C4603" s="267" t="s">
        <v>2525</v>
      </c>
      <c r="D4603" s="268"/>
      <c r="E4603" s="267">
        <v>60</v>
      </c>
      <c r="F4603" s="269">
        <v>320</v>
      </c>
      <c r="G4603" s="270">
        <v>644.20000000000005</v>
      </c>
      <c r="M4603" s="267">
        <v>-80.658663340832888</v>
      </c>
    </row>
    <row r="4604" spans="1:13" x14ac:dyDescent="0.25">
      <c r="A4604" s="267">
        <v>7235154</v>
      </c>
      <c r="B4604" s="267" t="s">
        <v>6913</v>
      </c>
      <c r="C4604" s="267" t="s">
        <v>2525</v>
      </c>
      <c r="D4604" s="268"/>
      <c r="E4604" s="267">
        <v>70</v>
      </c>
      <c r="F4604" s="269">
        <v>355</v>
      </c>
      <c r="G4604" s="270">
        <v>713.2</v>
      </c>
      <c r="M4604" s="267">
        <v>-90.173746805122917</v>
      </c>
    </row>
    <row r="4605" spans="1:13" x14ac:dyDescent="0.25">
      <c r="A4605" s="267">
        <v>7235207</v>
      </c>
      <c r="B4605" s="267" t="s">
        <v>6915</v>
      </c>
      <c r="C4605" s="267" t="s">
        <v>2525</v>
      </c>
      <c r="D4605" s="268"/>
      <c r="E4605" s="267">
        <v>60</v>
      </c>
      <c r="F4605" s="269">
        <v>529</v>
      </c>
      <c r="G4605" s="270">
        <v>1062.5999999999999</v>
      </c>
      <c r="M4605" s="267">
        <v>-81.289471642079249</v>
      </c>
    </row>
    <row r="4606" spans="1:13" x14ac:dyDescent="0.25">
      <c r="A4606" s="267">
        <v>7235501</v>
      </c>
      <c r="B4606" s="267" t="s">
        <v>6917</v>
      </c>
      <c r="C4606" s="267" t="s">
        <v>2525</v>
      </c>
      <c r="D4606" s="268"/>
      <c r="E4606" s="267">
        <v>70</v>
      </c>
      <c r="F4606" s="269">
        <v>1293</v>
      </c>
      <c r="G4606" s="270">
        <v>2598.8000000000002</v>
      </c>
      <c r="M4606" s="267">
        <v>-85.941575291751946</v>
      </c>
    </row>
    <row r="4607" spans="1:13" x14ac:dyDescent="0.25">
      <c r="A4607" s="267">
        <v>7311000</v>
      </c>
      <c r="B4607" s="267" t="s">
        <v>6919</v>
      </c>
      <c r="C4607" s="267" t="s">
        <v>22275</v>
      </c>
      <c r="D4607" s="268"/>
      <c r="E4607" s="267">
        <v>50</v>
      </c>
      <c r="F4607" s="269">
        <v>23348</v>
      </c>
      <c r="G4607" s="270">
        <v>46930.2</v>
      </c>
      <c r="M4607" s="267">
        <v>-74.134529718579614</v>
      </c>
    </row>
    <row r="4608" spans="1:13" x14ac:dyDescent="0.25">
      <c r="A4608" s="267">
        <v>7312000</v>
      </c>
      <c r="B4608" s="267" t="s">
        <v>6921</v>
      </c>
      <c r="C4608" s="267" t="s">
        <v>22275</v>
      </c>
      <c r="D4608" s="268"/>
      <c r="E4608" s="267">
        <v>50</v>
      </c>
      <c r="F4608" s="269">
        <v>48726</v>
      </c>
      <c r="G4608" s="270">
        <v>97939.199999999997</v>
      </c>
      <c r="M4608" s="267">
        <v>-72.823985326465291</v>
      </c>
    </row>
    <row r="4609" spans="1:13" x14ac:dyDescent="0.25">
      <c r="A4609" s="267">
        <v>7313000</v>
      </c>
      <c r="B4609" s="267" t="s">
        <v>6923</v>
      </c>
      <c r="C4609" s="267" t="s">
        <v>22275</v>
      </c>
      <c r="D4609" s="268"/>
      <c r="E4609" s="267">
        <v>50</v>
      </c>
      <c r="F4609" s="269">
        <v>21647</v>
      </c>
      <c r="G4609" s="270">
        <v>43510.2</v>
      </c>
      <c r="M4609" s="267">
        <v>-72.260587382176482</v>
      </c>
    </row>
    <row r="4610" spans="1:13" x14ac:dyDescent="0.25">
      <c r="A4610" s="267">
        <v>7314000</v>
      </c>
      <c r="B4610" s="267" t="s">
        <v>6925</v>
      </c>
      <c r="C4610" s="267" t="s">
        <v>22275</v>
      </c>
      <c r="D4610" s="268"/>
      <c r="E4610" s="267">
        <v>50</v>
      </c>
      <c r="F4610" s="269">
        <v>80400</v>
      </c>
      <c r="G4610" s="270">
        <v>161605</v>
      </c>
      <c r="M4610" s="267">
        <v>-55.771632563929792</v>
      </c>
    </row>
    <row r="4611" spans="1:13" x14ac:dyDescent="0.25">
      <c r="A4611" s="267">
        <v>7315000</v>
      </c>
      <c r="B4611" s="267" t="s">
        <v>6927</v>
      </c>
      <c r="C4611" s="267" t="s">
        <v>22275</v>
      </c>
      <c r="D4611" s="268"/>
      <c r="E4611" s="267">
        <v>50</v>
      </c>
      <c r="F4611" s="269">
        <v>100004</v>
      </c>
      <c r="G4611" s="270">
        <v>201008.2</v>
      </c>
      <c r="M4611" s="267">
        <v>-67.223016567128894</v>
      </c>
    </row>
    <row r="4612" spans="1:13" x14ac:dyDescent="0.25">
      <c r="A4612" s="267">
        <v>7316000</v>
      </c>
      <c r="B4612" s="267" t="s">
        <v>6929</v>
      </c>
      <c r="C4612" s="267" t="s">
        <v>22275</v>
      </c>
      <c r="D4612" s="268"/>
      <c r="E4612" s="267">
        <v>50</v>
      </c>
      <c r="F4612" s="269">
        <v>26206</v>
      </c>
      <c r="G4612" s="270">
        <v>52674</v>
      </c>
      <c r="M4612" s="267">
        <v>-74.849397420204625</v>
      </c>
    </row>
    <row r="4613" spans="1:13" x14ac:dyDescent="0.25">
      <c r="A4613" s="267">
        <v>7317000</v>
      </c>
      <c r="B4613" s="267" t="s">
        <v>6931</v>
      </c>
      <c r="C4613" s="267" t="s">
        <v>22275</v>
      </c>
      <c r="D4613" s="268"/>
      <c r="E4613" s="267">
        <v>50</v>
      </c>
      <c r="F4613" s="269">
        <v>20121</v>
      </c>
      <c r="G4613" s="270">
        <v>40443</v>
      </c>
      <c r="M4613" s="267">
        <v>-76.098782229544952</v>
      </c>
    </row>
    <row r="4614" spans="1:13" x14ac:dyDescent="0.25">
      <c r="A4614" s="267">
        <v>7318000</v>
      </c>
      <c r="B4614" s="267" t="s">
        <v>6933</v>
      </c>
      <c r="C4614" s="267" t="s">
        <v>22275</v>
      </c>
      <c r="D4614" s="268"/>
      <c r="E4614" s="267">
        <v>50</v>
      </c>
      <c r="F4614" s="269">
        <v>24765</v>
      </c>
      <c r="G4614" s="270">
        <v>49776.800000000003</v>
      </c>
      <c r="M4614" s="267">
        <v>-66.835805612274896</v>
      </c>
    </row>
    <row r="4615" spans="1:13" x14ac:dyDescent="0.25">
      <c r="A4615" s="267">
        <v>7319000</v>
      </c>
      <c r="B4615" s="267" t="s">
        <v>6935</v>
      </c>
      <c r="C4615" s="267" t="s">
        <v>22275</v>
      </c>
      <c r="D4615" s="268"/>
      <c r="E4615" s="267">
        <v>50</v>
      </c>
      <c r="F4615" s="269">
        <v>40106</v>
      </c>
      <c r="G4615" s="270">
        <v>80613.8</v>
      </c>
      <c r="M4615" s="267">
        <v>-74.199212106127717</v>
      </c>
    </row>
    <row r="4616" spans="1:13" x14ac:dyDescent="0.25">
      <c r="A4616" s="267">
        <v>7320000</v>
      </c>
      <c r="B4616" s="267" t="s">
        <v>6937</v>
      </c>
      <c r="C4616" s="267" t="s">
        <v>22275</v>
      </c>
      <c r="D4616" s="268"/>
      <c r="E4616" s="267">
        <v>50</v>
      </c>
      <c r="F4616" s="269">
        <v>16951</v>
      </c>
      <c r="G4616" s="270">
        <v>34072.400000000001</v>
      </c>
      <c r="M4616" s="267">
        <v>-70.108314417149174</v>
      </c>
    </row>
    <row r="4617" spans="1:13" x14ac:dyDescent="0.25">
      <c r="A4617" s="267">
        <v>7331001</v>
      </c>
      <c r="B4617" s="267" t="s">
        <v>6939</v>
      </c>
      <c r="C4617" s="267" t="s">
        <v>2525</v>
      </c>
      <c r="D4617" s="268"/>
      <c r="E4617" s="267">
        <v>60</v>
      </c>
      <c r="F4617" s="269">
        <v>818</v>
      </c>
      <c r="G4617" s="270">
        <v>1644.8</v>
      </c>
      <c r="M4617" s="267">
        <v>-80.97488498607801</v>
      </c>
    </row>
    <row r="4618" spans="1:13" x14ac:dyDescent="0.25">
      <c r="A4618" s="267">
        <v>7331002</v>
      </c>
      <c r="B4618" s="267" t="s">
        <v>6941</v>
      </c>
      <c r="C4618" s="267" t="s">
        <v>2525</v>
      </c>
      <c r="D4618" s="268"/>
      <c r="E4618" s="267">
        <v>60</v>
      </c>
      <c r="F4618" s="269">
        <v>1307</v>
      </c>
      <c r="G4618" s="270">
        <v>2626.8</v>
      </c>
      <c r="M4618" s="267">
        <v>-81.196234875050834</v>
      </c>
    </row>
    <row r="4619" spans="1:13" x14ac:dyDescent="0.25">
      <c r="A4619" s="267">
        <v>7331003</v>
      </c>
      <c r="B4619" s="267" t="s">
        <v>6943</v>
      </c>
      <c r="C4619" s="267" t="s">
        <v>22275</v>
      </c>
      <c r="D4619" s="268"/>
      <c r="E4619" s="267">
        <v>50</v>
      </c>
      <c r="F4619" s="269">
        <v>8749</v>
      </c>
      <c r="G4619" s="270">
        <v>17585.2</v>
      </c>
      <c r="M4619" s="267">
        <v>-75.121219861582802</v>
      </c>
    </row>
    <row r="4620" spans="1:13" x14ac:dyDescent="0.25">
      <c r="A4620" s="267">
        <v>7331004</v>
      </c>
      <c r="B4620" s="267" t="s">
        <v>6945</v>
      </c>
      <c r="C4620" s="267" t="s">
        <v>2525</v>
      </c>
      <c r="D4620" s="268"/>
      <c r="E4620" s="267">
        <v>60</v>
      </c>
      <c r="F4620" s="269">
        <v>1275</v>
      </c>
      <c r="G4620" s="270">
        <v>2562.6</v>
      </c>
      <c r="M4620" s="267">
        <v>-79.04576943234872</v>
      </c>
    </row>
    <row r="4621" spans="1:13" x14ac:dyDescent="0.25">
      <c r="A4621" s="267">
        <v>7331005</v>
      </c>
      <c r="B4621" s="267" t="s">
        <v>6947</v>
      </c>
      <c r="C4621" s="267" t="s">
        <v>2525</v>
      </c>
      <c r="D4621" s="268"/>
      <c r="E4621" s="267">
        <v>60</v>
      </c>
      <c r="F4621" s="269">
        <v>212</v>
      </c>
      <c r="G4621" s="270">
        <v>426</v>
      </c>
      <c r="M4621" s="267">
        <v>-80.010264718771225</v>
      </c>
    </row>
    <row r="4622" spans="1:13" x14ac:dyDescent="0.25">
      <c r="A4622" s="267">
        <v>7331006</v>
      </c>
      <c r="B4622" s="267" t="s">
        <v>6949</v>
      </c>
      <c r="C4622" s="267" t="s">
        <v>2525</v>
      </c>
      <c r="D4622" s="268"/>
      <c r="E4622" s="267">
        <v>60</v>
      </c>
      <c r="F4622" s="269">
        <v>895</v>
      </c>
      <c r="G4622" s="270">
        <v>1798.4</v>
      </c>
      <c r="M4622" s="267">
        <v>-80.717042808944484</v>
      </c>
    </row>
    <row r="4623" spans="1:13" x14ac:dyDescent="0.25">
      <c r="A4623" s="267">
        <v>7331007</v>
      </c>
      <c r="B4623" s="267" t="s">
        <v>6951</v>
      </c>
      <c r="C4623" s="267" t="s">
        <v>2525</v>
      </c>
      <c r="D4623" s="268"/>
      <c r="E4623" s="267">
        <v>50</v>
      </c>
      <c r="F4623" s="269">
        <v>796</v>
      </c>
      <c r="G4623" s="270">
        <v>1600.6</v>
      </c>
      <c r="M4623" s="267">
        <v>-77.858982822304498</v>
      </c>
    </row>
    <row r="4624" spans="1:13" x14ac:dyDescent="0.25">
      <c r="A4624" s="267">
        <v>7331008</v>
      </c>
      <c r="B4624" s="267" t="s">
        <v>6953</v>
      </c>
      <c r="C4624" s="267" t="s">
        <v>2525</v>
      </c>
      <c r="D4624" s="268"/>
      <c r="E4624" s="267">
        <v>50</v>
      </c>
      <c r="F4624" s="269">
        <v>192</v>
      </c>
      <c r="G4624" s="270">
        <v>386</v>
      </c>
      <c r="M4624" s="267">
        <v>-77.501788590713559</v>
      </c>
    </row>
    <row r="4625" spans="1:13" x14ac:dyDescent="0.25">
      <c r="A4625" s="267">
        <v>7331009</v>
      </c>
      <c r="B4625" s="267" t="s">
        <v>6955</v>
      </c>
      <c r="C4625" s="267" t="s">
        <v>2525</v>
      </c>
      <c r="D4625" s="268"/>
      <c r="E4625" s="267">
        <v>50</v>
      </c>
      <c r="F4625" s="269">
        <v>159</v>
      </c>
      <c r="G4625" s="270">
        <v>318.8</v>
      </c>
      <c r="M4625" s="267">
        <v>-77.523204469501124</v>
      </c>
    </row>
    <row r="4626" spans="1:13" x14ac:dyDescent="0.25">
      <c r="A4626" s="267">
        <v>7331010</v>
      </c>
      <c r="B4626" s="267" t="s">
        <v>6957</v>
      </c>
      <c r="C4626" s="267" t="s">
        <v>2525</v>
      </c>
      <c r="D4626" s="268"/>
      <c r="E4626" s="267">
        <v>50</v>
      </c>
      <c r="F4626" s="269">
        <v>12545</v>
      </c>
      <c r="G4626" s="270">
        <v>25216.400000000001</v>
      </c>
      <c r="M4626" s="267">
        <v>-77.616907320616846</v>
      </c>
    </row>
    <row r="4627" spans="1:13" x14ac:dyDescent="0.25">
      <c r="A4627" s="267">
        <v>7331011</v>
      </c>
      <c r="B4627" s="267" t="s">
        <v>6959</v>
      </c>
      <c r="C4627" s="267" t="s">
        <v>2525</v>
      </c>
      <c r="D4627" s="268"/>
      <c r="E4627" s="267">
        <v>60</v>
      </c>
      <c r="F4627" s="269">
        <v>212</v>
      </c>
      <c r="G4627" s="270">
        <v>426.4</v>
      </c>
      <c r="M4627" s="267">
        <v>-81.656029748349226</v>
      </c>
    </row>
    <row r="4628" spans="1:13" x14ac:dyDescent="0.25">
      <c r="A4628" s="267">
        <v>7331012</v>
      </c>
      <c r="B4628" s="267" t="s">
        <v>2419</v>
      </c>
      <c r="C4628" s="267" t="s">
        <v>2525</v>
      </c>
      <c r="D4628" s="268"/>
      <c r="E4628" s="267">
        <v>50</v>
      </c>
      <c r="F4628" s="269">
        <v>407</v>
      </c>
      <c r="G4628" s="270">
        <v>817.4</v>
      </c>
      <c r="M4628" s="267">
        <v>-53.949869744056556</v>
      </c>
    </row>
    <row r="4629" spans="1:13" x14ac:dyDescent="0.25">
      <c r="A4629" s="267">
        <v>7331014</v>
      </c>
      <c r="B4629" s="267" t="s">
        <v>6962</v>
      </c>
      <c r="C4629" s="267" t="s">
        <v>2525</v>
      </c>
      <c r="D4629" s="268"/>
      <c r="E4629" s="267">
        <v>60</v>
      </c>
      <c r="F4629" s="269">
        <v>77</v>
      </c>
      <c r="G4629" s="270">
        <v>154</v>
      </c>
      <c r="M4629" s="267">
        <v>-79.003740620208958</v>
      </c>
    </row>
    <row r="4630" spans="1:13" x14ac:dyDescent="0.25">
      <c r="A4630" s="267">
        <v>7331015</v>
      </c>
      <c r="B4630" s="267" t="s">
        <v>6964</v>
      </c>
      <c r="C4630" s="267" t="s">
        <v>2525</v>
      </c>
      <c r="D4630" s="268"/>
      <c r="E4630" s="267">
        <v>60</v>
      </c>
      <c r="F4630" s="269">
        <v>1040</v>
      </c>
      <c r="G4630" s="270">
        <v>2091.4</v>
      </c>
      <c r="M4630" s="267">
        <v>-79.925110695804591</v>
      </c>
    </row>
    <row r="4631" spans="1:13" x14ac:dyDescent="0.25">
      <c r="A4631" s="267">
        <v>7331017</v>
      </c>
      <c r="B4631" s="267" t="s">
        <v>6966</v>
      </c>
      <c r="C4631" s="267" t="s">
        <v>2525</v>
      </c>
      <c r="D4631" s="268"/>
      <c r="E4631" s="267">
        <v>60</v>
      </c>
      <c r="F4631" s="269">
        <v>228</v>
      </c>
      <c r="G4631" s="270">
        <v>459.2</v>
      </c>
      <c r="M4631" s="267">
        <v>-81.592729562121917</v>
      </c>
    </row>
    <row r="4632" spans="1:13" x14ac:dyDescent="0.25">
      <c r="A4632" s="267">
        <v>7331018</v>
      </c>
      <c r="B4632" s="267" t="s">
        <v>6968</v>
      </c>
      <c r="C4632" s="267" t="s">
        <v>2525</v>
      </c>
      <c r="D4632" s="268"/>
      <c r="E4632" s="267">
        <v>50</v>
      </c>
      <c r="F4632" s="269">
        <v>1655</v>
      </c>
      <c r="G4632" s="270">
        <v>3326.8</v>
      </c>
      <c r="M4632" s="267">
        <v>-77.278313202424044</v>
      </c>
    </row>
    <row r="4633" spans="1:13" x14ac:dyDescent="0.25">
      <c r="A4633" s="267">
        <v>7331019</v>
      </c>
      <c r="B4633" s="267" t="s">
        <v>6970</v>
      </c>
      <c r="C4633" s="267" t="s">
        <v>2525</v>
      </c>
      <c r="D4633" s="268"/>
      <c r="E4633" s="267">
        <v>60</v>
      </c>
      <c r="F4633" s="269">
        <v>224</v>
      </c>
      <c r="G4633" s="270">
        <v>450.8</v>
      </c>
      <c r="M4633" s="267">
        <v>-83.365085739783552</v>
      </c>
    </row>
    <row r="4634" spans="1:13" x14ac:dyDescent="0.25">
      <c r="A4634" s="267">
        <v>7331020</v>
      </c>
      <c r="B4634" s="267" t="s">
        <v>6972</v>
      </c>
      <c r="C4634" s="267" t="s">
        <v>2525</v>
      </c>
      <c r="D4634" s="268"/>
      <c r="E4634" s="267">
        <v>60</v>
      </c>
      <c r="F4634" s="269">
        <v>6890</v>
      </c>
      <c r="G4634" s="270">
        <v>13848</v>
      </c>
      <c r="M4634" s="267">
        <v>-81.764249802851424</v>
      </c>
    </row>
    <row r="4635" spans="1:13" x14ac:dyDescent="0.25">
      <c r="A4635" s="267">
        <v>7331021</v>
      </c>
      <c r="B4635" s="267" t="s">
        <v>6974</v>
      </c>
      <c r="C4635" s="267" t="s">
        <v>2525</v>
      </c>
      <c r="D4635" s="268"/>
      <c r="E4635" s="267">
        <v>50</v>
      </c>
      <c r="F4635" s="269">
        <v>676</v>
      </c>
      <c r="G4635" s="270">
        <v>1359.4</v>
      </c>
      <c r="M4635" s="267">
        <v>-54.50978063653146</v>
      </c>
    </row>
    <row r="4636" spans="1:13" x14ac:dyDescent="0.25">
      <c r="A4636" s="267">
        <v>7331022</v>
      </c>
      <c r="B4636" s="267" t="s">
        <v>6976</v>
      </c>
      <c r="C4636" s="267" t="s">
        <v>2525</v>
      </c>
      <c r="D4636" s="268"/>
      <c r="E4636" s="267">
        <v>60</v>
      </c>
      <c r="F4636" s="269">
        <v>186</v>
      </c>
      <c r="G4636" s="270">
        <v>374.8</v>
      </c>
      <c r="M4636" s="267">
        <v>-81.597668782540794</v>
      </c>
    </row>
    <row r="4637" spans="1:13" x14ac:dyDescent="0.25">
      <c r="A4637" s="267">
        <v>7331023</v>
      </c>
      <c r="B4637" s="267" t="s">
        <v>6978</v>
      </c>
      <c r="C4637" s="267" t="s">
        <v>2525</v>
      </c>
      <c r="D4637" s="268"/>
      <c r="E4637" s="267">
        <v>50</v>
      </c>
      <c r="F4637" s="269">
        <v>1504</v>
      </c>
      <c r="G4637" s="270">
        <v>3023</v>
      </c>
      <c r="M4637" s="267">
        <v>-71.987488444645095</v>
      </c>
    </row>
    <row r="4638" spans="1:13" x14ac:dyDescent="0.25">
      <c r="A4638" s="267">
        <v>7331024</v>
      </c>
      <c r="B4638" s="267" t="s">
        <v>6980</v>
      </c>
      <c r="C4638" s="267" t="s">
        <v>2525</v>
      </c>
      <c r="D4638" s="268"/>
      <c r="E4638" s="267">
        <v>60</v>
      </c>
      <c r="F4638" s="269">
        <v>510</v>
      </c>
      <c r="G4638" s="270">
        <v>1025.8</v>
      </c>
      <c r="M4638" s="267">
        <v>-83.322761776508173</v>
      </c>
    </row>
    <row r="4639" spans="1:13" x14ac:dyDescent="0.25">
      <c r="A4639" s="267">
        <v>7331025</v>
      </c>
      <c r="B4639" s="267" t="s">
        <v>6982</v>
      </c>
      <c r="C4639" s="267" t="s">
        <v>2525</v>
      </c>
      <c r="D4639" s="268"/>
      <c r="E4639" s="267">
        <v>50</v>
      </c>
      <c r="F4639" s="269">
        <v>1319</v>
      </c>
      <c r="G4639" s="270">
        <v>2651.2</v>
      </c>
      <c r="M4639" s="267">
        <v>-77.280602913707583</v>
      </c>
    </row>
    <row r="4640" spans="1:13" x14ac:dyDescent="0.25">
      <c r="A4640" s="267">
        <v>7331026</v>
      </c>
      <c r="B4640" s="267" t="s">
        <v>6984</v>
      </c>
      <c r="C4640" s="267" t="s">
        <v>2525</v>
      </c>
      <c r="D4640" s="268"/>
      <c r="E4640" s="267">
        <v>50</v>
      </c>
      <c r="F4640" s="269">
        <v>804</v>
      </c>
      <c r="G4640" s="270">
        <v>1615.8</v>
      </c>
      <c r="M4640" s="267">
        <v>-71.615937996665238</v>
      </c>
    </row>
    <row r="4641" spans="1:13" x14ac:dyDescent="0.25">
      <c r="A4641" s="267">
        <v>7331027</v>
      </c>
      <c r="B4641" s="267" t="s">
        <v>6986</v>
      </c>
      <c r="C4641" s="267" t="s">
        <v>2525</v>
      </c>
      <c r="D4641" s="268"/>
      <c r="E4641" s="267">
        <v>50</v>
      </c>
      <c r="F4641" s="269">
        <v>339</v>
      </c>
      <c r="G4641" s="270">
        <v>681.4</v>
      </c>
      <c r="M4641" s="267">
        <v>-77.122595207357023</v>
      </c>
    </row>
    <row r="4642" spans="1:13" x14ac:dyDescent="0.25">
      <c r="A4642" s="267">
        <v>7331028</v>
      </c>
      <c r="B4642" s="267" t="s">
        <v>6988</v>
      </c>
      <c r="C4642" s="267" t="s">
        <v>2525</v>
      </c>
      <c r="D4642" s="268"/>
      <c r="E4642" s="267">
        <v>60</v>
      </c>
      <c r="F4642" s="269">
        <v>161</v>
      </c>
      <c r="G4642" s="270">
        <v>323.8</v>
      </c>
      <c r="M4642" s="267">
        <v>-79.641378480761645</v>
      </c>
    </row>
    <row r="4643" spans="1:13" x14ac:dyDescent="0.25">
      <c r="A4643" s="267">
        <v>7331029</v>
      </c>
      <c r="B4643" s="267" t="s">
        <v>6990</v>
      </c>
      <c r="C4643" s="267" t="s">
        <v>2525</v>
      </c>
      <c r="D4643" s="268"/>
      <c r="E4643" s="267">
        <v>60</v>
      </c>
      <c r="F4643" s="269">
        <v>374</v>
      </c>
      <c r="G4643" s="270">
        <v>752.4</v>
      </c>
      <c r="M4643" s="267">
        <v>-81.532429046705232</v>
      </c>
    </row>
    <row r="4644" spans="1:13" x14ac:dyDescent="0.25">
      <c r="A4644" s="267">
        <v>7331030</v>
      </c>
      <c r="B4644" s="267" t="s">
        <v>6992</v>
      </c>
      <c r="C4644" s="267" t="s">
        <v>2525</v>
      </c>
      <c r="D4644" s="268"/>
      <c r="E4644" s="267">
        <v>50</v>
      </c>
      <c r="F4644" s="269">
        <v>6053</v>
      </c>
      <c r="G4644" s="270">
        <v>12166.8</v>
      </c>
      <c r="M4644" s="267">
        <v>-63.041751239782919</v>
      </c>
    </row>
    <row r="4645" spans="1:13" x14ac:dyDescent="0.25">
      <c r="A4645" s="267">
        <v>7331031</v>
      </c>
      <c r="B4645" s="267" t="s">
        <v>6994</v>
      </c>
      <c r="C4645" s="267" t="s">
        <v>2525</v>
      </c>
      <c r="D4645" s="268"/>
      <c r="E4645" s="267">
        <v>60</v>
      </c>
      <c r="F4645" s="269">
        <v>265</v>
      </c>
      <c r="G4645" s="270">
        <v>533.20000000000005</v>
      </c>
      <c r="M4645" s="267">
        <v>-80.849334896680716</v>
      </c>
    </row>
    <row r="4646" spans="1:13" x14ac:dyDescent="0.25">
      <c r="A4646" s="267">
        <v>7331032</v>
      </c>
      <c r="B4646" s="267" t="s">
        <v>6996</v>
      </c>
      <c r="C4646" s="267" t="s">
        <v>2525</v>
      </c>
      <c r="D4646" s="268"/>
      <c r="E4646" s="267">
        <v>50</v>
      </c>
      <c r="F4646" s="269">
        <v>1899</v>
      </c>
      <c r="G4646" s="270">
        <v>3816.8</v>
      </c>
      <c r="M4646" s="267">
        <v>-78.795537435699586</v>
      </c>
    </row>
    <row r="4647" spans="1:13" x14ac:dyDescent="0.25">
      <c r="A4647" s="267">
        <v>7331033</v>
      </c>
      <c r="B4647" s="267" t="s">
        <v>6998</v>
      </c>
      <c r="C4647" s="267" t="s">
        <v>2525</v>
      </c>
      <c r="D4647" s="268"/>
      <c r="E4647" s="267">
        <v>60</v>
      </c>
      <c r="F4647" s="269">
        <v>304</v>
      </c>
      <c r="G4647" s="270">
        <v>610.4</v>
      </c>
      <c r="M4647" s="267">
        <v>-79.152276119823199</v>
      </c>
    </row>
    <row r="4648" spans="1:13" x14ac:dyDescent="0.25">
      <c r="A4648" s="267">
        <v>7331034</v>
      </c>
      <c r="B4648" s="267" t="s">
        <v>7000</v>
      </c>
      <c r="C4648" s="267" t="s">
        <v>2525</v>
      </c>
      <c r="D4648" s="268"/>
      <c r="E4648" s="267">
        <v>60</v>
      </c>
      <c r="F4648" s="269">
        <v>1471</v>
      </c>
      <c r="G4648" s="270">
        <v>2955.8</v>
      </c>
      <c r="M4648" s="267">
        <v>-80.173017860786217</v>
      </c>
    </row>
    <row r="4649" spans="1:13" x14ac:dyDescent="0.25">
      <c r="A4649" s="267">
        <v>7331035</v>
      </c>
      <c r="B4649" s="267" t="s">
        <v>7002</v>
      </c>
      <c r="C4649" s="267" t="s">
        <v>2525</v>
      </c>
      <c r="D4649" s="268"/>
      <c r="E4649" s="267">
        <v>60</v>
      </c>
      <c r="F4649" s="269">
        <v>303</v>
      </c>
      <c r="G4649" s="270">
        <v>609.6</v>
      </c>
      <c r="M4649" s="267">
        <v>-82.780117783698998</v>
      </c>
    </row>
    <row r="4650" spans="1:13" x14ac:dyDescent="0.25">
      <c r="A4650" s="267">
        <v>7331036</v>
      </c>
      <c r="B4650" s="267" t="s">
        <v>7004</v>
      </c>
      <c r="C4650" s="267" t="s">
        <v>2525</v>
      </c>
      <c r="D4650" s="268"/>
      <c r="E4650" s="267">
        <v>50</v>
      </c>
      <c r="F4650" s="269">
        <v>798</v>
      </c>
      <c r="G4650" s="270">
        <v>1603.6</v>
      </c>
      <c r="M4650" s="267">
        <v>-78.786818935201296</v>
      </c>
    </row>
    <row r="4651" spans="1:13" x14ac:dyDescent="0.25">
      <c r="A4651" s="267">
        <v>7331037</v>
      </c>
      <c r="B4651" s="267" t="s">
        <v>7006</v>
      </c>
      <c r="C4651" s="267" t="s">
        <v>2525</v>
      </c>
      <c r="D4651" s="268"/>
      <c r="E4651" s="267">
        <v>50</v>
      </c>
      <c r="F4651" s="269">
        <v>453</v>
      </c>
      <c r="G4651" s="270">
        <v>909.8</v>
      </c>
      <c r="M4651" s="267">
        <v>-77.257829642355077</v>
      </c>
    </row>
    <row r="4652" spans="1:13" x14ac:dyDescent="0.25">
      <c r="A4652" s="267">
        <v>7331038</v>
      </c>
      <c r="B4652" s="267" t="s">
        <v>7008</v>
      </c>
      <c r="C4652" s="267" t="s">
        <v>2525</v>
      </c>
      <c r="D4652" s="268"/>
      <c r="E4652" s="267">
        <v>50</v>
      </c>
      <c r="F4652" s="269">
        <v>1074</v>
      </c>
      <c r="G4652" s="270">
        <v>2158.1999999999998</v>
      </c>
      <c r="M4652" s="267">
        <v>-75.110190976175303</v>
      </c>
    </row>
    <row r="4653" spans="1:13" x14ac:dyDescent="0.25">
      <c r="A4653" s="267">
        <v>7331039</v>
      </c>
      <c r="B4653" s="267" t="s">
        <v>7010</v>
      </c>
      <c r="C4653" s="267" t="s">
        <v>2525</v>
      </c>
      <c r="D4653" s="268"/>
      <c r="E4653" s="267">
        <v>60</v>
      </c>
      <c r="F4653" s="269">
        <v>235</v>
      </c>
      <c r="G4653" s="270">
        <v>473.2</v>
      </c>
      <c r="M4653" s="267">
        <v>-82.851001669453368</v>
      </c>
    </row>
    <row r="4654" spans="1:13" x14ac:dyDescent="0.25">
      <c r="A4654" s="267">
        <v>7331041</v>
      </c>
      <c r="B4654" s="267" t="s">
        <v>7012</v>
      </c>
      <c r="C4654" s="267" t="s">
        <v>2525</v>
      </c>
      <c r="D4654" s="268"/>
      <c r="E4654" s="267">
        <v>50</v>
      </c>
      <c r="F4654" s="269">
        <v>314</v>
      </c>
      <c r="G4654" s="270">
        <v>630.6</v>
      </c>
      <c r="M4654" s="267">
        <v>-73.586049833390035</v>
      </c>
    </row>
    <row r="4655" spans="1:13" x14ac:dyDescent="0.25">
      <c r="A4655" s="267">
        <v>7331042</v>
      </c>
      <c r="B4655" s="267" t="s">
        <v>7014</v>
      </c>
      <c r="C4655" s="267" t="s">
        <v>2525</v>
      </c>
      <c r="D4655" s="268"/>
      <c r="E4655" s="267">
        <v>60</v>
      </c>
      <c r="F4655" s="269">
        <v>149</v>
      </c>
      <c r="G4655" s="270">
        <v>300.2</v>
      </c>
      <c r="M4655" s="267">
        <v>-80.769821472801212</v>
      </c>
    </row>
    <row r="4656" spans="1:13" x14ac:dyDescent="0.25">
      <c r="A4656" s="267">
        <v>7331043</v>
      </c>
      <c r="B4656" s="267" t="s">
        <v>7016</v>
      </c>
      <c r="C4656" s="267" t="s">
        <v>2525</v>
      </c>
      <c r="D4656" s="268"/>
      <c r="E4656" s="267">
        <v>50</v>
      </c>
      <c r="F4656" s="269">
        <v>286</v>
      </c>
      <c r="G4656" s="270">
        <v>575.79999999999995</v>
      </c>
      <c r="M4656" s="267">
        <v>-73.21611972394345</v>
      </c>
    </row>
    <row r="4657" spans="1:13" x14ac:dyDescent="0.25">
      <c r="A4657" s="267">
        <v>7331044</v>
      </c>
      <c r="B4657" s="267" t="s">
        <v>7018</v>
      </c>
      <c r="C4657" s="267" t="s">
        <v>2525</v>
      </c>
      <c r="D4657" s="268"/>
      <c r="E4657" s="267">
        <v>60</v>
      </c>
      <c r="F4657" s="269">
        <v>486</v>
      </c>
      <c r="G4657" s="270">
        <v>976.4</v>
      </c>
      <c r="M4657" s="267">
        <v>-84.687170684893573</v>
      </c>
    </row>
    <row r="4658" spans="1:13" x14ac:dyDescent="0.25">
      <c r="A4658" s="267">
        <v>7331045</v>
      </c>
      <c r="B4658" s="267" t="s">
        <v>11612</v>
      </c>
      <c r="C4658" s="267" t="s">
        <v>2525</v>
      </c>
      <c r="D4658" s="268"/>
      <c r="E4658" s="267">
        <v>50</v>
      </c>
      <c r="F4658" s="269">
        <v>756</v>
      </c>
      <c r="G4658" s="270">
        <v>1518.8</v>
      </c>
      <c r="M4658" s="267">
        <v>-77.83783455405198</v>
      </c>
    </row>
    <row r="4659" spans="1:13" x14ac:dyDescent="0.25">
      <c r="A4659" s="267">
        <v>7331046</v>
      </c>
      <c r="B4659" s="267" t="s">
        <v>11614</v>
      </c>
      <c r="C4659" s="267" t="s">
        <v>2525</v>
      </c>
      <c r="D4659" s="268"/>
      <c r="E4659" s="267">
        <v>50</v>
      </c>
      <c r="F4659" s="269">
        <v>297</v>
      </c>
      <c r="G4659" s="270">
        <v>597.20000000000005</v>
      </c>
      <c r="M4659" s="267">
        <v>-75.622445360973956</v>
      </c>
    </row>
    <row r="4660" spans="1:13" x14ac:dyDescent="0.25">
      <c r="A4660" s="267">
        <v>7331047</v>
      </c>
      <c r="B4660" s="267" t="s">
        <v>11616</v>
      </c>
      <c r="C4660" s="267" t="s">
        <v>2525</v>
      </c>
      <c r="D4660" s="268"/>
      <c r="E4660" s="267">
        <v>50</v>
      </c>
      <c r="F4660" s="269">
        <v>456</v>
      </c>
      <c r="G4660" s="270">
        <v>916.6</v>
      </c>
      <c r="M4660" s="267">
        <v>-74.481029924969761</v>
      </c>
    </row>
    <row r="4661" spans="1:13" x14ac:dyDescent="0.25">
      <c r="A4661" s="267">
        <v>7331048</v>
      </c>
      <c r="B4661" s="267" t="s">
        <v>11618</v>
      </c>
      <c r="C4661" s="267" t="s">
        <v>2525</v>
      </c>
      <c r="D4661" s="268"/>
      <c r="E4661" s="267">
        <v>50</v>
      </c>
      <c r="F4661" s="269">
        <v>1241</v>
      </c>
      <c r="G4661" s="270">
        <v>2494.4</v>
      </c>
      <c r="M4661" s="267">
        <v>-77.517223227412032</v>
      </c>
    </row>
    <row r="4662" spans="1:13" x14ac:dyDescent="0.25">
      <c r="A4662" s="267">
        <v>7331049</v>
      </c>
      <c r="B4662" s="267" t="s">
        <v>11620</v>
      </c>
      <c r="C4662" s="267" t="s">
        <v>2525</v>
      </c>
      <c r="D4662" s="268"/>
      <c r="E4662" s="267">
        <v>60</v>
      </c>
      <c r="F4662" s="269">
        <v>302</v>
      </c>
      <c r="G4662" s="270">
        <v>607.20000000000005</v>
      </c>
      <c r="M4662" s="267">
        <v>-82.568949201854764</v>
      </c>
    </row>
    <row r="4663" spans="1:13" x14ac:dyDescent="0.25">
      <c r="A4663" s="267">
        <v>7331050</v>
      </c>
      <c r="B4663" s="267" t="s">
        <v>11622</v>
      </c>
      <c r="C4663" s="267" t="s">
        <v>2525</v>
      </c>
      <c r="D4663" s="268"/>
      <c r="E4663" s="267">
        <v>60</v>
      </c>
      <c r="F4663" s="269">
        <v>6181</v>
      </c>
      <c r="G4663" s="270">
        <v>12423</v>
      </c>
      <c r="M4663" s="267">
        <v>-81.344319943597654</v>
      </c>
    </row>
    <row r="4664" spans="1:13" x14ac:dyDescent="0.25">
      <c r="A4664" s="267">
        <v>7331051</v>
      </c>
      <c r="B4664" s="267" t="s">
        <v>11624</v>
      </c>
      <c r="C4664" s="267" t="s">
        <v>2525</v>
      </c>
      <c r="D4664" s="268"/>
      <c r="E4664" s="267">
        <v>60</v>
      </c>
      <c r="F4664" s="269">
        <v>300</v>
      </c>
      <c r="G4664" s="270">
        <v>603.20000000000005</v>
      </c>
      <c r="M4664" s="267">
        <v>-81.879394660865501</v>
      </c>
    </row>
    <row r="4665" spans="1:13" x14ac:dyDescent="0.25">
      <c r="A4665" s="267">
        <v>7331052</v>
      </c>
      <c r="B4665" s="267" t="s">
        <v>11626</v>
      </c>
      <c r="C4665" s="267" t="s">
        <v>2525</v>
      </c>
      <c r="D4665" s="268"/>
      <c r="E4665" s="267">
        <v>60</v>
      </c>
      <c r="F4665" s="269">
        <v>617</v>
      </c>
      <c r="G4665" s="270">
        <v>1239.5999999999999</v>
      </c>
      <c r="M4665" s="267">
        <v>-81.470869069422122</v>
      </c>
    </row>
    <row r="4666" spans="1:13" x14ac:dyDescent="0.25">
      <c r="A4666" s="267">
        <v>7331053</v>
      </c>
      <c r="B4666" s="267" t="s">
        <v>11628</v>
      </c>
      <c r="C4666" s="267" t="s">
        <v>2525</v>
      </c>
      <c r="D4666" s="268"/>
      <c r="E4666" s="267">
        <v>50</v>
      </c>
      <c r="F4666" s="269">
        <v>303</v>
      </c>
      <c r="G4666" s="270">
        <v>609</v>
      </c>
      <c r="M4666" s="267">
        <v>-77.522687007299311</v>
      </c>
    </row>
    <row r="4667" spans="1:13" x14ac:dyDescent="0.25">
      <c r="A4667" s="267">
        <v>7331054</v>
      </c>
      <c r="B4667" s="267" t="s">
        <v>11630</v>
      </c>
      <c r="C4667" s="267" t="s">
        <v>2525</v>
      </c>
      <c r="D4667" s="268"/>
      <c r="E4667" s="267">
        <v>50</v>
      </c>
      <c r="F4667" s="269">
        <v>898</v>
      </c>
      <c r="G4667" s="270">
        <v>1805.4</v>
      </c>
      <c r="M4667" s="267">
        <v>-75.957135773916249</v>
      </c>
    </row>
    <row r="4668" spans="1:13" x14ac:dyDescent="0.25">
      <c r="A4668" s="267">
        <v>7331055</v>
      </c>
      <c r="B4668" s="267" t="s">
        <v>11632</v>
      </c>
      <c r="C4668" s="267" t="s">
        <v>22275</v>
      </c>
      <c r="D4668" s="268"/>
      <c r="E4668" s="267">
        <v>60</v>
      </c>
      <c r="F4668" s="269">
        <v>4253</v>
      </c>
      <c r="G4668" s="270">
        <v>8548</v>
      </c>
      <c r="M4668" s="267">
        <v>-80.546287531098329</v>
      </c>
    </row>
    <row r="4669" spans="1:13" x14ac:dyDescent="0.25">
      <c r="A4669" s="267">
        <v>7331056</v>
      </c>
      <c r="B4669" s="267" t="s">
        <v>11634</v>
      </c>
      <c r="C4669" s="267" t="s">
        <v>2525</v>
      </c>
      <c r="D4669" s="268"/>
      <c r="E4669" s="267">
        <v>60</v>
      </c>
      <c r="F4669" s="269">
        <v>776</v>
      </c>
      <c r="G4669" s="270">
        <v>1559.6</v>
      </c>
      <c r="M4669" s="267">
        <v>-79.1753193994317</v>
      </c>
    </row>
    <row r="4670" spans="1:13" x14ac:dyDescent="0.25">
      <c r="A4670" s="267">
        <v>7331058</v>
      </c>
      <c r="B4670" s="267" t="s">
        <v>11636</v>
      </c>
      <c r="C4670" s="267" t="s">
        <v>2525</v>
      </c>
      <c r="D4670" s="268"/>
      <c r="E4670" s="267">
        <v>50</v>
      </c>
      <c r="F4670" s="269">
        <v>3590</v>
      </c>
      <c r="G4670" s="270">
        <v>7216.2</v>
      </c>
      <c r="M4670" s="267">
        <v>-78.720514362863184</v>
      </c>
    </row>
    <row r="4671" spans="1:13" x14ac:dyDescent="0.25">
      <c r="A4671" s="267">
        <v>7331059</v>
      </c>
      <c r="B4671" s="267" t="s">
        <v>11638</v>
      </c>
      <c r="C4671" s="267" t="s">
        <v>2525</v>
      </c>
      <c r="D4671" s="268"/>
      <c r="E4671" s="267">
        <v>50</v>
      </c>
      <c r="F4671" s="269">
        <v>779</v>
      </c>
      <c r="G4671" s="270">
        <v>1564.8</v>
      </c>
      <c r="M4671" s="267">
        <v>-76.024930103597569</v>
      </c>
    </row>
    <row r="4672" spans="1:13" x14ac:dyDescent="0.25">
      <c r="A4672" s="267">
        <v>7331060</v>
      </c>
      <c r="B4672" s="267" t="s">
        <v>11640</v>
      </c>
      <c r="C4672" s="267" t="s">
        <v>2525</v>
      </c>
      <c r="D4672" s="268"/>
      <c r="E4672" s="267">
        <v>60</v>
      </c>
      <c r="F4672" s="269">
        <v>14604</v>
      </c>
      <c r="G4672" s="270">
        <v>29354.799999999999</v>
      </c>
      <c r="M4672" s="267">
        <v>-81.425659143311933</v>
      </c>
    </row>
    <row r="4673" spans="1:13" x14ac:dyDescent="0.25">
      <c r="A4673" s="267">
        <v>7331061</v>
      </c>
      <c r="B4673" s="267" t="s">
        <v>11642</v>
      </c>
      <c r="C4673" s="267" t="s">
        <v>2525</v>
      </c>
      <c r="D4673" s="268"/>
      <c r="E4673" s="267">
        <v>50</v>
      </c>
      <c r="F4673" s="269">
        <v>480</v>
      </c>
      <c r="G4673" s="270">
        <v>963.8</v>
      </c>
      <c r="M4673" s="267">
        <v>-77.874296568392666</v>
      </c>
    </row>
    <row r="4674" spans="1:13" x14ac:dyDescent="0.25">
      <c r="A4674" s="267">
        <v>7331062</v>
      </c>
      <c r="B4674" s="267" t="s">
        <v>11644</v>
      </c>
      <c r="C4674" s="267" t="s">
        <v>2525</v>
      </c>
      <c r="D4674" s="268"/>
      <c r="E4674" s="267">
        <v>60</v>
      </c>
      <c r="F4674" s="269">
        <v>338</v>
      </c>
      <c r="G4674" s="270">
        <v>678.6</v>
      </c>
      <c r="M4674" s="267">
        <v>-81.790308047609074</v>
      </c>
    </row>
    <row r="4675" spans="1:13" x14ac:dyDescent="0.25">
      <c r="A4675" s="267">
        <v>7331063</v>
      </c>
      <c r="B4675" s="267" t="s">
        <v>11646</v>
      </c>
      <c r="C4675" s="267" t="s">
        <v>2525</v>
      </c>
      <c r="D4675" s="268"/>
      <c r="E4675" s="267">
        <v>50</v>
      </c>
      <c r="F4675" s="269">
        <v>537</v>
      </c>
      <c r="G4675" s="270">
        <v>1079.2</v>
      </c>
      <c r="M4675" s="267">
        <v>-73.211428900251775</v>
      </c>
    </row>
    <row r="4676" spans="1:13" x14ac:dyDescent="0.25">
      <c r="A4676" s="267">
        <v>7331064</v>
      </c>
      <c r="B4676" s="267" t="s">
        <v>11648</v>
      </c>
      <c r="C4676" s="267" t="s">
        <v>2525</v>
      </c>
      <c r="D4676" s="268"/>
      <c r="E4676" s="267">
        <v>50</v>
      </c>
      <c r="F4676" s="269">
        <v>680</v>
      </c>
      <c r="G4676" s="270">
        <v>1367.4</v>
      </c>
      <c r="M4676" s="267">
        <v>-78.296810525750857</v>
      </c>
    </row>
    <row r="4677" spans="1:13" x14ac:dyDescent="0.25">
      <c r="A4677" s="267">
        <v>7331065</v>
      </c>
      <c r="B4677" s="267" t="s">
        <v>11650</v>
      </c>
      <c r="C4677" s="267" t="s">
        <v>2525</v>
      </c>
      <c r="D4677" s="268"/>
      <c r="E4677" s="267">
        <v>50</v>
      </c>
      <c r="F4677" s="269">
        <v>287</v>
      </c>
      <c r="G4677" s="270">
        <v>576.20000000000005</v>
      </c>
      <c r="M4677" s="267">
        <v>-78.34716069581917</v>
      </c>
    </row>
    <row r="4678" spans="1:13" x14ac:dyDescent="0.25">
      <c r="A4678" s="267">
        <v>7331066</v>
      </c>
      <c r="B4678" s="267" t="s">
        <v>11652</v>
      </c>
      <c r="C4678" s="267" t="s">
        <v>2525</v>
      </c>
      <c r="D4678" s="268"/>
      <c r="E4678" s="267">
        <v>50</v>
      </c>
      <c r="F4678" s="269">
        <v>335</v>
      </c>
      <c r="G4678" s="270">
        <v>674</v>
      </c>
      <c r="M4678" s="267">
        <v>-76.349801223434199</v>
      </c>
    </row>
    <row r="4679" spans="1:13" x14ac:dyDescent="0.25">
      <c r="A4679" s="267">
        <v>7331067</v>
      </c>
      <c r="B4679" s="267" t="s">
        <v>11654</v>
      </c>
      <c r="C4679" s="267" t="s">
        <v>2525</v>
      </c>
      <c r="D4679" s="268"/>
      <c r="E4679" s="267">
        <v>60</v>
      </c>
      <c r="F4679" s="269">
        <v>302</v>
      </c>
      <c r="G4679" s="270">
        <v>606.20000000000005</v>
      </c>
      <c r="M4679" s="267">
        <v>-82.348424244541732</v>
      </c>
    </row>
    <row r="4680" spans="1:13" x14ac:dyDescent="0.25">
      <c r="A4680" s="267">
        <v>7331068</v>
      </c>
      <c r="B4680" s="267" t="s">
        <v>11656</v>
      </c>
      <c r="C4680" s="267" t="s">
        <v>2525</v>
      </c>
      <c r="D4680" s="268"/>
      <c r="E4680" s="267">
        <v>50</v>
      </c>
      <c r="F4680" s="269">
        <v>887</v>
      </c>
      <c r="G4680" s="270">
        <v>1783.2</v>
      </c>
      <c r="M4680" s="267">
        <v>-77.219144953780358</v>
      </c>
    </row>
    <row r="4681" spans="1:13" x14ac:dyDescent="0.25">
      <c r="A4681" s="267">
        <v>7331070</v>
      </c>
      <c r="B4681" s="267" t="s">
        <v>11658</v>
      </c>
      <c r="C4681" s="267" t="s">
        <v>2525</v>
      </c>
      <c r="D4681" s="268"/>
      <c r="E4681" s="267">
        <v>50</v>
      </c>
      <c r="F4681" s="269">
        <v>686</v>
      </c>
      <c r="G4681" s="270">
        <v>1379.4</v>
      </c>
      <c r="M4681" s="267">
        <v>-75.06771981951303</v>
      </c>
    </row>
    <row r="4682" spans="1:13" x14ac:dyDescent="0.25">
      <c r="A4682" s="267">
        <v>7331071</v>
      </c>
      <c r="B4682" s="267" t="s">
        <v>11660</v>
      </c>
      <c r="C4682" s="267" t="s">
        <v>2525</v>
      </c>
      <c r="D4682" s="268"/>
      <c r="E4682" s="267">
        <v>50</v>
      </c>
      <c r="F4682" s="269">
        <v>1565</v>
      </c>
      <c r="G4682" s="270">
        <v>3146.4</v>
      </c>
      <c r="M4682" s="267">
        <v>-76.103476330765488</v>
      </c>
    </row>
    <row r="4683" spans="1:13" x14ac:dyDescent="0.25">
      <c r="A4683" s="267">
        <v>7331072</v>
      </c>
      <c r="B4683" s="267" t="s">
        <v>11662</v>
      </c>
      <c r="C4683" s="267" t="s">
        <v>2525</v>
      </c>
      <c r="D4683" s="268"/>
      <c r="E4683" s="267">
        <v>50</v>
      </c>
      <c r="F4683" s="269">
        <v>2237</v>
      </c>
      <c r="G4683" s="270">
        <v>4496.2</v>
      </c>
      <c r="M4683" s="267">
        <v>-75.335170751021849</v>
      </c>
    </row>
    <row r="4684" spans="1:13" x14ac:dyDescent="0.25">
      <c r="A4684" s="267">
        <v>7331073</v>
      </c>
      <c r="B4684" s="267" t="s">
        <v>11664</v>
      </c>
      <c r="C4684" s="267" t="s">
        <v>22275</v>
      </c>
      <c r="D4684" s="268"/>
      <c r="E4684" s="267">
        <v>50</v>
      </c>
      <c r="F4684" s="269">
        <v>3787</v>
      </c>
      <c r="G4684" s="270">
        <v>7612.8</v>
      </c>
      <c r="M4684" s="267">
        <v>-61.477383605933305</v>
      </c>
    </row>
    <row r="4685" spans="1:13" x14ac:dyDescent="0.25">
      <c r="A4685" s="267">
        <v>7331075</v>
      </c>
      <c r="B4685" s="267" t="s">
        <v>11666</v>
      </c>
      <c r="C4685" s="267" t="s">
        <v>2525</v>
      </c>
      <c r="D4685" s="268"/>
      <c r="E4685" s="267">
        <v>60</v>
      </c>
      <c r="F4685" s="269">
        <v>440</v>
      </c>
      <c r="G4685" s="270">
        <v>884.2</v>
      </c>
      <c r="M4685" s="267">
        <v>-79.37358590526722</v>
      </c>
    </row>
    <row r="4686" spans="1:13" x14ac:dyDescent="0.25">
      <c r="A4686" s="267">
        <v>7332001</v>
      </c>
      <c r="B4686" s="267" t="s">
        <v>11668</v>
      </c>
      <c r="C4686" s="267" t="s">
        <v>2525</v>
      </c>
      <c r="D4686" s="268"/>
      <c r="E4686" s="267">
        <v>50</v>
      </c>
      <c r="F4686" s="269">
        <v>898</v>
      </c>
      <c r="G4686" s="270">
        <v>1805.4</v>
      </c>
      <c r="M4686" s="267">
        <v>-75.84717002736565</v>
      </c>
    </row>
    <row r="4687" spans="1:13" x14ac:dyDescent="0.25">
      <c r="A4687" s="267">
        <v>7332002</v>
      </c>
      <c r="B4687" s="267" t="s">
        <v>11670</v>
      </c>
      <c r="C4687" s="267" t="s">
        <v>22275</v>
      </c>
      <c r="D4687" s="268"/>
      <c r="E4687" s="267">
        <v>50</v>
      </c>
      <c r="F4687" s="269">
        <v>9189</v>
      </c>
      <c r="G4687" s="270">
        <v>18470.400000000001</v>
      </c>
      <c r="M4687" s="267">
        <v>-62.585883222215564</v>
      </c>
    </row>
    <row r="4688" spans="1:13" x14ac:dyDescent="0.25">
      <c r="A4688" s="267">
        <v>7332003</v>
      </c>
      <c r="B4688" s="267" t="s">
        <v>11672</v>
      </c>
      <c r="C4688" s="267" t="s">
        <v>2525</v>
      </c>
      <c r="D4688" s="268"/>
      <c r="E4688" s="267">
        <v>50</v>
      </c>
      <c r="F4688" s="269">
        <v>201</v>
      </c>
      <c r="G4688" s="270">
        <v>404.8</v>
      </c>
      <c r="M4688" s="267">
        <v>-56.237050056456262</v>
      </c>
    </row>
    <row r="4689" spans="1:13" x14ac:dyDescent="0.25">
      <c r="A4689" s="267">
        <v>7332004</v>
      </c>
      <c r="B4689" s="267" t="s">
        <v>11674</v>
      </c>
      <c r="C4689" s="267" t="s">
        <v>2525</v>
      </c>
      <c r="D4689" s="268"/>
      <c r="E4689" s="267">
        <v>50</v>
      </c>
      <c r="F4689" s="269">
        <v>222</v>
      </c>
      <c r="G4689" s="270">
        <v>446.8</v>
      </c>
      <c r="M4689" s="267">
        <v>-78.22089790769067</v>
      </c>
    </row>
    <row r="4690" spans="1:13" x14ac:dyDescent="0.25">
      <c r="A4690" s="267">
        <v>7332005</v>
      </c>
      <c r="B4690" s="267" t="s">
        <v>11676</v>
      </c>
      <c r="C4690" s="267" t="s">
        <v>2525</v>
      </c>
      <c r="D4690" s="268"/>
      <c r="E4690" s="267">
        <v>50</v>
      </c>
      <c r="F4690" s="269">
        <v>417</v>
      </c>
      <c r="G4690" s="270">
        <v>838.8</v>
      </c>
      <c r="M4690" s="267">
        <v>-68.683360611253974</v>
      </c>
    </row>
    <row r="4691" spans="1:13" x14ac:dyDescent="0.25">
      <c r="A4691" s="267">
        <v>7332006</v>
      </c>
      <c r="B4691" s="267" t="s">
        <v>11678</v>
      </c>
      <c r="C4691" s="267" t="s">
        <v>2525</v>
      </c>
      <c r="D4691" s="268"/>
      <c r="E4691" s="267">
        <v>50</v>
      </c>
      <c r="F4691" s="269">
        <v>1066</v>
      </c>
      <c r="G4691" s="270">
        <v>2143.6</v>
      </c>
      <c r="M4691" s="267">
        <v>-69.268010394545698</v>
      </c>
    </row>
    <row r="4692" spans="1:13" x14ac:dyDescent="0.25">
      <c r="A4692" s="267">
        <v>7332007</v>
      </c>
      <c r="B4692" s="267" t="s">
        <v>11680</v>
      </c>
      <c r="C4692" s="267" t="s">
        <v>2525</v>
      </c>
      <c r="D4692" s="268"/>
      <c r="E4692" s="267">
        <v>60</v>
      </c>
      <c r="F4692" s="269">
        <v>1723</v>
      </c>
      <c r="G4692" s="270">
        <v>3462.4</v>
      </c>
      <c r="M4692" s="267">
        <v>-81.089299331760515</v>
      </c>
    </row>
    <row r="4693" spans="1:13" x14ac:dyDescent="0.25">
      <c r="A4693" s="267">
        <v>7332008</v>
      </c>
      <c r="B4693" s="267" t="s">
        <v>11682</v>
      </c>
      <c r="C4693" s="267" t="s">
        <v>2525</v>
      </c>
      <c r="D4693" s="268"/>
      <c r="E4693" s="267">
        <v>50</v>
      </c>
      <c r="F4693" s="269">
        <v>221</v>
      </c>
      <c r="G4693" s="270">
        <v>444.6</v>
      </c>
      <c r="M4693" s="267">
        <v>-70.967375912852987</v>
      </c>
    </row>
    <row r="4694" spans="1:13" x14ac:dyDescent="0.25">
      <c r="A4694" s="267">
        <v>7332009</v>
      </c>
      <c r="B4694" s="267" t="s">
        <v>11684</v>
      </c>
      <c r="C4694" s="267" t="s">
        <v>22275</v>
      </c>
      <c r="D4694" s="268"/>
      <c r="E4694" s="267">
        <v>50</v>
      </c>
      <c r="F4694" s="269">
        <v>1852</v>
      </c>
      <c r="G4694" s="270">
        <v>3722.6</v>
      </c>
      <c r="M4694" s="267">
        <v>-71.682741649762448</v>
      </c>
    </row>
    <row r="4695" spans="1:13" x14ac:dyDescent="0.25">
      <c r="A4695" s="267">
        <v>7332010</v>
      </c>
      <c r="B4695" s="267" t="s">
        <v>11686</v>
      </c>
      <c r="C4695" s="267" t="s">
        <v>2525</v>
      </c>
      <c r="D4695" s="268"/>
      <c r="E4695" s="267">
        <v>50</v>
      </c>
      <c r="F4695" s="269">
        <v>7290</v>
      </c>
      <c r="G4695" s="270">
        <v>14653.6</v>
      </c>
      <c r="M4695" s="267">
        <v>-77.497256204124326</v>
      </c>
    </row>
    <row r="4696" spans="1:13" x14ac:dyDescent="0.25">
      <c r="A4696" s="267">
        <v>7332012</v>
      </c>
      <c r="B4696" s="267" t="s">
        <v>11688</v>
      </c>
      <c r="C4696" s="267" t="s">
        <v>2525</v>
      </c>
      <c r="D4696" s="268"/>
      <c r="E4696" s="267">
        <v>60</v>
      </c>
      <c r="F4696" s="269">
        <v>637</v>
      </c>
      <c r="G4696" s="270">
        <v>1279.4000000000001</v>
      </c>
      <c r="M4696" s="267">
        <v>-80.425387944095874</v>
      </c>
    </row>
    <row r="4697" spans="1:13" x14ac:dyDescent="0.25">
      <c r="A4697" s="267">
        <v>7332013</v>
      </c>
      <c r="B4697" s="267" t="s">
        <v>11690</v>
      </c>
      <c r="C4697" s="267" t="s">
        <v>2525</v>
      </c>
      <c r="D4697" s="268"/>
      <c r="E4697" s="267">
        <v>50</v>
      </c>
      <c r="F4697" s="269">
        <v>1147</v>
      </c>
      <c r="G4697" s="270">
        <v>2305</v>
      </c>
      <c r="M4697" s="267">
        <v>-71.218725631538291</v>
      </c>
    </row>
    <row r="4698" spans="1:13" x14ac:dyDescent="0.25">
      <c r="A4698" s="267">
        <v>7332014</v>
      </c>
      <c r="B4698" s="267" t="s">
        <v>11692</v>
      </c>
      <c r="C4698" s="267" t="s">
        <v>2525</v>
      </c>
      <c r="D4698" s="268"/>
      <c r="E4698" s="267">
        <v>70</v>
      </c>
      <c r="F4698" s="269">
        <v>1247</v>
      </c>
      <c r="G4698" s="270">
        <v>2506</v>
      </c>
      <c r="M4698" s="267">
        <v>-86.175617524756021</v>
      </c>
    </row>
    <row r="4699" spans="1:13" x14ac:dyDescent="0.25">
      <c r="A4699" s="267">
        <v>7332015</v>
      </c>
      <c r="B4699" s="267" t="s">
        <v>11694</v>
      </c>
      <c r="C4699" s="267" t="s">
        <v>2525</v>
      </c>
      <c r="D4699" s="268"/>
      <c r="E4699" s="267">
        <v>50</v>
      </c>
      <c r="F4699" s="269">
        <v>660</v>
      </c>
      <c r="G4699" s="270">
        <v>1326.6</v>
      </c>
      <c r="M4699" s="267">
        <v>-76.738423649654891</v>
      </c>
    </row>
    <row r="4700" spans="1:13" x14ac:dyDescent="0.25">
      <c r="A4700" s="267">
        <v>7332016</v>
      </c>
      <c r="B4700" s="267" t="s">
        <v>11696</v>
      </c>
      <c r="C4700" s="267" t="s">
        <v>2525</v>
      </c>
      <c r="D4700" s="268"/>
      <c r="E4700" s="267">
        <v>60</v>
      </c>
      <c r="F4700" s="269">
        <v>703</v>
      </c>
      <c r="G4700" s="270">
        <v>1413.2</v>
      </c>
      <c r="M4700" s="267">
        <v>-81.925129877300165</v>
      </c>
    </row>
    <row r="4701" spans="1:13" x14ac:dyDescent="0.25">
      <c r="A4701" s="267">
        <v>7332017</v>
      </c>
      <c r="B4701" s="267" t="s">
        <v>11698</v>
      </c>
      <c r="C4701" s="267" t="s">
        <v>2525</v>
      </c>
      <c r="D4701" s="268"/>
      <c r="E4701" s="267">
        <v>50</v>
      </c>
      <c r="F4701" s="269">
        <v>409</v>
      </c>
      <c r="G4701" s="270">
        <v>823</v>
      </c>
      <c r="M4701" s="267">
        <v>-68.218737701118599</v>
      </c>
    </row>
    <row r="4702" spans="1:13" x14ac:dyDescent="0.25">
      <c r="A4702" s="267">
        <v>7332018</v>
      </c>
      <c r="B4702" s="267" t="s">
        <v>11700</v>
      </c>
      <c r="C4702" s="267" t="s">
        <v>2525</v>
      </c>
      <c r="D4702" s="268"/>
      <c r="E4702" s="267">
        <v>50</v>
      </c>
      <c r="F4702" s="269">
        <v>408</v>
      </c>
      <c r="G4702" s="270">
        <v>820.8</v>
      </c>
      <c r="M4702" s="267">
        <v>-78.174793059861798</v>
      </c>
    </row>
    <row r="4703" spans="1:13" x14ac:dyDescent="0.25">
      <c r="A4703" s="267">
        <v>7332019</v>
      </c>
      <c r="B4703" s="267" t="s">
        <v>11702</v>
      </c>
      <c r="C4703" s="267" t="s">
        <v>22275</v>
      </c>
      <c r="D4703" s="268"/>
      <c r="E4703" s="267">
        <v>50</v>
      </c>
      <c r="F4703" s="269">
        <v>2486</v>
      </c>
      <c r="G4703" s="270">
        <v>4996</v>
      </c>
      <c r="M4703" s="267">
        <v>-75.184953459743895</v>
      </c>
    </row>
    <row r="4704" spans="1:13" x14ac:dyDescent="0.25">
      <c r="A4704" s="267">
        <v>7332020</v>
      </c>
      <c r="B4704" s="267" t="s">
        <v>11704</v>
      </c>
      <c r="C4704" s="267" t="s">
        <v>2525</v>
      </c>
      <c r="D4704" s="268"/>
      <c r="E4704" s="267">
        <v>50</v>
      </c>
      <c r="F4704" s="269">
        <v>8423</v>
      </c>
      <c r="G4704" s="270">
        <v>16929.599999999999</v>
      </c>
      <c r="M4704" s="267">
        <v>-75.816784704404185</v>
      </c>
    </row>
    <row r="4705" spans="1:13" x14ac:dyDescent="0.25">
      <c r="A4705" s="267">
        <v>7332021</v>
      </c>
      <c r="B4705" s="267" t="s">
        <v>11706</v>
      </c>
      <c r="C4705" s="267" t="s">
        <v>2525</v>
      </c>
      <c r="D4705" s="268"/>
      <c r="E4705" s="267">
        <v>50</v>
      </c>
      <c r="F4705" s="269">
        <v>842</v>
      </c>
      <c r="G4705" s="270">
        <v>1693.4</v>
      </c>
      <c r="M4705" s="267">
        <v>-77.714147080107793</v>
      </c>
    </row>
    <row r="4706" spans="1:13" x14ac:dyDescent="0.25">
      <c r="A4706" s="267">
        <v>7332022</v>
      </c>
      <c r="B4706" s="267" t="s">
        <v>11708</v>
      </c>
      <c r="C4706" s="267" t="s">
        <v>2525</v>
      </c>
      <c r="D4706" s="268"/>
      <c r="E4706" s="267">
        <v>50</v>
      </c>
      <c r="F4706" s="269">
        <v>744</v>
      </c>
      <c r="G4706" s="270">
        <v>1496</v>
      </c>
      <c r="M4706" s="267">
        <v>-76.343845321207169</v>
      </c>
    </row>
    <row r="4707" spans="1:13" x14ac:dyDescent="0.25">
      <c r="A4707" s="267">
        <v>7332023</v>
      </c>
      <c r="B4707" s="267" t="s">
        <v>11710</v>
      </c>
      <c r="C4707" s="267" t="s">
        <v>2525</v>
      </c>
      <c r="D4707" s="268"/>
      <c r="E4707" s="267">
        <v>50</v>
      </c>
      <c r="F4707" s="269">
        <v>558</v>
      </c>
      <c r="G4707" s="270">
        <v>1120.5999999999999</v>
      </c>
      <c r="M4707" s="267">
        <v>-71.421418527376673</v>
      </c>
    </row>
    <row r="4708" spans="1:13" x14ac:dyDescent="0.25">
      <c r="A4708" s="267">
        <v>7332024</v>
      </c>
      <c r="B4708" s="267" t="s">
        <v>11712</v>
      </c>
      <c r="C4708" s="267" t="s">
        <v>22275</v>
      </c>
      <c r="D4708" s="268"/>
      <c r="E4708" s="267">
        <v>50</v>
      </c>
      <c r="F4708" s="269">
        <v>6433</v>
      </c>
      <c r="G4708" s="270">
        <v>12929.6</v>
      </c>
      <c r="M4708" s="267">
        <v>-60.211143097222376</v>
      </c>
    </row>
    <row r="4709" spans="1:13" x14ac:dyDescent="0.25">
      <c r="A4709" s="267">
        <v>7332025</v>
      </c>
      <c r="B4709" s="267" t="s">
        <v>11714</v>
      </c>
      <c r="C4709" s="267" t="s">
        <v>2525</v>
      </c>
      <c r="D4709" s="268"/>
      <c r="E4709" s="267">
        <v>50</v>
      </c>
      <c r="F4709" s="269">
        <v>9997</v>
      </c>
      <c r="G4709" s="270">
        <v>20093.8</v>
      </c>
      <c r="M4709" s="267">
        <v>-70.351961042914439</v>
      </c>
    </row>
    <row r="4710" spans="1:13" x14ac:dyDescent="0.25">
      <c r="A4710" s="267">
        <v>7332026</v>
      </c>
      <c r="B4710" s="267" t="s">
        <v>11716</v>
      </c>
      <c r="C4710" s="267" t="s">
        <v>2525</v>
      </c>
      <c r="D4710" s="268"/>
      <c r="E4710" s="267">
        <v>50</v>
      </c>
      <c r="F4710" s="269">
        <v>365</v>
      </c>
      <c r="G4710" s="270">
        <v>734.6</v>
      </c>
      <c r="M4710" s="267">
        <v>-67.531439147408662</v>
      </c>
    </row>
    <row r="4711" spans="1:13" x14ac:dyDescent="0.25">
      <c r="A4711" s="267">
        <v>7332027</v>
      </c>
      <c r="B4711" s="267" t="s">
        <v>11718</v>
      </c>
      <c r="C4711" s="267" t="s">
        <v>2525</v>
      </c>
      <c r="D4711" s="268"/>
      <c r="E4711" s="267">
        <v>60</v>
      </c>
      <c r="F4711" s="269">
        <v>1510</v>
      </c>
      <c r="G4711" s="270">
        <v>3036</v>
      </c>
      <c r="M4711" s="267">
        <v>-82.367846209254623</v>
      </c>
    </row>
    <row r="4712" spans="1:13" x14ac:dyDescent="0.25">
      <c r="A4712" s="267">
        <v>7332028</v>
      </c>
      <c r="B4712" s="267" t="s">
        <v>11720</v>
      </c>
      <c r="C4712" s="267" t="s">
        <v>2525</v>
      </c>
      <c r="D4712" s="268"/>
      <c r="E4712" s="267">
        <v>50</v>
      </c>
      <c r="F4712" s="269">
        <v>597</v>
      </c>
      <c r="G4712" s="270">
        <v>1199.2</v>
      </c>
      <c r="M4712" s="267">
        <v>-77.09990562763042</v>
      </c>
    </row>
    <row r="4713" spans="1:13" x14ac:dyDescent="0.25">
      <c r="A4713" s="267">
        <v>7332029</v>
      </c>
      <c r="B4713" s="267" t="s">
        <v>11722</v>
      </c>
      <c r="C4713" s="267" t="s">
        <v>2525</v>
      </c>
      <c r="D4713" s="268"/>
      <c r="E4713" s="267">
        <v>60</v>
      </c>
      <c r="F4713" s="269">
        <v>506</v>
      </c>
      <c r="G4713" s="270">
        <v>1016.2</v>
      </c>
      <c r="M4713" s="267">
        <v>-79.40247094913849</v>
      </c>
    </row>
    <row r="4714" spans="1:13" x14ac:dyDescent="0.25">
      <c r="A4714" s="267">
        <v>7332030</v>
      </c>
      <c r="B4714" s="267" t="s">
        <v>11724</v>
      </c>
      <c r="C4714" s="267" t="s">
        <v>2525</v>
      </c>
      <c r="D4714" s="268"/>
      <c r="E4714" s="267">
        <v>50</v>
      </c>
      <c r="F4714" s="269">
        <v>10838</v>
      </c>
      <c r="G4714" s="270">
        <v>21784.400000000001</v>
      </c>
      <c r="M4714" s="267">
        <v>-65.11420612329178</v>
      </c>
    </row>
    <row r="4715" spans="1:13" x14ac:dyDescent="0.25">
      <c r="A4715" s="267">
        <v>7332031</v>
      </c>
      <c r="B4715" s="267" t="s">
        <v>11726</v>
      </c>
      <c r="C4715" s="267" t="s">
        <v>2525</v>
      </c>
      <c r="D4715" s="268"/>
      <c r="E4715" s="267">
        <v>50</v>
      </c>
      <c r="F4715" s="269">
        <v>446</v>
      </c>
      <c r="G4715" s="270">
        <v>896</v>
      </c>
      <c r="M4715" s="267">
        <v>-65.583738893918849</v>
      </c>
    </row>
    <row r="4716" spans="1:13" x14ac:dyDescent="0.25">
      <c r="A4716" s="267">
        <v>7332032</v>
      </c>
      <c r="B4716" s="267" t="s">
        <v>11728</v>
      </c>
      <c r="C4716" s="267" t="s">
        <v>22275</v>
      </c>
      <c r="D4716" s="268"/>
      <c r="E4716" s="267">
        <v>50</v>
      </c>
      <c r="F4716" s="269">
        <v>1965</v>
      </c>
      <c r="G4716" s="270">
        <v>3949</v>
      </c>
      <c r="M4716" s="267">
        <v>-73.582138897159894</v>
      </c>
    </row>
    <row r="4717" spans="1:13" x14ac:dyDescent="0.25">
      <c r="A4717" s="267">
        <v>7332033</v>
      </c>
      <c r="B4717" s="267" t="s">
        <v>11730</v>
      </c>
      <c r="C4717" s="267" t="s">
        <v>2525</v>
      </c>
      <c r="D4717" s="268"/>
      <c r="E4717" s="267">
        <v>50</v>
      </c>
      <c r="F4717" s="269">
        <v>440</v>
      </c>
      <c r="G4717" s="270">
        <v>884</v>
      </c>
      <c r="M4717" s="267">
        <v>-78.042932185209196</v>
      </c>
    </row>
    <row r="4718" spans="1:13" x14ac:dyDescent="0.25">
      <c r="A4718" s="267">
        <v>7332034</v>
      </c>
      <c r="B4718" s="267" t="s">
        <v>11732</v>
      </c>
      <c r="C4718" s="267" t="s">
        <v>2525</v>
      </c>
      <c r="D4718" s="268"/>
      <c r="E4718" s="267">
        <v>50</v>
      </c>
      <c r="F4718" s="269">
        <v>537</v>
      </c>
      <c r="G4718" s="270">
        <v>1079.8</v>
      </c>
      <c r="M4718" s="267">
        <v>-77.295289776955784</v>
      </c>
    </row>
    <row r="4719" spans="1:13" x14ac:dyDescent="0.25">
      <c r="A4719" s="267">
        <v>7332035</v>
      </c>
      <c r="B4719" s="267" t="s">
        <v>2429</v>
      </c>
      <c r="C4719" s="267" t="s">
        <v>2525</v>
      </c>
      <c r="D4719" s="268"/>
      <c r="E4719" s="267">
        <v>50</v>
      </c>
      <c r="F4719" s="269">
        <v>1659</v>
      </c>
      <c r="G4719" s="270">
        <v>3334.6</v>
      </c>
      <c r="M4719" s="267">
        <v>-71.038012769556346</v>
      </c>
    </row>
    <row r="4720" spans="1:13" x14ac:dyDescent="0.25">
      <c r="A4720" s="267">
        <v>7332036</v>
      </c>
      <c r="B4720" s="267" t="s">
        <v>11735</v>
      </c>
      <c r="C4720" s="267" t="s">
        <v>2525</v>
      </c>
      <c r="D4720" s="268"/>
      <c r="E4720" s="267">
        <v>60</v>
      </c>
      <c r="F4720" s="269">
        <v>194</v>
      </c>
      <c r="G4720" s="270">
        <v>389.6</v>
      </c>
      <c r="M4720" s="267">
        <v>-82.100426073545265</v>
      </c>
    </row>
    <row r="4721" spans="1:13" x14ac:dyDescent="0.25">
      <c r="A4721" s="267">
        <v>7332037</v>
      </c>
      <c r="B4721" s="267" t="s">
        <v>11737</v>
      </c>
      <c r="C4721" s="267" t="s">
        <v>2525</v>
      </c>
      <c r="D4721" s="268"/>
      <c r="E4721" s="267">
        <v>50</v>
      </c>
      <c r="F4721" s="269">
        <v>430</v>
      </c>
      <c r="G4721" s="270">
        <v>864.6</v>
      </c>
      <c r="M4721" s="267">
        <v>-52.166145360651349</v>
      </c>
    </row>
    <row r="4722" spans="1:13" x14ac:dyDescent="0.25">
      <c r="A4722" s="267">
        <v>7332038</v>
      </c>
      <c r="B4722" s="267" t="s">
        <v>11739</v>
      </c>
      <c r="C4722" s="267" t="s">
        <v>2525</v>
      </c>
      <c r="D4722" s="268"/>
      <c r="E4722" s="267">
        <v>50</v>
      </c>
      <c r="F4722" s="269">
        <v>409</v>
      </c>
      <c r="G4722" s="270">
        <v>822.6</v>
      </c>
      <c r="M4722" s="267">
        <v>-75.081544550132136</v>
      </c>
    </row>
    <row r="4723" spans="1:13" x14ac:dyDescent="0.25">
      <c r="A4723" s="267">
        <v>7332039</v>
      </c>
      <c r="B4723" s="267" t="s">
        <v>11741</v>
      </c>
      <c r="C4723" s="267" t="s">
        <v>2525</v>
      </c>
      <c r="D4723" s="268"/>
      <c r="E4723" s="267">
        <v>50</v>
      </c>
      <c r="F4723" s="269">
        <v>1166</v>
      </c>
      <c r="G4723" s="270">
        <v>2344</v>
      </c>
      <c r="M4723" s="267">
        <v>-66.695774503792478</v>
      </c>
    </row>
    <row r="4724" spans="1:13" x14ac:dyDescent="0.25">
      <c r="A4724" s="267">
        <v>7332040</v>
      </c>
      <c r="B4724" s="267" t="s">
        <v>11743</v>
      </c>
      <c r="C4724" s="267" t="s">
        <v>2525</v>
      </c>
      <c r="D4724" s="268"/>
      <c r="E4724" s="267">
        <v>50</v>
      </c>
      <c r="F4724" s="269">
        <v>5643</v>
      </c>
      <c r="G4724" s="270">
        <v>11341.6</v>
      </c>
      <c r="M4724" s="267">
        <v>-73.971842665536641</v>
      </c>
    </row>
    <row r="4725" spans="1:13" x14ac:dyDescent="0.25">
      <c r="A4725" s="267">
        <v>7332041</v>
      </c>
      <c r="B4725" s="267" t="s">
        <v>11745</v>
      </c>
      <c r="C4725" s="267" t="s">
        <v>2525</v>
      </c>
      <c r="D4725" s="268"/>
      <c r="E4725" s="267">
        <v>50</v>
      </c>
      <c r="F4725" s="269">
        <v>1334</v>
      </c>
      <c r="G4725" s="270">
        <v>2682.2</v>
      </c>
      <c r="M4725" s="267">
        <v>-50.661765175021365</v>
      </c>
    </row>
    <row r="4726" spans="1:13" x14ac:dyDescent="0.25">
      <c r="A4726" s="267">
        <v>7332042</v>
      </c>
      <c r="B4726" s="267" t="s">
        <v>11747</v>
      </c>
      <c r="C4726" s="267" t="s">
        <v>2525</v>
      </c>
      <c r="D4726" s="268"/>
      <c r="E4726" s="267">
        <v>60</v>
      </c>
      <c r="F4726" s="269">
        <v>381</v>
      </c>
      <c r="G4726" s="270">
        <v>766.2</v>
      </c>
      <c r="M4726" s="267">
        <v>-83.09808978690404</v>
      </c>
    </row>
    <row r="4727" spans="1:13" x14ac:dyDescent="0.25">
      <c r="A4727" s="267">
        <v>7332043</v>
      </c>
      <c r="B4727" s="267" t="s">
        <v>11749</v>
      </c>
      <c r="C4727" s="267" t="s">
        <v>2525</v>
      </c>
      <c r="D4727" s="268"/>
      <c r="E4727" s="267">
        <v>50</v>
      </c>
      <c r="F4727" s="269">
        <v>727</v>
      </c>
      <c r="G4727" s="270">
        <v>1460.4</v>
      </c>
      <c r="M4727" s="267">
        <v>-78.724932559441044</v>
      </c>
    </row>
    <row r="4728" spans="1:13" x14ac:dyDescent="0.25">
      <c r="A4728" s="267">
        <v>7332044</v>
      </c>
      <c r="B4728" s="267" t="s">
        <v>4239</v>
      </c>
      <c r="C4728" s="267" t="s">
        <v>2525</v>
      </c>
      <c r="D4728" s="268"/>
      <c r="E4728" s="267">
        <v>50</v>
      </c>
      <c r="F4728" s="269">
        <v>407</v>
      </c>
      <c r="G4728" s="270">
        <v>817.2</v>
      </c>
      <c r="M4728" s="267">
        <v>-74.928749913649625</v>
      </c>
    </row>
    <row r="4729" spans="1:13" x14ac:dyDescent="0.25">
      <c r="A4729" s="267">
        <v>7332046</v>
      </c>
      <c r="B4729" s="267" t="s">
        <v>11752</v>
      </c>
      <c r="C4729" s="267" t="s">
        <v>22275</v>
      </c>
      <c r="D4729" s="268"/>
      <c r="E4729" s="267">
        <v>50</v>
      </c>
      <c r="F4729" s="269">
        <v>2327</v>
      </c>
      <c r="G4729" s="270">
        <v>4676.3999999999996</v>
      </c>
      <c r="M4729" s="267">
        <v>-64.006881196843835</v>
      </c>
    </row>
    <row r="4730" spans="1:13" x14ac:dyDescent="0.25">
      <c r="A4730" s="267">
        <v>7332047</v>
      </c>
      <c r="B4730" s="267" t="s">
        <v>11754</v>
      </c>
      <c r="C4730" s="267" t="s">
        <v>2525</v>
      </c>
      <c r="D4730" s="268"/>
      <c r="E4730" s="267">
        <v>60</v>
      </c>
      <c r="F4730" s="269">
        <v>793</v>
      </c>
      <c r="G4730" s="270">
        <v>1594.2</v>
      </c>
      <c r="M4730" s="267">
        <v>-81.26498468437768</v>
      </c>
    </row>
    <row r="4731" spans="1:13" x14ac:dyDescent="0.25">
      <c r="A4731" s="267">
        <v>7332048</v>
      </c>
      <c r="B4731" s="267" t="s">
        <v>11756</v>
      </c>
      <c r="C4731" s="267" t="s">
        <v>2525</v>
      </c>
      <c r="D4731" s="268"/>
      <c r="E4731" s="267">
        <v>70</v>
      </c>
      <c r="F4731" s="269">
        <v>917</v>
      </c>
      <c r="G4731" s="270">
        <v>1842.8</v>
      </c>
      <c r="M4731" s="267">
        <v>-85.499828822915418</v>
      </c>
    </row>
    <row r="4732" spans="1:13" x14ac:dyDescent="0.25">
      <c r="A4732" s="267">
        <v>7332049</v>
      </c>
      <c r="B4732" s="267" t="s">
        <v>11758</v>
      </c>
      <c r="C4732" s="267" t="s">
        <v>2525</v>
      </c>
      <c r="D4732" s="268"/>
      <c r="E4732" s="267">
        <v>50</v>
      </c>
      <c r="F4732" s="269">
        <v>821</v>
      </c>
      <c r="G4732" s="270">
        <v>1649.4</v>
      </c>
      <c r="M4732" s="267">
        <v>-64.416337287330208</v>
      </c>
    </row>
    <row r="4733" spans="1:13" x14ac:dyDescent="0.25">
      <c r="A4733" s="267">
        <v>7332050</v>
      </c>
      <c r="B4733" s="267" t="s">
        <v>11760</v>
      </c>
      <c r="C4733" s="267" t="s">
        <v>2525</v>
      </c>
      <c r="D4733" s="268"/>
      <c r="E4733" s="267">
        <v>50</v>
      </c>
      <c r="F4733" s="269">
        <v>8332</v>
      </c>
      <c r="G4733" s="270">
        <v>16748</v>
      </c>
      <c r="M4733" s="267">
        <v>-72.849708982740097</v>
      </c>
    </row>
    <row r="4734" spans="1:13" x14ac:dyDescent="0.25">
      <c r="A4734" s="267">
        <v>7333001</v>
      </c>
      <c r="B4734" s="267" t="s">
        <v>11762</v>
      </c>
      <c r="C4734" s="267" t="s">
        <v>2525</v>
      </c>
      <c r="D4734" s="268"/>
      <c r="E4734" s="267">
        <v>50</v>
      </c>
      <c r="F4734" s="269">
        <v>861</v>
      </c>
      <c r="G4734" s="270">
        <v>1731</v>
      </c>
      <c r="M4734" s="267">
        <v>-78.99058174361673</v>
      </c>
    </row>
    <row r="4735" spans="1:13" x14ac:dyDescent="0.25">
      <c r="A4735" s="267">
        <v>7333003</v>
      </c>
      <c r="B4735" s="267" t="s">
        <v>11764</v>
      </c>
      <c r="C4735" s="267" t="s">
        <v>2525</v>
      </c>
      <c r="D4735" s="268"/>
      <c r="E4735" s="267">
        <v>70</v>
      </c>
      <c r="F4735" s="269">
        <v>842</v>
      </c>
      <c r="G4735" s="270">
        <v>1692.4</v>
      </c>
      <c r="M4735" s="267">
        <v>-85.152484961605182</v>
      </c>
    </row>
    <row r="4736" spans="1:13" x14ac:dyDescent="0.25">
      <c r="A4736" s="267">
        <v>7333004</v>
      </c>
      <c r="B4736" s="267" t="s">
        <v>11766</v>
      </c>
      <c r="C4736" s="267" t="s">
        <v>2525</v>
      </c>
      <c r="D4736" s="268"/>
      <c r="E4736" s="267">
        <v>60</v>
      </c>
      <c r="F4736" s="269">
        <v>216</v>
      </c>
      <c r="G4736" s="270">
        <v>434.8</v>
      </c>
      <c r="M4736" s="267">
        <v>-84.933942787973649</v>
      </c>
    </row>
    <row r="4737" spans="1:13" x14ac:dyDescent="0.25">
      <c r="A4737" s="267">
        <v>7333005</v>
      </c>
      <c r="B4737" s="267" t="s">
        <v>11768</v>
      </c>
      <c r="C4737" s="267" t="s">
        <v>2525</v>
      </c>
      <c r="D4737" s="268"/>
      <c r="E4737" s="267">
        <v>60</v>
      </c>
      <c r="F4737" s="269">
        <v>75</v>
      </c>
      <c r="G4737" s="270">
        <v>151.4</v>
      </c>
      <c r="M4737" s="267">
        <v>-80.254686202644081</v>
      </c>
    </row>
    <row r="4738" spans="1:13" x14ac:dyDescent="0.25">
      <c r="A4738" s="267">
        <v>7333006</v>
      </c>
      <c r="B4738" s="267" t="s">
        <v>11770</v>
      </c>
      <c r="C4738" s="267" t="s">
        <v>2525</v>
      </c>
      <c r="D4738" s="268"/>
      <c r="E4738" s="267">
        <v>60</v>
      </c>
      <c r="F4738" s="269">
        <v>310</v>
      </c>
      <c r="G4738" s="270">
        <v>622.6</v>
      </c>
      <c r="M4738" s="267">
        <v>-79.99120387510861</v>
      </c>
    </row>
    <row r="4739" spans="1:13" x14ac:dyDescent="0.25">
      <c r="A4739" s="267">
        <v>7333007</v>
      </c>
      <c r="B4739" s="267" t="s">
        <v>11772</v>
      </c>
      <c r="C4739" s="267" t="s">
        <v>2525</v>
      </c>
      <c r="D4739" s="268"/>
      <c r="E4739" s="267">
        <v>50</v>
      </c>
      <c r="F4739" s="269">
        <v>360</v>
      </c>
      <c r="G4739" s="270">
        <v>722.8</v>
      </c>
      <c r="M4739" s="267">
        <v>-77.099991833190387</v>
      </c>
    </row>
    <row r="4740" spans="1:13" x14ac:dyDescent="0.25">
      <c r="A4740" s="267">
        <v>7333008</v>
      </c>
      <c r="B4740" s="267" t="s">
        <v>11774</v>
      </c>
      <c r="C4740" s="267" t="s">
        <v>2525</v>
      </c>
      <c r="D4740" s="268"/>
      <c r="E4740" s="267">
        <v>70</v>
      </c>
      <c r="F4740" s="269">
        <v>120</v>
      </c>
      <c r="G4740" s="270">
        <v>241.6</v>
      </c>
      <c r="M4740" s="267">
        <v>-86.935188952511879</v>
      </c>
    </row>
    <row r="4741" spans="1:13" x14ac:dyDescent="0.25">
      <c r="A4741" s="267">
        <v>7333009</v>
      </c>
      <c r="B4741" s="267" t="s">
        <v>11776</v>
      </c>
      <c r="C4741" s="267" t="s">
        <v>2525</v>
      </c>
      <c r="D4741" s="268"/>
      <c r="E4741" s="267">
        <v>60</v>
      </c>
      <c r="F4741" s="269">
        <v>456</v>
      </c>
      <c r="G4741" s="270">
        <v>917</v>
      </c>
      <c r="M4741" s="267">
        <v>-83.825529838101119</v>
      </c>
    </row>
    <row r="4742" spans="1:13" x14ac:dyDescent="0.25">
      <c r="A4742" s="267">
        <v>7333010</v>
      </c>
      <c r="B4742" s="267" t="s">
        <v>11778</v>
      </c>
      <c r="C4742" s="267" t="s">
        <v>2525</v>
      </c>
      <c r="D4742" s="268"/>
      <c r="E4742" s="267">
        <v>50</v>
      </c>
      <c r="F4742" s="269">
        <v>4639</v>
      </c>
      <c r="G4742" s="270">
        <v>9324.6</v>
      </c>
      <c r="M4742" s="267">
        <v>-78.477238338636042</v>
      </c>
    </row>
    <row r="4743" spans="1:13" x14ac:dyDescent="0.25">
      <c r="A4743" s="267">
        <v>7333011</v>
      </c>
      <c r="B4743" s="267" t="s">
        <v>11780</v>
      </c>
      <c r="C4743" s="267" t="s">
        <v>2525</v>
      </c>
      <c r="D4743" s="268"/>
      <c r="E4743" s="267">
        <v>60</v>
      </c>
      <c r="F4743" s="269">
        <v>225</v>
      </c>
      <c r="G4743" s="270">
        <v>452.6</v>
      </c>
      <c r="M4743" s="267">
        <v>-81.306565671506149</v>
      </c>
    </row>
    <row r="4744" spans="1:13" x14ac:dyDescent="0.25">
      <c r="A4744" s="267">
        <v>7333012</v>
      </c>
      <c r="B4744" s="267" t="s">
        <v>11782</v>
      </c>
      <c r="C4744" s="267" t="s">
        <v>2525</v>
      </c>
      <c r="D4744" s="268"/>
      <c r="E4744" s="267">
        <v>50</v>
      </c>
      <c r="F4744" s="269">
        <v>213</v>
      </c>
      <c r="G4744" s="270">
        <v>428.8</v>
      </c>
      <c r="M4744" s="267">
        <v>-45.250286121009744</v>
      </c>
    </row>
    <row r="4745" spans="1:13" x14ac:dyDescent="0.25">
      <c r="A4745" s="267">
        <v>7333013</v>
      </c>
      <c r="B4745" s="267" t="s">
        <v>11784</v>
      </c>
      <c r="C4745" s="267" t="s">
        <v>2525</v>
      </c>
      <c r="D4745" s="268"/>
      <c r="E4745" s="267">
        <v>50</v>
      </c>
      <c r="F4745" s="269">
        <v>440</v>
      </c>
      <c r="G4745" s="270">
        <v>884.4</v>
      </c>
      <c r="M4745" s="267">
        <v>-77.889702913402161</v>
      </c>
    </row>
    <row r="4746" spans="1:13" x14ac:dyDescent="0.25">
      <c r="A4746" s="267">
        <v>7333014</v>
      </c>
      <c r="B4746" s="267" t="s">
        <v>11786</v>
      </c>
      <c r="C4746" s="267" t="s">
        <v>2525</v>
      </c>
      <c r="D4746" s="268"/>
      <c r="E4746" s="267">
        <v>70</v>
      </c>
      <c r="F4746" s="269">
        <v>261</v>
      </c>
      <c r="G4746" s="270">
        <v>525.6</v>
      </c>
      <c r="M4746" s="267">
        <v>-87.357965221192188</v>
      </c>
    </row>
    <row r="4747" spans="1:13" x14ac:dyDescent="0.25">
      <c r="A4747" s="267">
        <v>7333016</v>
      </c>
      <c r="B4747" s="267" t="s">
        <v>11788</v>
      </c>
      <c r="C4747" s="267" t="s">
        <v>2525</v>
      </c>
      <c r="D4747" s="268"/>
      <c r="E4747" s="267">
        <v>70</v>
      </c>
      <c r="F4747" s="269">
        <v>70</v>
      </c>
      <c r="G4747" s="270">
        <v>140.19999999999999</v>
      </c>
      <c r="M4747" s="267">
        <v>-88.1529925366779</v>
      </c>
    </row>
    <row r="4748" spans="1:13" x14ac:dyDescent="0.25">
      <c r="A4748" s="267">
        <v>7333017</v>
      </c>
      <c r="B4748" s="267" t="s">
        <v>11790</v>
      </c>
      <c r="C4748" s="267" t="s">
        <v>2525</v>
      </c>
      <c r="D4748" s="268"/>
      <c r="E4748" s="267">
        <v>60</v>
      </c>
      <c r="F4748" s="269">
        <v>498</v>
      </c>
      <c r="G4748" s="270">
        <v>1000.4</v>
      </c>
      <c r="M4748" s="267">
        <v>-84.403585394962576</v>
      </c>
    </row>
    <row r="4749" spans="1:13" x14ac:dyDescent="0.25">
      <c r="A4749" s="267">
        <v>7333018</v>
      </c>
      <c r="B4749" s="267" t="s">
        <v>11792</v>
      </c>
      <c r="C4749" s="267" t="s">
        <v>2525</v>
      </c>
      <c r="D4749" s="268"/>
      <c r="E4749" s="267">
        <v>60</v>
      </c>
      <c r="F4749" s="269">
        <v>412</v>
      </c>
      <c r="G4749" s="270">
        <v>828</v>
      </c>
      <c r="M4749" s="267">
        <v>-81.957904445324615</v>
      </c>
    </row>
    <row r="4750" spans="1:13" x14ac:dyDescent="0.25">
      <c r="A4750" s="267">
        <v>7333019</v>
      </c>
      <c r="B4750" s="267" t="s">
        <v>11794</v>
      </c>
      <c r="C4750" s="267" t="s">
        <v>22275</v>
      </c>
      <c r="D4750" s="268"/>
      <c r="E4750" s="267">
        <v>50</v>
      </c>
      <c r="F4750" s="269">
        <v>4600</v>
      </c>
      <c r="G4750" s="270">
        <v>9246</v>
      </c>
      <c r="M4750" s="267">
        <v>-68.178965005335499</v>
      </c>
    </row>
    <row r="4751" spans="1:13" x14ac:dyDescent="0.25">
      <c r="A4751" s="267">
        <v>7333020</v>
      </c>
      <c r="B4751" s="267" t="s">
        <v>11796</v>
      </c>
      <c r="C4751" s="267" t="s">
        <v>2525</v>
      </c>
      <c r="D4751" s="268"/>
      <c r="E4751" s="267">
        <v>50</v>
      </c>
      <c r="F4751" s="269">
        <v>6669</v>
      </c>
      <c r="G4751" s="270">
        <v>13404.4</v>
      </c>
      <c r="M4751" s="267">
        <v>-70.60962225252328</v>
      </c>
    </row>
    <row r="4752" spans="1:13" x14ac:dyDescent="0.25">
      <c r="A4752" s="267">
        <v>7333021</v>
      </c>
      <c r="B4752" s="267" t="s">
        <v>11798</v>
      </c>
      <c r="C4752" s="267" t="s">
        <v>2525</v>
      </c>
      <c r="D4752" s="268"/>
      <c r="E4752" s="267">
        <v>70</v>
      </c>
      <c r="F4752" s="269">
        <v>161</v>
      </c>
      <c r="G4752" s="270">
        <v>324.60000000000002</v>
      </c>
      <c r="M4752" s="267">
        <v>-85.771961911732319</v>
      </c>
    </row>
    <row r="4753" spans="1:13" x14ac:dyDescent="0.25">
      <c r="A4753" s="267">
        <v>7333022</v>
      </c>
      <c r="B4753" s="267" t="s">
        <v>11800</v>
      </c>
      <c r="C4753" s="267" t="s">
        <v>2525</v>
      </c>
      <c r="D4753" s="268"/>
      <c r="E4753" s="267">
        <v>60</v>
      </c>
      <c r="F4753" s="269">
        <v>307</v>
      </c>
      <c r="G4753" s="270">
        <v>617.20000000000005</v>
      </c>
      <c r="M4753" s="267">
        <v>-83.892770973141694</v>
      </c>
    </row>
    <row r="4754" spans="1:13" x14ac:dyDescent="0.25">
      <c r="A4754" s="267">
        <v>7333023</v>
      </c>
      <c r="B4754" s="267" t="s">
        <v>11802</v>
      </c>
      <c r="C4754" s="267" t="s">
        <v>2525</v>
      </c>
      <c r="D4754" s="268"/>
      <c r="E4754" s="267">
        <v>70</v>
      </c>
      <c r="F4754" s="269">
        <v>282</v>
      </c>
      <c r="G4754" s="270">
        <v>566.4</v>
      </c>
      <c r="M4754" s="267">
        <v>-86.146285762915767</v>
      </c>
    </row>
    <row r="4755" spans="1:13" x14ac:dyDescent="0.25">
      <c r="A4755" s="267">
        <v>7333024</v>
      </c>
      <c r="B4755" s="267" t="s">
        <v>11804</v>
      </c>
      <c r="C4755" s="267" t="s">
        <v>2525</v>
      </c>
      <c r="D4755" s="268"/>
      <c r="E4755" s="267">
        <v>60</v>
      </c>
      <c r="F4755" s="269">
        <v>166</v>
      </c>
      <c r="G4755" s="270">
        <v>333.8</v>
      </c>
      <c r="M4755" s="267">
        <v>-82.467185228987063</v>
      </c>
    </row>
    <row r="4756" spans="1:13" x14ac:dyDescent="0.25">
      <c r="A4756" s="267">
        <v>7333025</v>
      </c>
      <c r="B4756" s="267" t="s">
        <v>11806</v>
      </c>
      <c r="C4756" s="267" t="s">
        <v>2525</v>
      </c>
      <c r="D4756" s="268"/>
      <c r="E4756" s="267">
        <v>60</v>
      </c>
      <c r="F4756" s="269">
        <v>279</v>
      </c>
      <c r="G4756" s="270">
        <v>560.20000000000005</v>
      </c>
      <c r="M4756" s="267">
        <v>-84.328936705456485</v>
      </c>
    </row>
    <row r="4757" spans="1:13" x14ac:dyDescent="0.25">
      <c r="A4757" s="267">
        <v>7333026</v>
      </c>
      <c r="B4757" s="267" t="s">
        <v>11808</v>
      </c>
      <c r="C4757" s="267" t="s">
        <v>2525</v>
      </c>
      <c r="D4757" s="268"/>
      <c r="E4757" s="267">
        <v>60</v>
      </c>
      <c r="F4757" s="269">
        <v>1862</v>
      </c>
      <c r="G4757" s="270">
        <v>3742.4</v>
      </c>
      <c r="M4757" s="267">
        <v>-80.764891686271596</v>
      </c>
    </row>
    <row r="4758" spans="1:13" x14ac:dyDescent="0.25">
      <c r="A4758" s="267">
        <v>7333027</v>
      </c>
      <c r="B4758" s="267" t="s">
        <v>11810</v>
      </c>
      <c r="C4758" s="267" t="s">
        <v>2525</v>
      </c>
      <c r="D4758" s="268"/>
      <c r="E4758" s="267">
        <v>60</v>
      </c>
      <c r="F4758" s="269">
        <v>247</v>
      </c>
      <c r="G4758" s="270">
        <v>496.8</v>
      </c>
      <c r="M4758" s="267">
        <v>-83.437442206236639</v>
      </c>
    </row>
    <row r="4759" spans="1:13" x14ac:dyDescent="0.25">
      <c r="A4759" s="267">
        <v>7333028</v>
      </c>
      <c r="B4759" s="267" t="s">
        <v>11812</v>
      </c>
      <c r="C4759" s="267" t="s">
        <v>2525</v>
      </c>
      <c r="D4759" s="268"/>
      <c r="E4759" s="267">
        <v>60</v>
      </c>
      <c r="F4759" s="269">
        <v>252</v>
      </c>
      <c r="G4759" s="270">
        <v>506.4</v>
      </c>
      <c r="M4759" s="267">
        <v>-84.346475428027361</v>
      </c>
    </row>
    <row r="4760" spans="1:13" x14ac:dyDescent="0.25">
      <c r="A4760" s="267">
        <v>7333030</v>
      </c>
      <c r="B4760" s="267" t="s">
        <v>11814</v>
      </c>
      <c r="C4760" s="267" t="s">
        <v>2525</v>
      </c>
      <c r="D4760" s="268"/>
      <c r="E4760" s="267">
        <v>60</v>
      </c>
      <c r="F4760" s="269">
        <v>6277</v>
      </c>
      <c r="G4760" s="270">
        <v>12617.4</v>
      </c>
      <c r="M4760" s="267">
        <v>-82.229210161620273</v>
      </c>
    </row>
    <row r="4761" spans="1:13" x14ac:dyDescent="0.25">
      <c r="A4761" s="267">
        <v>7333031</v>
      </c>
      <c r="B4761" s="267" t="s">
        <v>11816</v>
      </c>
      <c r="C4761" s="267" t="s">
        <v>2525</v>
      </c>
      <c r="D4761" s="268"/>
      <c r="E4761" s="267">
        <v>60</v>
      </c>
      <c r="F4761" s="269">
        <v>277</v>
      </c>
      <c r="G4761" s="270">
        <v>557</v>
      </c>
      <c r="M4761" s="267">
        <v>-82.677008806700854</v>
      </c>
    </row>
    <row r="4762" spans="1:13" x14ac:dyDescent="0.25">
      <c r="A4762" s="267">
        <v>7333032</v>
      </c>
      <c r="B4762" s="267" t="s">
        <v>11818</v>
      </c>
      <c r="C4762" s="267" t="s">
        <v>2525</v>
      </c>
      <c r="D4762" s="268"/>
      <c r="E4762" s="267">
        <v>60</v>
      </c>
      <c r="F4762" s="269">
        <v>71</v>
      </c>
      <c r="G4762" s="270">
        <v>143</v>
      </c>
      <c r="M4762" s="267">
        <v>-84.425522245425043</v>
      </c>
    </row>
    <row r="4763" spans="1:13" x14ac:dyDescent="0.25">
      <c r="A4763" s="267">
        <v>7333033</v>
      </c>
      <c r="B4763" s="267" t="s">
        <v>11820</v>
      </c>
      <c r="C4763" s="267" t="s">
        <v>2525</v>
      </c>
      <c r="D4763" s="268"/>
      <c r="E4763" s="267">
        <v>60</v>
      </c>
      <c r="F4763" s="269">
        <v>449</v>
      </c>
      <c r="G4763" s="270">
        <v>902.2</v>
      </c>
      <c r="M4763" s="267">
        <v>-83.319423656220181</v>
      </c>
    </row>
    <row r="4764" spans="1:13" x14ac:dyDescent="0.25">
      <c r="A4764" s="267">
        <v>7333034</v>
      </c>
      <c r="B4764" s="267" t="s">
        <v>11822</v>
      </c>
      <c r="C4764" s="267" t="s">
        <v>2525</v>
      </c>
      <c r="D4764" s="268"/>
      <c r="E4764" s="267">
        <v>70</v>
      </c>
      <c r="F4764" s="269">
        <v>273</v>
      </c>
      <c r="G4764" s="270">
        <v>547.79999999999995</v>
      </c>
      <c r="M4764" s="267">
        <v>-85.678836756091272</v>
      </c>
    </row>
    <row r="4765" spans="1:13" x14ac:dyDescent="0.25">
      <c r="A4765" s="267">
        <v>7333035</v>
      </c>
      <c r="B4765" s="267" t="s">
        <v>11824</v>
      </c>
      <c r="C4765" s="267" t="s">
        <v>2525</v>
      </c>
      <c r="D4765" s="268"/>
      <c r="E4765" s="267">
        <v>60</v>
      </c>
      <c r="F4765" s="269">
        <v>125</v>
      </c>
      <c r="G4765" s="270">
        <v>251.4</v>
      </c>
      <c r="M4765" s="267">
        <v>-84.9738243810597</v>
      </c>
    </row>
    <row r="4766" spans="1:13" x14ac:dyDescent="0.25">
      <c r="A4766" s="267">
        <v>7333036</v>
      </c>
      <c r="B4766" s="267" t="s">
        <v>11826</v>
      </c>
      <c r="C4766" s="267" t="s">
        <v>2525</v>
      </c>
      <c r="D4766" s="268"/>
      <c r="E4766" s="267">
        <v>70</v>
      </c>
      <c r="F4766" s="269">
        <v>89</v>
      </c>
      <c r="G4766" s="270">
        <v>179.8</v>
      </c>
      <c r="M4766" s="267">
        <v>-85.589913399815345</v>
      </c>
    </row>
    <row r="4767" spans="1:13" x14ac:dyDescent="0.25">
      <c r="A4767" s="267">
        <v>7333037</v>
      </c>
      <c r="B4767" s="267" t="s">
        <v>11828</v>
      </c>
      <c r="C4767" s="267" t="s">
        <v>2525</v>
      </c>
      <c r="D4767" s="268"/>
      <c r="E4767" s="267">
        <v>60</v>
      </c>
      <c r="F4767" s="269">
        <v>257</v>
      </c>
      <c r="G4767" s="270">
        <v>516</v>
      </c>
      <c r="M4767" s="267">
        <v>-82.602572788527056</v>
      </c>
    </row>
    <row r="4768" spans="1:13" x14ac:dyDescent="0.25">
      <c r="A4768" s="267">
        <v>7333038</v>
      </c>
      <c r="B4768" s="267" t="s">
        <v>11830</v>
      </c>
      <c r="C4768" s="267" t="s">
        <v>2525</v>
      </c>
      <c r="D4768" s="268"/>
      <c r="E4768" s="267">
        <v>60</v>
      </c>
      <c r="F4768" s="269">
        <v>1066</v>
      </c>
      <c r="G4768" s="270">
        <v>2143.4</v>
      </c>
      <c r="M4768" s="267">
        <v>-82.125691975641644</v>
      </c>
    </row>
    <row r="4769" spans="1:13" x14ac:dyDescent="0.25">
      <c r="A4769" s="267">
        <v>7333039</v>
      </c>
      <c r="B4769" s="267" t="s">
        <v>11832</v>
      </c>
      <c r="C4769" s="267" t="s">
        <v>22275</v>
      </c>
      <c r="D4769" s="268"/>
      <c r="E4769" s="267">
        <v>50</v>
      </c>
      <c r="F4769" s="269">
        <v>3854</v>
      </c>
      <c r="G4769" s="270">
        <v>7746</v>
      </c>
      <c r="M4769" s="267">
        <v>-46.97319758021397</v>
      </c>
    </row>
    <row r="4770" spans="1:13" x14ac:dyDescent="0.25">
      <c r="A4770" s="267">
        <v>7333040</v>
      </c>
      <c r="B4770" s="267" t="s">
        <v>11834</v>
      </c>
      <c r="C4770" s="267" t="s">
        <v>2525</v>
      </c>
      <c r="D4770" s="268"/>
      <c r="E4770" s="267">
        <v>60</v>
      </c>
      <c r="F4770" s="269">
        <v>10116</v>
      </c>
      <c r="G4770" s="270">
        <v>20332.599999999999</v>
      </c>
      <c r="M4770" s="267">
        <v>-84.467737524174424</v>
      </c>
    </row>
    <row r="4771" spans="1:13" x14ac:dyDescent="0.25">
      <c r="A4771" s="267">
        <v>7333041</v>
      </c>
      <c r="B4771" s="267" t="s">
        <v>11836</v>
      </c>
      <c r="C4771" s="267" t="s">
        <v>2525</v>
      </c>
      <c r="D4771" s="268"/>
      <c r="E4771" s="267">
        <v>60</v>
      </c>
      <c r="F4771" s="269">
        <v>321</v>
      </c>
      <c r="G4771" s="270">
        <v>644.4</v>
      </c>
      <c r="M4771" s="267">
        <v>-82.441259362517599</v>
      </c>
    </row>
    <row r="4772" spans="1:13" x14ac:dyDescent="0.25">
      <c r="A4772" s="267">
        <v>7333042</v>
      </c>
      <c r="B4772" s="267" t="s">
        <v>11838</v>
      </c>
      <c r="C4772" s="267" t="s">
        <v>2525</v>
      </c>
      <c r="D4772" s="268"/>
      <c r="E4772" s="267">
        <v>60</v>
      </c>
      <c r="F4772" s="269">
        <v>472</v>
      </c>
      <c r="G4772" s="270">
        <v>949.2</v>
      </c>
      <c r="M4772" s="267">
        <v>-80.296463240831159</v>
      </c>
    </row>
    <row r="4773" spans="1:13" x14ac:dyDescent="0.25">
      <c r="A4773" s="267">
        <v>7333043</v>
      </c>
      <c r="B4773" s="267" t="s">
        <v>11840</v>
      </c>
      <c r="C4773" s="267" t="s">
        <v>2525</v>
      </c>
      <c r="D4773" s="268"/>
      <c r="E4773" s="267">
        <v>60</v>
      </c>
      <c r="F4773" s="269">
        <v>210</v>
      </c>
      <c r="G4773" s="270">
        <v>423</v>
      </c>
      <c r="M4773" s="267">
        <v>-82.343117597465607</v>
      </c>
    </row>
    <row r="4774" spans="1:13" x14ac:dyDescent="0.25">
      <c r="A4774" s="267">
        <v>7333045</v>
      </c>
      <c r="B4774" s="267" t="s">
        <v>11842</v>
      </c>
      <c r="C4774" s="267" t="s">
        <v>2525</v>
      </c>
      <c r="D4774" s="268"/>
      <c r="E4774" s="267">
        <v>60</v>
      </c>
      <c r="F4774" s="269">
        <v>820</v>
      </c>
      <c r="G4774" s="270">
        <v>1647.4</v>
      </c>
      <c r="M4774" s="267">
        <v>-82.975003317827998</v>
      </c>
    </row>
    <row r="4775" spans="1:13" x14ac:dyDescent="0.25">
      <c r="A4775" s="267">
        <v>7333046</v>
      </c>
      <c r="B4775" s="267" t="s">
        <v>11844</v>
      </c>
      <c r="C4775" s="267" t="s">
        <v>2525</v>
      </c>
      <c r="D4775" s="268"/>
      <c r="E4775" s="267">
        <v>60</v>
      </c>
      <c r="F4775" s="269">
        <v>250</v>
      </c>
      <c r="G4775" s="270">
        <v>502.2</v>
      </c>
      <c r="M4775" s="267">
        <v>-80.908645315403646</v>
      </c>
    </row>
    <row r="4776" spans="1:13" x14ac:dyDescent="0.25">
      <c r="A4776" s="267">
        <v>7333047</v>
      </c>
      <c r="B4776" s="267" t="s">
        <v>11846</v>
      </c>
      <c r="C4776" s="267" t="s">
        <v>2525</v>
      </c>
      <c r="D4776" s="268"/>
      <c r="E4776" s="267">
        <v>60</v>
      </c>
      <c r="F4776" s="269">
        <v>366</v>
      </c>
      <c r="G4776" s="270">
        <v>736.2</v>
      </c>
      <c r="M4776" s="267">
        <v>-79.758567174776999</v>
      </c>
    </row>
    <row r="4777" spans="1:13" x14ac:dyDescent="0.25">
      <c r="A4777" s="267">
        <v>7333048</v>
      </c>
      <c r="B4777" s="267" t="s">
        <v>11848</v>
      </c>
      <c r="C4777" s="267" t="s">
        <v>2525</v>
      </c>
      <c r="D4777" s="268"/>
      <c r="E4777" s="267">
        <v>50</v>
      </c>
      <c r="F4777" s="269">
        <v>606</v>
      </c>
      <c r="G4777" s="270">
        <v>1218</v>
      </c>
      <c r="M4777" s="267">
        <v>-73.426036916792285</v>
      </c>
    </row>
    <row r="4778" spans="1:13" x14ac:dyDescent="0.25">
      <c r="A4778" s="267">
        <v>7333049</v>
      </c>
      <c r="B4778" s="267" t="s">
        <v>11850</v>
      </c>
      <c r="C4778" s="267" t="s">
        <v>2525</v>
      </c>
      <c r="D4778" s="268"/>
      <c r="E4778" s="267">
        <v>50</v>
      </c>
      <c r="F4778" s="269">
        <v>248</v>
      </c>
      <c r="G4778" s="270">
        <v>497.6</v>
      </c>
      <c r="M4778" s="267">
        <v>-78.763433990609968</v>
      </c>
    </row>
    <row r="4779" spans="1:13" x14ac:dyDescent="0.25">
      <c r="A4779" s="267">
        <v>7333050</v>
      </c>
      <c r="B4779" s="267" t="s">
        <v>11852</v>
      </c>
      <c r="C4779" s="267" t="s">
        <v>2525</v>
      </c>
      <c r="D4779" s="268"/>
      <c r="E4779" s="267">
        <v>50</v>
      </c>
      <c r="F4779" s="269">
        <v>5711</v>
      </c>
      <c r="G4779" s="270">
        <v>11479</v>
      </c>
      <c r="M4779" s="267">
        <v>-71.223775301091933</v>
      </c>
    </row>
    <row r="4780" spans="1:13" x14ac:dyDescent="0.25">
      <c r="A4780" s="267">
        <v>7333051</v>
      </c>
      <c r="B4780" s="267" t="s">
        <v>11854</v>
      </c>
      <c r="C4780" s="267" t="s">
        <v>2525</v>
      </c>
      <c r="D4780" s="268"/>
      <c r="E4780" s="267">
        <v>70</v>
      </c>
      <c r="F4780" s="269">
        <v>248</v>
      </c>
      <c r="G4780" s="270">
        <v>498.2</v>
      </c>
      <c r="M4780" s="267">
        <v>-88.045049069744806</v>
      </c>
    </row>
    <row r="4781" spans="1:13" x14ac:dyDescent="0.25">
      <c r="A4781" s="267">
        <v>7333053</v>
      </c>
      <c r="B4781" s="267" t="s">
        <v>11856</v>
      </c>
      <c r="C4781" s="267" t="s">
        <v>2525</v>
      </c>
      <c r="D4781" s="268"/>
      <c r="E4781" s="267">
        <v>60</v>
      </c>
      <c r="F4781" s="269">
        <v>73</v>
      </c>
      <c r="G4781" s="270">
        <v>146.4</v>
      </c>
      <c r="M4781" s="267">
        <v>-79.075155471680247</v>
      </c>
    </row>
    <row r="4782" spans="1:13" x14ac:dyDescent="0.25">
      <c r="A4782" s="267">
        <v>7333054</v>
      </c>
      <c r="B4782" s="267" t="s">
        <v>11858</v>
      </c>
      <c r="C4782" s="267" t="s">
        <v>22275</v>
      </c>
      <c r="D4782" s="268"/>
      <c r="E4782" s="267">
        <v>60</v>
      </c>
      <c r="F4782" s="269">
        <v>543</v>
      </c>
      <c r="G4782" s="270">
        <v>1090.5999999999999</v>
      </c>
      <c r="M4782" s="267">
        <v>-82.548470949377545</v>
      </c>
    </row>
    <row r="4783" spans="1:13" x14ac:dyDescent="0.25">
      <c r="A4783" s="267">
        <v>7333055</v>
      </c>
      <c r="B4783" s="267" t="s">
        <v>1698</v>
      </c>
      <c r="C4783" s="267" t="s">
        <v>2525</v>
      </c>
      <c r="D4783" s="268"/>
      <c r="E4783" s="267">
        <v>50</v>
      </c>
      <c r="F4783" s="269">
        <v>131</v>
      </c>
      <c r="G4783" s="270">
        <v>264.2</v>
      </c>
      <c r="M4783" s="267">
        <v>-74.256987275940006</v>
      </c>
    </row>
    <row r="4784" spans="1:13" x14ac:dyDescent="0.25">
      <c r="A4784" s="267">
        <v>7333056</v>
      </c>
      <c r="B4784" s="267" t="s">
        <v>11861</v>
      </c>
      <c r="C4784" s="267" t="s">
        <v>2525</v>
      </c>
      <c r="D4784" s="268"/>
      <c r="E4784" s="267">
        <v>60</v>
      </c>
      <c r="F4784" s="269">
        <v>246</v>
      </c>
      <c r="G4784" s="270">
        <v>493.6</v>
      </c>
      <c r="M4784" s="267">
        <v>-84.288392906247836</v>
      </c>
    </row>
    <row r="4785" spans="1:13" x14ac:dyDescent="0.25">
      <c r="A4785" s="267">
        <v>7333057</v>
      </c>
      <c r="B4785" s="267" t="s">
        <v>11863</v>
      </c>
      <c r="C4785" s="267" t="s">
        <v>2525</v>
      </c>
      <c r="D4785" s="268"/>
      <c r="E4785" s="267">
        <v>60</v>
      </c>
      <c r="F4785" s="269">
        <v>347</v>
      </c>
      <c r="G4785" s="270">
        <v>697.8</v>
      </c>
      <c r="M4785" s="267">
        <v>-82.84939681015382</v>
      </c>
    </row>
    <row r="4786" spans="1:13" x14ac:dyDescent="0.25">
      <c r="A4786" s="267">
        <v>7333058</v>
      </c>
      <c r="B4786" s="267" t="s">
        <v>11865</v>
      </c>
      <c r="C4786" s="267" t="s">
        <v>2525</v>
      </c>
      <c r="D4786" s="268"/>
      <c r="E4786" s="267">
        <v>50</v>
      </c>
      <c r="F4786" s="269">
        <v>185</v>
      </c>
      <c r="G4786" s="270">
        <v>372</v>
      </c>
      <c r="M4786" s="267">
        <v>-78.389956778805384</v>
      </c>
    </row>
    <row r="4787" spans="1:13" x14ac:dyDescent="0.25">
      <c r="A4787" s="267">
        <v>7333060</v>
      </c>
      <c r="B4787" s="267" t="s">
        <v>11867</v>
      </c>
      <c r="C4787" s="267" t="s">
        <v>2525</v>
      </c>
      <c r="D4787" s="268"/>
      <c r="E4787" s="267">
        <v>60</v>
      </c>
      <c r="F4787" s="269">
        <v>7483</v>
      </c>
      <c r="G4787" s="270">
        <v>15041.2</v>
      </c>
      <c r="M4787" s="267">
        <v>-81.871258420948422</v>
      </c>
    </row>
    <row r="4788" spans="1:13" x14ac:dyDescent="0.25">
      <c r="A4788" s="267">
        <v>7333061</v>
      </c>
      <c r="B4788" s="267" t="s">
        <v>11869</v>
      </c>
      <c r="C4788" s="267" t="s">
        <v>2525</v>
      </c>
      <c r="D4788" s="268"/>
      <c r="E4788" s="267">
        <v>70</v>
      </c>
      <c r="F4788" s="269">
        <v>137</v>
      </c>
      <c r="G4788" s="270">
        <v>274.39999999999998</v>
      </c>
      <c r="M4788" s="267">
        <v>-85.894038828861468</v>
      </c>
    </row>
    <row r="4789" spans="1:13" x14ac:dyDescent="0.25">
      <c r="A4789" s="267">
        <v>7333062</v>
      </c>
      <c r="B4789" s="267" t="s">
        <v>11871</v>
      </c>
      <c r="C4789" s="267" t="s">
        <v>2525</v>
      </c>
      <c r="D4789" s="268"/>
      <c r="E4789" s="267">
        <v>60</v>
      </c>
      <c r="F4789" s="269">
        <v>92</v>
      </c>
      <c r="G4789" s="270">
        <v>185.4</v>
      </c>
      <c r="M4789" s="267">
        <v>-83.427200829113303</v>
      </c>
    </row>
    <row r="4790" spans="1:13" x14ac:dyDescent="0.25">
      <c r="A4790" s="267">
        <v>7333064</v>
      </c>
      <c r="B4790" s="267" t="s">
        <v>11873</v>
      </c>
      <c r="C4790" s="267" t="s">
        <v>2525</v>
      </c>
      <c r="D4790" s="268"/>
      <c r="E4790" s="267">
        <v>50</v>
      </c>
      <c r="F4790" s="269">
        <v>243</v>
      </c>
      <c r="G4790" s="270">
        <v>489</v>
      </c>
      <c r="M4790" s="267">
        <v>-72.738383451091138</v>
      </c>
    </row>
    <row r="4791" spans="1:13" x14ac:dyDescent="0.25">
      <c r="A4791" s="267">
        <v>7333065</v>
      </c>
      <c r="B4791" s="267" t="s">
        <v>11875</v>
      </c>
      <c r="C4791" s="267" t="s">
        <v>2525</v>
      </c>
      <c r="D4791" s="268"/>
      <c r="E4791" s="267">
        <v>70</v>
      </c>
      <c r="F4791" s="269">
        <v>182</v>
      </c>
      <c r="G4791" s="270">
        <v>366.4</v>
      </c>
      <c r="M4791" s="267">
        <v>-87.028520088256528</v>
      </c>
    </row>
    <row r="4792" spans="1:13" x14ac:dyDescent="0.25">
      <c r="A4792" s="267">
        <v>7333066</v>
      </c>
      <c r="B4792" s="267" t="s">
        <v>11877</v>
      </c>
      <c r="C4792" s="267" t="s">
        <v>2525</v>
      </c>
      <c r="D4792" s="268"/>
      <c r="E4792" s="267">
        <v>60</v>
      </c>
      <c r="F4792" s="269">
        <v>154</v>
      </c>
      <c r="G4792" s="270">
        <v>309.8</v>
      </c>
      <c r="M4792" s="267">
        <v>-81.584163813705189</v>
      </c>
    </row>
    <row r="4793" spans="1:13" x14ac:dyDescent="0.25">
      <c r="A4793" s="267">
        <v>7333067</v>
      </c>
      <c r="B4793" s="267" t="s">
        <v>11879</v>
      </c>
      <c r="C4793" s="267" t="s">
        <v>2525</v>
      </c>
      <c r="D4793" s="268"/>
      <c r="E4793" s="267">
        <v>70</v>
      </c>
      <c r="F4793" s="269">
        <v>120</v>
      </c>
      <c r="G4793" s="270">
        <v>241.2</v>
      </c>
      <c r="M4793" s="267">
        <v>-85.07480721757517</v>
      </c>
    </row>
    <row r="4794" spans="1:13" x14ac:dyDescent="0.25">
      <c r="A4794" s="267">
        <v>7333068</v>
      </c>
      <c r="B4794" s="267" t="s">
        <v>9794</v>
      </c>
      <c r="C4794" s="267" t="s">
        <v>2525</v>
      </c>
      <c r="D4794" s="268"/>
      <c r="E4794" s="267">
        <v>50</v>
      </c>
      <c r="F4794" s="269">
        <v>63</v>
      </c>
      <c r="G4794" s="270">
        <v>127.4</v>
      </c>
      <c r="M4794" s="267">
        <v>-77.719303419588158</v>
      </c>
    </row>
    <row r="4795" spans="1:13" x14ac:dyDescent="0.25">
      <c r="A4795" s="267">
        <v>7333069</v>
      </c>
      <c r="B4795" s="267" t="s">
        <v>11882</v>
      </c>
      <c r="C4795" s="267" t="s">
        <v>2525</v>
      </c>
      <c r="D4795" s="268"/>
      <c r="E4795" s="267">
        <v>70</v>
      </c>
      <c r="F4795" s="269">
        <v>174</v>
      </c>
      <c r="G4795" s="270">
        <v>349.2</v>
      </c>
      <c r="M4795" s="267">
        <v>-87.061057358137148</v>
      </c>
    </row>
    <row r="4796" spans="1:13" x14ac:dyDescent="0.25">
      <c r="A4796" s="267">
        <v>7333071</v>
      </c>
      <c r="B4796" s="267" t="s">
        <v>11884</v>
      </c>
      <c r="C4796" s="267" t="s">
        <v>2525</v>
      </c>
      <c r="D4796" s="268"/>
      <c r="E4796" s="267">
        <v>60</v>
      </c>
      <c r="F4796" s="269">
        <v>569</v>
      </c>
      <c r="G4796" s="270">
        <v>1144.5999999999999</v>
      </c>
      <c r="M4796" s="267">
        <v>-81.531995922859295</v>
      </c>
    </row>
    <row r="4797" spans="1:13" x14ac:dyDescent="0.25">
      <c r="A4797" s="267">
        <v>7333072</v>
      </c>
      <c r="B4797" s="267" t="s">
        <v>11886</v>
      </c>
      <c r="C4797" s="267" t="s">
        <v>2525</v>
      </c>
      <c r="D4797" s="268"/>
      <c r="E4797" s="267">
        <v>70</v>
      </c>
      <c r="F4797" s="269">
        <v>57</v>
      </c>
      <c r="G4797" s="270">
        <v>114.6</v>
      </c>
      <c r="M4797" s="267">
        <v>-86.4659703359318</v>
      </c>
    </row>
    <row r="4798" spans="1:13" x14ac:dyDescent="0.25">
      <c r="A4798" s="267">
        <v>7333073</v>
      </c>
      <c r="B4798" s="267" t="s">
        <v>11888</v>
      </c>
      <c r="C4798" s="267" t="s">
        <v>2525</v>
      </c>
      <c r="D4798" s="268"/>
      <c r="E4798" s="267">
        <v>70</v>
      </c>
      <c r="F4798" s="269">
        <v>88</v>
      </c>
      <c r="G4798" s="270">
        <v>176.6</v>
      </c>
      <c r="M4798" s="267">
        <v>-86.196042430774625</v>
      </c>
    </row>
    <row r="4799" spans="1:13" x14ac:dyDescent="0.25">
      <c r="A4799" s="267">
        <v>7333074</v>
      </c>
      <c r="B4799" s="267" t="s">
        <v>11890</v>
      </c>
      <c r="C4799" s="267" t="s">
        <v>2525</v>
      </c>
      <c r="D4799" s="268"/>
      <c r="E4799" s="267">
        <v>50</v>
      </c>
      <c r="F4799" s="269">
        <v>104</v>
      </c>
      <c r="G4799" s="270">
        <v>209.8</v>
      </c>
      <c r="M4799" s="267">
        <v>-78.030752434072383</v>
      </c>
    </row>
    <row r="4800" spans="1:13" x14ac:dyDescent="0.25">
      <c r="A4800" s="267">
        <v>7333075</v>
      </c>
      <c r="B4800" s="267" t="s">
        <v>11892</v>
      </c>
      <c r="C4800" s="267" t="s">
        <v>2525</v>
      </c>
      <c r="D4800" s="268"/>
      <c r="E4800" s="267">
        <v>60</v>
      </c>
      <c r="F4800" s="269">
        <v>381</v>
      </c>
      <c r="G4800" s="270">
        <v>766.6</v>
      </c>
      <c r="M4800" s="267">
        <v>-80.801692917915545</v>
      </c>
    </row>
    <row r="4801" spans="1:13" x14ac:dyDescent="0.25">
      <c r="A4801" s="267">
        <v>7333076</v>
      </c>
      <c r="B4801" s="267" t="s">
        <v>11894</v>
      </c>
      <c r="C4801" s="267" t="s">
        <v>2525</v>
      </c>
      <c r="D4801" s="268"/>
      <c r="E4801" s="267">
        <v>50</v>
      </c>
      <c r="F4801" s="269">
        <v>313</v>
      </c>
      <c r="G4801" s="270">
        <v>629.20000000000005</v>
      </c>
      <c r="M4801" s="267">
        <v>-74.465287385989825</v>
      </c>
    </row>
    <row r="4802" spans="1:13" x14ac:dyDescent="0.25">
      <c r="A4802" s="267">
        <v>7333077</v>
      </c>
      <c r="B4802" s="267" t="s">
        <v>11896</v>
      </c>
      <c r="C4802" s="267" t="s">
        <v>2525</v>
      </c>
      <c r="D4802" s="268"/>
      <c r="E4802" s="267">
        <v>60</v>
      </c>
      <c r="F4802" s="269">
        <v>60</v>
      </c>
      <c r="G4802" s="270">
        <v>120.6</v>
      </c>
      <c r="M4802" s="267">
        <v>-82.903457249552574</v>
      </c>
    </row>
    <row r="4803" spans="1:13" x14ac:dyDescent="0.25">
      <c r="A4803" s="267">
        <v>7333078</v>
      </c>
      <c r="B4803" s="267" t="s">
        <v>11898</v>
      </c>
      <c r="C4803" s="267" t="s">
        <v>2525</v>
      </c>
      <c r="D4803" s="268"/>
      <c r="E4803" s="267">
        <v>70</v>
      </c>
      <c r="F4803" s="269">
        <v>112</v>
      </c>
      <c r="G4803" s="270">
        <v>225.2</v>
      </c>
      <c r="M4803" s="267">
        <v>-86.531137602592125</v>
      </c>
    </row>
    <row r="4804" spans="1:13" x14ac:dyDescent="0.25">
      <c r="A4804" s="267">
        <v>7333079</v>
      </c>
      <c r="B4804" s="267" t="s">
        <v>11900</v>
      </c>
      <c r="C4804" s="267" t="s">
        <v>2525</v>
      </c>
      <c r="D4804" s="268"/>
      <c r="E4804" s="267">
        <v>70</v>
      </c>
      <c r="F4804" s="269">
        <v>107</v>
      </c>
      <c r="G4804" s="270">
        <v>215</v>
      </c>
      <c r="M4804" s="267">
        <v>-86.323827769681174</v>
      </c>
    </row>
    <row r="4805" spans="1:13" x14ac:dyDescent="0.25">
      <c r="A4805" s="267">
        <v>7333080</v>
      </c>
      <c r="B4805" s="267" t="s">
        <v>11902</v>
      </c>
      <c r="C4805" s="267" t="s">
        <v>2525</v>
      </c>
      <c r="D4805" s="268"/>
      <c r="E4805" s="267">
        <v>50</v>
      </c>
      <c r="F4805" s="269">
        <v>234</v>
      </c>
      <c r="G4805" s="270">
        <v>469.6</v>
      </c>
      <c r="M4805" s="267">
        <v>-77.498648147895921</v>
      </c>
    </row>
    <row r="4806" spans="1:13" x14ac:dyDescent="0.25">
      <c r="A4806" s="267">
        <v>7333081</v>
      </c>
      <c r="B4806" s="267" t="s">
        <v>11904</v>
      </c>
      <c r="C4806" s="267" t="s">
        <v>2525</v>
      </c>
      <c r="D4806" s="268"/>
      <c r="E4806" s="267">
        <v>60</v>
      </c>
      <c r="F4806" s="269">
        <v>246</v>
      </c>
      <c r="G4806" s="270">
        <v>493.8</v>
      </c>
      <c r="M4806" s="267">
        <v>-81.231789023319848</v>
      </c>
    </row>
    <row r="4807" spans="1:13" x14ac:dyDescent="0.25">
      <c r="A4807" s="267">
        <v>7333083</v>
      </c>
      <c r="B4807" s="267" t="s">
        <v>11906</v>
      </c>
      <c r="C4807" s="267" t="s">
        <v>2525</v>
      </c>
      <c r="D4807" s="268"/>
      <c r="E4807" s="267">
        <v>70</v>
      </c>
      <c r="F4807" s="269">
        <v>91</v>
      </c>
      <c r="G4807" s="270">
        <v>183</v>
      </c>
      <c r="M4807" s="267">
        <v>-85.364439834472918</v>
      </c>
    </row>
    <row r="4808" spans="1:13" x14ac:dyDescent="0.25">
      <c r="A4808" s="267">
        <v>7333084</v>
      </c>
      <c r="B4808" s="267" t="s">
        <v>11908</v>
      </c>
      <c r="C4808" s="267" t="s">
        <v>2525</v>
      </c>
      <c r="D4808" s="268"/>
      <c r="E4808" s="267">
        <v>60</v>
      </c>
      <c r="F4808" s="269">
        <v>103</v>
      </c>
      <c r="G4808" s="270">
        <v>206.4</v>
      </c>
      <c r="M4808" s="267">
        <v>-83.977858003402702</v>
      </c>
    </row>
    <row r="4809" spans="1:13" x14ac:dyDescent="0.25">
      <c r="A4809" s="267">
        <v>7333201</v>
      </c>
      <c r="B4809" s="267" t="s">
        <v>11910</v>
      </c>
      <c r="C4809" s="267" t="s">
        <v>2525</v>
      </c>
      <c r="D4809" s="268"/>
      <c r="E4809" s="267">
        <v>70</v>
      </c>
      <c r="F4809" s="269">
        <v>95</v>
      </c>
      <c r="G4809" s="270">
        <v>190.2</v>
      </c>
      <c r="M4809" s="267">
        <v>-88.107865137196171</v>
      </c>
    </row>
    <row r="4810" spans="1:13" x14ac:dyDescent="0.25">
      <c r="A4810" s="267">
        <v>7333202</v>
      </c>
      <c r="B4810" s="267" t="s">
        <v>11912</v>
      </c>
      <c r="C4810" s="267" t="s">
        <v>2525</v>
      </c>
      <c r="D4810" s="268"/>
      <c r="E4810" s="267">
        <v>70</v>
      </c>
      <c r="F4810" s="269">
        <v>52</v>
      </c>
      <c r="G4810" s="270">
        <v>105.2</v>
      </c>
      <c r="M4810" s="267">
        <v>-87.873103301239212</v>
      </c>
    </row>
    <row r="4811" spans="1:13" x14ac:dyDescent="0.25">
      <c r="A4811" s="267">
        <v>7333203</v>
      </c>
      <c r="B4811" s="267" t="s">
        <v>11914</v>
      </c>
      <c r="C4811" s="267" t="s">
        <v>2525</v>
      </c>
      <c r="D4811" s="268"/>
      <c r="E4811" s="267">
        <v>70</v>
      </c>
      <c r="F4811" s="269">
        <v>83</v>
      </c>
      <c r="G4811" s="270">
        <v>166.2</v>
      </c>
      <c r="M4811" s="267">
        <v>-88.475098095510845</v>
      </c>
    </row>
    <row r="4812" spans="1:13" x14ac:dyDescent="0.25">
      <c r="A4812" s="267">
        <v>7333501</v>
      </c>
      <c r="B4812" s="267" t="s">
        <v>11916</v>
      </c>
      <c r="C4812" s="267" t="s">
        <v>2525</v>
      </c>
      <c r="D4812" s="268"/>
      <c r="E4812" s="267">
        <v>60</v>
      </c>
      <c r="F4812" s="269">
        <v>610</v>
      </c>
      <c r="G4812" s="270">
        <v>1227</v>
      </c>
      <c r="M4812" s="267">
        <v>-81.281663314001776</v>
      </c>
    </row>
    <row r="4813" spans="1:13" x14ac:dyDescent="0.25">
      <c r="A4813" s="267">
        <v>7333502</v>
      </c>
      <c r="B4813" s="267" t="s">
        <v>11918</v>
      </c>
      <c r="C4813" s="267" t="s">
        <v>22275</v>
      </c>
      <c r="D4813" s="268"/>
      <c r="E4813" s="267">
        <v>50</v>
      </c>
      <c r="F4813" s="269">
        <v>2683</v>
      </c>
      <c r="G4813" s="270">
        <v>5392.8</v>
      </c>
      <c r="M4813" s="267">
        <v>-72.197172248061378</v>
      </c>
    </row>
    <row r="4814" spans="1:13" x14ac:dyDescent="0.25">
      <c r="A4814" s="267">
        <v>7333503</v>
      </c>
      <c r="B4814" s="267" t="s">
        <v>11920</v>
      </c>
      <c r="C4814" s="267" t="s">
        <v>2525</v>
      </c>
      <c r="D4814" s="268"/>
      <c r="E4814" s="267">
        <v>50</v>
      </c>
      <c r="F4814" s="269">
        <v>2326</v>
      </c>
      <c r="G4814" s="270">
        <v>4675.2</v>
      </c>
      <c r="M4814" s="267">
        <v>-69.159077171596692</v>
      </c>
    </row>
    <row r="4815" spans="1:13" x14ac:dyDescent="0.25">
      <c r="A4815" s="267">
        <v>7334001</v>
      </c>
      <c r="B4815" s="267" t="s">
        <v>11922</v>
      </c>
      <c r="C4815" s="267" t="s">
        <v>2525</v>
      </c>
      <c r="D4815" s="268"/>
      <c r="E4815" s="267">
        <v>50</v>
      </c>
      <c r="F4815" s="269">
        <v>4175</v>
      </c>
      <c r="G4815" s="270">
        <v>8392</v>
      </c>
      <c r="M4815" s="267">
        <v>-78.691262247244282</v>
      </c>
    </row>
    <row r="4816" spans="1:13" x14ac:dyDescent="0.25">
      <c r="A4816" s="267">
        <v>7334002</v>
      </c>
      <c r="B4816" s="267" t="s">
        <v>11924</v>
      </c>
      <c r="C4816" s="267" t="s">
        <v>2525</v>
      </c>
      <c r="D4816" s="268"/>
      <c r="E4816" s="267">
        <v>50</v>
      </c>
      <c r="F4816" s="269">
        <v>1024</v>
      </c>
      <c r="G4816" s="270">
        <v>2058.4</v>
      </c>
      <c r="M4816" s="267">
        <v>-71.532252523548905</v>
      </c>
    </row>
    <row r="4817" spans="1:13" x14ac:dyDescent="0.25">
      <c r="A4817" s="267">
        <v>7334004</v>
      </c>
      <c r="B4817" s="267" t="s">
        <v>11926</v>
      </c>
      <c r="C4817" s="267" t="s">
        <v>2525</v>
      </c>
      <c r="D4817" s="268"/>
      <c r="E4817" s="267">
        <v>50</v>
      </c>
      <c r="F4817" s="269">
        <v>363</v>
      </c>
      <c r="G4817" s="270">
        <v>730</v>
      </c>
      <c r="M4817" s="267">
        <v>-73.653577430538462</v>
      </c>
    </row>
    <row r="4818" spans="1:13" x14ac:dyDescent="0.25">
      <c r="A4818" s="267">
        <v>7334005</v>
      </c>
      <c r="B4818" s="267" t="s">
        <v>11928</v>
      </c>
      <c r="C4818" s="267" t="s">
        <v>2525</v>
      </c>
      <c r="D4818" s="268"/>
      <c r="E4818" s="267">
        <v>60</v>
      </c>
      <c r="F4818" s="269">
        <v>778</v>
      </c>
      <c r="G4818" s="270">
        <v>1564.4</v>
      </c>
      <c r="M4818" s="267">
        <v>-79.887233377502099</v>
      </c>
    </row>
    <row r="4819" spans="1:13" x14ac:dyDescent="0.25">
      <c r="A4819" s="267">
        <v>7334006</v>
      </c>
      <c r="B4819" s="267" t="s">
        <v>11930</v>
      </c>
      <c r="C4819" s="267" t="s">
        <v>2525</v>
      </c>
      <c r="D4819" s="268"/>
      <c r="E4819" s="267">
        <v>50</v>
      </c>
      <c r="F4819" s="269">
        <v>532</v>
      </c>
      <c r="G4819" s="270">
        <v>1069.5999999999999</v>
      </c>
      <c r="M4819" s="267">
        <v>-76.585310589148406</v>
      </c>
    </row>
    <row r="4820" spans="1:13" x14ac:dyDescent="0.25">
      <c r="A4820" s="267">
        <v>7334007</v>
      </c>
      <c r="B4820" s="267" t="s">
        <v>11932</v>
      </c>
      <c r="C4820" s="267" t="s">
        <v>22275</v>
      </c>
      <c r="D4820" s="268"/>
      <c r="E4820" s="267">
        <v>50</v>
      </c>
      <c r="F4820" s="269">
        <v>10101</v>
      </c>
      <c r="G4820" s="270">
        <v>20302.2</v>
      </c>
      <c r="M4820" s="267">
        <v>-66.591496148105762</v>
      </c>
    </row>
    <row r="4821" spans="1:13" x14ac:dyDescent="0.25">
      <c r="A4821" s="267">
        <v>7334008</v>
      </c>
      <c r="B4821" s="267" t="s">
        <v>11934</v>
      </c>
      <c r="C4821" s="267" t="s">
        <v>22275</v>
      </c>
      <c r="D4821" s="268"/>
      <c r="E4821" s="267">
        <v>50</v>
      </c>
      <c r="F4821" s="269">
        <v>2659</v>
      </c>
      <c r="G4821" s="270">
        <v>5344.8</v>
      </c>
      <c r="M4821" s="267">
        <v>-76.988795557180296</v>
      </c>
    </row>
    <row r="4822" spans="1:13" x14ac:dyDescent="0.25">
      <c r="A4822" s="267">
        <v>7334009</v>
      </c>
      <c r="B4822" s="267" t="s">
        <v>11936</v>
      </c>
      <c r="C4822" s="267" t="s">
        <v>2525</v>
      </c>
      <c r="D4822" s="268"/>
      <c r="E4822" s="267">
        <v>50</v>
      </c>
      <c r="F4822" s="269">
        <v>1443</v>
      </c>
      <c r="G4822" s="270">
        <v>2901</v>
      </c>
      <c r="M4822" s="267">
        <v>-72.4476477659951</v>
      </c>
    </row>
    <row r="4823" spans="1:13" x14ac:dyDescent="0.25">
      <c r="A4823" s="267">
        <v>7334011</v>
      </c>
      <c r="B4823" s="267" t="s">
        <v>11938</v>
      </c>
      <c r="C4823" s="267" t="s">
        <v>2525</v>
      </c>
      <c r="D4823" s="268"/>
      <c r="E4823" s="267">
        <v>60</v>
      </c>
      <c r="F4823" s="269">
        <v>1212</v>
      </c>
      <c r="G4823" s="270">
        <v>2437</v>
      </c>
      <c r="M4823" s="267">
        <v>-80.157485519314491</v>
      </c>
    </row>
    <row r="4824" spans="1:13" x14ac:dyDescent="0.25">
      <c r="A4824" s="267">
        <v>7334012</v>
      </c>
      <c r="B4824" s="267" t="s">
        <v>11940</v>
      </c>
      <c r="C4824" s="267" t="s">
        <v>2525</v>
      </c>
      <c r="D4824" s="268"/>
      <c r="E4824" s="267">
        <v>50</v>
      </c>
      <c r="F4824" s="269">
        <v>3525</v>
      </c>
      <c r="G4824" s="270">
        <v>7084.8</v>
      </c>
      <c r="M4824" s="267">
        <v>-77.295931321862767</v>
      </c>
    </row>
    <row r="4825" spans="1:13" x14ac:dyDescent="0.25">
      <c r="A4825" s="267">
        <v>7334013</v>
      </c>
      <c r="B4825" s="267" t="s">
        <v>11942</v>
      </c>
      <c r="C4825" s="267" t="s">
        <v>22275</v>
      </c>
      <c r="D4825" s="268"/>
      <c r="E4825" s="267">
        <v>50</v>
      </c>
      <c r="F4825" s="269">
        <v>4256</v>
      </c>
      <c r="G4825" s="270">
        <v>8554.6</v>
      </c>
      <c r="M4825" s="267">
        <v>-70.729935502576041</v>
      </c>
    </row>
    <row r="4826" spans="1:13" x14ac:dyDescent="0.25">
      <c r="A4826" s="267">
        <v>7334014</v>
      </c>
      <c r="B4826" s="267" t="s">
        <v>11944</v>
      </c>
      <c r="C4826" s="267" t="s">
        <v>2525</v>
      </c>
      <c r="D4826" s="268"/>
      <c r="E4826" s="267">
        <v>60</v>
      </c>
      <c r="F4826" s="269">
        <v>506</v>
      </c>
      <c r="G4826" s="270">
        <v>1016.8</v>
      </c>
      <c r="M4826" s="267">
        <v>-81.024795179926912</v>
      </c>
    </row>
    <row r="4827" spans="1:13" x14ac:dyDescent="0.25">
      <c r="A4827" s="267">
        <v>7334015</v>
      </c>
      <c r="B4827" s="267" t="s">
        <v>11946</v>
      </c>
      <c r="C4827" s="267" t="s">
        <v>2525</v>
      </c>
      <c r="D4827" s="268"/>
      <c r="E4827" s="267">
        <v>50</v>
      </c>
      <c r="F4827" s="269">
        <v>947</v>
      </c>
      <c r="G4827" s="270">
        <v>1903.8</v>
      </c>
      <c r="M4827" s="267">
        <v>-78.030332617511618</v>
      </c>
    </row>
    <row r="4828" spans="1:13" x14ac:dyDescent="0.25">
      <c r="A4828" s="267">
        <v>7334016</v>
      </c>
      <c r="B4828" s="267" t="s">
        <v>11948</v>
      </c>
      <c r="C4828" s="267" t="s">
        <v>2525</v>
      </c>
      <c r="D4828" s="268"/>
      <c r="E4828" s="267">
        <v>50</v>
      </c>
      <c r="F4828" s="269">
        <v>1285</v>
      </c>
      <c r="G4828" s="270">
        <v>2583</v>
      </c>
      <c r="M4828" s="267">
        <v>-77.653998709729848</v>
      </c>
    </row>
    <row r="4829" spans="1:13" x14ac:dyDescent="0.25">
      <c r="A4829" s="267">
        <v>7334017</v>
      </c>
      <c r="B4829" s="267" t="s">
        <v>11950</v>
      </c>
      <c r="C4829" s="267" t="s">
        <v>2525</v>
      </c>
      <c r="D4829" s="268"/>
      <c r="E4829" s="267">
        <v>60</v>
      </c>
      <c r="F4829" s="269">
        <v>2753</v>
      </c>
      <c r="G4829" s="270">
        <v>5534.2</v>
      </c>
      <c r="M4829" s="267">
        <v>-80.10459256798373</v>
      </c>
    </row>
    <row r="4830" spans="1:13" x14ac:dyDescent="0.25">
      <c r="A4830" s="267">
        <v>7334018</v>
      </c>
      <c r="B4830" s="267" t="s">
        <v>11952</v>
      </c>
      <c r="C4830" s="267" t="s">
        <v>2525</v>
      </c>
      <c r="D4830" s="268"/>
      <c r="E4830" s="267">
        <v>60</v>
      </c>
      <c r="F4830" s="269">
        <v>1612</v>
      </c>
      <c r="G4830" s="270">
        <v>3240.2</v>
      </c>
      <c r="M4830" s="267">
        <v>-81.984109405786171</v>
      </c>
    </row>
    <row r="4831" spans="1:13" x14ac:dyDescent="0.25">
      <c r="A4831" s="267">
        <v>7334020</v>
      </c>
      <c r="B4831" s="267" t="s">
        <v>11954</v>
      </c>
      <c r="C4831" s="267" t="s">
        <v>2525</v>
      </c>
      <c r="D4831" s="268"/>
      <c r="E4831" s="267">
        <v>60</v>
      </c>
      <c r="F4831" s="269">
        <v>6046</v>
      </c>
      <c r="G4831" s="270">
        <v>12152.4</v>
      </c>
      <c r="M4831" s="267">
        <v>-79.437147507312233</v>
      </c>
    </row>
    <row r="4832" spans="1:13" x14ac:dyDescent="0.25">
      <c r="A4832" s="267">
        <v>7334021</v>
      </c>
      <c r="B4832" s="267" t="s">
        <v>11956</v>
      </c>
      <c r="C4832" s="267" t="s">
        <v>2525</v>
      </c>
      <c r="D4832" s="268"/>
      <c r="E4832" s="267">
        <v>50</v>
      </c>
      <c r="F4832" s="269">
        <v>1271</v>
      </c>
      <c r="G4832" s="270">
        <v>2555.6</v>
      </c>
      <c r="M4832" s="267">
        <v>-73.254697777872593</v>
      </c>
    </row>
    <row r="4833" spans="1:13" x14ac:dyDescent="0.25">
      <c r="A4833" s="267">
        <v>7334022</v>
      </c>
      <c r="B4833" s="267" t="s">
        <v>11958</v>
      </c>
      <c r="C4833" s="267" t="s">
        <v>2525</v>
      </c>
      <c r="D4833" s="268"/>
      <c r="E4833" s="267">
        <v>60</v>
      </c>
      <c r="F4833" s="269">
        <v>924</v>
      </c>
      <c r="G4833" s="270">
        <v>1858</v>
      </c>
      <c r="M4833" s="267">
        <v>-80.010141236214849</v>
      </c>
    </row>
    <row r="4834" spans="1:13" x14ac:dyDescent="0.25">
      <c r="A4834" s="267">
        <v>7334023</v>
      </c>
      <c r="B4834" s="267" t="s">
        <v>11960</v>
      </c>
      <c r="C4834" s="267" t="s">
        <v>2525</v>
      </c>
      <c r="D4834" s="268"/>
      <c r="E4834" s="267">
        <v>50</v>
      </c>
      <c r="F4834" s="269">
        <v>909</v>
      </c>
      <c r="G4834" s="270">
        <v>1826.2</v>
      </c>
      <c r="M4834" s="267">
        <v>-76.330732621209904</v>
      </c>
    </row>
    <row r="4835" spans="1:13" x14ac:dyDescent="0.25">
      <c r="A4835" s="267">
        <v>7334024</v>
      </c>
      <c r="B4835" s="267" t="s">
        <v>11962</v>
      </c>
      <c r="C4835" s="267" t="s">
        <v>2525</v>
      </c>
      <c r="D4835" s="268"/>
      <c r="E4835" s="267">
        <v>50</v>
      </c>
      <c r="F4835" s="269">
        <v>2427</v>
      </c>
      <c r="G4835" s="270">
        <v>4878.8</v>
      </c>
      <c r="M4835" s="267">
        <v>-77.192348502179513</v>
      </c>
    </row>
    <row r="4836" spans="1:13" x14ac:dyDescent="0.25">
      <c r="A4836" s="267">
        <v>7334025</v>
      </c>
      <c r="B4836" s="267" t="s">
        <v>11964</v>
      </c>
      <c r="C4836" s="267" t="s">
        <v>2525</v>
      </c>
      <c r="D4836" s="268"/>
      <c r="E4836" s="267">
        <v>50</v>
      </c>
      <c r="F4836" s="269">
        <v>3873</v>
      </c>
      <c r="G4836" s="270">
        <v>7785.6</v>
      </c>
      <c r="M4836" s="267">
        <v>-70.241903064681708</v>
      </c>
    </row>
    <row r="4837" spans="1:13" x14ac:dyDescent="0.25">
      <c r="A4837" s="267">
        <v>7334027</v>
      </c>
      <c r="B4837" s="267" t="s">
        <v>11966</v>
      </c>
      <c r="C4837" s="267" t="s">
        <v>2525</v>
      </c>
      <c r="D4837" s="268"/>
      <c r="E4837" s="267">
        <v>60</v>
      </c>
      <c r="F4837" s="269">
        <v>332</v>
      </c>
      <c r="G4837" s="270">
        <v>666.4</v>
      </c>
      <c r="M4837" s="267">
        <v>-81.094980543843818</v>
      </c>
    </row>
    <row r="4838" spans="1:13" x14ac:dyDescent="0.25">
      <c r="A4838" s="267">
        <v>7334028</v>
      </c>
      <c r="B4838" s="267" t="s">
        <v>11968</v>
      </c>
      <c r="C4838" s="267" t="s">
        <v>2525</v>
      </c>
      <c r="D4838" s="268"/>
      <c r="E4838" s="267">
        <v>50</v>
      </c>
      <c r="F4838" s="269">
        <v>1446</v>
      </c>
      <c r="G4838" s="270">
        <v>2906.2</v>
      </c>
      <c r="M4838" s="267">
        <v>-76.814484831346405</v>
      </c>
    </row>
    <row r="4839" spans="1:13" x14ac:dyDescent="0.25">
      <c r="A4839" s="267">
        <v>7334030</v>
      </c>
      <c r="B4839" s="267" t="s">
        <v>11970</v>
      </c>
      <c r="C4839" s="267" t="s">
        <v>2525</v>
      </c>
      <c r="D4839" s="268"/>
      <c r="E4839" s="267">
        <v>60</v>
      </c>
      <c r="F4839" s="269">
        <v>9269</v>
      </c>
      <c r="G4839" s="270">
        <v>18630.599999999999</v>
      </c>
      <c r="M4839" s="267">
        <v>-79.916370325344133</v>
      </c>
    </row>
    <row r="4840" spans="1:13" x14ac:dyDescent="0.25">
      <c r="A4840" s="267">
        <v>7334031</v>
      </c>
      <c r="B4840" s="267" t="s">
        <v>11972</v>
      </c>
      <c r="C4840" s="267" t="s">
        <v>2525</v>
      </c>
      <c r="D4840" s="268"/>
      <c r="E4840" s="267">
        <v>50</v>
      </c>
      <c r="F4840" s="269">
        <v>104</v>
      </c>
      <c r="G4840" s="270">
        <v>208.6</v>
      </c>
      <c r="M4840" s="267">
        <v>-76.459822729772185</v>
      </c>
    </row>
    <row r="4841" spans="1:13" x14ac:dyDescent="0.25">
      <c r="A4841" s="267">
        <v>7334032</v>
      </c>
      <c r="B4841" s="267" t="s">
        <v>11974</v>
      </c>
      <c r="C4841" s="267" t="s">
        <v>2525</v>
      </c>
      <c r="D4841" s="268"/>
      <c r="E4841" s="267">
        <v>50</v>
      </c>
      <c r="F4841" s="269">
        <v>839</v>
      </c>
      <c r="G4841" s="270">
        <v>1685.4</v>
      </c>
      <c r="M4841" s="267">
        <v>-76.048701217365689</v>
      </c>
    </row>
    <row r="4842" spans="1:13" x14ac:dyDescent="0.25">
      <c r="A4842" s="267">
        <v>7334033</v>
      </c>
      <c r="B4842" s="267" t="s">
        <v>11976</v>
      </c>
      <c r="C4842" s="267" t="s">
        <v>2525</v>
      </c>
      <c r="D4842" s="268"/>
      <c r="E4842" s="267">
        <v>50</v>
      </c>
      <c r="F4842" s="269">
        <v>869</v>
      </c>
      <c r="G4842" s="270">
        <v>1746.4</v>
      </c>
      <c r="M4842" s="267">
        <v>-75.780253351514489</v>
      </c>
    </row>
    <row r="4843" spans="1:13" x14ac:dyDescent="0.25">
      <c r="A4843" s="267">
        <v>7334034</v>
      </c>
      <c r="B4843" s="267" t="s">
        <v>5438</v>
      </c>
      <c r="C4843" s="267" t="s">
        <v>2525</v>
      </c>
      <c r="D4843" s="268"/>
      <c r="E4843" s="267">
        <v>50</v>
      </c>
      <c r="F4843" s="269">
        <v>534</v>
      </c>
      <c r="G4843" s="270">
        <v>1073</v>
      </c>
      <c r="M4843" s="267">
        <v>-75.405234339369983</v>
      </c>
    </row>
    <row r="4844" spans="1:13" x14ac:dyDescent="0.25">
      <c r="A4844" s="267">
        <v>7334036</v>
      </c>
      <c r="B4844" s="267" t="s">
        <v>11979</v>
      </c>
      <c r="C4844" s="267" t="s">
        <v>2525</v>
      </c>
      <c r="D4844" s="268"/>
      <c r="E4844" s="267">
        <v>60</v>
      </c>
      <c r="F4844" s="269">
        <v>1098</v>
      </c>
      <c r="G4844" s="270">
        <v>2207</v>
      </c>
      <c r="M4844" s="267">
        <v>-82.754698172822671</v>
      </c>
    </row>
    <row r="4845" spans="1:13" x14ac:dyDescent="0.25">
      <c r="A4845" s="267">
        <v>7334501</v>
      </c>
      <c r="B4845" s="267" t="s">
        <v>11981</v>
      </c>
      <c r="C4845" s="267" t="s">
        <v>22275</v>
      </c>
      <c r="D4845" s="268"/>
      <c r="E4845" s="267">
        <v>50</v>
      </c>
      <c r="F4845" s="269">
        <v>8626</v>
      </c>
      <c r="G4845" s="270">
        <v>17338.2</v>
      </c>
      <c r="M4845" s="267">
        <v>-41.582153648122535</v>
      </c>
    </row>
    <row r="4846" spans="1:13" x14ac:dyDescent="0.25">
      <c r="A4846" s="267">
        <v>7335002</v>
      </c>
      <c r="B4846" s="267" t="s">
        <v>11983</v>
      </c>
      <c r="C4846" s="267" t="s">
        <v>2525</v>
      </c>
      <c r="D4846" s="268"/>
      <c r="E4846" s="267">
        <v>60</v>
      </c>
      <c r="F4846" s="269">
        <v>1093</v>
      </c>
      <c r="G4846" s="270">
        <v>2197.1999999999998</v>
      </c>
      <c r="M4846" s="267">
        <v>-84.295832409063436</v>
      </c>
    </row>
    <row r="4847" spans="1:13" x14ac:dyDescent="0.25">
      <c r="A4847" s="267">
        <v>7335003</v>
      </c>
      <c r="B4847" s="267" t="s">
        <v>11985</v>
      </c>
      <c r="C4847" s="267" t="s">
        <v>2525</v>
      </c>
      <c r="D4847" s="268"/>
      <c r="E4847" s="267">
        <v>50</v>
      </c>
      <c r="F4847" s="269">
        <v>3737</v>
      </c>
      <c r="G4847" s="270">
        <v>7511.2</v>
      </c>
      <c r="M4847" s="267">
        <v>-77.559853891128441</v>
      </c>
    </row>
    <row r="4848" spans="1:13" x14ac:dyDescent="0.25">
      <c r="A4848" s="267">
        <v>7335004</v>
      </c>
      <c r="B4848" s="267" t="s">
        <v>11987</v>
      </c>
      <c r="C4848" s="267" t="s">
        <v>2525</v>
      </c>
      <c r="D4848" s="268"/>
      <c r="E4848" s="267">
        <v>50</v>
      </c>
      <c r="F4848" s="269">
        <v>3430</v>
      </c>
      <c r="G4848" s="270">
        <v>6894.8</v>
      </c>
      <c r="M4848" s="267">
        <v>-78.097052937348153</v>
      </c>
    </row>
    <row r="4849" spans="1:13" x14ac:dyDescent="0.25">
      <c r="A4849" s="267">
        <v>7335005</v>
      </c>
      <c r="B4849" s="267" t="s">
        <v>11989</v>
      </c>
      <c r="C4849" s="267" t="s">
        <v>2525</v>
      </c>
      <c r="D4849" s="268"/>
      <c r="E4849" s="267">
        <v>60</v>
      </c>
      <c r="F4849" s="269">
        <v>366</v>
      </c>
      <c r="G4849" s="270">
        <v>736.6</v>
      </c>
      <c r="M4849" s="267">
        <v>-80.561191904269663</v>
      </c>
    </row>
    <row r="4850" spans="1:13" x14ac:dyDescent="0.25">
      <c r="A4850" s="267">
        <v>7335006</v>
      </c>
      <c r="B4850" s="267" t="s">
        <v>11991</v>
      </c>
      <c r="C4850" s="267" t="s">
        <v>2525</v>
      </c>
      <c r="D4850" s="268"/>
      <c r="E4850" s="267">
        <v>60</v>
      </c>
      <c r="F4850" s="269">
        <v>242</v>
      </c>
      <c r="G4850" s="270">
        <v>487</v>
      </c>
      <c r="M4850" s="267">
        <v>-80.733435655513347</v>
      </c>
    </row>
    <row r="4851" spans="1:13" x14ac:dyDescent="0.25">
      <c r="A4851" s="267">
        <v>7335007</v>
      </c>
      <c r="B4851" s="267" t="s">
        <v>4326</v>
      </c>
      <c r="C4851" s="267" t="s">
        <v>2525</v>
      </c>
      <c r="D4851" s="268"/>
      <c r="E4851" s="267">
        <v>50</v>
      </c>
      <c r="F4851" s="269">
        <v>391</v>
      </c>
      <c r="G4851" s="270">
        <v>785.4</v>
      </c>
      <c r="M4851" s="267">
        <v>-65.778801512402168</v>
      </c>
    </row>
    <row r="4852" spans="1:13" x14ac:dyDescent="0.25">
      <c r="A4852" s="267">
        <v>7335009</v>
      </c>
      <c r="B4852" s="267" t="s">
        <v>11994</v>
      </c>
      <c r="C4852" s="267" t="s">
        <v>2525</v>
      </c>
      <c r="D4852" s="268"/>
      <c r="E4852" s="267">
        <v>50</v>
      </c>
      <c r="F4852" s="269">
        <v>160</v>
      </c>
      <c r="G4852" s="270">
        <v>320.8</v>
      </c>
      <c r="M4852" s="267">
        <v>-73.458971232830521</v>
      </c>
    </row>
    <row r="4853" spans="1:13" x14ac:dyDescent="0.25">
      <c r="A4853" s="267">
        <v>7335010</v>
      </c>
      <c r="B4853" s="267" t="s">
        <v>11996</v>
      </c>
      <c r="C4853" s="267" t="s">
        <v>2525</v>
      </c>
      <c r="D4853" s="268"/>
      <c r="E4853" s="267">
        <v>50</v>
      </c>
      <c r="F4853" s="269">
        <v>5625</v>
      </c>
      <c r="G4853" s="270">
        <v>11305.6</v>
      </c>
      <c r="M4853" s="267">
        <v>-78.045382655248076</v>
      </c>
    </row>
    <row r="4854" spans="1:13" x14ac:dyDescent="0.25">
      <c r="A4854" s="267">
        <v>7335011</v>
      </c>
      <c r="B4854" s="267" t="s">
        <v>11998</v>
      </c>
      <c r="C4854" s="267" t="s">
        <v>2525</v>
      </c>
      <c r="D4854" s="268"/>
      <c r="E4854" s="267">
        <v>70</v>
      </c>
      <c r="F4854" s="269">
        <v>83</v>
      </c>
      <c r="G4854" s="270">
        <v>167</v>
      </c>
      <c r="M4854" s="267">
        <v>-86.786523278290232</v>
      </c>
    </row>
    <row r="4855" spans="1:13" x14ac:dyDescent="0.25">
      <c r="A4855" s="267">
        <v>7335012</v>
      </c>
      <c r="B4855" s="267" t="s">
        <v>12000</v>
      </c>
      <c r="C4855" s="267" t="s">
        <v>2525</v>
      </c>
      <c r="D4855" s="268"/>
      <c r="E4855" s="267">
        <v>60</v>
      </c>
      <c r="F4855" s="269">
        <v>598</v>
      </c>
      <c r="G4855" s="270">
        <v>1201.8</v>
      </c>
      <c r="M4855" s="267">
        <v>-82.463053944116155</v>
      </c>
    </row>
    <row r="4856" spans="1:13" x14ac:dyDescent="0.25">
      <c r="A4856" s="267">
        <v>7335013</v>
      </c>
      <c r="B4856" s="267" t="s">
        <v>12002</v>
      </c>
      <c r="C4856" s="267" t="s">
        <v>2525</v>
      </c>
      <c r="D4856" s="268"/>
      <c r="E4856" s="267">
        <v>60</v>
      </c>
      <c r="F4856" s="269">
        <v>326</v>
      </c>
      <c r="G4856" s="270">
        <v>654.79999999999995</v>
      </c>
      <c r="M4856" s="267">
        <v>-84.166294615946029</v>
      </c>
    </row>
    <row r="4857" spans="1:13" x14ac:dyDescent="0.25">
      <c r="A4857" s="267">
        <v>7335014</v>
      </c>
      <c r="B4857" s="267" t="s">
        <v>22283</v>
      </c>
      <c r="C4857" s="267" t="s">
        <v>2525</v>
      </c>
      <c r="D4857" s="268"/>
      <c r="E4857" s="267">
        <v>60</v>
      </c>
      <c r="F4857" s="269">
        <v>385</v>
      </c>
      <c r="G4857" s="270">
        <v>773.6</v>
      </c>
      <c r="M4857" s="267">
        <v>-84.710848490909271</v>
      </c>
    </row>
    <row r="4858" spans="1:13" x14ac:dyDescent="0.25">
      <c r="A4858" s="267">
        <v>7335015</v>
      </c>
      <c r="B4858" s="267" t="s">
        <v>12005</v>
      </c>
      <c r="C4858" s="267" t="s">
        <v>2525</v>
      </c>
      <c r="D4858" s="268"/>
      <c r="E4858" s="267">
        <v>60</v>
      </c>
      <c r="F4858" s="269">
        <v>2267</v>
      </c>
      <c r="G4858" s="270">
        <v>4556.6000000000004</v>
      </c>
      <c r="M4858" s="267">
        <v>-81.619799807971901</v>
      </c>
    </row>
    <row r="4859" spans="1:13" x14ac:dyDescent="0.25">
      <c r="A4859" s="267">
        <v>7335016</v>
      </c>
      <c r="B4859" s="267" t="s">
        <v>12007</v>
      </c>
      <c r="C4859" s="267" t="s">
        <v>2525</v>
      </c>
      <c r="D4859" s="268"/>
      <c r="E4859" s="267">
        <v>50</v>
      </c>
      <c r="F4859" s="269">
        <v>1923</v>
      </c>
      <c r="G4859" s="270">
        <v>3865.6</v>
      </c>
      <c r="M4859" s="267">
        <v>-78.813976314514761</v>
      </c>
    </row>
    <row r="4860" spans="1:13" x14ac:dyDescent="0.25">
      <c r="A4860" s="267">
        <v>7335017</v>
      </c>
      <c r="B4860" s="267" t="s">
        <v>12009</v>
      </c>
      <c r="C4860" s="267" t="s">
        <v>2525</v>
      </c>
      <c r="D4860" s="268"/>
      <c r="E4860" s="267">
        <v>60</v>
      </c>
      <c r="F4860" s="269">
        <v>848</v>
      </c>
      <c r="G4860" s="270">
        <v>1704.4</v>
      </c>
      <c r="M4860" s="267">
        <v>-83.5395870913826</v>
      </c>
    </row>
    <row r="4861" spans="1:13" x14ac:dyDescent="0.25">
      <c r="A4861" s="267">
        <v>7335018</v>
      </c>
      <c r="B4861" s="267" t="s">
        <v>12011</v>
      </c>
      <c r="C4861" s="267" t="s">
        <v>2525</v>
      </c>
      <c r="D4861" s="268"/>
      <c r="E4861" s="267">
        <v>50</v>
      </c>
      <c r="F4861" s="269">
        <v>1194</v>
      </c>
      <c r="G4861" s="270">
        <v>2400.6</v>
      </c>
      <c r="M4861" s="267">
        <v>-76.182477152746685</v>
      </c>
    </row>
    <row r="4862" spans="1:13" x14ac:dyDescent="0.25">
      <c r="A4862" s="267">
        <v>7335019</v>
      </c>
      <c r="B4862" s="267" t="s">
        <v>12013</v>
      </c>
      <c r="C4862" s="267" t="s">
        <v>2525</v>
      </c>
      <c r="D4862" s="268"/>
      <c r="E4862" s="267">
        <v>60</v>
      </c>
      <c r="F4862" s="269">
        <v>235</v>
      </c>
      <c r="G4862" s="270">
        <v>472.6</v>
      </c>
      <c r="M4862" s="267">
        <v>-82.431258012570879</v>
      </c>
    </row>
    <row r="4863" spans="1:13" x14ac:dyDescent="0.25">
      <c r="A4863" s="267">
        <v>7335020</v>
      </c>
      <c r="B4863" s="267" t="s">
        <v>12015</v>
      </c>
      <c r="C4863" s="267" t="s">
        <v>2525</v>
      </c>
      <c r="D4863" s="268"/>
      <c r="E4863" s="267">
        <v>60</v>
      </c>
      <c r="F4863" s="269">
        <v>6932</v>
      </c>
      <c r="G4863" s="270">
        <v>13933.2</v>
      </c>
      <c r="M4863" s="267">
        <v>-82.978681375285419</v>
      </c>
    </row>
    <row r="4864" spans="1:13" x14ac:dyDescent="0.25">
      <c r="A4864" s="267">
        <v>7335021</v>
      </c>
      <c r="B4864" s="267" t="s">
        <v>12017</v>
      </c>
      <c r="C4864" s="267" t="s">
        <v>2525</v>
      </c>
      <c r="D4864" s="268"/>
      <c r="E4864" s="267">
        <v>60</v>
      </c>
      <c r="F4864" s="269">
        <v>585</v>
      </c>
      <c r="G4864" s="270">
        <v>1176.5999999999999</v>
      </c>
      <c r="M4864" s="267">
        <v>-81.487151490332678</v>
      </c>
    </row>
    <row r="4865" spans="1:13" x14ac:dyDescent="0.25">
      <c r="A4865" s="267">
        <v>7335022</v>
      </c>
      <c r="B4865" s="267" t="s">
        <v>12019</v>
      </c>
      <c r="C4865" s="267" t="s">
        <v>22275</v>
      </c>
      <c r="D4865" s="268"/>
      <c r="E4865" s="267">
        <v>50</v>
      </c>
      <c r="F4865" s="269">
        <v>4215</v>
      </c>
      <c r="G4865" s="270">
        <v>8471.7999999999993</v>
      </c>
      <c r="M4865" s="267">
        <v>-65.606042539209668</v>
      </c>
    </row>
    <row r="4866" spans="1:13" x14ac:dyDescent="0.25">
      <c r="A4866" s="267">
        <v>7335023</v>
      </c>
      <c r="B4866" s="267" t="s">
        <v>2698</v>
      </c>
      <c r="C4866" s="267" t="s">
        <v>2525</v>
      </c>
      <c r="D4866" s="268"/>
      <c r="E4866" s="267">
        <v>50</v>
      </c>
      <c r="F4866" s="269">
        <v>576</v>
      </c>
      <c r="G4866" s="270">
        <v>1158.5999999999999</v>
      </c>
      <c r="M4866" s="267">
        <v>-78.168388017716651</v>
      </c>
    </row>
    <row r="4867" spans="1:13" x14ac:dyDescent="0.25">
      <c r="A4867" s="267">
        <v>7335024</v>
      </c>
      <c r="B4867" s="267" t="s">
        <v>12022</v>
      </c>
      <c r="C4867" s="267" t="s">
        <v>2525</v>
      </c>
      <c r="D4867" s="268"/>
      <c r="E4867" s="267">
        <v>60</v>
      </c>
      <c r="F4867" s="269">
        <v>979</v>
      </c>
      <c r="G4867" s="270">
        <v>1967.6</v>
      </c>
      <c r="M4867" s="267">
        <v>-82.444962369879448</v>
      </c>
    </row>
    <row r="4868" spans="1:13" x14ac:dyDescent="0.25">
      <c r="A4868" s="267">
        <v>7335025</v>
      </c>
      <c r="B4868" s="267" t="s">
        <v>12024</v>
      </c>
      <c r="C4868" s="267" t="s">
        <v>2525</v>
      </c>
      <c r="D4868" s="268"/>
      <c r="E4868" s="267">
        <v>60</v>
      </c>
      <c r="F4868" s="269">
        <v>551</v>
      </c>
      <c r="G4868" s="270">
        <v>1108.2</v>
      </c>
      <c r="M4868" s="267">
        <v>-83.870306169923978</v>
      </c>
    </row>
    <row r="4869" spans="1:13" x14ac:dyDescent="0.25">
      <c r="A4869" s="267">
        <v>7335026</v>
      </c>
      <c r="B4869" s="267" t="s">
        <v>12026</v>
      </c>
      <c r="C4869" s="267" t="s">
        <v>2525</v>
      </c>
      <c r="D4869" s="268"/>
      <c r="E4869" s="267">
        <v>50</v>
      </c>
      <c r="F4869" s="269">
        <v>1883</v>
      </c>
      <c r="G4869" s="270">
        <v>3785</v>
      </c>
      <c r="M4869" s="267">
        <v>-76.96185879018563</v>
      </c>
    </row>
    <row r="4870" spans="1:13" x14ac:dyDescent="0.25">
      <c r="A4870" s="267">
        <v>7335027</v>
      </c>
      <c r="B4870" s="267" t="s">
        <v>12028</v>
      </c>
      <c r="C4870" s="267" t="s">
        <v>2525</v>
      </c>
      <c r="D4870" s="268"/>
      <c r="E4870" s="267">
        <v>50</v>
      </c>
      <c r="F4870" s="269">
        <v>336</v>
      </c>
      <c r="G4870" s="270">
        <v>674.4</v>
      </c>
      <c r="M4870" s="267">
        <v>-76.189709088965429</v>
      </c>
    </row>
    <row r="4871" spans="1:13" x14ac:dyDescent="0.25">
      <c r="A4871" s="267">
        <v>7335028</v>
      </c>
      <c r="B4871" s="267" t="s">
        <v>12030</v>
      </c>
      <c r="C4871" s="267" t="s">
        <v>2525</v>
      </c>
      <c r="D4871" s="268"/>
      <c r="E4871" s="267">
        <v>60</v>
      </c>
      <c r="F4871" s="269">
        <v>417</v>
      </c>
      <c r="G4871" s="270">
        <v>838.2</v>
      </c>
      <c r="M4871" s="267">
        <v>-82.663677776225299</v>
      </c>
    </row>
    <row r="4872" spans="1:13" x14ac:dyDescent="0.25">
      <c r="A4872" s="267">
        <v>7335029</v>
      </c>
      <c r="B4872" s="267" t="s">
        <v>12032</v>
      </c>
      <c r="C4872" s="267" t="s">
        <v>2525</v>
      </c>
      <c r="D4872" s="268"/>
      <c r="E4872" s="267">
        <v>60</v>
      </c>
      <c r="F4872" s="269">
        <v>983</v>
      </c>
      <c r="G4872" s="270">
        <v>1976.8</v>
      </c>
      <c r="M4872" s="267">
        <v>-83.141698305431561</v>
      </c>
    </row>
    <row r="4873" spans="1:13" x14ac:dyDescent="0.25">
      <c r="A4873" s="267">
        <v>7335030</v>
      </c>
      <c r="B4873" s="267" t="s">
        <v>12034</v>
      </c>
      <c r="C4873" s="267" t="s">
        <v>2525</v>
      </c>
      <c r="D4873" s="268"/>
      <c r="E4873" s="267">
        <v>60</v>
      </c>
      <c r="F4873" s="269">
        <v>4079</v>
      </c>
      <c r="G4873" s="270">
        <v>8198.4</v>
      </c>
      <c r="M4873" s="267">
        <v>-83.929493907420792</v>
      </c>
    </row>
    <row r="4874" spans="1:13" x14ac:dyDescent="0.25">
      <c r="A4874" s="267">
        <v>7335031</v>
      </c>
      <c r="B4874" s="267" t="s">
        <v>12036</v>
      </c>
      <c r="C4874" s="267" t="s">
        <v>2525</v>
      </c>
      <c r="D4874" s="268"/>
      <c r="E4874" s="267">
        <v>60</v>
      </c>
      <c r="F4874" s="269">
        <v>213</v>
      </c>
      <c r="G4874" s="270">
        <v>428</v>
      </c>
      <c r="M4874" s="267">
        <v>-82.098883539663902</v>
      </c>
    </row>
    <row r="4875" spans="1:13" x14ac:dyDescent="0.25">
      <c r="A4875" s="267">
        <v>7335033</v>
      </c>
      <c r="B4875" s="267" t="s">
        <v>12038</v>
      </c>
      <c r="C4875" s="267" t="s">
        <v>2525</v>
      </c>
      <c r="D4875" s="268"/>
      <c r="E4875" s="267">
        <v>50</v>
      </c>
      <c r="F4875" s="269">
        <v>541</v>
      </c>
      <c r="G4875" s="270">
        <v>1088</v>
      </c>
      <c r="M4875" s="267">
        <v>-76.992834192121606</v>
      </c>
    </row>
    <row r="4876" spans="1:13" x14ac:dyDescent="0.25">
      <c r="A4876" s="267">
        <v>7335034</v>
      </c>
      <c r="B4876" s="267" t="s">
        <v>12040</v>
      </c>
      <c r="C4876" s="267" t="s">
        <v>2525</v>
      </c>
      <c r="D4876" s="268"/>
      <c r="E4876" s="267">
        <v>60</v>
      </c>
      <c r="F4876" s="269">
        <v>1972</v>
      </c>
      <c r="G4876" s="270">
        <v>3962.8</v>
      </c>
      <c r="M4876" s="267">
        <v>-81.32735286325476</v>
      </c>
    </row>
    <row r="4877" spans="1:13" x14ac:dyDescent="0.25">
      <c r="A4877" s="267">
        <v>7335035</v>
      </c>
      <c r="B4877" s="267" t="s">
        <v>12042</v>
      </c>
      <c r="C4877" s="267" t="s">
        <v>22275</v>
      </c>
      <c r="D4877" s="268"/>
      <c r="E4877" s="267">
        <v>60</v>
      </c>
      <c r="F4877" s="269">
        <v>2598</v>
      </c>
      <c r="G4877" s="270">
        <v>5222.8</v>
      </c>
      <c r="M4877" s="267">
        <v>-79.72206962585436</v>
      </c>
    </row>
    <row r="4878" spans="1:13" x14ac:dyDescent="0.25">
      <c r="A4878" s="267">
        <v>7335037</v>
      </c>
      <c r="B4878" s="267" t="s">
        <v>12044</v>
      </c>
      <c r="C4878" s="267" t="s">
        <v>2525</v>
      </c>
      <c r="D4878" s="268"/>
      <c r="E4878" s="267">
        <v>60</v>
      </c>
      <c r="F4878" s="269">
        <v>1403</v>
      </c>
      <c r="G4878" s="270">
        <v>2819.2</v>
      </c>
      <c r="M4878" s="267">
        <v>-82.290840767904967</v>
      </c>
    </row>
    <row r="4879" spans="1:13" x14ac:dyDescent="0.25">
      <c r="A4879" s="267">
        <v>7335038</v>
      </c>
      <c r="B4879" s="267" t="s">
        <v>12046</v>
      </c>
      <c r="C4879" s="267" t="s">
        <v>22275</v>
      </c>
      <c r="D4879" s="268"/>
      <c r="E4879" s="267">
        <v>50</v>
      </c>
      <c r="F4879" s="269">
        <v>3724</v>
      </c>
      <c r="G4879" s="270">
        <v>7484.8</v>
      </c>
      <c r="M4879" s="267">
        <v>-72.637610382447733</v>
      </c>
    </row>
    <row r="4880" spans="1:13" x14ac:dyDescent="0.25">
      <c r="A4880" s="267">
        <v>7335040</v>
      </c>
      <c r="B4880" s="267" t="s">
        <v>2986</v>
      </c>
      <c r="C4880" s="267" t="s">
        <v>2525</v>
      </c>
      <c r="D4880" s="268"/>
      <c r="E4880" s="267">
        <v>50</v>
      </c>
      <c r="F4880" s="269">
        <v>6936</v>
      </c>
      <c r="G4880" s="270">
        <v>13941.6</v>
      </c>
      <c r="M4880" s="267">
        <v>-73.165978751189527</v>
      </c>
    </row>
    <row r="4881" spans="1:13" x14ac:dyDescent="0.25">
      <c r="A4881" s="267">
        <v>7335041</v>
      </c>
      <c r="B4881" s="267" t="s">
        <v>12049</v>
      </c>
      <c r="C4881" s="267" t="s">
        <v>2525</v>
      </c>
      <c r="D4881" s="268"/>
      <c r="E4881" s="267">
        <v>70</v>
      </c>
      <c r="F4881" s="269">
        <v>442</v>
      </c>
      <c r="G4881" s="270">
        <v>888.4</v>
      </c>
      <c r="M4881" s="267">
        <v>-85.550323465172255</v>
      </c>
    </row>
    <row r="4882" spans="1:13" x14ac:dyDescent="0.25">
      <c r="A4882" s="267">
        <v>7335042</v>
      </c>
      <c r="B4882" s="267" t="s">
        <v>12051</v>
      </c>
      <c r="C4882" s="267" t="s">
        <v>2525</v>
      </c>
      <c r="D4882" s="268"/>
      <c r="E4882" s="267">
        <v>60</v>
      </c>
      <c r="F4882" s="269">
        <v>301</v>
      </c>
      <c r="G4882" s="270">
        <v>605.4</v>
      </c>
      <c r="M4882" s="267">
        <v>-84.181863489421147</v>
      </c>
    </row>
    <row r="4883" spans="1:13" x14ac:dyDescent="0.25">
      <c r="A4883" s="267">
        <v>7335043</v>
      </c>
      <c r="B4883" s="267" t="s">
        <v>12053</v>
      </c>
      <c r="C4883" s="267" t="s">
        <v>2525</v>
      </c>
      <c r="D4883" s="268"/>
      <c r="E4883" s="267">
        <v>60</v>
      </c>
      <c r="F4883" s="269">
        <v>508</v>
      </c>
      <c r="G4883" s="270">
        <v>1020.6</v>
      </c>
      <c r="M4883" s="267">
        <v>-80.010327995403443</v>
      </c>
    </row>
    <row r="4884" spans="1:13" x14ac:dyDescent="0.25">
      <c r="A4884" s="267">
        <v>7335044</v>
      </c>
      <c r="B4884" s="267" t="s">
        <v>12055</v>
      </c>
      <c r="C4884" s="267" t="s">
        <v>2525</v>
      </c>
      <c r="D4884" s="268"/>
      <c r="E4884" s="267">
        <v>60</v>
      </c>
      <c r="F4884" s="269">
        <v>1236</v>
      </c>
      <c r="G4884" s="270">
        <v>2483.4</v>
      </c>
      <c r="M4884" s="267">
        <v>-81.61195577557217</v>
      </c>
    </row>
    <row r="4885" spans="1:13" x14ac:dyDescent="0.25">
      <c r="A4885" s="267">
        <v>7335045</v>
      </c>
      <c r="B4885" s="267" t="s">
        <v>12057</v>
      </c>
      <c r="C4885" s="267" t="s">
        <v>2525</v>
      </c>
      <c r="D4885" s="268"/>
      <c r="E4885" s="267">
        <v>60</v>
      </c>
      <c r="F4885" s="269">
        <v>580</v>
      </c>
      <c r="G4885" s="270">
        <v>1166</v>
      </c>
      <c r="M4885" s="267">
        <v>-79.114355385265185</v>
      </c>
    </row>
    <row r="4886" spans="1:13" x14ac:dyDescent="0.25">
      <c r="A4886" s="267">
        <v>7335046</v>
      </c>
      <c r="B4886" s="267" t="s">
        <v>12059</v>
      </c>
      <c r="C4886" s="267" t="s">
        <v>2525</v>
      </c>
      <c r="D4886" s="268"/>
      <c r="E4886" s="267">
        <v>70</v>
      </c>
      <c r="F4886" s="269">
        <v>227</v>
      </c>
      <c r="G4886" s="270">
        <v>456.2</v>
      </c>
      <c r="M4886" s="267">
        <v>-87.272417868542504</v>
      </c>
    </row>
    <row r="4887" spans="1:13" x14ac:dyDescent="0.25">
      <c r="A4887" s="267">
        <v>7335047</v>
      </c>
      <c r="B4887" s="267" t="s">
        <v>12061</v>
      </c>
      <c r="C4887" s="267" t="s">
        <v>2525</v>
      </c>
      <c r="D4887" s="268"/>
      <c r="E4887" s="267">
        <v>60</v>
      </c>
      <c r="F4887" s="269">
        <v>1517</v>
      </c>
      <c r="G4887" s="270">
        <v>3049.8</v>
      </c>
      <c r="M4887" s="267">
        <v>-79.707545044513878</v>
      </c>
    </row>
    <row r="4888" spans="1:13" x14ac:dyDescent="0.25">
      <c r="A4888" s="267">
        <v>7335048</v>
      </c>
      <c r="B4888" s="267" t="s">
        <v>12063</v>
      </c>
      <c r="C4888" s="267" t="s">
        <v>2525</v>
      </c>
      <c r="D4888" s="268"/>
      <c r="E4888" s="267">
        <v>70</v>
      </c>
      <c r="F4888" s="269">
        <v>205</v>
      </c>
      <c r="G4888" s="270">
        <v>411.2</v>
      </c>
      <c r="M4888" s="267">
        <v>-85.17833056002533</v>
      </c>
    </row>
    <row r="4889" spans="1:13" x14ac:dyDescent="0.25">
      <c r="A4889" s="267">
        <v>7335049</v>
      </c>
      <c r="B4889" s="267" t="s">
        <v>12065</v>
      </c>
      <c r="C4889" s="267" t="s">
        <v>2525</v>
      </c>
      <c r="D4889" s="268"/>
      <c r="E4889" s="267">
        <v>50</v>
      </c>
      <c r="F4889" s="269">
        <v>2261</v>
      </c>
      <c r="G4889" s="270">
        <v>4545.3999999999996</v>
      </c>
      <c r="M4889" s="267">
        <v>-67.983063065066005</v>
      </c>
    </row>
    <row r="4890" spans="1:13" x14ac:dyDescent="0.25">
      <c r="A4890" s="267">
        <v>7335201</v>
      </c>
      <c r="B4890" s="267" t="s">
        <v>12067</v>
      </c>
      <c r="C4890" s="267" t="s">
        <v>2525</v>
      </c>
      <c r="D4890" s="268"/>
      <c r="E4890" s="267">
        <v>60</v>
      </c>
      <c r="F4890" s="269">
        <v>365</v>
      </c>
      <c r="G4890" s="270">
        <v>733.6</v>
      </c>
      <c r="M4890" s="267">
        <v>-82.112153359316352</v>
      </c>
    </row>
    <row r="4891" spans="1:13" x14ac:dyDescent="0.25">
      <c r="A4891" s="267">
        <v>7335202</v>
      </c>
      <c r="B4891" s="267" t="s">
        <v>12069</v>
      </c>
      <c r="C4891" s="267" t="s">
        <v>2525</v>
      </c>
      <c r="D4891" s="268"/>
      <c r="E4891" s="267">
        <v>60</v>
      </c>
      <c r="F4891" s="269">
        <v>134</v>
      </c>
      <c r="G4891" s="270">
        <v>270.2</v>
      </c>
      <c r="M4891" s="267">
        <v>-83.628131978027042</v>
      </c>
    </row>
    <row r="4892" spans="1:13" x14ac:dyDescent="0.25">
      <c r="A4892" s="267">
        <v>7335203</v>
      </c>
      <c r="B4892" s="267" t="s">
        <v>12071</v>
      </c>
      <c r="C4892" s="267" t="s">
        <v>2525</v>
      </c>
      <c r="D4892" s="268"/>
      <c r="E4892" s="267">
        <v>70</v>
      </c>
      <c r="F4892" s="269">
        <v>814</v>
      </c>
      <c r="G4892" s="270">
        <v>1637</v>
      </c>
      <c r="M4892" s="267">
        <v>-85.423786628357959</v>
      </c>
    </row>
    <row r="4893" spans="1:13" x14ac:dyDescent="0.25">
      <c r="A4893" s="267">
        <v>7335204</v>
      </c>
      <c r="B4893" s="267" t="s">
        <v>12073</v>
      </c>
      <c r="C4893" s="267" t="s">
        <v>2525</v>
      </c>
      <c r="D4893" s="268"/>
      <c r="E4893" s="267">
        <v>60</v>
      </c>
      <c r="F4893" s="269">
        <v>704</v>
      </c>
      <c r="G4893" s="270">
        <v>1415.4</v>
      </c>
      <c r="M4893" s="267">
        <v>-79.384821014178556</v>
      </c>
    </row>
    <row r="4894" spans="1:13" x14ac:dyDescent="0.25">
      <c r="A4894" s="267">
        <v>7335205</v>
      </c>
      <c r="B4894" s="267" t="s">
        <v>12075</v>
      </c>
      <c r="C4894" s="267" t="s">
        <v>2525</v>
      </c>
      <c r="D4894" s="268"/>
      <c r="E4894" s="267">
        <v>50</v>
      </c>
      <c r="F4894" s="269">
        <v>568</v>
      </c>
      <c r="G4894" s="270">
        <v>1141.4000000000001</v>
      </c>
      <c r="M4894" s="267">
        <v>-58.49573381479312</v>
      </c>
    </row>
    <row r="4895" spans="1:13" x14ac:dyDescent="0.25">
      <c r="A4895" s="267">
        <v>7335501</v>
      </c>
      <c r="B4895" s="267" t="s">
        <v>12077</v>
      </c>
      <c r="C4895" s="267" t="s">
        <v>2525</v>
      </c>
      <c r="D4895" s="268"/>
      <c r="E4895" s="267">
        <v>70</v>
      </c>
      <c r="F4895" s="269">
        <v>705</v>
      </c>
      <c r="G4895" s="270">
        <v>1417.6</v>
      </c>
      <c r="M4895" s="267">
        <v>-85.402994072838709</v>
      </c>
    </row>
    <row r="4896" spans="1:13" x14ac:dyDescent="0.25">
      <c r="A4896" s="267">
        <v>7336001</v>
      </c>
      <c r="B4896" s="267" t="s">
        <v>7526</v>
      </c>
      <c r="C4896" s="267" t="s">
        <v>2525</v>
      </c>
      <c r="D4896" s="268"/>
      <c r="E4896" s="267">
        <v>70</v>
      </c>
      <c r="F4896" s="269">
        <v>76</v>
      </c>
      <c r="G4896" s="270">
        <v>153.4</v>
      </c>
      <c r="M4896" s="267">
        <v>-87.883749706826819</v>
      </c>
    </row>
    <row r="4897" spans="1:13" x14ac:dyDescent="0.25">
      <c r="A4897" s="267">
        <v>7336002</v>
      </c>
      <c r="B4897" s="267" t="s">
        <v>7528</v>
      </c>
      <c r="C4897" s="267" t="s">
        <v>2525</v>
      </c>
      <c r="D4897" s="268"/>
      <c r="E4897" s="267">
        <v>70</v>
      </c>
      <c r="F4897" s="269">
        <v>74</v>
      </c>
      <c r="G4897" s="270">
        <v>149</v>
      </c>
      <c r="M4897" s="267">
        <v>-88.072501237744177</v>
      </c>
    </row>
    <row r="4898" spans="1:13" x14ac:dyDescent="0.25">
      <c r="A4898" s="267">
        <v>7336003</v>
      </c>
      <c r="B4898" s="267" t="s">
        <v>7530</v>
      </c>
      <c r="C4898" s="267" t="s">
        <v>2525</v>
      </c>
      <c r="D4898" s="268"/>
      <c r="E4898" s="267">
        <v>60</v>
      </c>
      <c r="F4898" s="269">
        <v>1396</v>
      </c>
      <c r="G4898" s="270">
        <v>2806.6</v>
      </c>
      <c r="M4898" s="267">
        <v>-81.032582262622924</v>
      </c>
    </row>
    <row r="4899" spans="1:13" x14ac:dyDescent="0.25">
      <c r="A4899" s="267">
        <v>7336004</v>
      </c>
      <c r="B4899" s="267" t="s">
        <v>7532</v>
      </c>
      <c r="C4899" s="267" t="s">
        <v>2525</v>
      </c>
      <c r="D4899" s="268"/>
      <c r="E4899" s="267">
        <v>50</v>
      </c>
      <c r="F4899" s="269">
        <v>654</v>
      </c>
      <c r="G4899" s="270">
        <v>1313.6</v>
      </c>
      <c r="M4899" s="267">
        <v>-77.249910621608578</v>
      </c>
    </row>
    <row r="4900" spans="1:13" x14ac:dyDescent="0.25">
      <c r="A4900" s="267">
        <v>7336005</v>
      </c>
      <c r="B4900" s="267" t="s">
        <v>7534</v>
      </c>
      <c r="C4900" s="267" t="s">
        <v>2525</v>
      </c>
      <c r="D4900" s="268"/>
      <c r="E4900" s="267">
        <v>70</v>
      </c>
      <c r="F4900" s="269">
        <v>166</v>
      </c>
      <c r="G4900" s="270">
        <v>334.4</v>
      </c>
      <c r="M4900" s="267">
        <v>-85.1954390204058</v>
      </c>
    </row>
    <row r="4901" spans="1:13" x14ac:dyDescent="0.25">
      <c r="A4901" s="267">
        <v>7336006</v>
      </c>
      <c r="B4901" s="267" t="s">
        <v>7536</v>
      </c>
      <c r="C4901" s="267" t="s">
        <v>2525</v>
      </c>
      <c r="D4901" s="268"/>
      <c r="E4901" s="267">
        <v>50</v>
      </c>
      <c r="F4901" s="269">
        <v>197</v>
      </c>
      <c r="G4901" s="270">
        <v>396.4</v>
      </c>
      <c r="M4901" s="267">
        <v>-78.729269992935244</v>
      </c>
    </row>
    <row r="4902" spans="1:13" x14ac:dyDescent="0.25">
      <c r="A4902" s="267">
        <v>7336008</v>
      </c>
      <c r="B4902" s="267" t="s">
        <v>7538</v>
      </c>
      <c r="C4902" s="267" t="s">
        <v>2525</v>
      </c>
      <c r="D4902" s="268"/>
      <c r="E4902" s="267">
        <v>60</v>
      </c>
      <c r="F4902" s="269">
        <v>203</v>
      </c>
      <c r="G4902" s="270">
        <v>408.8</v>
      </c>
      <c r="M4902" s="267">
        <v>-84.754653258627116</v>
      </c>
    </row>
    <row r="4903" spans="1:13" x14ac:dyDescent="0.25">
      <c r="A4903" s="267">
        <v>7336009</v>
      </c>
      <c r="B4903" s="267" t="s">
        <v>7540</v>
      </c>
      <c r="C4903" s="267" t="s">
        <v>2525</v>
      </c>
      <c r="D4903" s="268"/>
      <c r="E4903" s="267">
        <v>70</v>
      </c>
      <c r="F4903" s="269">
        <v>377</v>
      </c>
      <c r="G4903" s="270">
        <v>757.2</v>
      </c>
      <c r="M4903" s="267">
        <v>-86.455762993723511</v>
      </c>
    </row>
    <row r="4904" spans="1:13" x14ac:dyDescent="0.25">
      <c r="A4904" s="267">
        <v>7336010</v>
      </c>
      <c r="B4904" s="267" t="s">
        <v>7542</v>
      </c>
      <c r="C4904" s="267" t="s">
        <v>2525</v>
      </c>
      <c r="D4904" s="268"/>
      <c r="E4904" s="267">
        <v>60</v>
      </c>
      <c r="F4904" s="269">
        <v>5906</v>
      </c>
      <c r="G4904" s="270">
        <v>11872</v>
      </c>
      <c r="M4904" s="267">
        <v>-79.19697429813688</v>
      </c>
    </row>
    <row r="4905" spans="1:13" x14ac:dyDescent="0.25">
      <c r="A4905" s="267">
        <v>7336011</v>
      </c>
      <c r="B4905" s="267" t="s">
        <v>7544</v>
      </c>
      <c r="C4905" s="267" t="s">
        <v>2525</v>
      </c>
      <c r="D4905" s="268"/>
      <c r="E4905" s="267">
        <v>60</v>
      </c>
      <c r="F4905" s="269">
        <v>1086</v>
      </c>
      <c r="G4905" s="270">
        <v>2182.8000000000002</v>
      </c>
      <c r="M4905" s="267">
        <v>-79.682518526592375</v>
      </c>
    </row>
    <row r="4906" spans="1:13" x14ac:dyDescent="0.25">
      <c r="A4906" s="267">
        <v>7336012</v>
      </c>
      <c r="B4906" s="267" t="s">
        <v>7546</v>
      </c>
      <c r="C4906" s="267" t="s">
        <v>2525</v>
      </c>
      <c r="D4906" s="268"/>
      <c r="E4906" s="267">
        <v>70</v>
      </c>
      <c r="F4906" s="269">
        <v>76</v>
      </c>
      <c r="G4906" s="270">
        <v>152.4</v>
      </c>
      <c r="M4906" s="267">
        <v>-89.574802996342726</v>
      </c>
    </row>
    <row r="4907" spans="1:13" x14ac:dyDescent="0.25">
      <c r="A4907" s="267">
        <v>7336013</v>
      </c>
      <c r="B4907" s="267" t="s">
        <v>7548</v>
      </c>
      <c r="C4907" s="267" t="s">
        <v>2525</v>
      </c>
      <c r="D4907" s="268"/>
      <c r="E4907" s="267">
        <v>70</v>
      </c>
      <c r="F4907" s="269">
        <v>71</v>
      </c>
      <c r="G4907" s="270">
        <v>142.80000000000001</v>
      </c>
      <c r="M4907" s="267">
        <v>-89.041009265897344</v>
      </c>
    </row>
    <row r="4908" spans="1:13" x14ac:dyDescent="0.25">
      <c r="A4908" s="267">
        <v>7336014</v>
      </c>
      <c r="B4908" s="267" t="s">
        <v>7550</v>
      </c>
      <c r="C4908" s="267" t="s">
        <v>2525</v>
      </c>
      <c r="D4908" s="268"/>
      <c r="E4908" s="267">
        <v>70</v>
      </c>
      <c r="F4908" s="269">
        <v>48</v>
      </c>
      <c r="G4908" s="270">
        <v>96.2</v>
      </c>
      <c r="M4908" s="267">
        <v>-88.387590605528985</v>
      </c>
    </row>
    <row r="4909" spans="1:13" x14ac:dyDescent="0.25">
      <c r="A4909" s="267">
        <v>7336015</v>
      </c>
      <c r="B4909" s="267" t="s">
        <v>7552</v>
      </c>
      <c r="C4909" s="267" t="s">
        <v>2525</v>
      </c>
      <c r="D4909" s="268"/>
      <c r="E4909" s="267">
        <v>70</v>
      </c>
      <c r="F4909" s="269">
        <v>140</v>
      </c>
      <c r="G4909" s="270">
        <v>280.39999999999998</v>
      </c>
      <c r="M4909" s="267">
        <v>-86.872331448603632</v>
      </c>
    </row>
    <row r="4910" spans="1:13" x14ac:dyDescent="0.25">
      <c r="A4910" s="267">
        <v>7336016</v>
      </c>
      <c r="B4910" s="267" t="s">
        <v>7554</v>
      </c>
      <c r="C4910" s="267" t="s">
        <v>2525</v>
      </c>
      <c r="D4910" s="268"/>
      <c r="E4910" s="267">
        <v>60</v>
      </c>
      <c r="F4910" s="269">
        <v>430</v>
      </c>
      <c r="G4910" s="270">
        <v>863.8</v>
      </c>
      <c r="M4910" s="267">
        <v>-81.050761009917096</v>
      </c>
    </row>
    <row r="4911" spans="1:13" x14ac:dyDescent="0.25">
      <c r="A4911" s="267">
        <v>7336017</v>
      </c>
      <c r="B4911" s="267" t="s">
        <v>7556</v>
      </c>
      <c r="C4911" s="267" t="s">
        <v>2525</v>
      </c>
      <c r="D4911" s="268"/>
      <c r="E4911" s="267">
        <v>60</v>
      </c>
      <c r="F4911" s="269">
        <v>460</v>
      </c>
      <c r="G4911" s="270">
        <v>925</v>
      </c>
      <c r="M4911" s="267">
        <v>-83.097927414324801</v>
      </c>
    </row>
    <row r="4912" spans="1:13" x14ac:dyDescent="0.25">
      <c r="A4912" s="267">
        <v>7336018</v>
      </c>
      <c r="B4912" s="267" t="s">
        <v>7558</v>
      </c>
      <c r="C4912" s="267" t="s">
        <v>2525</v>
      </c>
      <c r="D4912" s="268"/>
      <c r="E4912" s="267">
        <v>70</v>
      </c>
      <c r="F4912" s="269">
        <v>85</v>
      </c>
      <c r="G4912" s="270">
        <v>170.2</v>
      </c>
      <c r="M4912" s="267">
        <v>-85.263518372804683</v>
      </c>
    </row>
    <row r="4913" spans="1:13" x14ac:dyDescent="0.25">
      <c r="A4913" s="267">
        <v>7336019</v>
      </c>
      <c r="B4913" s="267" t="s">
        <v>7560</v>
      </c>
      <c r="C4913" s="267" t="s">
        <v>2525</v>
      </c>
      <c r="D4913" s="268"/>
      <c r="E4913" s="267">
        <v>70</v>
      </c>
      <c r="F4913" s="269">
        <v>217</v>
      </c>
      <c r="G4913" s="270">
        <v>437</v>
      </c>
      <c r="M4913" s="267">
        <v>-86.711971560460142</v>
      </c>
    </row>
    <row r="4914" spans="1:13" x14ac:dyDescent="0.25">
      <c r="A4914" s="267">
        <v>7336021</v>
      </c>
      <c r="B4914" s="267" t="s">
        <v>7562</v>
      </c>
      <c r="C4914" s="267" t="s">
        <v>2525</v>
      </c>
      <c r="D4914" s="268"/>
      <c r="E4914" s="267">
        <v>70</v>
      </c>
      <c r="F4914" s="269">
        <v>57</v>
      </c>
      <c r="G4914" s="270">
        <v>113.6</v>
      </c>
      <c r="M4914" s="267">
        <v>-90.740975889598189</v>
      </c>
    </row>
    <row r="4915" spans="1:13" x14ac:dyDescent="0.25">
      <c r="A4915" s="267">
        <v>7336022</v>
      </c>
      <c r="B4915" s="267" t="s">
        <v>7564</v>
      </c>
      <c r="C4915" s="267" t="s">
        <v>2525</v>
      </c>
      <c r="D4915" s="268"/>
      <c r="E4915" s="267">
        <v>70</v>
      </c>
      <c r="F4915" s="269">
        <v>303</v>
      </c>
      <c r="G4915" s="270">
        <v>609.79999999999995</v>
      </c>
      <c r="M4915" s="267">
        <v>-87.818208164227343</v>
      </c>
    </row>
    <row r="4916" spans="1:13" x14ac:dyDescent="0.25">
      <c r="A4916" s="267">
        <v>7336023</v>
      </c>
      <c r="B4916" s="267" t="s">
        <v>7566</v>
      </c>
      <c r="C4916" s="267" t="s">
        <v>2525</v>
      </c>
      <c r="D4916" s="268"/>
      <c r="E4916" s="267">
        <v>70</v>
      </c>
      <c r="F4916" s="269">
        <v>207</v>
      </c>
      <c r="G4916" s="270">
        <v>416.8</v>
      </c>
      <c r="M4916" s="267">
        <v>-85.185704712036681</v>
      </c>
    </row>
    <row r="4917" spans="1:13" x14ac:dyDescent="0.25">
      <c r="A4917" s="267">
        <v>7336024</v>
      </c>
      <c r="B4917" s="267" t="s">
        <v>7568</v>
      </c>
      <c r="C4917" s="267" t="s">
        <v>2525</v>
      </c>
      <c r="D4917" s="268"/>
      <c r="E4917" s="267">
        <v>70</v>
      </c>
      <c r="F4917" s="269">
        <v>330</v>
      </c>
      <c r="G4917" s="270">
        <v>664.2</v>
      </c>
      <c r="M4917" s="267">
        <v>-85.535029063287794</v>
      </c>
    </row>
    <row r="4918" spans="1:13" x14ac:dyDescent="0.25">
      <c r="A4918" s="267">
        <v>7336025</v>
      </c>
      <c r="B4918" s="267" t="s">
        <v>7570</v>
      </c>
      <c r="C4918" s="267" t="s">
        <v>2525</v>
      </c>
      <c r="D4918" s="268"/>
      <c r="E4918" s="267">
        <v>70</v>
      </c>
      <c r="F4918" s="269">
        <v>193</v>
      </c>
      <c r="G4918" s="270">
        <v>388.6</v>
      </c>
      <c r="M4918" s="267">
        <v>-87.637441043161289</v>
      </c>
    </row>
    <row r="4919" spans="1:13" x14ac:dyDescent="0.25">
      <c r="A4919" s="267">
        <v>7336027</v>
      </c>
      <c r="B4919" s="267" t="s">
        <v>7572</v>
      </c>
      <c r="C4919" s="267" t="s">
        <v>2525</v>
      </c>
      <c r="D4919" s="268"/>
      <c r="E4919" s="267">
        <v>70</v>
      </c>
      <c r="F4919" s="269">
        <v>274</v>
      </c>
      <c r="G4919" s="270">
        <v>550</v>
      </c>
      <c r="M4919" s="267">
        <v>-85.42135994541249</v>
      </c>
    </row>
    <row r="4920" spans="1:13" x14ac:dyDescent="0.25">
      <c r="A4920" s="267">
        <v>7336029</v>
      </c>
      <c r="B4920" s="267" t="s">
        <v>7574</v>
      </c>
      <c r="C4920" s="267" t="s">
        <v>2525</v>
      </c>
      <c r="D4920" s="268"/>
      <c r="E4920" s="267">
        <v>70</v>
      </c>
      <c r="F4920" s="269">
        <v>158</v>
      </c>
      <c r="G4920" s="270">
        <v>317.8</v>
      </c>
      <c r="M4920" s="267">
        <v>-85.655046475494672</v>
      </c>
    </row>
    <row r="4921" spans="1:13" x14ac:dyDescent="0.25">
      <c r="A4921" s="267">
        <v>7336030</v>
      </c>
      <c r="B4921" s="267" t="s">
        <v>7576</v>
      </c>
      <c r="C4921" s="267" t="s">
        <v>2525</v>
      </c>
      <c r="D4921" s="268"/>
      <c r="E4921" s="267">
        <v>50</v>
      </c>
      <c r="F4921" s="269">
        <v>6857</v>
      </c>
      <c r="G4921" s="270">
        <v>13782.2</v>
      </c>
      <c r="M4921" s="267">
        <v>-75.612614600371828</v>
      </c>
    </row>
    <row r="4922" spans="1:13" x14ac:dyDescent="0.25">
      <c r="A4922" s="267">
        <v>7336031</v>
      </c>
      <c r="B4922" s="267" t="s">
        <v>7578</v>
      </c>
      <c r="C4922" s="267" t="s">
        <v>2525</v>
      </c>
      <c r="D4922" s="268"/>
      <c r="E4922" s="267">
        <v>50</v>
      </c>
      <c r="F4922" s="269">
        <v>615</v>
      </c>
      <c r="G4922" s="270">
        <v>1236.8</v>
      </c>
      <c r="M4922" s="267">
        <v>-61.960675537376545</v>
      </c>
    </row>
    <row r="4923" spans="1:13" x14ac:dyDescent="0.25">
      <c r="A4923" s="267">
        <v>7336032</v>
      </c>
      <c r="B4923" s="267" t="s">
        <v>7580</v>
      </c>
      <c r="C4923" s="267" t="s">
        <v>2525</v>
      </c>
      <c r="D4923" s="268"/>
      <c r="E4923" s="267">
        <v>70</v>
      </c>
      <c r="F4923" s="269">
        <v>492</v>
      </c>
      <c r="G4923" s="270">
        <v>989</v>
      </c>
      <c r="M4923" s="267">
        <v>-85.296506134180348</v>
      </c>
    </row>
    <row r="4924" spans="1:13" x14ac:dyDescent="0.25">
      <c r="A4924" s="267">
        <v>7336033</v>
      </c>
      <c r="B4924" s="267" t="s">
        <v>7582</v>
      </c>
      <c r="C4924" s="267" t="s">
        <v>2525</v>
      </c>
      <c r="D4924" s="268"/>
      <c r="E4924" s="267">
        <v>70</v>
      </c>
      <c r="F4924" s="269">
        <v>231</v>
      </c>
      <c r="G4924" s="270">
        <v>465</v>
      </c>
      <c r="M4924" s="267">
        <v>-85.445409853163255</v>
      </c>
    </row>
    <row r="4925" spans="1:13" x14ac:dyDescent="0.25">
      <c r="A4925" s="267">
        <v>7336034</v>
      </c>
      <c r="B4925" s="267" t="s">
        <v>7584</v>
      </c>
      <c r="C4925" s="267" t="s">
        <v>2525</v>
      </c>
      <c r="D4925" s="268"/>
      <c r="E4925" s="267">
        <v>60</v>
      </c>
      <c r="F4925" s="269">
        <v>355</v>
      </c>
      <c r="G4925" s="270">
        <v>714</v>
      </c>
      <c r="M4925" s="267">
        <v>-82.050868078028145</v>
      </c>
    </row>
    <row r="4926" spans="1:13" x14ac:dyDescent="0.25">
      <c r="A4926" s="267">
        <v>7336035</v>
      </c>
      <c r="B4926" s="267" t="s">
        <v>7586</v>
      </c>
      <c r="C4926" s="267" t="s">
        <v>2525</v>
      </c>
      <c r="D4926" s="268"/>
      <c r="E4926" s="267">
        <v>60</v>
      </c>
      <c r="F4926" s="269">
        <v>25</v>
      </c>
      <c r="G4926" s="270">
        <v>49.8</v>
      </c>
      <c r="M4926" s="267">
        <v>-82.196904073259532</v>
      </c>
    </row>
    <row r="4927" spans="1:13" x14ac:dyDescent="0.25">
      <c r="A4927" s="267">
        <v>7336036</v>
      </c>
      <c r="B4927" s="267" t="s">
        <v>7588</v>
      </c>
      <c r="C4927" s="267" t="s">
        <v>2525</v>
      </c>
      <c r="D4927" s="268"/>
      <c r="E4927" s="267">
        <v>70</v>
      </c>
      <c r="F4927" s="269">
        <v>260</v>
      </c>
      <c r="G4927" s="270">
        <v>522</v>
      </c>
      <c r="M4927" s="267">
        <v>-85.415822087041533</v>
      </c>
    </row>
    <row r="4928" spans="1:13" x14ac:dyDescent="0.25">
      <c r="A4928" s="267">
        <v>7336037</v>
      </c>
      <c r="B4928" s="267" t="s">
        <v>7590</v>
      </c>
      <c r="C4928" s="267" t="s">
        <v>2525</v>
      </c>
      <c r="D4928" s="268"/>
      <c r="E4928" s="267">
        <v>60</v>
      </c>
      <c r="F4928" s="269">
        <v>170</v>
      </c>
      <c r="G4928" s="270">
        <v>342</v>
      </c>
      <c r="M4928" s="267">
        <v>-84.157672525605818</v>
      </c>
    </row>
    <row r="4929" spans="1:13" x14ac:dyDescent="0.25">
      <c r="A4929" s="267">
        <v>7336038</v>
      </c>
      <c r="B4929" s="267" t="s">
        <v>7592</v>
      </c>
      <c r="C4929" s="267" t="s">
        <v>2525</v>
      </c>
      <c r="D4929" s="268"/>
      <c r="E4929" s="267">
        <v>70</v>
      </c>
      <c r="F4929" s="269">
        <v>141</v>
      </c>
      <c r="G4929" s="270">
        <v>284.39999999999998</v>
      </c>
      <c r="M4929" s="267">
        <v>-87.288723846587672</v>
      </c>
    </row>
    <row r="4930" spans="1:13" x14ac:dyDescent="0.25">
      <c r="A4930" s="267">
        <v>7336039</v>
      </c>
      <c r="B4930" s="267" t="s">
        <v>7594</v>
      </c>
      <c r="C4930" s="267" t="s">
        <v>2525</v>
      </c>
      <c r="D4930" s="268"/>
      <c r="E4930" s="267">
        <v>70</v>
      </c>
      <c r="F4930" s="269">
        <v>268</v>
      </c>
      <c r="G4930" s="270">
        <v>538.79999999999995</v>
      </c>
      <c r="M4930" s="267">
        <v>-88.184297612359188</v>
      </c>
    </row>
    <row r="4931" spans="1:13" x14ac:dyDescent="0.25">
      <c r="A4931" s="267">
        <v>7336040</v>
      </c>
      <c r="B4931" s="267" t="s">
        <v>7596</v>
      </c>
      <c r="C4931" s="267" t="s">
        <v>2525</v>
      </c>
      <c r="D4931" s="268"/>
      <c r="E4931" s="267">
        <v>70</v>
      </c>
      <c r="F4931" s="269">
        <v>5470</v>
      </c>
      <c r="G4931" s="270">
        <v>10995</v>
      </c>
      <c r="M4931" s="267">
        <v>-87.959897698391174</v>
      </c>
    </row>
    <row r="4932" spans="1:13" x14ac:dyDescent="0.25">
      <c r="A4932" s="267">
        <v>7336041</v>
      </c>
      <c r="B4932" s="267" t="s">
        <v>7598</v>
      </c>
      <c r="C4932" s="267" t="s">
        <v>2525</v>
      </c>
      <c r="D4932" s="268"/>
      <c r="E4932" s="267">
        <v>60</v>
      </c>
      <c r="F4932" s="269">
        <v>662</v>
      </c>
      <c r="G4932" s="270">
        <v>1330.4</v>
      </c>
      <c r="M4932" s="267">
        <v>-84.636323058081686</v>
      </c>
    </row>
    <row r="4933" spans="1:13" x14ac:dyDescent="0.25">
      <c r="A4933" s="267">
        <v>7336042</v>
      </c>
      <c r="B4933" s="267" t="s">
        <v>7600</v>
      </c>
      <c r="C4933" s="267" t="s">
        <v>2525</v>
      </c>
      <c r="D4933" s="268"/>
      <c r="E4933" s="267">
        <v>60</v>
      </c>
      <c r="F4933" s="269">
        <v>187</v>
      </c>
      <c r="G4933" s="270">
        <v>376.6</v>
      </c>
      <c r="M4933" s="267">
        <v>-83.857339255690931</v>
      </c>
    </row>
    <row r="4934" spans="1:13" x14ac:dyDescent="0.25">
      <c r="A4934" s="267">
        <v>7336043</v>
      </c>
      <c r="B4934" s="267" t="s">
        <v>7602</v>
      </c>
      <c r="C4934" s="267" t="s">
        <v>2525</v>
      </c>
      <c r="D4934" s="268"/>
      <c r="E4934" s="267">
        <v>70</v>
      </c>
      <c r="F4934" s="269">
        <v>180</v>
      </c>
      <c r="G4934" s="270">
        <v>360.8</v>
      </c>
      <c r="M4934" s="267">
        <v>-86.873340827477747</v>
      </c>
    </row>
    <row r="4935" spans="1:13" x14ac:dyDescent="0.25">
      <c r="A4935" s="267">
        <v>7336044</v>
      </c>
      <c r="B4935" s="267" t="s">
        <v>10314</v>
      </c>
      <c r="C4935" s="267" t="s">
        <v>2525</v>
      </c>
      <c r="D4935" s="268"/>
      <c r="E4935" s="267">
        <v>60</v>
      </c>
      <c r="F4935" s="269">
        <v>106</v>
      </c>
      <c r="G4935" s="270">
        <v>213.6</v>
      </c>
      <c r="M4935" s="267">
        <v>-84.561788760193735</v>
      </c>
    </row>
    <row r="4936" spans="1:13" x14ac:dyDescent="0.25">
      <c r="A4936" s="267">
        <v>7336045</v>
      </c>
      <c r="B4936" s="267" t="s">
        <v>7605</v>
      </c>
      <c r="C4936" s="267" t="s">
        <v>2525</v>
      </c>
      <c r="D4936" s="268"/>
      <c r="E4936" s="267">
        <v>70</v>
      </c>
      <c r="F4936" s="269">
        <v>150</v>
      </c>
      <c r="G4936" s="270">
        <v>300.60000000000002</v>
      </c>
      <c r="M4936" s="267">
        <v>-85.134313605436958</v>
      </c>
    </row>
    <row r="4937" spans="1:13" x14ac:dyDescent="0.25">
      <c r="A4937" s="267">
        <v>7336046</v>
      </c>
      <c r="B4937" s="267" t="s">
        <v>7607</v>
      </c>
      <c r="C4937" s="267" t="s">
        <v>2525</v>
      </c>
      <c r="D4937" s="268"/>
      <c r="E4937" s="267">
        <v>60</v>
      </c>
      <c r="F4937" s="269">
        <v>135</v>
      </c>
      <c r="G4937" s="270">
        <v>270.60000000000002</v>
      </c>
      <c r="M4937" s="267">
        <v>-84.648691988658243</v>
      </c>
    </row>
    <row r="4938" spans="1:13" x14ac:dyDescent="0.25">
      <c r="A4938" s="267">
        <v>7336047</v>
      </c>
      <c r="B4938" s="267" t="s">
        <v>7609</v>
      </c>
      <c r="C4938" s="267" t="s">
        <v>2525</v>
      </c>
      <c r="D4938" s="268"/>
      <c r="E4938" s="267">
        <v>60</v>
      </c>
      <c r="F4938" s="269">
        <v>286</v>
      </c>
      <c r="G4938" s="270">
        <v>574.20000000000005</v>
      </c>
      <c r="M4938" s="267">
        <v>-79.16549085639663</v>
      </c>
    </row>
    <row r="4939" spans="1:13" x14ac:dyDescent="0.25">
      <c r="A4939" s="267">
        <v>7336048</v>
      </c>
      <c r="B4939" s="267" t="s">
        <v>7611</v>
      </c>
      <c r="C4939" s="267" t="s">
        <v>2525</v>
      </c>
      <c r="D4939" s="268"/>
      <c r="E4939" s="267">
        <v>50</v>
      </c>
      <c r="F4939" s="269">
        <v>423</v>
      </c>
      <c r="G4939" s="270">
        <v>851.2</v>
      </c>
      <c r="M4939" s="267">
        <v>-78.472539579387117</v>
      </c>
    </row>
    <row r="4940" spans="1:13" x14ac:dyDescent="0.25">
      <c r="A4940" s="267">
        <v>7336049</v>
      </c>
      <c r="B4940" s="267" t="s">
        <v>587</v>
      </c>
      <c r="C4940" s="267" t="s">
        <v>2525</v>
      </c>
      <c r="D4940" s="268"/>
      <c r="E4940" s="267">
        <v>60</v>
      </c>
      <c r="F4940" s="269">
        <v>86</v>
      </c>
      <c r="G4940" s="270">
        <v>173.4</v>
      </c>
      <c r="M4940" s="267">
        <v>-79.145788418830449</v>
      </c>
    </row>
    <row r="4941" spans="1:13" x14ac:dyDescent="0.25">
      <c r="A4941" s="267">
        <v>7336050</v>
      </c>
      <c r="B4941" s="267" t="s">
        <v>7614</v>
      </c>
      <c r="C4941" s="267" t="s">
        <v>2525</v>
      </c>
      <c r="D4941" s="268"/>
      <c r="E4941" s="267">
        <v>70</v>
      </c>
      <c r="F4941" s="269">
        <v>6215</v>
      </c>
      <c r="G4941" s="270">
        <v>12492.2</v>
      </c>
      <c r="M4941" s="267">
        <v>-86.830178574938486</v>
      </c>
    </row>
    <row r="4942" spans="1:13" x14ac:dyDescent="0.25">
      <c r="A4942" s="267">
        <v>7336051</v>
      </c>
      <c r="B4942" s="267" t="s">
        <v>7616</v>
      </c>
      <c r="C4942" s="267" t="s">
        <v>2525</v>
      </c>
      <c r="D4942" s="268"/>
      <c r="E4942" s="267">
        <v>60</v>
      </c>
      <c r="F4942" s="269">
        <v>179</v>
      </c>
      <c r="G4942" s="270">
        <v>360.6</v>
      </c>
      <c r="M4942" s="267">
        <v>-84.823209916157126</v>
      </c>
    </row>
    <row r="4943" spans="1:13" x14ac:dyDescent="0.25">
      <c r="A4943" s="267">
        <v>7336052</v>
      </c>
      <c r="B4943" s="267" t="s">
        <v>7618</v>
      </c>
      <c r="C4943" s="267" t="s">
        <v>2525</v>
      </c>
      <c r="D4943" s="268"/>
      <c r="E4943" s="267">
        <v>60</v>
      </c>
      <c r="F4943" s="269">
        <v>377</v>
      </c>
      <c r="G4943" s="270">
        <v>757.2</v>
      </c>
      <c r="M4943" s="267">
        <v>-79.776378271051954</v>
      </c>
    </row>
    <row r="4944" spans="1:13" x14ac:dyDescent="0.25">
      <c r="A4944" s="267">
        <v>7336053</v>
      </c>
      <c r="B4944" s="267" t="s">
        <v>7620</v>
      </c>
      <c r="C4944" s="267" t="s">
        <v>2525</v>
      </c>
      <c r="D4944" s="268"/>
      <c r="E4944" s="267">
        <v>60</v>
      </c>
      <c r="F4944" s="269">
        <v>394</v>
      </c>
      <c r="G4944" s="270">
        <v>791.4</v>
      </c>
      <c r="M4944" s="267">
        <v>-82.940415350525683</v>
      </c>
    </row>
    <row r="4945" spans="1:13" x14ac:dyDescent="0.25">
      <c r="A4945" s="267">
        <v>7336054</v>
      </c>
      <c r="B4945" s="267" t="s">
        <v>7622</v>
      </c>
      <c r="C4945" s="267" t="s">
        <v>2525</v>
      </c>
      <c r="D4945" s="268"/>
      <c r="E4945" s="267">
        <v>60</v>
      </c>
      <c r="F4945" s="269">
        <v>355</v>
      </c>
      <c r="G4945" s="270">
        <v>713.4</v>
      </c>
      <c r="M4945" s="267">
        <v>-84.607869396933935</v>
      </c>
    </row>
    <row r="4946" spans="1:13" x14ac:dyDescent="0.25">
      <c r="A4946" s="267">
        <v>7336055</v>
      </c>
      <c r="B4946" s="267" t="s">
        <v>7624</v>
      </c>
      <c r="C4946" s="267" t="s">
        <v>22275</v>
      </c>
      <c r="D4946" s="268"/>
      <c r="E4946" s="267">
        <v>50</v>
      </c>
      <c r="F4946" s="269">
        <v>2467</v>
      </c>
      <c r="G4946" s="270">
        <v>4959.2</v>
      </c>
      <c r="M4946" s="267">
        <v>-77.377188219800374</v>
      </c>
    </row>
    <row r="4947" spans="1:13" x14ac:dyDescent="0.25">
      <c r="A4947" s="267">
        <v>7336056</v>
      </c>
      <c r="B4947" s="267" t="s">
        <v>7626</v>
      </c>
      <c r="C4947" s="267" t="s">
        <v>2525</v>
      </c>
      <c r="D4947" s="268"/>
      <c r="E4947" s="267">
        <v>60</v>
      </c>
      <c r="F4947" s="269">
        <v>224</v>
      </c>
      <c r="G4947" s="270">
        <v>450.8</v>
      </c>
      <c r="M4947" s="267">
        <v>-81.837187936099909</v>
      </c>
    </row>
    <row r="4948" spans="1:13" x14ac:dyDescent="0.25">
      <c r="A4948" s="267">
        <v>7336057</v>
      </c>
      <c r="B4948" s="267" t="s">
        <v>4465</v>
      </c>
      <c r="C4948" s="267" t="s">
        <v>2525</v>
      </c>
      <c r="D4948" s="268"/>
      <c r="E4948" s="267">
        <v>60</v>
      </c>
      <c r="F4948" s="269">
        <v>128</v>
      </c>
      <c r="G4948" s="270">
        <v>256.60000000000002</v>
      </c>
      <c r="M4948" s="267">
        <v>-81.197909405073688</v>
      </c>
    </row>
    <row r="4949" spans="1:13" x14ac:dyDescent="0.25">
      <c r="A4949" s="267">
        <v>7336058</v>
      </c>
      <c r="B4949" s="267" t="s">
        <v>7629</v>
      </c>
      <c r="C4949" s="267" t="s">
        <v>22275</v>
      </c>
      <c r="D4949" s="268"/>
      <c r="E4949" s="267">
        <v>60</v>
      </c>
      <c r="F4949" s="269">
        <v>1077</v>
      </c>
      <c r="G4949" s="270">
        <v>2165.1999999999998</v>
      </c>
      <c r="M4949" s="267">
        <v>-80.183004328405005</v>
      </c>
    </row>
    <row r="4950" spans="1:13" x14ac:dyDescent="0.25">
      <c r="A4950" s="267">
        <v>7336060</v>
      </c>
      <c r="B4950" s="267" t="s">
        <v>7631</v>
      </c>
      <c r="C4950" s="267" t="s">
        <v>2525</v>
      </c>
      <c r="D4950" s="268"/>
      <c r="E4950" s="267">
        <v>60</v>
      </c>
      <c r="F4950" s="269">
        <v>4188</v>
      </c>
      <c r="G4950" s="270">
        <v>8417.6</v>
      </c>
      <c r="M4950" s="267">
        <v>-84.286713641334941</v>
      </c>
    </row>
    <row r="4951" spans="1:13" x14ac:dyDescent="0.25">
      <c r="A4951" s="267">
        <v>7336061</v>
      </c>
      <c r="B4951" s="267" t="s">
        <v>7633</v>
      </c>
      <c r="C4951" s="267" t="s">
        <v>2525</v>
      </c>
      <c r="D4951" s="268"/>
      <c r="E4951" s="267">
        <v>60</v>
      </c>
      <c r="F4951" s="269">
        <v>245</v>
      </c>
      <c r="G4951" s="270">
        <v>492.4</v>
      </c>
      <c r="M4951" s="267">
        <v>-84.153329910003748</v>
      </c>
    </row>
    <row r="4952" spans="1:13" x14ac:dyDescent="0.25">
      <c r="A4952" s="267">
        <v>7336062</v>
      </c>
      <c r="B4952" s="267" t="s">
        <v>7635</v>
      </c>
      <c r="C4952" s="267" t="s">
        <v>2525</v>
      </c>
      <c r="D4952" s="268"/>
      <c r="E4952" s="267">
        <v>50</v>
      </c>
      <c r="F4952" s="269">
        <v>94</v>
      </c>
      <c r="G4952" s="270">
        <v>188</v>
      </c>
      <c r="M4952" s="267">
        <v>-77.274013155666609</v>
      </c>
    </row>
    <row r="4953" spans="1:13" x14ac:dyDescent="0.25">
      <c r="A4953" s="267">
        <v>7336064</v>
      </c>
      <c r="B4953" s="267" t="s">
        <v>7637</v>
      </c>
      <c r="C4953" s="267" t="s">
        <v>2525</v>
      </c>
      <c r="D4953" s="268"/>
      <c r="E4953" s="267">
        <v>70</v>
      </c>
      <c r="F4953" s="269">
        <v>601</v>
      </c>
      <c r="G4953" s="270">
        <v>1208.4000000000001</v>
      </c>
      <c r="M4953" s="267">
        <v>-85.480210396274387</v>
      </c>
    </row>
    <row r="4954" spans="1:13" x14ac:dyDescent="0.25">
      <c r="A4954" s="267">
        <v>7336065</v>
      </c>
      <c r="B4954" s="267" t="s">
        <v>7639</v>
      </c>
      <c r="C4954" s="267" t="s">
        <v>2525</v>
      </c>
      <c r="D4954" s="268"/>
      <c r="E4954" s="267">
        <v>70</v>
      </c>
      <c r="F4954" s="269">
        <v>62</v>
      </c>
      <c r="G4954" s="270">
        <v>124.2</v>
      </c>
      <c r="M4954" s="267">
        <v>-89.04734976436518</v>
      </c>
    </row>
    <row r="4955" spans="1:13" x14ac:dyDescent="0.25">
      <c r="A4955" s="267">
        <v>7336066</v>
      </c>
      <c r="B4955" s="267" t="s">
        <v>7641</v>
      </c>
      <c r="C4955" s="267" t="s">
        <v>2525</v>
      </c>
      <c r="D4955" s="268"/>
      <c r="E4955" s="267">
        <v>60</v>
      </c>
      <c r="F4955" s="269">
        <v>210</v>
      </c>
      <c r="G4955" s="270">
        <v>421.6</v>
      </c>
      <c r="M4955" s="267">
        <v>-81.579157374221381</v>
      </c>
    </row>
    <row r="4956" spans="1:13" x14ac:dyDescent="0.25">
      <c r="A4956" s="267">
        <v>7336067</v>
      </c>
      <c r="B4956" s="267" t="s">
        <v>7643</v>
      </c>
      <c r="C4956" s="267" t="s">
        <v>2525</v>
      </c>
      <c r="D4956" s="268"/>
      <c r="E4956" s="267">
        <v>70</v>
      </c>
      <c r="F4956" s="269">
        <v>152</v>
      </c>
      <c r="G4956" s="270">
        <v>305.60000000000002</v>
      </c>
      <c r="M4956" s="267">
        <v>-86.939205308094913</v>
      </c>
    </row>
    <row r="4957" spans="1:13" x14ac:dyDescent="0.25">
      <c r="A4957" s="267">
        <v>7336068</v>
      </c>
      <c r="B4957" s="267" t="s">
        <v>7645</v>
      </c>
      <c r="C4957" s="267" t="s">
        <v>2525</v>
      </c>
      <c r="D4957" s="268"/>
      <c r="E4957" s="267">
        <v>70</v>
      </c>
      <c r="F4957" s="269">
        <v>136</v>
      </c>
      <c r="G4957" s="270">
        <v>273.2</v>
      </c>
      <c r="M4957" s="267">
        <v>-88.312155007289277</v>
      </c>
    </row>
    <row r="4958" spans="1:13" x14ac:dyDescent="0.25">
      <c r="A4958" s="267">
        <v>7336069</v>
      </c>
      <c r="B4958" s="267" t="s">
        <v>7647</v>
      </c>
      <c r="C4958" s="267" t="s">
        <v>2525</v>
      </c>
      <c r="D4958" s="268"/>
      <c r="E4958" s="267">
        <v>60</v>
      </c>
      <c r="F4958" s="269">
        <v>306</v>
      </c>
      <c r="G4958" s="270">
        <v>615.4</v>
      </c>
      <c r="M4958" s="267">
        <v>-84.956647763630087</v>
      </c>
    </row>
    <row r="4959" spans="1:13" x14ac:dyDescent="0.25">
      <c r="A4959" s="267">
        <v>7336070</v>
      </c>
      <c r="B4959" s="267" t="s">
        <v>7649</v>
      </c>
      <c r="C4959" s="267" t="s">
        <v>2525</v>
      </c>
      <c r="D4959" s="268"/>
      <c r="E4959" s="267">
        <v>70</v>
      </c>
      <c r="F4959" s="269">
        <v>4279</v>
      </c>
      <c r="G4959" s="270">
        <v>8600</v>
      </c>
      <c r="M4959" s="267">
        <v>-86.403874458679553</v>
      </c>
    </row>
    <row r="4960" spans="1:13" x14ac:dyDescent="0.25">
      <c r="A4960" s="267">
        <v>7336071</v>
      </c>
      <c r="B4960" s="267" t="s">
        <v>7651</v>
      </c>
      <c r="C4960" s="267" t="s">
        <v>2525</v>
      </c>
      <c r="D4960" s="268"/>
      <c r="E4960" s="267">
        <v>60</v>
      </c>
      <c r="F4960" s="269">
        <v>124</v>
      </c>
      <c r="G4960" s="270">
        <v>250.2</v>
      </c>
      <c r="M4960" s="267">
        <v>-84.090225074423728</v>
      </c>
    </row>
    <row r="4961" spans="1:13" x14ac:dyDescent="0.25">
      <c r="A4961" s="267">
        <v>7336072</v>
      </c>
      <c r="B4961" s="267" t="s">
        <v>7653</v>
      </c>
      <c r="C4961" s="267" t="s">
        <v>2525</v>
      </c>
      <c r="D4961" s="268"/>
      <c r="E4961" s="267">
        <v>60</v>
      </c>
      <c r="F4961" s="269">
        <v>77</v>
      </c>
      <c r="G4961" s="270">
        <v>154.80000000000001</v>
      </c>
      <c r="M4961" s="267">
        <v>-82.147188332403402</v>
      </c>
    </row>
    <row r="4962" spans="1:13" x14ac:dyDescent="0.25">
      <c r="A4962" s="267">
        <v>7336073</v>
      </c>
      <c r="B4962" s="267" t="s">
        <v>7655</v>
      </c>
      <c r="C4962" s="267" t="s">
        <v>2525</v>
      </c>
      <c r="D4962" s="268"/>
      <c r="E4962" s="267">
        <v>50</v>
      </c>
      <c r="F4962" s="269">
        <v>144</v>
      </c>
      <c r="G4962" s="270">
        <v>290.39999999999998</v>
      </c>
      <c r="M4962" s="267">
        <v>-67.409426229124406</v>
      </c>
    </row>
    <row r="4963" spans="1:13" x14ac:dyDescent="0.25">
      <c r="A4963" s="267">
        <v>7336074</v>
      </c>
      <c r="B4963" s="267" t="s">
        <v>7657</v>
      </c>
      <c r="C4963" s="267" t="s">
        <v>2525</v>
      </c>
      <c r="D4963" s="268"/>
      <c r="E4963" s="267">
        <v>70</v>
      </c>
      <c r="F4963" s="269">
        <v>432</v>
      </c>
      <c r="G4963" s="270">
        <v>868</v>
      </c>
      <c r="M4963" s="267">
        <v>-87.035596307428719</v>
      </c>
    </row>
    <row r="4964" spans="1:13" x14ac:dyDescent="0.25">
      <c r="A4964" s="267">
        <v>7336075</v>
      </c>
      <c r="B4964" s="267" t="s">
        <v>7659</v>
      </c>
      <c r="C4964" s="267" t="s">
        <v>2525</v>
      </c>
      <c r="D4964" s="268"/>
      <c r="E4964" s="267">
        <v>70</v>
      </c>
      <c r="F4964" s="269">
        <v>584</v>
      </c>
      <c r="G4964" s="270">
        <v>1173.4000000000001</v>
      </c>
      <c r="M4964" s="267">
        <v>-85.308724136241537</v>
      </c>
    </row>
    <row r="4965" spans="1:13" x14ac:dyDescent="0.25">
      <c r="A4965" s="267">
        <v>7336076</v>
      </c>
      <c r="B4965" s="267" t="s">
        <v>7661</v>
      </c>
      <c r="C4965" s="267" t="s">
        <v>2525</v>
      </c>
      <c r="D4965" s="268"/>
      <c r="E4965" s="267">
        <v>70</v>
      </c>
      <c r="F4965" s="269">
        <v>410</v>
      </c>
      <c r="G4965" s="270">
        <v>824.4</v>
      </c>
      <c r="M4965" s="267">
        <v>-85.673697688972908</v>
      </c>
    </row>
    <row r="4966" spans="1:13" x14ac:dyDescent="0.25">
      <c r="A4966" s="267">
        <v>7336077</v>
      </c>
      <c r="B4966" s="267" t="s">
        <v>7663</v>
      </c>
      <c r="C4966" s="267" t="s">
        <v>2525</v>
      </c>
      <c r="D4966" s="268"/>
      <c r="E4966" s="267">
        <v>60</v>
      </c>
      <c r="F4966" s="269">
        <v>472</v>
      </c>
      <c r="G4966" s="270">
        <v>949.6</v>
      </c>
      <c r="M4966" s="267">
        <v>-83.767246922828434</v>
      </c>
    </row>
    <row r="4967" spans="1:13" x14ac:dyDescent="0.25">
      <c r="A4967" s="267">
        <v>7336079</v>
      </c>
      <c r="B4967" s="267" t="s">
        <v>7665</v>
      </c>
      <c r="C4967" s="267" t="s">
        <v>2525</v>
      </c>
      <c r="D4967" s="268"/>
      <c r="E4967" s="267">
        <v>70</v>
      </c>
      <c r="F4967" s="269">
        <v>789</v>
      </c>
      <c r="G4967" s="270">
        <v>1586.6</v>
      </c>
      <c r="M4967" s="267">
        <v>-85.604698571779068</v>
      </c>
    </row>
    <row r="4968" spans="1:13" x14ac:dyDescent="0.25">
      <c r="A4968" s="267">
        <v>7336081</v>
      </c>
      <c r="B4968" s="267" t="s">
        <v>7667</v>
      </c>
      <c r="C4968" s="267" t="s">
        <v>2525</v>
      </c>
      <c r="D4968" s="268"/>
      <c r="E4968" s="267">
        <v>70</v>
      </c>
      <c r="F4968" s="269">
        <v>80</v>
      </c>
      <c r="G4968" s="270">
        <v>160.80000000000001</v>
      </c>
      <c r="M4968" s="267">
        <v>-86.711584739464953</v>
      </c>
    </row>
    <row r="4969" spans="1:13" x14ac:dyDescent="0.25">
      <c r="A4969" s="267">
        <v>7336082</v>
      </c>
      <c r="B4969" s="267" t="s">
        <v>7669</v>
      </c>
      <c r="C4969" s="267" t="s">
        <v>2525</v>
      </c>
      <c r="D4969" s="268"/>
      <c r="E4969" s="267">
        <v>60</v>
      </c>
      <c r="F4969" s="269">
        <v>220</v>
      </c>
      <c r="G4969" s="270">
        <v>441.2</v>
      </c>
      <c r="M4969" s="267">
        <v>-83.516120728181448</v>
      </c>
    </row>
    <row r="4970" spans="1:13" x14ac:dyDescent="0.25">
      <c r="A4970" s="267">
        <v>7336084</v>
      </c>
      <c r="B4970" s="267" t="s">
        <v>7671</v>
      </c>
      <c r="C4970" s="267" t="s">
        <v>2525</v>
      </c>
      <c r="D4970" s="268"/>
      <c r="E4970" s="267">
        <v>70</v>
      </c>
      <c r="F4970" s="269">
        <v>267</v>
      </c>
      <c r="G4970" s="270">
        <v>536.4</v>
      </c>
      <c r="M4970" s="267">
        <v>-85.411779404097473</v>
      </c>
    </row>
    <row r="4971" spans="1:13" x14ac:dyDescent="0.25">
      <c r="A4971" s="267">
        <v>7336085</v>
      </c>
      <c r="B4971" s="267" t="s">
        <v>7673</v>
      </c>
      <c r="C4971" s="267" t="s">
        <v>2525</v>
      </c>
      <c r="D4971" s="268"/>
      <c r="E4971" s="267">
        <v>70</v>
      </c>
      <c r="F4971" s="269">
        <v>187</v>
      </c>
      <c r="G4971" s="270">
        <v>375.4</v>
      </c>
      <c r="M4971" s="267">
        <v>-89.29014395667933</v>
      </c>
    </row>
    <row r="4972" spans="1:13" x14ac:dyDescent="0.25">
      <c r="A4972" s="267">
        <v>7336086</v>
      </c>
      <c r="B4972" s="267" t="s">
        <v>7675</v>
      </c>
      <c r="C4972" s="267" t="s">
        <v>2525</v>
      </c>
      <c r="D4972" s="268"/>
      <c r="E4972" s="267">
        <v>70</v>
      </c>
      <c r="F4972" s="269">
        <v>91</v>
      </c>
      <c r="G4972" s="270">
        <v>182</v>
      </c>
      <c r="M4972" s="267">
        <v>-85.985682225844783</v>
      </c>
    </row>
    <row r="4973" spans="1:13" x14ac:dyDescent="0.25">
      <c r="A4973" s="267">
        <v>7336087</v>
      </c>
      <c r="B4973" s="267" t="s">
        <v>7677</v>
      </c>
      <c r="C4973" s="267" t="s">
        <v>2525</v>
      </c>
      <c r="D4973" s="268"/>
      <c r="E4973" s="267">
        <v>70</v>
      </c>
      <c r="F4973" s="269">
        <v>338</v>
      </c>
      <c r="G4973" s="270">
        <v>679.8</v>
      </c>
      <c r="M4973" s="267">
        <v>-85.068634684150609</v>
      </c>
    </row>
    <row r="4974" spans="1:13" x14ac:dyDescent="0.25">
      <c r="A4974" s="267">
        <v>7336088</v>
      </c>
      <c r="B4974" s="267" t="s">
        <v>7679</v>
      </c>
      <c r="C4974" s="267" t="s">
        <v>2525</v>
      </c>
      <c r="D4974" s="268"/>
      <c r="E4974" s="267">
        <v>70</v>
      </c>
      <c r="F4974" s="269">
        <v>232</v>
      </c>
      <c r="G4974" s="270">
        <v>466.6</v>
      </c>
      <c r="M4974" s="267">
        <v>-87.310387061109438</v>
      </c>
    </row>
    <row r="4975" spans="1:13" x14ac:dyDescent="0.25">
      <c r="A4975" s="267">
        <v>7336089</v>
      </c>
      <c r="B4975" s="267" t="s">
        <v>7681</v>
      </c>
      <c r="C4975" s="267" t="s">
        <v>2525</v>
      </c>
      <c r="D4975" s="268"/>
      <c r="E4975" s="267">
        <v>50</v>
      </c>
      <c r="F4975" s="269">
        <v>158</v>
      </c>
      <c r="G4975" s="270">
        <v>317.39999999999998</v>
      </c>
      <c r="M4975" s="267">
        <v>-76.063012350103619</v>
      </c>
    </row>
    <row r="4976" spans="1:13" x14ac:dyDescent="0.25">
      <c r="A4976" s="267">
        <v>7336090</v>
      </c>
      <c r="B4976" s="267" t="s">
        <v>7683</v>
      </c>
      <c r="C4976" s="267" t="s">
        <v>2525</v>
      </c>
      <c r="D4976" s="268"/>
      <c r="E4976" s="267">
        <v>60</v>
      </c>
      <c r="F4976" s="269">
        <v>183</v>
      </c>
      <c r="G4976" s="270">
        <v>368.2</v>
      </c>
      <c r="M4976" s="267">
        <v>-82.62229247998674</v>
      </c>
    </row>
    <row r="4977" spans="1:13" x14ac:dyDescent="0.25">
      <c r="A4977" s="267">
        <v>7336091</v>
      </c>
      <c r="B4977" s="267" t="s">
        <v>7685</v>
      </c>
      <c r="C4977" s="267" t="s">
        <v>2525</v>
      </c>
      <c r="D4977" s="268"/>
      <c r="E4977" s="267">
        <v>60</v>
      </c>
      <c r="F4977" s="269">
        <v>254</v>
      </c>
      <c r="G4977" s="270">
        <v>510.4</v>
      </c>
      <c r="M4977" s="267">
        <v>-84.100413580733502</v>
      </c>
    </row>
    <row r="4978" spans="1:13" x14ac:dyDescent="0.25">
      <c r="A4978" s="267">
        <v>7336092</v>
      </c>
      <c r="B4978" s="267" t="s">
        <v>7687</v>
      </c>
      <c r="C4978" s="267" t="s">
        <v>2525</v>
      </c>
      <c r="D4978" s="268"/>
      <c r="E4978" s="267">
        <v>50</v>
      </c>
      <c r="F4978" s="269">
        <v>2785</v>
      </c>
      <c r="G4978" s="270">
        <v>5597.2</v>
      </c>
      <c r="M4978" s="267">
        <v>-76.32847269505578</v>
      </c>
    </row>
    <row r="4979" spans="1:13" x14ac:dyDescent="0.25">
      <c r="A4979" s="267">
        <v>7336094</v>
      </c>
      <c r="B4979" s="267" t="s">
        <v>7689</v>
      </c>
      <c r="C4979" s="267" t="s">
        <v>2525</v>
      </c>
      <c r="D4979" s="268"/>
      <c r="E4979" s="267">
        <v>70</v>
      </c>
      <c r="F4979" s="269">
        <v>175</v>
      </c>
      <c r="G4979" s="270">
        <v>352.2</v>
      </c>
      <c r="M4979" s="267">
        <v>-87.934632662666601</v>
      </c>
    </row>
    <row r="4980" spans="1:13" x14ac:dyDescent="0.25">
      <c r="A4980" s="267">
        <v>7336095</v>
      </c>
      <c r="B4980" s="267" t="s">
        <v>7691</v>
      </c>
      <c r="C4980" s="267" t="s">
        <v>2525</v>
      </c>
      <c r="D4980" s="268"/>
      <c r="E4980" s="267">
        <v>60</v>
      </c>
      <c r="F4980" s="269">
        <v>571</v>
      </c>
      <c r="G4980" s="270">
        <v>1148.2</v>
      </c>
      <c r="M4980" s="267">
        <v>-82.784466860838208</v>
      </c>
    </row>
    <row r="4981" spans="1:13" x14ac:dyDescent="0.25">
      <c r="A4981" s="267">
        <v>7336096</v>
      </c>
      <c r="B4981" s="267" t="s">
        <v>7693</v>
      </c>
      <c r="C4981" s="267" t="s">
        <v>2525</v>
      </c>
      <c r="D4981" s="268"/>
      <c r="E4981" s="267">
        <v>60</v>
      </c>
      <c r="F4981" s="269">
        <v>449</v>
      </c>
      <c r="G4981" s="270">
        <v>902</v>
      </c>
      <c r="M4981" s="267">
        <v>-83.683567395647501</v>
      </c>
    </row>
    <row r="4982" spans="1:13" x14ac:dyDescent="0.25">
      <c r="A4982" s="267">
        <v>7336097</v>
      </c>
      <c r="B4982" s="267" t="s">
        <v>7695</v>
      </c>
      <c r="C4982" s="267" t="s">
        <v>2525</v>
      </c>
      <c r="D4982" s="268"/>
      <c r="E4982" s="267">
        <v>60</v>
      </c>
      <c r="F4982" s="269">
        <v>278</v>
      </c>
      <c r="G4982" s="270">
        <v>558.79999999999995</v>
      </c>
      <c r="M4982" s="267">
        <v>-84.249981153739654</v>
      </c>
    </row>
    <row r="4983" spans="1:13" x14ac:dyDescent="0.25">
      <c r="A4983" s="267">
        <v>7336098</v>
      </c>
      <c r="B4983" s="267" t="s">
        <v>7697</v>
      </c>
      <c r="C4983" s="267" t="s">
        <v>2525</v>
      </c>
      <c r="D4983" s="268"/>
      <c r="E4983" s="267">
        <v>60</v>
      </c>
      <c r="F4983" s="269">
        <v>342</v>
      </c>
      <c r="G4983" s="270">
        <v>686.6</v>
      </c>
      <c r="M4983" s="267">
        <v>-83.795174708815225</v>
      </c>
    </row>
    <row r="4984" spans="1:13" x14ac:dyDescent="0.25">
      <c r="A4984" s="267">
        <v>7336099</v>
      </c>
      <c r="B4984" s="267" t="s">
        <v>7699</v>
      </c>
      <c r="C4984" s="267" t="s">
        <v>2525</v>
      </c>
      <c r="D4984" s="268"/>
      <c r="E4984" s="267">
        <v>60</v>
      </c>
      <c r="F4984" s="269">
        <v>358</v>
      </c>
      <c r="G4984" s="270">
        <v>718.6</v>
      </c>
      <c r="M4984" s="267">
        <v>-83.433221915085937</v>
      </c>
    </row>
    <row r="4985" spans="1:13" x14ac:dyDescent="0.25">
      <c r="A4985" s="267">
        <v>7336100</v>
      </c>
      <c r="B4985" s="267" t="s">
        <v>7701</v>
      </c>
      <c r="C4985" s="267" t="s">
        <v>2525</v>
      </c>
      <c r="D4985" s="268"/>
      <c r="E4985" s="267">
        <v>60</v>
      </c>
      <c r="F4985" s="269">
        <v>35</v>
      </c>
      <c r="G4985" s="270">
        <v>69.8</v>
      </c>
      <c r="M4985" s="267">
        <v>-79.433991656490321</v>
      </c>
    </row>
    <row r="4986" spans="1:13" x14ac:dyDescent="0.25">
      <c r="A4986" s="267">
        <v>7336101</v>
      </c>
      <c r="B4986" s="267" t="s">
        <v>7703</v>
      </c>
      <c r="C4986" s="267" t="s">
        <v>2525</v>
      </c>
      <c r="D4986" s="268"/>
      <c r="E4986" s="267">
        <v>70</v>
      </c>
      <c r="F4986" s="269">
        <v>352</v>
      </c>
      <c r="G4986" s="270">
        <v>708</v>
      </c>
      <c r="M4986" s="267">
        <v>-85.430781027830989</v>
      </c>
    </row>
    <row r="4987" spans="1:13" x14ac:dyDescent="0.25">
      <c r="A4987" s="267">
        <v>7336102</v>
      </c>
      <c r="B4987" s="267" t="s">
        <v>7705</v>
      </c>
      <c r="C4987" s="267" t="s">
        <v>2525</v>
      </c>
      <c r="D4987" s="268"/>
      <c r="E4987" s="267">
        <v>50</v>
      </c>
      <c r="F4987" s="269">
        <v>2582</v>
      </c>
      <c r="G4987" s="270">
        <v>5189</v>
      </c>
      <c r="M4987" s="267">
        <v>-78.723834620768656</v>
      </c>
    </row>
    <row r="4988" spans="1:13" x14ac:dyDescent="0.25">
      <c r="A4988" s="267">
        <v>7336103</v>
      </c>
      <c r="B4988" s="267" t="s">
        <v>7707</v>
      </c>
      <c r="C4988" s="267" t="s">
        <v>2525</v>
      </c>
      <c r="D4988" s="268"/>
      <c r="E4988" s="267">
        <v>70</v>
      </c>
      <c r="F4988" s="269">
        <v>98</v>
      </c>
      <c r="G4988" s="270">
        <v>197.8</v>
      </c>
      <c r="M4988" s="267">
        <v>-89.567975539547618</v>
      </c>
    </row>
    <row r="4989" spans="1:13" x14ac:dyDescent="0.25">
      <c r="A4989" s="267">
        <v>7336104</v>
      </c>
      <c r="B4989" s="267" t="s">
        <v>7709</v>
      </c>
      <c r="C4989" s="267" t="s">
        <v>2525</v>
      </c>
      <c r="D4989" s="268"/>
      <c r="E4989" s="267">
        <v>70</v>
      </c>
      <c r="F4989" s="269">
        <v>206</v>
      </c>
      <c r="G4989" s="270">
        <v>413.2</v>
      </c>
      <c r="M4989" s="267">
        <v>-87.154761532775154</v>
      </c>
    </row>
    <row r="4990" spans="1:13" x14ac:dyDescent="0.25">
      <c r="A4990" s="267">
        <v>7336105</v>
      </c>
      <c r="B4990" s="267" t="s">
        <v>7711</v>
      </c>
      <c r="C4990" s="267" t="s">
        <v>22275</v>
      </c>
      <c r="D4990" s="268"/>
      <c r="E4990" s="267">
        <v>50</v>
      </c>
      <c r="F4990" s="269">
        <v>976</v>
      </c>
      <c r="G4990" s="270">
        <v>1961.6</v>
      </c>
      <c r="M4990" s="267">
        <v>-75.16832679171489</v>
      </c>
    </row>
    <row r="4991" spans="1:13" x14ac:dyDescent="0.25">
      <c r="A4991" s="267">
        <v>7336106</v>
      </c>
      <c r="B4991" s="267" t="s">
        <v>7713</v>
      </c>
      <c r="C4991" s="267" t="s">
        <v>2525</v>
      </c>
      <c r="D4991" s="268"/>
      <c r="E4991" s="267">
        <v>70</v>
      </c>
      <c r="F4991" s="269">
        <v>397</v>
      </c>
      <c r="G4991" s="270">
        <v>797.2</v>
      </c>
      <c r="M4991" s="267">
        <v>-85.680846403513769</v>
      </c>
    </row>
    <row r="4992" spans="1:13" x14ac:dyDescent="0.25">
      <c r="A4992" s="267">
        <v>7336107</v>
      </c>
      <c r="B4992" s="267" t="s">
        <v>7715</v>
      </c>
      <c r="C4992" s="267" t="s">
        <v>2525</v>
      </c>
      <c r="D4992" s="268"/>
      <c r="E4992" s="267">
        <v>70</v>
      </c>
      <c r="F4992" s="269">
        <v>332</v>
      </c>
      <c r="G4992" s="270">
        <v>667</v>
      </c>
      <c r="M4992" s="267">
        <v>-87.264159132677932</v>
      </c>
    </row>
    <row r="4993" spans="1:13" x14ac:dyDescent="0.25">
      <c r="A4993" s="267">
        <v>7336501</v>
      </c>
      <c r="B4993" s="267" t="s">
        <v>22284</v>
      </c>
      <c r="C4993" s="267" t="s">
        <v>2525</v>
      </c>
      <c r="D4993" s="268"/>
      <c r="E4993" s="267">
        <v>60</v>
      </c>
      <c r="F4993" s="269">
        <v>234</v>
      </c>
      <c r="G4993" s="270">
        <v>470</v>
      </c>
      <c r="M4993" s="267">
        <v>-82.851087606824265</v>
      </c>
    </row>
    <row r="4994" spans="1:13" x14ac:dyDescent="0.25">
      <c r="A4994" s="267">
        <v>7337001</v>
      </c>
      <c r="B4994" s="267" t="s">
        <v>7718</v>
      </c>
      <c r="C4994" s="267" t="s">
        <v>2525</v>
      </c>
      <c r="D4994" s="268"/>
      <c r="E4994" s="267">
        <v>60</v>
      </c>
      <c r="F4994" s="269">
        <v>948</v>
      </c>
      <c r="G4994" s="270">
        <v>1904.6</v>
      </c>
      <c r="M4994" s="267">
        <v>-83.46520350463453</v>
      </c>
    </row>
    <row r="4995" spans="1:13" x14ac:dyDescent="0.25">
      <c r="A4995" s="267">
        <v>7337002</v>
      </c>
      <c r="B4995" s="267" t="s">
        <v>7720</v>
      </c>
      <c r="C4995" s="267" t="s">
        <v>2525</v>
      </c>
      <c r="D4995" s="268"/>
      <c r="E4995" s="267">
        <v>50</v>
      </c>
      <c r="F4995" s="269">
        <v>368</v>
      </c>
      <c r="G4995" s="270">
        <v>739.2</v>
      </c>
      <c r="M4995" s="267">
        <v>-67.682795520273473</v>
      </c>
    </row>
    <row r="4996" spans="1:13" x14ac:dyDescent="0.25">
      <c r="A4996" s="267">
        <v>7337005</v>
      </c>
      <c r="B4996" s="267" t="s">
        <v>7722</v>
      </c>
      <c r="C4996" s="267" t="s">
        <v>22275</v>
      </c>
      <c r="D4996" s="268"/>
      <c r="E4996" s="267">
        <v>50</v>
      </c>
      <c r="F4996" s="269">
        <v>3772</v>
      </c>
      <c r="G4996" s="270">
        <v>7581.6</v>
      </c>
      <c r="M4996" s="267">
        <v>-70.110915638317863</v>
      </c>
    </row>
    <row r="4997" spans="1:13" x14ac:dyDescent="0.25">
      <c r="A4997" s="267">
        <v>7337006</v>
      </c>
      <c r="B4997" s="267" t="s">
        <v>7724</v>
      </c>
      <c r="C4997" s="267" t="s">
        <v>2525</v>
      </c>
      <c r="D4997" s="268"/>
      <c r="E4997" s="267">
        <v>60</v>
      </c>
      <c r="F4997" s="269">
        <v>297</v>
      </c>
      <c r="G4997" s="270">
        <v>597.6</v>
      </c>
      <c r="M4997" s="267">
        <v>-82.054250569885681</v>
      </c>
    </row>
    <row r="4998" spans="1:13" x14ac:dyDescent="0.25">
      <c r="A4998" s="267">
        <v>7337007</v>
      </c>
      <c r="B4998" s="267" t="s">
        <v>7726</v>
      </c>
      <c r="C4998" s="267" t="s">
        <v>2525</v>
      </c>
      <c r="D4998" s="268"/>
      <c r="E4998" s="267">
        <v>50</v>
      </c>
      <c r="F4998" s="269">
        <v>1928</v>
      </c>
      <c r="G4998" s="270">
        <v>3875.4</v>
      </c>
      <c r="M4998" s="267">
        <v>-78.133425919282132</v>
      </c>
    </row>
    <row r="4999" spans="1:13" x14ac:dyDescent="0.25">
      <c r="A4999" s="267">
        <v>7337008</v>
      </c>
      <c r="B4999" s="267" t="s">
        <v>7728</v>
      </c>
      <c r="C4999" s="267" t="s">
        <v>2525</v>
      </c>
      <c r="D4999" s="268"/>
      <c r="E4999" s="267">
        <v>60</v>
      </c>
      <c r="F4999" s="269">
        <v>340</v>
      </c>
      <c r="G4999" s="270">
        <v>683</v>
      </c>
      <c r="M4999" s="267">
        <v>-83.596119647576373</v>
      </c>
    </row>
    <row r="5000" spans="1:13" x14ac:dyDescent="0.25">
      <c r="A5000" s="267">
        <v>7337009</v>
      </c>
      <c r="B5000" s="267" t="s">
        <v>7730</v>
      </c>
      <c r="C5000" s="267" t="s">
        <v>2525</v>
      </c>
      <c r="D5000" s="268"/>
      <c r="E5000" s="267">
        <v>60</v>
      </c>
      <c r="F5000" s="269">
        <v>365</v>
      </c>
      <c r="G5000" s="270">
        <v>734.2</v>
      </c>
      <c r="M5000" s="267">
        <v>-79.446543322695419</v>
      </c>
    </row>
    <row r="5001" spans="1:13" x14ac:dyDescent="0.25">
      <c r="A5001" s="267">
        <v>7337011</v>
      </c>
      <c r="B5001" s="267" t="s">
        <v>7732</v>
      </c>
      <c r="C5001" s="267" t="s">
        <v>2525</v>
      </c>
      <c r="D5001" s="268"/>
      <c r="E5001" s="267">
        <v>60</v>
      </c>
      <c r="F5001" s="269">
        <v>364</v>
      </c>
      <c r="G5001" s="270">
        <v>730.8</v>
      </c>
      <c r="M5001" s="267">
        <v>-79.391338904003717</v>
      </c>
    </row>
    <row r="5002" spans="1:13" x14ac:dyDescent="0.25">
      <c r="A5002" s="267">
        <v>7337012</v>
      </c>
      <c r="B5002" s="267" t="s">
        <v>7734</v>
      </c>
      <c r="C5002" s="267" t="s">
        <v>2525</v>
      </c>
      <c r="D5002" s="268"/>
      <c r="E5002" s="267">
        <v>50</v>
      </c>
      <c r="F5002" s="269">
        <v>391</v>
      </c>
      <c r="G5002" s="270">
        <v>785.4</v>
      </c>
      <c r="M5002" s="267">
        <v>-76.711556419427481</v>
      </c>
    </row>
    <row r="5003" spans="1:13" x14ac:dyDescent="0.25">
      <c r="A5003" s="267">
        <v>7337013</v>
      </c>
      <c r="B5003" s="267" t="s">
        <v>7736</v>
      </c>
      <c r="C5003" s="267" t="s">
        <v>2525</v>
      </c>
      <c r="D5003" s="268"/>
      <c r="E5003" s="267">
        <v>50</v>
      </c>
      <c r="F5003" s="269">
        <v>114</v>
      </c>
      <c r="G5003" s="270">
        <v>228.2</v>
      </c>
      <c r="M5003" s="267">
        <v>-77.706873645562808</v>
      </c>
    </row>
    <row r="5004" spans="1:13" x14ac:dyDescent="0.25">
      <c r="A5004" s="267">
        <v>7337014</v>
      </c>
      <c r="B5004" s="267" t="s">
        <v>2419</v>
      </c>
      <c r="C5004" s="267" t="s">
        <v>2525</v>
      </c>
      <c r="D5004" s="268"/>
      <c r="E5004" s="267">
        <v>50</v>
      </c>
      <c r="F5004" s="269">
        <v>703</v>
      </c>
      <c r="G5004" s="270">
        <v>1413.2</v>
      </c>
      <c r="M5004" s="267">
        <v>-11.342954559362195</v>
      </c>
    </row>
    <row r="5005" spans="1:13" x14ac:dyDescent="0.25">
      <c r="A5005" s="267">
        <v>7337015</v>
      </c>
      <c r="B5005" s="267" t="s">
        <v>7739</v>
      </c>
      <c r="C5005" s="267" t="s">
        <v>2525</v>
      </c>
      <c r="D5005" s="268"/>
      <c r="E5005" s="267">
        <v>50</v>
      </c>
      <c r="F5005" s="269">
        <v>405</v>
      </c>
      <c r="G5005" s="270">
        <v>814</v>
      </c>
      <c r="M5005" s="267">
        <v>-77.339222880026824</v>
      </c>
    </row>
    <row r="5006" spans="1:13" x14ac:dyDescent="0.25">
      <c r="A5006" s="267">
        <v>7337017</v>
      </c>
      <c r="B5006" s="267" t="s">
        <v>9481</v>
      </c>
      <c r="C5006" s="267" t="s">
        <v>2525</v>
      </c>
      <c r="D5006" s="268"/>
      <c r="E5006" s="267">
        <v>50</v>
      </c>
      <c r="F5006" s="269">
        <v>223</v>
      </c>
      <c r="G5006" s="270">
        <v>447.4</v>
      </c>
      <c r="M5006" s="267">
        <v>-78.558283930116673</v>
      </c>
    </row>
    <row r="5007" spans="1:13" x14ac:dyDescent="0.25">
      <c r="A5007" s="267">
        <v>7337018</v>
      </c>
      <c r="B5007" s="267" t="s">
        <v>7742</v>
      </c>
      <c r="C5007" s="267" t="s">
        <v>2525</v>
      </c>
      <c r="D5007" s="268"/>
      <c r="E5007" s="267">
        <v>60</v>
      </c>
      <c r="F5007" s="269">
        <v>276</v>
      </c>
      <c r="G5007" s="270">
        <v>555.20000000000005</v>
      </c>
      <c r="M5007" s="267">
        <v>-82.452166392008237</v>
      </c>
    </row>
    <row r="5008" spans="1:13" x14ac:dyDescent="0.25">
      <c r="A5008" s="267">
        <v>7337019</v>
      </c>
      <c r="B5008" s="267" t="s">
        <v>7744</v>
      </c>
      <c r="C5008" s="267" t="s">
        <v>2525</v>
      </c>
      <c r="D5008" s="268"/>
      <c r="E5008" s="267">
        <v>60</v>
      </c>
      <c r="F5008" s="269">
        <v>457</v>
      </c>
      <c r="G5008" s="270">
        <v>919.4</v>
      </c>
      <c r="M5008" s="267">
        <v>-84.678976382639277</v>
      </c>
    </row>
    <row r="5009" spans="1:13" x14ac:dyDescent="0.25">
      <c r="A5009" s="267">
        <v>7337020</v>
      </c>
      <c r="B5009" s="267" t="s">
        <v>7746</v>
      </c>
      <c r="C5009" s="267" t="s">
        <v>22275</v>
      </c>
      <c r="D5009" s="268"/>
      <c r="E5009" s="267">
        <v>50</v>
      </c>
      <c r="F5009" s="269">
        <v>15142</v>
      </c>
      <c r="G5009" s="270">
        <v>30434.799999999999</v>
      </c>
      <c r="M5009" s="267">
        <v>-70.609056556493471</v>
      </c>
    </row>
    <row r="5010" spans="1:13" x14ac:dyDescent="0.25">
      <c r="A5010" s="267">
        <v>7337021</v>
      </c>
      <c r="B5010" s="267" t="s">
        <v>7748</v>
      </c>
      <c r="C5010" s="267" t="s">
        <v>2525</v>
      </c>
      <c r="D5010" s="268"/>
      <c r="E5010" s="267">
        <v>50</v>
      </c>
      <c r="F5010" s="269">
        <v>1131</v>
      </c>
      <c r="G5010" s="270">
        <v>2273.6</v>
      </c>
      <c r="M5010" s="267">
        <v>-76.544143146248203</v>
      </c>
    </row>
    <row r="5011" spans="1:13" x14ac:dyDescent="0.25">
      <c r="A5011" s="267">
        <v>7337022</v>
      </c>
      <c r="B5011" s="267" t="s">
        <v>5253</v>
      </c>
      <c r="C5011" s="267" t="s">
        <v>2525</v>
      </c>
      <c r="D5011" s="268"/>
      <c r="E5011" s="267">
        <v>50</v>
      </c>
      <c r="F5011" s="269">
        <v>325</v>
      </c>
      <c r="G5011" s="270">
        <v>652.79999999999995</v>
      </c>
      <c r="M5011" s="267">
        <v>-71.298445848455103</v>
      </c>
    </row>
    <row r="5012" spans="1:13" x14ac:dyDescent="0.25">
      <c r="A5012" s="267">
        <v>7337023</v>
      </c>
      <c r="B5012" s="267" t="s">
        <v>7751</v>
      </c>
      <c r="C5012" s="267" t="s">
        <v>2525</v>
      </c>
      <c r="D5012" s="268"/>
      <c r="E5012" s="267">
        <v>50</v>
      </c>
      <c r="F5012" s="269">
        <v>1070</v>
      </c>
      <c r="G5012" s="270">
        <v>2150.8000000000002</v>
      </c>
      <c r="M5012" s="267">
        <v>-74.301513426223224</v>
      </c>
    </row>
    <row r="5013" spans="1:13" x14ac:dyDescent="0.25">
      <c r="A5013" s="267">
        <v>7337024</v>
      </c>
      <c r="B5013" s="267" t="s">
        <v>7753</v>
      </c>
      <c r="C5013" s="267" t="s">
        <v>2525</v>
      </c>
      <c r="D5013" s="268"/>
      <c r="E5013" s="267">
        <v>70</v>
      </c>
      <c r="F5013" s="269">
        <v>453</v>
      </c>
      <c r="G5013" s="270">
        <v>910.2</v>
      </c>
      <c r="M5013" s="267">
        <v>-86.595681757726439</v>
      </c>
    </row>
    <row r="5014" spans="1:13" x14ac:dyDescent="0.25">
      <c r="A5014" s="267">
        <v>7337025</v>
      </c>
      <c r="B5014" s="267" t="s">
        <v>7755</v>
      </c>
      <c r="C5014" s="267" t="s">
        <v>2525</v>
      </c>
      <c r="D5014" s="268"/>
      <c r="E5014" s="267">
        <v>60</v>
      </c>
      <c r="F5014" s="269">
        <v>200</v>
      </c>
      <c r="G5014" s="270">
        <v>402</v>
      </c>
      <c r="M5014" s="267">
        <v>-79.464587581044754</v>
      </c>
    </row>
    <row r="5015" spans="1:13" x14ac:dyDescent="0.25">
      <c r="A5015" s="267">
        <v>7337026</v>
      </c>
      <c r="B5015" s="267" t="s">
        <v>7757</v>
      </c>
      <c r="C5015" s="267" t="s">
        <v>2525</v>
      </c>
      <c r="D5015" s="268"/>
      <c r="E5015" s="267">
        <v>60</v>
      </c>
      <c r="F5015" s="269">
        <v>444</v>
      </c>
      <c r="G5015" s="270">
        <v>893.2</v>
      </c>
      <c r="M5015" s="267">
        <v>-79.085474220942558</v>
      </c>
    </row>
    <row r="5016" spans="1:13" x14ac:dyDescent="0.25">
      <c r="A5016" s="267">
        <v>7337027</v>
      </c>
      <c r="B5016" s="267" t="s">
        <v>7759</v>
      </c>
      <c r="C5016" s="267" t="s">
        <v>2525</v>
      </c>
      <c r="D5016" s="268"/>
      <c r="E5016" s="267">
        <v>50</v>
      </c>
      <c r="F5016" s="269">
        <v>473</v>
      </c>
      <c r="G5016" s="270">
        <v>951.2</v>
      </c>
      <c r="M5016" s="267">
        <v>-78.125794850801398</v>
      </c>
    </row>
    <row r="5017" spans="1:13" x14ac:dyDescent="0.25">
      <c r="A5017" s="267">
        <v>7337028</v>
      </c>
      <c r="B5017" s="267" t="s">
        <v>7761</v>
      </c>
      <c r="C5017" s="267" t="s">
        <v>2525</v>
      </c>
      <c r="D5017" s="268"/>
      <c r="E5017" s="267">
        <v>60</v>
      </c>
      <c r="F5017" s="269">
        <v>299</v>
      </c>
      <c r="G5017" s="270">
        <v>601.79999999999995</v>
      </c>
      <c r="M5017" s="267">
        <v>-81.079354666154785</v>
      </c>
    </row>
    <row r="5018" spans="1:13" x14ac:dyDescent="0.25">
      <c r="A5018" s="267">
        <v>7337029</v>
      </c>
      <c r="B5018" s="267" t="s">
        <v>7763</v>
      </c>
      <c r="C5018" s="267" t="s">
        <v>2525</v>
      </c>
      <c r="D5018" s="268"/>
      <c r="E5018" s="267">
        <v>50</v>
      </c>
      <c r="F5018" s="269">
        <v>377</v>
      </c>
      <c r="G5018" s="270">
        <v>758.6</v>
      </c>
      <c r="M5018" s="267">
        <v>-77.005751812230571</v>
      </c>
    </row>
    <row r="5019" spans="1:13" x14ac:dyDescent="0.25">
      <c r="A5019" s="267">
        <v>7337031</v>
      </c>
      <c r="B5019" s="267" t="s">
        <v>7765</v>
      </c>
      <c r="C5019" s="267" t="s">
        <v>2525</v>
      </c>
      <c r="D5019" s="268"/>
      <c r="E5019" s="267">
        <v>60</v>
      </c>
      <c r="F5019" s="269">
        <v>455</v>
      </c>
      <c r="G5019" s="270">
        <v>913.6</v>
      </c>
      <c r="M5019" s="267">
        <v>-82.57489357314472</v>
      </c>
    </row>
    <row r="5020" spans="1:13" x14ac:dyDescent="0.25">
      <c r="A5020" s="267">
        <v>7337032</v>
      </c>
      <c r="B5020" s="267" t="s">
        <v>7767</v>
      </c>
      <c r="C5020" s="267" t="s">
        <v>2525</v>
      </c>
      <c r="D5020" s="268"/>
      <c r="E5020" s="267">
        <v>60</v>
      </c>
      <c r="F5020" s="269">
        <v>732</v>
      </c>
      <c r="G5020" s="270">
        <v>1471.4</v>
      </c>
      <c r="M5020" s="267">
        <v>-82.164832668521541</v>
      </c>
    </row>
    <row r="5021" spans="1:13" x14ac:dyDescent="0.25">
      <c r="A5021" s="267">
        <v>7337033</v>
      </c>
      <c r="B5021" s="267" t="s">
        <v>7769</v>
      </c>
      <c r="C5021" s="267" t="s">
        <v>2525</v>
      </c>
      <c r="D5021" s="268"/>
      <c r="E5021" s="267">
        <v>60</v>
      </c>
      <c r="F5021" s="269">
        <v>698</v>
      </c>
      <c r="G5021" s="270">
        <v>1402.8</v>
      </c>
      <c r="M5021" s="267">
        <v>-83.354618698742513</v>
      </c>
    </row>
    <row r="5022" spans="1:13" x14ac:dyDescent="0.25">
      <c r="A5022" s="267">
        <v>7337035</v>
      </c>
      <c r="B5022" s="267" t="s">
        <v>7771</v>
      </c>
      <c r="C5022" s="267" t="s">
        <v>2525</v>
      </c>
      <c r="D5022" s="268"/>
      <c r="E5022" s="267">
        <v>50</v>
      </c>
      <c r="F5022" s="269">
        <v>315</v>
      </c>
      <c r="G5022" s="270">
        <v>633.6</v>
      </c>
      <c r="M5022" s="267">
        <v>-78.552846858742683</v>
      </c>
    </row>
    <row r="5023" spans="1:13" x14ac:dyDescent="0.25">
      <c r="A5023" s="267">
        <v>7337036</v>
      </c>
      <c r="B5023" s="267" t="s">
        <v>7773</v>
      </c>
      <c r="C5023" s="267" t="s">
        <v>2525</v>
      </c>
      <c r="D5023" s="268"/>
      <c r="E5023" s="267">
        <v>50</v>
      </c>
      <c r="F5023" s="269">
        <v>392</v>
      </c>
      <c r="G5023" s="270">
        <v>787.8</v>
      </c>
      <c r="M5023" s="267">
        <v>-78.857009868464942</v>
      </c>
    </row>
    <row r="5024" spans="1:13" x14ac:dyDescent="0.25">
      <c r="A5024" s="267">
        <v>7337037</v>
      </c>
      <c r="B5024" s="267" t="s">
        <v>7775</v>
      </c>
      <c r="C5024" s="267" t="s">
        <v>2525</v>
      </c>
      <c r="D5024" s="268"/>
      <c r="E5024" s="267">
        <v>60</v>
      </c>
      <c r="F5024" s="269">
        <v>116</v>
      </c>
      <c r="G5024" s="270">
        <v>232.6</v>
      </c>
      <c r="M5024" s="267">
        <v>-81.790461201204948</v>
      </c>
    </row>
    <row r="5025" spans="1:13" x14ac:dyDescent="0.25">
      <c r="A5025" s="267">
        <v>7337038</v>
      </c>
      <c r="B5025" s="267" t="s">
        <v>22285</v>
      </c>
      <c r="C5025" s="267" t="s">
        <v>2525</v>
      </c>
      <c r="D5025" s="268"/>
      <c r="E5025" s="267">
        <v>50</v>
      </c>
      <c r="F5025" s="269">
        <v>5181</v>
      </c>
      <c r="G5025" s="270">
        <v>10413.4</v>
      </c>
      <c r="M5025" s="267">
        <v>-63.190816587615096</v>
      </c>
    </row>
    <row r="5026" spans="1:13" x14ac:dyDescent="0.25">
      <c r="A5026" s="267">
        <v>7337039</v>
      </c>
      <c r="B5026" s="267" t="s">
        <v>7778</v>
      </c>
      <c r="C5026" s="267" t="s">
        <v>2525</v>
      </c>
      <c r="D5026" s="268"/>
      <c r="E5026" s="267">
        <v>60</v>
      </c>
      <c r="F5026" s="269">
        <v>257</v>
      </c>
      <c r="G5026" s="270">
        <v>517</v>
      </c>
      <c r="M5026" s="267">
        <v>-81.454338404237745</v>
      </c>
    </row>
    <row r="5027" spans="1:13" x14ac:dyDescent="0.25">
      <c r="A5027" s="267">
        <v>7337040</v>
      </c>
      <c r="B5027" s="267" t="s">
        <v>7780</v>
      </c>
      <c r="C5027" s="267" t="s">
        <v>2525</v>
      </c>
      <c r="D5027" s="268"/>
      <c r="E5027" s="267">
        <v>60</v>
      </c>
      <c r="F5027" s="269">
        <v>7717</v>
      </c>
      <c r="G5027" s="270">
        <v>15512</v>
      </c>
      <c r="M5027" s="267">
        <v>-80.323954152095581</v>
      </c>
    </row>
    <row r="5028" spans="1:13" x14ac:dyDescent="0.25">
      <c r="A5028" s="267">
        <v>7337041</v>
      </c>
      <c r="B5028" s="267" t="s">
        <v>7782</v>
      </c>
      <c r="C5028" s="267" t="s">
        <v>2525</v>
      </c>
      <c r="D5028" s="268"/>
      <c r="E5028" s="267">
        <v>50</v>
      </c>
      <c r="F5028" s="269">
        <v>1213</v>
      </c>
      <c r="G5028" s="270">
        <v>2437.4</v>
      </c>
      <c r="M5028" s="267">
        <v>-72.203688203304878</v>
      </c>
    </row>
    <row r="5029" spans="1:13" x14ac:dyDescent="0.25">
      <c r="A5029" s="267">
        <v>7337042</v>
      </c>
      <c r="B5029" s="267" t="s">
        <v>7784</v>
      </c>
      <c r="C5029" s="267" t="s">
        <v>2525</v>
      </c>
      <c r="D5029" s="268"/>
      <c r="E5029" s="267">
        <v>50</v>
      </c>
      <c r="F5029" s="269">
        <v>600</v>
      </c>
      <c r="G5029" s="270">
        <v>1205</v>
      </c>
      <c r="M5029" s="267">
        <v>-72.937211697511486</v>
      </c>
    </row>
    <row r="5030" spans="1:13" x14ac:dyDescent="0.25">
      <c r="A5030" s="267">
        <v>7337043</v>
      </c>
      <c r="B5030" s="267" t="s">
        <v>7786</v>
      </c>
      <c r="C5030" s="267" t="s">
        <v>2525</v>
      </c>
      <c r="D5030" s="268"/>
      <c r="E5030" s="267">
        <v>60</v>
      </c>
      <c r="F5030" s="269">
        <v>409</v>
      </c>
      <c r="G5030" s="270">
        <v>821.8</v>
      </c>
      <c r="M5030" s="267">
        <v>-81.888577764867648</v>
      </c>
    </row>
    <row r="5031" spans="1:13" x14ac:dyDescent="0.25">
      <c r="A5031" s="267">
        <v>7337044</v>
      </c>
      <c r="B5031" s="267" t="s">
        <v>7788</v>
      </c>
      <c r="C5031" s="267" t="s">
        <v>2525</v>
      </c>
      <c r="D5031" s="268"/>
      <c r="E5031" s="267">
        <v>60</v>
      </c>
      <c r="F5031" s="269">
        <v>1035</v>
      </c>
      <c r="G5031" s="270">
        <v>2081</v>
      </c>
      <c r="M5031" s="267">
        <v>-80.567858473271826</v>
      </c>
    </row>
    <row r="5032" spans="1:13" x14ac:dyDescent="0.25">
      <c r="A5032" s="267">
        <v>7337045</v>
      </c>
      <c r="B5032" s="267" t="s">
        <v>7790</v>
      </c>
      <c r="C5032" s="267" t="s">
        <v>2525</v>
      </c>
      <c r="D5032" s="268"/>
      <c r="E5032" s="267">
        <v>50</v>
      </c>
      <c r="F5032" s="269">
        <v>480</v>
      </c>
      <c r="G5032" s="270">
        <v>964.8</v>
      </c>
      <c r="M5032" s="267">
        <v>-76.879289335545351</v>
      </c>
    </row>
    <row r="5033" spans="1:13" x14ac:dyDescent="0.25">
      <c r="A5033" s="267">
        <v>7337046</v>
      </c>
      <c r="B5033" s="267" t="s">
        <v>7792</v>
      </c>
      <c r="C5033" s="267" t="s">
        <v>2525</v>
      </c>
      <c r="D5033" s="268"/>
      <c r="E5033" s="267">
        <v>60</v>
      </c>
      <c r="F5033" s="269">
        <v>491</v>
      </c>
      <c r="G5033" s="270">
        <v>987</v>
      </c>
      <c r="M5033" s="267">
        <v>-82.867958945286915</v>
      </c>
    </row>
    <row r="5034" spans="1:13" x14ac:dyDescent="0.25">
      <c r="A5034" s="267">
        <v>7337047</v>
      </c>
      <c r="B5034" s="267" t="s">
        <v>7794</v>
      </c>
      <c r="C5034" s="267" t="s">
        <v>2525</v>
      </c>
      <c r="D5034" s="268"/>
      <c r="E5034" s="267">
        <v>50</v>
      </c>
      <c r="F5034" s="269">
        <v>1019</v>
      </c>
      <c r="G5034" s="270">
        <v>2047.4</v>
      </c>
      <c r="M5034" s="267">
        <v>-61.80246782639621</v>
      </c>
    </row>
    <row r="5035" spans="1:13" x14ac:dyDescent="0.25">
      <c r="A5035" s="267">
        <v>7337048</v>
      </c>
      <c r="B5035" s="267" t="s">
        <v>7796</v>
      </c>
      <c r="C5035" s="267" t="s">
        <v>2525</v>
      </c>
      <c r="D5035" s="268"/>
      <c r="E5035" s="267">
        <v>50</v>
      </c>
      <c r="F5035" s="269">
        <v>130</v>
      </c>
      <c r="G5035" s="270">
        <v>261.60000000000002</v>
      </c>
      <c r="M5035" s="267">
        <v>-74.598439310387462</v>
      </c>
    </row>
    <row r="5036" spans="1:13" x14ac:dyDescent="0.25">
      <c r="A5036" s="267">
        <v>7337049</v>
      </c>
      <c r="B5036" s="267" t="s">
        <v>7798</v>
      </c>
      <c r="C5036" s="267" t="s">
        <v>2525</v>
      </c>
      <c r="D5036" s="268"/>
      <c r="E5036" s="267">
        <v>50</v>
      </c>
      <c r="F5036" s="269">
        <v>1163</v>
      </c>
      <c r="G5036" s="270">
        <v>2337</v>
      </c>
      <c r="M5036" s="267">
        <v>-75.074288200107176</v>
      </c>
    </row>
    <row r="5037" spans="1:13" x14ac:dyDescent="0.25">
      <c r="A5037" s="267">
        <v>7337050</v>
      </c>
      <c r="B5037" s="267" t="s">
        <v>7800</v>
      </c>
      <c r="C5037" s="267" t="s">
        <v>2525</v>
      </c>
      <c r="D5037" s="268"/>
      <c r="E5037" s="267">
        <v>60</v>
      </c>
      <c r="F5037" s="269">
        <v>7130</v>
      </c>
      <c r="G5037" s="270">
        <v>14330.6</v>
      </c>
      <c r="M5037" s="267">
        <v>-81.370357502823353</v>
      </c>
    </row>
    <row r="5038" spans="1:13" x14ac:dyDescent="0.25">
      <c r="A5038" s="267">
        <v>7337051</v>
      </c>
      <c r="B5038" s="267" t="s">
        <v>7802</v>
      </c>
      <c r="C5038" s="267" t="s">
        <v>2525</v>
      </c>
      <c r="D5038" s="268"/>
      <c r="E5038" s="267">
        <v>50</v>
      </c>
      <c r="F5038" s="269">
        <v>194</v>
      </c>
      <c r="G5038" s="270">
        <v>390.6</v>
      </c>
      <c r="M5038" s="267">
        <v>-74.280875655289591</v>
      </c>
    </row>
    <row r="5039" spans="1:13" x14ac:dyDescent="0.25">
      <c r="A5039" s="267">
        <v>7337052</v>
      </c>
      <c r="B5039" s="267" t="s">
        <v>7804</v>
      </c>
      <c r="C5039" s="267" t="s">
        <v>2525</v>
      </c>
      <c r="D5039" s="268"/>
      <c r="E5039" s="267">
        <v>50</v>
      </c>
      <c r="F5039" s="269">
        <v>2091</v>
      </c>
      <c r="G5039" s="270">
        <v>4202.2</v>
      </c>
      <c r="M5039" s="267">
        <v>-75.70476408688485</v>
      </c>
    </row>
    <row r="5040" spans="1:13" x14ac:dyDescent="0.25">
      <c r="A5040" s="267">
        <v>7337054</v>
      </c>
      <c r="B5040" s="267" t="s">
        <v>7806</v>
      </c>
      <c r="C5040" s="267" t="s">
        <v>2525</v>
      </c>
      <c r="D5040" s="268"/>
      <c r="E5040" s="267">
        <v>60</v>
      </c>
      <c r="F5040" s="269">
        <v>101</v>
      </c>
      <c r="G5040" s="270">
        <v>202.6</v>
      </c>
      <c r="M5040" s="267">
        <v>-80.440556676445311</v>
      </c>
    </row>
    <row r="5041" spans="1:13" x14ac:dyDescent="0.25">
      <c r="A5041" s="267">
        <v>7337055</v>
      </c>
      <c r="B5041" s="267" t="s">
        <v>7808</v>
      </c>
      <c r="C5041" s="267" t="s">
        <v>2525</v>
      </c>
      <c r="D5041" s="268"/>
      <c r="E5041" s="267">
        <v>60</v>
      </c>
      <c r="F5041" s="269">
        <v>245</v>
      </c>
      <c r="G5041" s="270">
        <v>493.4</v>
      </c>
      <c r="M5041" s="267">
        <v>-81.216576004877126</v>
      </c>
    </row>
    <row r="5042" spans="1:13" x14ac:dyDescent="0.25">
      <c r="A5042" s="267">
        <v>7337056</v>
      </c>
      <c r="B5042" s="267" t="s">
        <v>7810</v>
      </c>
      <c r="C5042" s="267" t="s">
        <v>2525</v>
      </c>
      <c r="D5042" s="268"/>
      <c r="E5042" s="267">
        <v>60</v>
      </c>
      <c r="F5042" s="269">
        <v>161</v>
      </c>
      <c r="G5042" s="270">
        <v>324</v>
      </c>
      <c r="M5042" s="267">
        <v>-83.243402334242916</v>
      </c>
    </row>
    <row r="5043" spans="1:13" x14ac:dyDescent="0.25">
      <c r="A5043" s="267">
        <v>7337058</v>
      </c>
      <c r="B5043" s="267" t="s">
        <v>2140</v>
      </c>
      <c r="C5043" s="267" t="s">
        <v>2525</v>
      </c>
      <c r="D5043" s="268"/>
      <c r="E5043" s="267">
        <v>50</v>
      </c>
      <c r="F5043" s="269">
        <v>220</v>
      </c>
      <c r="G5043" s="270">
        <v>443</v>
      </c>
      <c r="M5043" s="267">
        <v>-74.940627717943258</v>
      </c>
    </row>
    <row r="5044" spans="1:13" x14ac:dyDescent="0.25">
      <c r="A5044" s="267">
        <v>7337059</v>
      </c>
      <c r="B5044" s="267" t="s">
        <v>7813</v>
      </c>
      <c r="C5044" s="267" t="s">
        <v>2525</v>
      </c>
      <c r="D5044" s="268"/>
      <c r="E5044" s="267">
        <v>60</v>
      </c>
      <c r="F5044" s="269">
        <v>586</v>
      </c>
      <c r="G5044" s="270">
        <v>1178.4000000000001</v>
      </c>
      <c r="M5044" s="267">
        <v>-82.273451619055862</v>
      </c>
    </row>
    <row r="5045" spans="1:13" x14ac:dyDescent="0.25">
      <c r="A5045" s="267">
        <v>7337060</v>
      </c>
      <c r="B5045" s="267" t="s">
        <v>7815</v>
      </c>
      <c r="C5045" s="267" t="s">
        <v>2525</v>
      </c>
      <c r="D5045" s="268"/>
      <c r="E5045" s="267">
        <v>60</v>
      </c>
      <c r="F5045" s="269">
        <v>4077</v>
      </c>
      <c r="G5045" s="270">
        <v>8194.4</v>
      </c>
      <c r="M5045" s="267">
        <v>-83.515170263900501</v>
      </c>
    </row>
    <row r="5046" spans="1:13" x14ac:dyDescent="0.25">
      <c r="A5046" s="267">
        <v>7337061</v>
      </c>
      <c r="B5046" s="267" t="s">
        <v>7817</v>
      </c>
      <c r="C5046" s="267" t="s">
        <v>2525</v>
      </c>
      <c r="D5046" s="268"/>
      <c r="E5046" s="267">
        <v>50</v>
      </c>
      <c r="F5046" s="269">
        <v>3050</v>
      </c>
      <c r="G5046" s="270">
        <v>6130</v>
      </c>
      <c r="M5046" s="267">
        <v>-61.572093143313097</v>
      </c>
    </row>
    <row r="5047" spans="1:13" x14ac:dyDescent="0.25">
      <c r="A5047" s="267">
        <v>7337062</v>
      </c>
      <c r="B5047" s="267" t="s">
        <v>7819</v>
      </c>
      <c r="C5047" s="267" t="s">
        <v>2525</v>
      </c>
      <c r="D5047" s="268"/>
      <c r="E5047" s="267">
        <v>50</v>
      </c>
      <c r="F5047" s="269">
        <v>404</v>
      </c>
      <c r="G5047" s="270">
        <v>811.2</v>
      </c>
      <c r="M5047" s="267">
        <v>-78.884322255339342</v>
      </c>
    </row>
    <row r="5048" spans="1:13" x14ac:dyDescent="0.25">
      <c r="A5048" s="267">
        <v>7337064</v>
      </c>
      <c r="B5048" s="267" t="s">
        <v>7821</v>
      </c>
      <c r="C5048" s="267" t="s">
        <v>2525</v>
      </c>
      <c r="D5048" s="268"/>
      <c r="E5048" s="267">
        <v>60</v>
      </c>
      <c r="F5048" s="269">
        <v>480</v>
      </c>
      <c r="G5048" s="270">
        <v>964.8</v>
      </c>
      <c r="M5048" s="267">
        <v>-79.646142079982425</v>
      </c>
    </row>
    <row r="5049" spans="1:13" x14ac:dyDescent="0.25">
      <c r="A5049" s="267">
        <v>7337065</v>
      </c>
      <c r="B5049" s="267" t="s">
        <v>7823</v>
      </c>
      <c r="C5049" s="267" t="s">
        <v>2525</v>
      </c>
      <c r="D5049" s="268"/>
      <c r="E5049" s="267">
        <v>60</v>
      </c>
      <c r="F5049" s="269">
        <v>325</v>
      </c>
      <c r="G5049" s="270">
        <v>653.6</v>
      </c>
      <c r="M5049" s="267">
        <v>-83.549884494470717</v>
      </c>
    </row>
    <row r="5050" spans="1:13" x14ac:dyDescent="0.25">
      <c r="A5050" s="267">
        <v>7337066</v>
      </c>
      <c r="B5050" s="267" t="s">
        <v>7825</v>
      </c>
      <c r="C5050" s="267" t="s">
        <v>2525</v>
      </c>
      <c r="D5050" s="268"/>
      <c r="E5050" s="267">
        <v>50</v>
      </c>
      <c r="F5050" s="269">
        <v>550</v>
      </c>
      <c r="G5050" s="270">
        <v>1106.4000000000001</v>
      </c>
      <c r="M5050" s="267">
        <v>-72.278158768474</v>
      </c>
    </row>
    <row r="5051" spans="1:13" x14ac:dyDescent="0.25">
      <c r="A5051" s="267">
        <v>7337067</v>
      </c>
      <c r="B5051" s="267" t="s">
        <v>7827</v>
      </c>
      <c r="C5051" s="267" t="s">
        <v>2525</v>
      </c>
      <c r="D5051" s="268"/>
      <c r="E5051" s="267">
        <v>60</v>
      </c>
      <c r="F5051" s="269">
        <v>319</v>
      </c>
      <c r="G5051" s="270">
        <v>640.20000000000005</v>
      </c>
      <c r="M5051" s="267">
        <v>-82.924362242756729</v>
      </c>
    </row>
    <row r="5052" spans="1:13" x14ac:dyDescent="0.25">
      <c r="A5052" s="267">
        <v>7337068</v>
      </c>
      <c r="B5052" s="267" t="s">
        <v>4419</v>
      </c>
      <c r="C5052" s="267" t="s">
        <v>2525</v>
      </c>
      <c r="D5052" s="268"/>
      <c r="E5052" s="267">
        <v>50</v>
      </c>
      <c r="F5052" s="269">
        <v>795</v>
      </c>
      <c r="G5052" s="270">
        <v>1597</v>
      </c>
      <c r="M5052" s="267">
        <v>-50.167344457313192</v>
      </c>
    </row>
    <row r="5053" spans="1:13" x14ac:dyDescent="0.25">
      <c r="A5053" s="267">
        <v>7337069</v>
      </c>
      <c r="B5053" s="267" t="s">
        <v>7830</v>
      </c>
      <c r="C5053" s="267" t="s">
        <v>2525</v>
      </c>
      <c r="D5053" s="268"/>
      <c r="E5053" s="267">
        <v>60</v>
      </c>
      <c r="F5053" s="269">
        <v>419</v>
      </c>
      <c r="G5053" s="270">
        <v>841.2</v>
      </c>
      <c r="M5053" s="267">
        <v>-81.548866219777977</v>
      </c>
    </row>
    <row r="5054" spans="1:13" x14ac:dyDescent="0.25">
      <c r="A5054" s="267">
        <v>7337070</v>
      </c>
      <c r="B5054" s="267" t="s">
        <v>7832</v>
      </c>
      <c r="C5054" s="267" t="s">
        <v>2525</v>
      </c>
      <c r="D5054" s="268"/>
      <c r="E5054" s="267">
        <v>50</v>
      </c>
      <c r="F5054" s="269">
        <v>6935</v>
      </c>
      <c r="G5054" s="270">
        <v>13938.4</v>
      </c>
      <c r="M5054" s="267">
        <v>-61.721790041219982</v>
      </c>
    </row>
    <row r="5055" spans="1:13" x14ac:dyDescent="0.25">
      <c r="A5055" s="267">
        <v>7337071</v>
      </c>
      <c r="B5055" s="267" t="s">
        <v>7834</v>
      </c>
      <c r="C5055" s="267" t="s">
        <v>2525</v>
      </c>
      <c r="D5055" s="268"/>
      <c r="E5055" s="267">
        <v>60</v>
      </c>
      <c r="F5055" s="269">
        <v>714</v>
      </c>
      <c r="G5055" s="270">
        <v>1435</v>
      </c>
      <c r="M5055" s="267">
        <v>-82.866591896020822</v>
      </c>
    </row>
    <row r="5056" spans="1:13" x14ac:dyDescent="0.25">
      <c r="A5056" s="267">
        <v>7337072</v>
      </c>
      <c r="B5056" s="267" t="s">
        <v>7836</v>
      </c>
      <c r="C5056" s="267" t="s">
        <v>2525</v>
      </c>
      <c r="D5056" s="268"/>
      <c r="E5056" s="267">
        <v>60</v>
      </c>
      <c r="F5056" s="269">
        <v>283</v>
      </c>
      <c r="G5056" s="270">
        <v>569.79999999999995</v>
      </c>
      <c r="M5056" s="267">
        <v>-82.340623621705532</v>
      </c>
    </row>
    <row r="5057" spans="1:13" x14ac:dyDescent="0.25">
      <c r="A5057" s="267">
        <v>7337073</v>
      </c>
      <c r="B5057" s="267" t="s">
        <v>7838</v>
      </c>
      <c r="C5057" s="267" t="s">
        <v>2525</v>
      </c>
      <c r="D5057" s="268"/>
      <c r="E5057" s="267">
        <v>50</v>
      </c>
      <c r="F5057" s="269">
        <v>506</v>
      </c>
      <c r="G5057" s="270">
        <v>1016.2</v>
      </c>
      <c r="M5057" s="267">
        <v>-78.945351115373271</v>
      </c>
    </row>
    <row r="5058" spans="1:13" x14ac:dyDescent="0.25">
      <c r="A5058" s="267">
        <v>7337074</v>
      </c>
      <c r="B5058" s="267" t="s">
        <v>7840</v>
      </c>
      <c r="C5058" s="267" t="s">
        <v>2525</v>
      </c>
      <c r="D5058" s="268"/>
      <c r="E5058" s="267">
        <v>50</v>
      </c>
      <c r="F5058" s="269">
        <v>396</v>
      </c>
      <c r="G5058" s="270">
        <v>796.6</v>
      </c>
      <c r="M5058" s="267">
        <v>-78.655209761183002</v>
      </c>
    </row>
    <row r="5059" spans="1:13" x14ac:dyDescent="0.25">
      <c r="A5059" s="267">
        <v>7337076</v>
      </c>
      <c r="B5059" s="267" t="s">
        <v>637</v>
      </c>
      <c r="C5059" s="267" t="s">
        <v>2525</v>
      </c>
      <c r="D5059" s="268"/>
      <c r="E5059" s="267">
        <v>50</v>
      </c>
      <c r="F5059" s="269">
        <v>950</v>
      </c>
      <c r="G5059" s="270">
        <v>1910.2</v>
      </c>
      <c r="M5059" s="267">
        <v>-71.952328014819145</v>
      </c>
    </row>
    <row r="5060" spans="1:13" x14ac:dyDescent="0.25">
      <c r="A5060" s="267">
        <v>7337077</v>
      </c>
      <c r="B5060" s="267" t="s">
        <v>7843</v>
      </c>
      <c r="C5060" s="267" t="s">
        <v>2525</v>
      </c>
      <c r="D5060" s="268"/>
      <c r="E5060" s="267">
        <v>50</v>
      </c>
      <c r="F5060" s="269">
        <v>465</v>
      </c>
      <c r="G5060" s="270">
        <v>934.4</v>
      </c>
      <c r="M5060" s="267">
        <v>-78.598989229022152</v>
      </c>
    </row>
    <row r="5061" spans="1:13" x14ac:dyDescent="0.25">
      <c r="A5061" s="267">
        <v>7337078</v>
      </c>
      <c r="B5061" s="267" t="s">
        <v>7845</v>
      </c>
      <c r="C5061" s="267" t="s">
        <v>2525</v>
      </c>
      <c r="D5061" s="268"/>
      <c r="E5061" s="267">
        <v>70</v>
      </c>
      <c r="F5061" s="269">
        <v>305</v>
      </c>
      <c r="G5061" s="270">
        <v>612.4</v>
      </c>
      <c r="M5061" s="267">
        <v>-87.352282016541565</v>
      </c>
    </row>
    <row r="5062" spans="1:13" x14ac:dyDescent="0.25">
      <c r="A5062" s="267">
        <v>7337079</v>
      </c>
      <c r="B5062" s="267" t="s">
        <v>7847</v>
      </c>
      <c r="C5062" s="267" t="s">
        <v>2525</v>
      </c>
      <c r="D5062" s="268"/>
      <c r="E5062" s="267">
        <v>60</v>
      </c>
      <c r="F5062" s="269">
        <v>316</v>
      </c>
      <c r="G5062" s="270">
        <v>636</v>
      </c>
      <c r="M5062" s="267">
        <v>-83.907863432629512</v>
      </c>
    </row>
    <row r="5063" spans="1:13" x14ac:dyDescent="0.25">
      <c r="A5063" s="267">
        <v>7337080</v>
      </c>
      <c r="B5063" s="267" t="s">
        <v>7849</v>
      </c>
      <c r="C5063" s="267" t="s">
        <v>2525</v>
      </c>
      <c r="D5063" s="268"/>
      <c r="E5063" s="267">
        <v>60</v>
      </c>
      <c r="F5063" s="269">
        <v>178</v>
      </c>
      <c r="G5063" s="270">
        <v>358.2</v>
      </c>
      <c r="M5063" s="267">
        <v>-80.830296155324916</v>
      </c>
    </row>
    <row r="5064" spans="1:13" x14ac:dyDescent="0.25">
      <c r="A5064" s="267">
        <v>7337081</v>
      </c>
      <c r="B5064" s="267" t="s">
        <v>7851</v>
      </c>
      <c r="C5064" s="267" t="s">
        <v>2525</v>
      </c>
      <c r="D5064" s="268"/>
      <c r="E5064" s="267">
        <v>60</v>
      </c>
      <c r="F5064" s="269">
        <v>189</v>
      </c>
      <c r="G5064" s="270">
        <v>380.6</v>
      </c>
      <c r="M5064" s="267">
        <v>-83.029295828596474</v>
      </c>
    </row>
    <row r="5065" spans="1:13" x14ac:dyDescent="0.25">
      <c r="A5065" s="267">
        <v>7337082</v>
      </c>
      <c r="B5065" s="267" t="s">
        <v>7853</v>
      </c>
      <c r="C5065" s="267" t="s">
        <v>2525</v>
      </c>
      <c r="D5065" s="268"/>
      <c r="E5065" s="267">
        <v>50</v>
      </c>
      <c r="F5065" s="269">
        <v>270</v>
      </c>
      <c r="G5065" s="270">
        <v>542.79999999999995</v>
      </c>
      <c r="M5065" s="267">
        <v>-76.757530757041792</v>
      </c>
    </row>
    <row r="5066" spans="1:13" x14ac:dyDescent="0.25">
      <c r="A5066" s="267">
        <v>7337083</v>
      </c>
      <c r="B5066" s="267" t="s">
        <v>7855</v>
      </c>
      <c r="C5066" s="267" t="s">
        <v>2525</v>
      </c>
      <c r="D5066" s="268"/>
      <c r="E5066" s="267">
        <v>70</v>
      </c>
      <c r="F5066" s="269">
        <v>553</v>
      </c>
      <c r="G5066" s="270">
        <v>1110.5999999999999</v>
      </c>
      <c r="M5066" s="267">
        <v>-85.719333328453544</v>
      </c>
    </row>
    <row r="5067" spans="1:13" x14ac:dyDescent="0.25">
      <c r="A5067" s="267">
        <v>7337084</v>
      </c>
      <c r="B5067" s="267" t="s">
        <v>7857</v>
      </c>
      <c r="C5067" s="267" t="s">
        <v>2525</v>
      </c>
      <c r="D5067" s="268"/>
      <c r="E5067" s="267">
        <v>50</v>
      </c>
      <c r="F5067" s="269">
        <v>267</v>
      </c>
      <c r="G5067" s="270">
        <v>535.79999999999995</v>
      </c>
      <c r="M5067" s="267">
        <v>-70.975754242988671</v>
      </c>
    </row>
    <row r="5068" spans="1:13" x14ac:dyDescent="0.25">
      <c r="A5068" s="267">
        <v>7337501</v>
      </c>
      <c r="B5068" s="267" t="s">
        <v>7859</v>
      </c>
      <c r="C5068" s="267" t="s">
        <v>22275</v>
      </c>
      <c r="D5068" s="268"/>
      <c r="E5068" s="267">
        <v>50</v>
      </c>
      <c r="F5068" s="269">
        <v>3451</v>
      </c>
      <c r="G5068" s="270">
        <v>6936.2</v>
      </c>
      <c r="M5068" s="267">
        <v>-65.575335591990182</v>
      </c>
    </row>
    <row r="5069" spans="1:13" x14ac:dyDescent="0.25">
      <c r="A5069" s="267">
        <v>7338001</v>
      </c>
      <c r="B5069" s="267" t="s">
        <v>7861</v>
      </c>
      <c r="C5069" s="267" t="s">
        <v>2525</v>
      </c>
      <c r="D5069" s="268"/>
      <c r="E5069" s="267">
        <v>50</v>
      </c>
      <c r="F5069" s="269">
        <v>3796</v>
      </c>
      <c r="G5069" s="270">
        <v>7630</v>
      </c>
      <c r="M5069" s="267">
        <v>-76.430699150377322</v>
      </c>
    </row>
    <row r="5070" spans="1:13" x14ac:dyDescent="0.25">
      <c r="A5070" s="267">
        <v>7338002</v>
      </c>
      <c r="B5070" s="267" t="s">
        <v>7863</v>
      </c>
      <c r="C5070" s="267" t="s">
        <v>2525</v>
      </c>
      <c r="D5070" s="268"/>
      <c r="E5070" s="267">
        <v>50</v>
      </c>
      <c r="F5070" s="269">
        <v>1524</v>
      </c>
      <c r="G5070" s="270">
        <v>3063.4</v>
      </c>
      <c r="M5070" s="267">
        <v>-78.442902763699891</v>
      </c>
    </row>
    <row r="5071" spans="1:13" x14ac:dyDescent="0.25">
      <c r="A5071" s="267">
        <v>7338003</v>
      </c>
      <c r="B5071" s="267" t="s">
        <v>7865</v>
      </c>
      <c r="C5071" s="267" t="s">
        <v>2525</v>
      </c>
      <c r="D5071" s="268"/>
      <c r="E5071" s="267">
        <v>50</v>
      </c>
      <c r="F5071" s="269">
        <v>1555</v>
      </c>
      <c r="G5071" s="270">
        <v>3126.4</v>
      </c>
      <c r="M5071" s="267">
        <v>-77.230480540635824</v>
      </c>
    </row>
    <row r="5072" spans="1:13" x14ac:dyDescent="0.25">
      <c r="A5072" s="267">
        <v>7338004</v>
      </c>
      <c r="B5072" s="267" t="s">
        <v>7867</v>
      </c>
      <c r="C5072" s="267" t="s">
        <v>2525</v>
      </c>
      <c r="D5072" s="268"/>
      <c r="E5072" s="267">
        <v>50</v>
      </c>
      <c r="F5072" s="269">
        <v>4917</v>
      </c>
      <c r="G5072" s="270">
        <v>9883.4</v>
      </c>
      <c r="M5072" s="267">
        <v>-68.797985640511854</v>
      </c>
    </row>
    <row r="5073" spans="1:13" x14ac:dyDescent="0.25">
      <c r="A5073" s="267">
        <v>7338005</v>
      </c>
      <c r="B5073" s="267" t="s">
        <v>7869</v>
      </c>
      <c r="C5073" s="267" t="s">
        <v>2525</v>
      </c>
      <c r="D5073" s="268"/>
      <c r="E5073" s="267">
        <v>50</v>
      </c>
      <c r="F5073" s="269">
        <v>5117</v>
      </c>
      <c r="G5073" s="270">
        <v>10286</v>
      </c>
      <c r="M5073" s="267">
        <v>-69.681354637408717</v>
      </c>
    </row>
    <row r="5074" spans="1:13" x14ac:dyDescent="0.25">
      <c r="A5074" s="267">
        <v>7338006</v>
      </c>
      <c r="B5074" s="267" t="s">
        <v>7871</v>
      </c>
      <c r="C5074" s="267" t="s">
        <v>2525</v>
      </c>
      <c r="D5074" s="268"/>
      <c r="E5074" s="267">
        <v>50</v>
      </c>
      <c r="F5074" s="269">
        <v>3398</v>
      </c>
      <c r="G5074" s="270">
        <v>6829.6</v>
      </c>
      <c r="M5074" s="267">
        <v>-71.180193787775295</v>
      </c>
    </row>
    <row r="5075" spans="1:13" x14ac:dyDescent="0.25">
      <c r="A5075" s="267">
        <v>7338007</v>
      </c>
      <c r="B5075" s="267" t="s">
        <v>7873</v>
      </c>
      <c r="C5075" s="267" t="s">
        <v>2525</v>
      </c>
      <c r="D5075" s="268"/>
      <c r="E5075" s="267">
        <v>50</v>
      </c>
      <c r="F5075" s="269">
        <v>2861</v>
      </c>
      <c r="G5075" s="270">
        <v>5750.2</v>
      </c>
      <c r="M5075" s="267">
        <v>-77.186824966112681</v>
      </c>
    </row>
    <row r="5076" spans="1:13" x14ac:dyDescent="0.25">
      <c r="A5076" s="267">
        <v>7338008</v>
      </c>
      <c r="B5076" s="267" t="s">
        <v>7875</v>
      </c>
      <c r="C5076" s="267" t="s">
        <v>2525</v>
      </c>
      <c r="D5076" s="268"/>
      <c r="E5076" s="267">
        <v>50</v>
      </c>
      <c r="F5076" s="269">
        <v>1265</v>
      </c>
      <c r="G5076" s="270">
        <v>2542</v>
      </c>
      <c r="M5076" s="267">
        <v>-74.557091698048851</v>
      </c>
    </row>
    <row r="5077" spans="1:13" x14ac:dyDescent="0.25">
      <c r="A5077" s="267">
        <v>7338009</v>
      </c>
      <c r="B5077" s="267" t="s">
        <v>7877</v>
      </c>
      <c r="C5077" s="267" t="s">
        <v>2525</v>
      </c>
      <c r="D5077" s="268"/>
      <c r="E5077" s="267">
        <v>60</v>
      </c>
      <c r="F5077" s="269">
        <v>649</v>
      </c>
      <c r="G5077" s="270">
        <v>1303.5999999999999</v>
      </c>
      <c r="M5077" s="267">
        <v>-79.823789223735957</v>
      </c>
    </row>
    <row r="5078" spans="1:13" x14ac:dyDescent="0.25">
      <c r="A5078" s="267">
        <v>7338010</v>
      </c>
      <c r="B5078" s="267" t="s">
        <v>7879</v>
      </c>
      <c r="C5078" s="267" t="s">
        <v>2525</v>
      </c>
      <c r="D5078" s="268"/>
      <c r="E5078" s="267">
        <v>60</v>
      </c>
      <c r="F5078" s="269">
        <v>7569</v>
      </c>
      <c r="G5078" s="270">
        <v>15213.8</v>
      </c>
      <c r="M5078" s="267">
        <v>-79.983144614213231</v>
      </c>
    </row>
    <row r="5079" spans="1:13" x14ac:dyDescent="0.25">
      <c r="A5079" s="267">
        <v>7338011</v>
      </c>
      <c r="B5079" s="267" t="s">
        <v>7881</v>
      </c>
      <c r="C5079" s="267" t="s">
        <v>2525</v>
      </c>
      <c r="D5079" s="268"/>
      <c r="E5079" s="267">
        <v>50</v>
      </c>
      <c r="F5079" s="269">
        <v>1517</v>
      </c>
      <c r="G5079" s="270">
        <v>3049.6</v>
      </c>
      <c r="M5079" s="267">
        <v>-68.66142683749969</v>
      </c>
    </row>
    <row r="5080" spans="1:13" x14ac:dyDescent="0.25">
      <c r="A5080" s="267">
        <v>7338012</v>
      </c>
      <c r="B5080" s="267" t="s">
        <v>7883</v>
      </c>
      <c r="C5080" s="267" t="s">
        <v>2525</v>
      </c>
      <c r="D5080" s="268"/>
      <c r="E5080" s="267">
        <v>60</v>
      </c>
      <c r="F5080" s="269">
        <v>1490</v>
      </c>
      <c r="G5080" s="270">
        <v>2994.6</v>
      </c>
      <c r="M5080" s="267">
        <v>-79.51578507284043</v>
      </c>
    </row>
    <row r="5081" spans="1:13" x14ac:dyDescent="0.25">
      <c r="A5081" s="267">
        <v>7338013</v>
      </c>
      <c r="B5081" s="267" t="s">
        <v>7885</v>
      </c>
      <c r="C5081" s="267" t="s">
        <v>2525</v>
      </c>
      <c r="D5081" s="268"/>
      <c r="E5081" s="267">
        <v>50</v>
      </c>
      <c r="F5081" s="269">
        <v>619</v>
      </c>
      <c r="G5081" s="270">
        <v>1243.2</v>
      </c>
      <c r="M5081" s="267">
        <v>-78.468646713311315</v>
      </c>
    </row>
    <row r="5082" spans="1:13" x14ac:dyDescent="0.25">
      <c r="A5082" s="267">
        <v>7338014</v>
      </c>
      <c r="B5082" s="267" t="s">
        <v>7887</v>
      </c>
      <c r="C5082" s="267" t="s">
        <v>2525</v>
      </c>
      <c r="D5082" s="268"/>
      <c r="E5082" s="267">
        <v>50</v>
      </c>
      <c r="F5082" s="269">
        <v>1527</v>
      </c>
      <c r="G5082" s="270">
        <v>3070.2</v>
      </c>
      <c r="M5082" s="267">
        <v>-76.1657593119414</v>
      </c>
    </row>
    <row r="5083" spans="1:13" x14ac:dyDescent="0.25">
      <c r="A5083" s="267">
        <v>7338015</v>
      </c>
      <c r="B5083" s="267" t="s">
        <v>7889</v>
      </c>
      <c r="C5083" s="267" t="s">
        <v>2525</v>
      </c>
      <c r="D5083" s="268"/>
      <c r="E5083" s="267">
        <v>60</v>
      </c>
      <c r="F5083" s="269">
        <v>462</v>
      </c>
      <c r="G5083" s="270">
        <v>928.8</v>
      </c>
      <c r="M5083" s="267">
        <v>-80.158556845767947</v>
      </c>
    </row>
    <row r="5084" spans="1:13" x14ac:dyDescent="0.25">
      <c r="A5084" s="267">
        <v>7338016</v>
      </c>
      <c r="B5084" s="267" t="s">
        <v>7891</v>
      </c>
      <c r="C5084" s="267" t="s">
        <v>2525</v>
      </c>
      <c r="D5084" s="268"/>
      <c r="E5084" s="267">
        <v>50</v>
      </c>
      <c r="F5084" s="269">
        <v>3227</v>
      </c>
      <c r="G5084" s="270">
        <v>6487.2</v>
      </c>
      <c r="M5084" s="267">
        <v>-77.135641295841083</v>
      </c>
    </row>
    <row r="5085" spans="1:13" x14ac:dyDescent="0.25">
      <c r="A5085" s="267">
        <v>7338017</v>
      </c>
      <c r="B5085" s="267" t="s">
        <v>7893</v>
      </c>
      <c r="C5085" s="267" t="s">
        <v>2525</v>
      </c>
      <c r="D5085" s="268"/>
      <c r="E5085" s="267">
        <v>50</v>
      </c>
      <c r="F5085" s="269">
        <v>5440</v>
      </c>
      <c r="G5085" s="270">
        <v>10935.4</v>
      </c>
      <c r="M5085" s="267">
        <v>-51.023349258790397</v>
      </c>
    </row>
    <row r="5086" spans="1:13" x14ac:dyDescent="0.25">
      <c r="A5086" s="267">
        <v>7338018</v>
      </c>
      <c r="B5086" s="267" t="s">
        <v>7895</v>
      </c>
      <c r="C5086" s="267" t="s">
        <v>2525</v>
      </c>
      <c r="D5086" s="268"/>
      <c r="E5086" s="267">
        <v>50</v>
      </c>
      <c r="F5086" s="269">
        <v>3478</v>
      </c>
      <c r="G5086" s="270">
        <v>6991.2</v>
      </c>
      <c r="M5086" s="267">
        <v>-74.212777595518446</v>
      </c>
    </row>
    <row r="5087" spans="1:13" x14ac:dyDescent="0.25">
      <c r="A5087" s="267">
        <v>7338019</v>
      </c>
      <c r="B5087" s="267" t="s">
        <v>7897</v>
      </c>
      <c r="C5087" s="267" t="s">
        <v>2525</v>
      </c>
      <c r="D5087" s="268"/>
      <c r="E5087" s="267">
        <v>50</v>
      </c>
      <c r="F5087" s="269">
        <v>6245</v>
      </c>
      <c r="G5087" s="270">
        <v>12553.2</v>
      </c>
      <c r="M5087" s="267">
        <v>-66.723427445184086</v>
      </c>
    </row>
    <row r="5088" spans="1:13" x14ac:dyDescent="0.25">
      <c r="A5088" s="267">
        <v>7338020</v>
      </c>
      <c r="B5088" s="267" t="s">
        <v>7899</v>
      </c>
      <c r="C5088" s="267" t="s">
        <v>2525</v>
      </c>
      <c r="D5088" s="268"/>
      <c r="E5088" s="267">
        <v>50</v>
      </c>
      <c r="F5088" s="269">
        <v>9116</v>
      </c>
      <c r="G5088" s="270">
        <v>18322.400000000001</v>
      </c>
      <c r="M5088" s="267">
        <v>-73.289517391831168</v>
      </c>
    </row>
    <row r="5089" spans="1:13" x14ac:dyDescent="0.25">
      <c r="A5089" s="267">
        <v>7338021</v>
      </c>
      <c r="B5089" s="267" t="s">
        <v>7901</v>
      </c>
      <c r="C5089" s="267" t="s">
        <v>2525</v>
      </c>
      <c r="D5089" s="268"/>
      <c r="E5089" s="267">
        <v>50</v>
      </c>
      <c r="F5089" s="269">
        <v>1654</v>
      </c>
      <c r="G5089" s="270">
        <v>3325.2</v>
      </c>
      <c r="M5089" s="267">
        <v>-78.37946433281536</v>
      </c>
    </row>
    <row r="5090" spans="1:13" x14ac:dyDescent="0.25">
      <c r="A5090" s="267">
        <v>7338022</v>
      </c>
      <c r="B5090" s="267" t="s">
        <v>7903</v>
      </c>
      <c r="C5090" s="267" t="s">
        <v>2525</v>
      </c>
      <c r="D5090" s="268"/>
      <c r="E5090" s="267">
        <v>60</v>
      </c>
      <c r="F5090" s="269">
        <v>1432</v>
      </c>
      <c r="G5090" s="270">
        <v>2877.6</v>
      </c>
      <c r="M5090" s="267">
        <v>-79.385903848787891</v>
      </c>
    </row>
    <row r="5091" spans="1:13" x14ac:dyDescent="0.25">
      <c r="A5091" s="267">
        <v>7338023</v>
      </c>
      <c r="B5091" s="267" t="s">
        <v>7905</v>
      </c>
      <c r="C5091" s="267" t="s">
        <v>2525</v>
      </c>
      <c r="D5091" s="268"/>
      <c r="E5091" s="267">
        <v>50</v>
      </c>
      <c r="F5091" s="269">
        <v>4666</v>
      </c>
      <c r="G5091" s="270">
        <v>9379.2000000000007</v>
      </c>
      <c r="M5091" s="267">
        <v>-76.449896235393751</v>
      </c>
    </row>
    <row r="5092" spans="1:13" x14ac:dyDescent="0.25">
      <c r="A5092" s="267">
        <v>7338025</v>
      </c>
      <c r="B5092" s="267" t="s">
        <v>7907</v>
      </c>
      <c r="C5092" s="267" t="s">
        <v>22275</v>
      </c>
      <c r="D5092" s="268"/>
      <c r="E5092" s="267">
        <v>50</v>
      </c>
      <c r="F5092" s="269">
        <v>9547</v>
      </c>
      <c r="G5092" s="270">
        <v>19190.400000000001</v>
      </c>
      <c r="M5092" s="267">
        <v>-65.604970670793634</v>
      </c>
    </row>
    <row r="5093" spans="1:13" x14ac:dyDescent="0.25">
      <c r="A5093" s="267">
        <v>7338026</v>
      </c>
      <c r="B5093" s="267" t="s">
        <v>7909</v>
      </c>
      <c r="C5093" s="267" t="s">
        <v>2525</v>
      </c>
      <c r="D5093" s="268"/>
      <c r="E5093" s="267">
        <v>50</v>
      </c>
      <c r="F5093" s="269">
        <v>2675</v>
      </c>
      <c r="G5093" s="270">
        <v>5376.2</v>
      </c>
      <c r="M5093" s="267">
        <v>-75.170391547972557</v>
      </c>
    </row>
    <row r="5094" spans="1:13" x14ac:dyDescent="0.25">
      <c r="A5094" s="267">
        <v>7339001</v>
      </c>
      <c r="B5094" s="267" t="s">
        <v>7911</v>
      </c>
      <c r="C5094" s="267" t="s">
        <v>2525</v>
      </c>
      <c r="D5094" s="268"/>
      <c r="E5094" s="267">
        <v>50</v>
      </c>
      <c r="F5094" s="269">
        <v>698</v>
      </c>
      <c r="G5094" s="270">
        <v>1402.2</v>
      </c>
      <c r="M5094" s="267">
        <v>-76.623095205671632</v>
      </c>
    </row>
    <row r="5095" spans="1:13" x14ac:dyDescent="0.25">
      <c r="A5095" s="267">
        <v>7339002</v>
      </c>
      <c r="B5095" s="267" t="s">
        <v>7913</v>
      </c>
      <c r="C5095" s="267" t="s">
        <v>2525</v>
      </c>
      <c r="D5095" s="268"/>
      <c r="E5095" s="267">
        <v>50</v>
      </c>
      <c r="F5095" s="269">
        <v>451</v>
      </c>
      <c r="G5095" s="270">
        <v>906.6</v>
      </c>
      <c r="M5095" s="267">
        <v>-77.860894223211744</v>
      </c>
    </row>
    <row r="5096" spans="1:13" x14ac:dyDescent="0.25">
      <c r="A5096" s="267">
        <v>7339003</v>
      </c>
      <c r="B5096" s="267" t="s">
        <v>7915</v>
      </c>
      <c r="C5096" s="267" t="s">
        <v>22275</v>
      </c>
      <c r="D5096" s="268"/>
      <c r="E5096" s="267">
        <v>60</v>
      </c>
      <c r="F5096" s="269">
        <v>959</v>
      </c>
      <c r="G5096" s="270">
        <v>1927.6</v>
      </c>
      <c r="M5096" s="267">
        <v>-82.22098794978416</v>
      </c>
    </row>
    <row r="5097" spans="1:13" x14ac:dyDescent="0.25">
      <c r="A5097" s="267">
        <v>7339004</v>
      </c>
      <c r="B5097" s="267" t="s">
        <v>7917</v>
      </c>
      <c r="C5097" s="267" t="s">
        <v>2525</v>
      </c>
      <c r="D5097" s="268"/>
      <c r="E5097" s="267">
        <v>60</v>
      </c>
      <c r="F5097" s="269">
        <v>288</v>
      </c>
      <c r="G5097" s="270">
        <v>579.6</v>
      </c>
      <c r="M5097" s="267">
        <v>-81.562884959970091</v>
      </c>
    </row>
    <row r="5098" spans="1:13" x14ac:dyDescent="0.25">
      <c r="A5098" s="267">
        <v>7339005</v>
      </c>
      <c r="B5098" s="267" t="s">
        <v>7919</v>
      </c>
      <c r="C5098" s="267" t="s">
        <v>22275</v>
      </c>
      <c r="D5098" s="268"/>
      <c r="E5098" s="267">
        <v>50</v>
      </c>
      <c r="F5098" s="269">
        <v>12001</v>
      </c>
      <c r="G5098" s="270">
        <v>24121.4</v>
      </c>
      <c r="M5098" s="267">
        <v>-54.528805256797106</v>
      </c>
    </row>
    <row r="5099" spans="1:13" x14ac:dyDescent="0.25">
      <c r="A5099" s="267">
        <v>7339006</v>
      </c>
      <c r="B5099" s="267" t="s">
        <v>7921</v>
      </c>
      <c r="C5099" s="267" t="s">
        <v>2525</v>
      </c>
      <c r="D5099" s="268"/>
      <c r="E5099" s="267">
        <v>50</v>
      </c>
      <c r="F5099" s="269">
        <v>3537</v>
      </c>
      <c r="G5099" s="270">
        <v>7108.6</v>
      </c>
      <c r="M5099" s="267">
        <v>-62.125256147025389</v>
      </c>
    </row>
    <row r="5100" spans="1:13" x14ac:dyDescent="0.25">
      <c r="A5100" s="267">
        <v>7339007</v>
      </c>
      <c r="B5100" s="267" t="s">
        <v>3206</v>
      </c>
      <c r="C5100" s="267" t="s">
        <v>2525</v>
      </c>
      <c r="D5100" s="268"/>
      <c r="E5100" s="267">
        <v>60</v>
      </c>
      <c r="F5100" s="269">
        <v>65</v>
      </c>
      <c r="G5100" s="270">
        <v>130.4</v>
      </c>
      <c r="M5100" s="267">
        <v>-81.380857363016531</v>
      </c>
    </row>
    <row r="5101" spans="1:13" x14ac:dyDescent="0.25">
      <c r="A5101" s="267">
        <v>7339008</v>
      </c>
      <c r="B5101" s="267" t="s">
        <v>11782</v>
      </c>
      <c r="C5101" s="267" t="s">
        <v>2525</v>
      </c>
      <c r="D5101" s="268"/>
      <c r="E5101" s="267">
        <v>50</v>
      </c>
      <c r="F5101" s="269">
        <v>428</v>
      </c>
      <c r="G5101" s="270">
        <v>861.2</v>
      </c>
      <c r="M5101" s="267">
        <v>-78.297678884106205</v>
      </c>
    </row>
    <row r="5102" spans="1:13" x14ac:dyDescent="0.25">
      <c r="A5102" s="267">
        <v>7339009</v>
      </c>
      <c r="B5102" s="267" t="s">
        <v>7925</v>
      </c>
      <c r="C5102" s="267" t="s">
        <v>2525</v>
      </c>
      <c r="D5102" s="268"/>
      <c r="E5102" s="267">
        <v>50</v>
      </c>
      <c r="F5102" s="269">
        <v>4206</v>
      </c>
      <c r="G5102" s="270">
        <v>8454.7999999999993</v>
      </c>
      <c r="M5102" s="267">
        <v>-66.532686564102619</v>
      </c>
    </row>
    <row r="5103" spans="1:13" x14ac:dyDescent="0.25">
      <c r="A5103" s="267">
        <v>7339010</v>
      </c>
      <c r="B5103" s="267" t="s">
        <v>7927</v>
      </c>
      <c r="C5103" s="267" t="s">
        <v>2525</v>
      </c>
      <c r="D5103" s="268"/>
      <c r="E5103" s="267">
        <v>60</v>
      </c>
      <c r="F5103" s="269">
        <v>7984</v>
      </c>
      <c r="G5103" s="270">
        <v>16047.4</v>
      </c>
      <c r="M5103" s="267">
        <v>-79.373618151578</v>
      </c>
    </row>
    <row r="5104" spans="1:13" x14ac:dyDescent="0.25">
      <c r="A5104" s="267">
        <v>7339011</v>
      </c>
      <c r="B5104" s="267" t="s">
        <v>7929</v>
      </c>
      <c r="C5104" s="267" t="s">
        <v>2525</v>
      </c>
      <c r="D5104" s="268"/>
      <c r="E5104" s="267">
        <v>50</v>
      </c>
      <c r="F5104" s="269">
        <v>738</v>
      </c>
      <c r="G5104" s="270">
        <v>1483</v>
      </c>
      <c r="M5104" s="267">
        <v>-75.561366566669903</v>
      </c>
    </row>
    <row r="5105" spans="1:13" x14ac:dyDescent="0.25">
      <c r="A5105" s="267">
        <v>7339012</v>
      </c>
      <c r="B5105" s="267" t="s">
        <v>7931</v>
      </c>
      <c r="C5105" s="267" t="s">
        <v>2525</v>
      </c>
      <c r="D5105" s="268"/>
      <c r="E5105" s="267">
        <v>60</v>
      </c>
      <c r="F5105" s="269">
        <v>1068</v>
      </c>
      <c r="G5105" s="270">
        <v>2146.8000000000002</v>
      </c>
      <c r="M5105" s="267">
        <v>-80.550496159817087</v>
      </c>
    </row>
    <row r="5106" spans="1:13" x14ac:dyDescent="0.25">
      <c r="A5106" s="267">
        <v>7339013</v>
      </c>
      <c r="B5106" s="267" t="s">
        <v>7933</v>
      </c>
      <c r="C5106" s="267" t="s">
        <v>2525</v>
      </c>
      <c r="D5106" s="268"/>
      <c r="E5106" s="267">
        <v>60</v>
      </c>
      <c r="F5106" s="269">
        <v>458</v>
      </c>
      <c r="G5106" s="270">
        <v>921</v>
      </c>
      <c r="M5106" s="267">
        <v>-80.879257101817672</v>
      </c>
    </row>
    <row r="5107" spans="1:13" x14ac:dyDescent="0.25">
      <c r="A5107" s="267">
        <v>7339015</v>
      </c>
      <c r="B5107" s="267" t="s">
        <v>7935</v>
      </c>
      <c r="C5107" s="267" t="s">
        <v>2525</v>
      </c>
      <c r="D5107" s="268"/>
      <c r="E5107" s="267">
        <v>60</v>
      </c>
      <c r="F5107" s="269">
        <v>270</v>
      </c>
      <c r="G5107" s="270">
        <v>543.4</v>
      </c>
      <c r="M5107" s="267">
        <v>-80.750028242326636</v>
      </c>
    </row>
    <row r="5108" spans="1:13" x14ac:dyDescent="0.25">
      <c r="A5108" s="267">
        <v>7339016</v>
      </c>
      <c r="B5108" s="267" t="s">
        <v>7937</v>
      </c>
      <c r="C5108" s="267" t="s">
        <v>2525</v>
      </c>
      <c r="D5108" s="268"/>
      <c r="E5108" s="267">
        <v>50</v>
      </c>
      <c r="F5108" s="269">
        <v>366</v>
      </c>
      <c r="G5108" s="270">
        <v>736</v>
      </c>
      <c r="M5108" s="267">
        <v>-72.902113446675344</v>
      </c>
    </row>
    <row r="5109" spans="1:13" x14ac:dyDescent="0.25">
      <c r="A5109" s="267">
        <v>7339017</v>
      </c>
      <c r="B5109" s="267" t="s">
        <v>7939</v>
      </c>
      <c r="C5109" s="267" t="s">
        <v>2525</v>
      </c>
      <c r="D5109" s="268"/>
      <c r="E5109" s="267">
        <v>50</v>
      </c>
      <c r="F5109" s="269">
        <v>1695</v>
      </c>
      <c r="G5109" s="270">
        <v>3407.4</v>
      </c>
      <c r="M5109" s="267">
        <v>-76.582311935230194</v>
      </c>
    </row>
    <row r="5110" spans="1:13" x14ac:dyDescent="0.25">
      <c r="A5110" s="267">
        <v>7339018</v>
      </c>
      <c r="B5110" s="267" t="s">
        <v>7941</v>
      </c>
      <c r="C5110" s="267" t="s">
        <v>2525</v>
      </c>
      <c r="D5110" s="268"/>
      <c r="E5110" s="267">
        <v>50</v>
      </c>
      <c r="F5110" s="269">
        <v>340</v>
      </c>
      <c r="G5110" s="270">
        <v>683.6</v>
      </c>
      <c r="M5110" s="267">
        <v>-77.701159801467824</v>
      </c>
    </row>
    <row r="5111" spans="1:13" x14ac:dyDescent="0.25">
      <c r="A5111" s="267">
        <v>7339019</v>
      </c>
      <c r="B5111" s="267" t="s">
        <v>7943</v>
      </c>
      <c r="C5111" s="267" t="s">
        <v>22275</v>
      </c>
      <c r="D5111" s="268"/>
      <c r="E5111" s="267">
        <v>50</v>
      </c>
      <c r="F5111" s="269">
        <v>3297</v>
      </c>
      <c r="G5111" s="270">
        <v>6626.8</v>
      </c>
      <c r="M5111" s="267">
        <v>-76.495838483634202</v>
      </c>
    </row>
    <row r="5112" spans="1:13" x14ac:dyDescent="0.25">
      <c r="A5112" s="267">
        <v>7339020</v>
      </c>
      <c r="B5112" s="267" t="s">
        <v>7945</v>
      </c>
      <c r="C5112" s="267" t="s">
        <v>2525</v>
      </c>
      <c r="D5112" s="268"/>
      <c r="E5112" s="267">
        <v>50</v>
      </c>
      <c r="F5112" s="269">
        <v>10300</v>
      </c>
      <c r="G5112" s="270">
        <v>20702</v>
      </c>
      <c r="M5112" s="267">
        <v>-70.981288039138974</v>
      </c>
    </row>
    <row r="5113" spans="1:13" x14ac:dyDescent="0.25">
      <c r="A5113" s="267">
        <v>7339021</v>
      </c>
      <c r="B5113" s="267" t="s">
        <v>7947</v>
      </c>
      <c r="C5113" s="267" t="s">
        <v>2525</v>
      </c>
      <c r="D5113" s="268"/>
      <c r="E5113" s="267">
        <v>50</v>
      </c>
      <c r="F5113" s="269">
        <v>1853</v>
      </c>
      <c r="G5113" s="270">
        <v>3725.2</v>
      </c>
      <c r="M5113" s="267">
        <v>-74.316686911358033</v>
      </c>
    </row>
    <row r="5114" spans="1:13" x14ac:dyDescent="0.25">
      <c r="A5114" s="267">
        <v>7339022</v>
      </c>
      <c r="B5114" s="267" t="s">
        <v>7949</v>
      </c>
      <c r="C5114" s="267" t="s">
        <v>2525</v>
      </c>
      <c r="D5114" s="268"/>
      <c r="E5114" s="267">
        <v>50</v>
      </c>
      <c r="F5114" s="269">
        <v>613</v>
      </c>
      <c r="G5114" s="270">
        <v>1231.2</v>
      </c>
      <c r="M5114" s="267">
        <v>-74.727462967357553</v>
      </c>
    </row>
    <row r="5115" spans="1:13" x14ac:dyDescent="0.25">
      <c r="A5115" s="267">
        <v>7339024</v>
      </c>
      <c r="B5115" s="267" t="s">
        <v>7951</v>
      </c>
      <c r="C5115" s="267" t="s">
        <v>2525</v>
      </c>
      <c r="D5115" s="268"/>
      <c r="E5115" s="267">
        <v>60</v>
      </c>
      <c r="F5115" s="269">
        <v>1860</v>
      </c>
      <c r="G5115" s="270">
        <v>3738.4</v>
      </c>
      <c r="M5115" s="267">
        <v>-80.405088502802698</v>
      </c>
    </row>
    <row r="5116" spans="1:13" x14ac:dyDescent="0.25">
      <c r="A5116" s="267">
        <v>7339025</v>
      </c>
      <c r="B5116" s="267" t="s">
        <v>7953</v>
      </c>
      <c r="C5116" s="267" t="s">
        <v>2525</v>
      </c>
      <c r="D5116" s="268"/>
      <c r="E5116" s="267">
        <v>50</v>
      </c>
      <c r="F5116" s="269">
        <v>774</v>
      </c>
      <c r="G5116" s="270">
        <v>1556.6</v>
      </c>
      <c r="M5116" s="267">
        <v>-73.581553334468907</v>
      </c>
    </row>
    <row r="5117" spans="1:13" x14ac:dyDescent="0.25">
      <c r="A5117" s="267">
        <v>7339026</v>
      </c>
      <c r="B5117" s="267" t="s">
        <v>7955</v>
      </c>
      <c r="C5117" s="267" t="s">
        <v>2525</v>
      </c>
      <c r="D5117" s="268"/>
      <c r="E5117" s="267">
        <v>50</v>
      </c>
      <c r="F5117" s="269">
        <v>1088</v>
      </c>
      <c r="G5117" s="270">
        <v>2186.1999999999998</v>
      </c>
      <c r="M5117" s="267">
        <v>-75.208267978099997</v>
      </c>
    </row>
    <row r="5118" spans="1:13" x14ac:dyDescent="0.25">
      <c r="A5118" s="267">
        <v>7339027</v>
      </c>
      <c r="B5118" s="267" t="s">
        <v>7957</v>
      </c>
      <c r="C5118" s="267" t="s">
        <v>2525</v>
      </c>
      <c r="D5118" s="268"/>
      <c r="E5118" s="267">
        <v>50</v>
      </c>
      <c r="F5118" s="269">
        <v>3635</v>
      </c>
      <c r="G5118" s="270">
        <v>7305.4</v>
      </c>
      <c r="M5118" s="267">
        <v>-76.600281901427451</v>
      </c>
    </row>
    <row r="5119" spans="1:13" x14ac:dyDescent="0.25">
      <c r="A5119" s="267">
        <v>7339028</v>
      </c>
      <c r="B5119" s="267" t="s">
        <v>6542</v>
      </c>
      <c r="C5119" s="267" t="s">
        <v>2525</v>
      </c>
      <c r="D5119" s="268"/>
      <c r="E5119" s="267">
        <v>50</v>
      </c>
      <c r="F5119" s="269">
        <v>306</v>
      </c>
      <c r="G5119" s="270">
        <v>614.4</v>
      </c>
      <c r="M5119" s="267">
        <v>-71.639276804004709</v>
      </c>
    </row>
    <row r="5120" spans="1:13" x14ac:dyDescent="0.25">
      <c r="A5120" s="267">
        <v>7339029</v>
      </c>
      <c r="B5120" s="267" t="s">
        <v>7960</v>
      </c>
      <c r="C5120" s="267" t="s">
        <v>2525</v>
      </c>
      <c r="D5120" s="268"/>
      <c r="E5120" s="267">
        <v>50</v>
      </c>
      <c r="F5120" s="269">
        <v>368</v>
      </c>
      <c r="G5120" s="270">
        <v>740</v>
      </c>
      <c r="M5120" s="267">
        <v>-77.709963124422046</v>
      </c>
    </row>
    <row r="5121" spans="1:13" x14ac:dyDescent="0.25">
      <c r="A5121" s="267">
        <v>7339030</v>
      </c>
      <c r="B5121" s="267" t="s">
        <v>7962</v>
      </c>
      <c r="C5121" s="267" t="s">
        <v>22275</v>
      </c>
      <c r="D5121" s="268"/>
      <c r="E5121" s="267">
        <v>50</v>
      </c>
      <c r="F5121" s="269">
        <v>20145</v>
      </c>
      <c r="G5121" s="270">
        <v>40491.800000000003</v>
      </c>
      <c r="M5121" s="267">
        <v>57.846128672333961</v>
      </c>
    </row>
    <row r="5122" spans="1:13" x14ac:dyDescent="0.25">
      <c r="A5122" s="267">
        <v>7339031</v>
      </c>
      <c r="B5122" s="267" t="s">
        <v>7964</v>
      </c>
      <c r="C5122" s="267" t="s">
        <v>2525</v>
      </c>
      <c r="D5122" s="268"/>
      <c r="E5122" s="267">
        <v>50</v>
      </c>
      <c r="F5122" s="269">
        <v>786</v>
      </c>
      <c r="G5122" s="270">
        <v>1579.6</v>
      </c>
      <c r="M5122" s="267">
        <v>-73.745497633088405</v>
      </c>
    </row>
    <row r="5123" spans="1:13" x14ac:dyDescent="0.25">
      <c r="A5123" s="267">
        <v>7339032</v>
      </c>
      <c r="B5123" s="267" t="s">
        <v>7966</v>
      </c>
      <c r="C5123" s="267" t="s">
        <v>2525</v>
      </c>
      <c r="D5123" s="268"/>
      <c r="E5123" s="267">
        <v>50</v>
      </c>
      <c r="F5123" s="269">
        <v>1758</v>
      </c>
      <c r="G5123" s="270">
        <v>3533.4</v>
      </c>
      <c r="M5123" s="267">
        <v>-70.404143666405758</v>
      </c>
    </row>
    <row r="5124" spans="1:13" x14ac:dyDescent="0.25">
      <c r="A5124" s="267">
        <v>7339033</v>
      </c>
      <c r="B5124" s="267" t="s">
        <v>7968</v>
      </c>
      <c r="C5124" s="267" t="s">
        <v>2525</v>
      </c>
      <c r="D5124" s="268"/>
      <c r="E5124" s="267">
        <v>50</v>
      </c>
      <c r="F5124" s="269">
        <v>688</v>
      </c>
      <c r="G5124" s="270">
        <v>1383.4</v>
      </c>
      <c r="M5124" s="267">
        <v>-77.383319007741292</v>
      </c>
    </row>
    <row r="5125" spans="1:13" x14ac:dyDescent="0.25">
      <c r="A5125" s="267">
        <v>7339034</v>
      </c>
      <c r="B5125" s="267" t="s">
        <v>7970</v>
      </c>
      <c r="C5125" s="267" t="s">
        <v>2525</v>
      </c>
      <c r="D5125" s="268"/>
      <c r="E5125" s="267">
        <v>50</v>
      </c>
      <c r="F5125" s="269">
        <v>1068</v>
      </c>
      <c r="G5125" s="270">
        <v>2147.4</v>
      </c>
      <c r="M5125" s="267">
        <v>-77.401135090732481</v>
      </c>
    </row>
    <row r="5126" spans="1:13" x14ac:dyDescent="0.25">
      <c r="A5126" s="267">
        <v>7339035</v>
      </c>
      <c r="B5126" s="267" t="s">
        <v>7972</v>
      </c>
      <c r="C5126" s="267" t="s">
        <v>2525</v>
      </c>
      <c r="D5126" s="268"/>
      <c r="E5126" s="267">
        <v>60</v>
      </c>
      <c r="F5126" s="269">
        <v>272</v>
      </c>
      <c r="G5126" s="270">
        <v>545.79999999999995</v>
      </c>
      <c r="M5126" s="267">
        <v>-79.499090046807368</v>
      </c>
    </row>
    <row r="5127" spans="1:13" x14ac:dyDescent="0.25">
      <c r="A5127" s="267">
        <v>7339036</v>
      </c>
      <c r="B5127" s="267" t="s">
        <v>7974</v>
      </c>
      <c r="C5127" s="267" t="s">
        <v>2525</v>
      </c>
      <c r="D5127" s="268"/>
      <c r="E5127" s="267">
        <v>60</v>
      </c>
      <c r="F5127" s="269">
        <v>163</v>
      </c>
      <c r="G5127" s="270">
        <v>327.2</v>
      </c>
      <c r="M5127" s="267">
        <v>-83.023024174164078</v>
      </c>
    </row>
    <row r="5128" spans="1:13" x14ac:dyDescent="0.25">
      <c r="A5128" s="267">
        <v>7339037</v>
      </c>
      <c r="B5128" s="267" t="s">
        <v>7976</v>
      </c>
      <c r="C5128" s="267" t="s">
        <v>2525</v>
      </c>
      <c r="D5128" s="268"/>
      <c r="E5128" s="267">
        <v>50</v>
      </c>
      <c r="F5128" s="269">
        <v>1533</v>
      </c>
      <c r="G5128" s="270">
        <v>3081.4</v>
      </c>
      <c r="M5128" s="267">
        <v>-74.718518322766599</v>
      </c>
    </row>
    <row r="5129" spans="1:13" x14ac:dyDescent="0.25">
      <c r="A5129" s="267">
        <v>7339038</v>
      </c>
      <c r="B5129" s="267" t="s">
        <v>7978</v>
      </c>
      <c r="C5129" s="267" t="s">
        <v>2525</v>
      </c>
      <c r="D5129" s="268"/>
      <c r="E5129" s="267">
        <v>60</v>
      </c>
      <c r="F5129" s="269">
        <v>1416</v>
      </c>
      <c r="G5129" s="270">
        <v>2845.2</v>
      </c>
      <c r="M5129" s="267">
        <v>-79.348437810361176</v>
      </c>
    </row>
    <row r="5130" spans="1:13" x14ac:dyDescent="0.25">
      <c r="A5130" s="267">
        <v>7339039</v>
      </c>
      <c r="B5130" s="267" t="s">
        <v>7980</v>
      </c>
      <c r="C5130" s="267" t="s">
        <v>2525</v>
      </c>
      <c r="D5130" s="268"/>
      <c r="E5130" s="267">
        <v>50</v>
      </c>
      <c r="F5130" s="269">
        <v>2764</v>
      </c>
      <c r="G5130" s="270">
        <v>5555.8</v>
      </c>
      <c r="M5130" s="267">
        <v>-77.80424339029544</v>
      </c>
    </row>
    <row r="5131" spans="1:13" x14ac:dyDescent="0.25">
      <c r="A5131" s="267">
        <v>7339040</v>
      </c>
      <c r="B5131" s="267" t="s">
        <v>7982</v>
      </c>
      <c r="C5131" s="267" t="s">
        <v>2525</v>
      </c>
      <c r="D5131" s="268"/>
      <c r="E5131" s="267">
        <v>60</v>
      </c>
      <c r="F5131" s="269">
        <v>5051</v>
      </c>
      <c r="G5131" s="270">
        <v>10152.4</v>
      </c>
      <c r="M5131" s="267">
        <v>-84.520436016045124</v>
      </c>
    </row>
    <row r="5132" spans="1:13" x14ac:dyDescent="0.25">
      <c r="A5132" s="267">
        <v>7339041</v>
      </c>
      <c r="B5132" s="267" t="s">
        <v>12556</v>
      </c>
      <c r="C5132" s="267" t="s">
        <v>2525</v>
      </c>
      <c r="D5132" s="268"/>
      <c r="E5132" s="267">
        <v>60</v>
      </c>
      <c r="F5132" s="269">
        <v>312</v>
      </c>
      <c r="G5132" s="270">
        <v>627.4</v>
      </c>
      <c r="M5132" s="267">
        <v>-79.247395746911749</v>
      </c>
    </row>
    <row r="5133" spans="1:13" x14ac:dyDescent="0.25">
      <c r="A5133" s="267">
        <v>7339042</v>
      </c>
      <c r="B5133" s="267" t="s">
        <v>12558</v>
      </c>
      <c r="C5133" s="267" t="s">
        <v>22275</v>
      </c>
      <c r="D5133" s="268"/>
      <c r="E5133" s="267">
        <v>50</v>
      </c>
      <c r="F5133" s="269">
        <v>4560</v>
      </c>
      <c r="G5133" s="270">
        <v>9164.7999999999993</v>
      </c>
      <c r="M5133" s="267">
        <v>-65.349378966506691</v>
      </c>
    </row>
    <row r="5134" spans="1:13" x14ac:dyDescent="0.25">
      <c r="A5134" s="267">
        <v>7339043</v>
      </c>
      <c r="B5134" s="267" t="s">
        <v>12560</v>
      </c>
      <c r="C5134" s="267" t="s">
        <v>22275</v>
      </c>
      <c r="D5134" s="268"/>
      <c r="E5134" s="267">
        <v>50</v>
      </c>
      <c r="F5134" s="269">
        <v>3921</v>
      </c>
      <c r="G5134" s="270">
        <v>7881.4</v>
      </c>
      <c r="M5134" s="267">
        <v>-78.080093116275805</v>
      </c>
    </row>
    <row r="5135" spans="1:13" x14ac:dyDescent="0.25">
      <c r="A5135" s="267">
        <v>7339044</v>
      </c>
      <c r="B5135" s="267" t="s">
        <v>12562</v>
      </c>
      <c r="C5135" s="267" t="s">
        <v>2525</v>
      </c>
      <c r="D5135" s="268"/>
      <c r="E5135" s="267">
        <v>60</v>
      </c>
      <c r="F5135" s="269">
        <v>420</v>
      </c>
      <c r="G5135" s="270">
        <v>844.8</v>
      </c>
      <c r="M5135" s="267">
        <v>-81.400414808914405</v>
      </c>
    </row>
    <row r="5136" spans="1:13" x14ac:dyDescent="0.25">
      <c r="A5136" s="267">
        <v>7339045</v>
      </c>
      <c r="B5136" s="267" t="s">
        <v>12564</v>
      </c>
      <c r="C5136" s="267" t="s">
        <v>2525</v>
      </c>
      <c r="D5136" s="268"/>
      <c r="E5136" s="267">
        <v>60</v>
      </c>
      <c r="F5136" s="269">
        <v>293</v>
      </c>
      <c r="G5136" s="270">
        <v>589.4</v>
      </c>
      <c r="M5136" s="267">
        <v>-84.979589338024738</v>
      </c>
    </row>
    <row r="5137" spans="1:13" x14ac:dyDescent="0.25">
      <c r="A5137" s="267">
        <v>7339046</v>
      </c>
      <c r="B5137" s="267" t="s">
        <v>12566</v>
      </c>
      <c r="C5137" s="267" t="s">
        <v>2525</v>
      </c>
      <c r="D5137" s="268"/>
      <c r="E5137" s="267">
        <v>50</v>
      </c>
      <c r="F5137" s="269">
        <v>512</v>
      </c>
      <c r="G5137" s="270">
        <v>1029.5999999999999</v>
      </c>
      <c r="M5137" s="267">
        <v>-78.050136770117092</v>
      </c>
    </row>
    <row r="5138" spans="1:13" x14ac:dyDescent="0.25">
      <c r="A5138" s="267">
        <v>7339047</v>
      </c>
      <c r="B5138" s="267" t="s">
        <v>12568</v>
      </c>
      <c r="C5138" s="267" t="s">
        <v>2525</v>
      </c>
      <c r="D5138" s="268"/>
      <c r="E5138" s="267">
        <v>50</v>
      </c>
      <c r="F5138" s="269">
        <v>2105</v>
      </c>
      <c r="G5138" s="270">
        <v>4232</v>
      </c>
      <c r="M5138" s="267">
        <v>-77.209474240009669</v>
      </c>
    </row>
    <row r="5139" spans="1:13" x14ac:dyDescent="0.25">
      <c r="A5139" s="267">
        <v>7339048</v>
      </c>
      <c r="B5139" s="267" t="s">
        <v>12570</v>
      </c>
      <c r="C5139" s="267" t="s">
        <v>2525</v>
      </c>
      <c r="D5139" s="268"/>
      <c r="E5139" s="267">
        <v>50</v>
      </c>
      <c r="F5139" s="269">
        <v>1235</v>
      </c>
      <c r="G5139" s="270">
        <v>2481.6</v>
      </c>
      <c r="M5139" s="267">
        <v>-78.369431801236317</v>
      </c>
    </row>
    <row r="5140" spans="1:13" x14ac:dyDescent="0.25">
      <c r="A5140" s="267">
        <v>7339049</v>
      </c>
      <c r="B5140" s="267" t="s">
        <v>12572</v>
      </c>
      <c r="C5140" s="267" t="s">
        <v>22275</v>
      </c>
      <c r="D5140" s="268"/>
      <c r="E5140" s="267">
        <v>50</v>
      </c>
      <c r="F5140" s="269">
        <v>3530</v>
      </c>
      <c r="G5140" s="270">
        <v>7095.6</v>
      </c>
      <c r="M5140" s="267">
        <v>-78.670171876579687</v>
      </c>
    </row>
    <row r="5141" spans="1:13" x14ac:dyDescent="0.25">
      <c r="A5141" s="267">
        <v>7339050</v>
      </c>
      <c r="B5141" s="267" t="s">
        <v>9385</v>
      </c>
      <c r="C5141" s="267" t="s">
        <v>2525</v>
      </c>
      <c r="D5141" s="268"/>
      <c r="E5141" s="267">
        <v>50</v>
      </c>
      <c r="F5141" s="269">
        <v>5324</v>
      </c>
      <c r="G5141" s="270">
        <v>10701</v>
      </c>
      <c r="M5141" s="267">
        <v>-76.770837674333862</v>
      </c>
    </row>
    <row r="5142" spans="1:13" x14ac:dyDescent="0.25">
      <c r="A5142" s="267">
        <v>7339051</v>
      </c>
      <c r="B5142" s="267" t="s">
        <v>12575</v>
      </c>
      <c r="C5142" s="267" t="s">
        <v>2525</v>
      </c>
      <c r="D5142" s="268"/>
      <c r="E5142" s="267">
        <v>50</v>
      </c>
      <c r="F5142" s="269">
        <v>1283</v>
      </c>
      <c r="G5142" s="270">
        <v>2578</v>
      </c>
      <c r="M5142" s="267">
        <v>-71.335064125391753</v>
      </c>
    </row>
    <row r="5143" spans="1:13" x14ac:dyDescent="0.25">
      <c r="A5143" s="267">
        <v>7339053</v>
      </c>
      <c r="B5143" s="267" t="s">
        <v>12577</v>
      </c>
      <c r="C5143" s="267" t="s">
        <v>2525</v>
      </c>
      <c r="D5143" s="268"/>
      <c r="E5143" s="267">
        <v>50</v>
      </c>
      <c r="F5143" s="269">
        <v>763</v>
      </c>
      <c r="G5143" s="270">
        <v>1533.2</v>
      </c>
      <c r="M5143" s="267">
        <v>-73.665544760511068</v>
      </c>
    </row>
    <row r="5144" spans="1:13" x14ac:dyDescent="0.25">
      <c r="A5144" s="267">
        <v>7339054</v>
      </c>
      <c r="B5144" s="267" t="s">
        <v>12579</v>
      </c>
      <c r="C5144" s="267" t="s">
        <v>2525</v>
      </c>
      <c r="D5144" s="268"/>
      <c r="E5144" s="267">
        <v>50</v>
      </c>
      <c r="F5144" s="269">
        <v>582</v>
      </c>
      <c r="G5144" s="270">
        <v>1169.8</v>
      </c>
      <c r="M5144" s="267">
        <v>-73.161919460458577</v>
      </c>
    </row>
    <row r="5145" spans="1:13" x14ac:dyDescent="0.25">
      <c r="A5145" s="267">
        <v>7339056</v>
      </c>
      <c r="B5145" s="267" t="s">
        <v>12581</v>
      </c>
      <c r="C5145" s="267" t="s">
        <v>2525</v>
      </c>
      <c r="D5145" s="268"/>
      <c r="E5145" s="267">
        <v>50</v>
      </c>
      <c r="F5145" s="269">
        <v>2025</v>
      </c>
      <c r="G5145" s="270">
        <v>4070.6</v>
      </c>
      <c r="M5145" s="267">
        <v>-77.578304666227965</v>
      </c>
    </row>
    <row r="5146" spans="1:13" x14ac:dyDescent="0.25">
      <c r="A5146" s="267">
        <v>7339057</v>
      </c>
      <c r="B5146" s="267" t="s">
        <v>12583</v>
      </c>
      <c r="C5146" s="267" t="s">
        <v>2525</v>
      </c>
      <c r="D5146" s="268"/>
      <c r="E5146" s="267">
        <v>50</v>
      </c>
      <c r="F5146" s="269">
        <v>2286</v>
      </c>
      <c r="G5146" s="270">
        <v>4595.6000000000004</v>
      </c>
      <c r="M5146" s="267">
        <v>-75.663646112497503</v>
      </c>
    </row>
    <row r="5147" spans="1:13" x14ac:dyDescent="0.25">
      <c r="A5147" s="267">
        <v>7339058</v>
      </c>
      <c r="B5147" s="267" t="s">
        <v>12585</v>
      </c>
      <c r="C5147" s="267" t="s">
        <v>2525</v>
      </c>
      <c r="D5147" s="268"/>
      <c r="E5147" s="267">
        <v>60</v>
      </c>
      <c r="F5147" s="269">
        <v>501</v>
      </c>
      <c r="G5147" s="270">
        <v>1007.2</v>
      </c>
      <c r="M5147" s="267">
        <v>-79.983973682034602</v>
      </c>
    </row>
    <row r="5148" spans="1:13" x14ac:dyDescent="0.25">
      <c r="A5148" s="267">
        <v>7339059</v>
      </c>
      <c r="B5148" s="267" t="s">
        <v>12587</v>
      </c>
      <c r="C5148" s="267" t="s">
        <v>2525</v>
      </c>
      <c r="D5148" s="268"/>
      <c r="E5148" s="267">
        <v>50</v>
      </c>
      <c r="F5148" s="269">
        <v>537</v>
      </c>
      <c r="G5148" s="270">
        <v>1079.8</v>
      </c>
      <c r="M5148" s="267">
        <v>-77.843262391189839</v>
      </c>
    </row>
    <row r="5149" spans="1:13" x14ac:dyDescent="0.25">
      <c r="A5149" s="267">
        <v>7339060</v>
      </c>
      <c r="B5149" s="267" t="s">
        <v>12589</v>
      </c>
      <c r="C5149" s="267" t="s">
        <v>2525</v>
      </c>
      <c r="D5149" s="268"/>
      <c r="E5149" s="267">
        <v>50</v>
      </c>
      <c r="F5149" s="269">
        <v>16946</v>
      </c>
      <c r="G5149" s="270">
        <v>34061</v>
      </c>
      <c r="M5149" s="267">
        <v>-72.325478826424359</v>
      </c>
    </row>
    <row r="5150" spans="1:13" x14ac:dyDescent="0.25">
      <c r="A5150" s="267">
        <v>7339061</v>
      </c>
      <c r="B5150" s="267" t="s">
        <v>12591</v>
      </c>
      <c r="C5150" s="267" t="s">
        <v>2525</v>
      </c>
      <c r="D5150" s="268"/>
      <c r="E5150" s="267">
        <v>50</v>
      </c>
      <c r="F5150" s="269">
        <v>1278</v>
      </c>
      <c r="G5150" s="270">
        <v>2568.1999999999998</v>
      </c>
      <c r="M5150" s="267">
        <v>-77.257880275665627</v>
      </c>
    </row>
    <row r="5151" spans="1:13" x14ac:dyDescent="0.25">
      <c r="A5151" s="267">
        <v>7339062</v>
      </c>
      <c r="B5151" s="267" t="s">
        <v>12593</v>
      </c>
      <c r="C5151" s="267" t="s">
        <v>2525</v>
      </c>
      <c r="D5151" s="268"/>
      <c r="E5151" s="267">
        <v>60</v>
      </c>
      <c r="F5151" s="269">
        <v>2007</v>
      </c>
      <c r="G5151" s="270">
        <v>4034.2</v>
      </c>
      <c r="M5151" s="267">
        <v>-81.622708694767667</v>
      </c>
    </row>
    <row r="5152" spans="1:13" x14ac:dyDescent="0.25">
      <c r="A5152" s="267">
        <v>7339063</v>
      </c>
      <c r="B5152" s="267" t="s">
        <v>12595</v>
      </c>
      <c r="C5152" s="267" t="s">
        <v>2525</v>
      </c>
      <c r="D5152" s="268"/>
      <c r="E5152" s="267">
        <v>50</v>
      </c>
      <c r="F5152" s="269">
        <v>1270</v>
      </c>
      <c r="G5152" s="270">
        <v>2552.8000000000002</v>
      </c>
      <c r="M5152" s="267">
        <v>-76.880593092076296</v>
      </c>
    </row>
    <row r="5153" spans="1:13" x14ac:dyDescent="0.25">
      <c r="A5153" s="267">
        <v>7339064</v>
      </c>
      <c r="B5153" s="267" t="s">
        <v>12597</v>
      </c>
      <c r="C5153" s="267" t="s">
        <v>2525</v>
      </c>
      <c r="D5153" s="268"/>
      <c r="E5153" s="267">
        <v>60</v>
      </c>
      <c r="F5153" s="269">
        <v>355</v>
      </c>
      <c r="G5153" s="270">
        <v>713.8</v>
      </c>
      <c r="M5153" s="267">
        <v>-80.034074151827255</v>
      </c>
    </row>
    <row r="5154" spans="1:13" x14ac:dyDescent="0.25">
      <c r="A5154" s="267">
        <v>7339065</v>
      </c>
      <c r="B5154" s="267" t="s">
        <v>12599</v>
      </c>
      <c r="C5154" s="267" t="s">
        <v>2525</v>
      </c>
      <c r="D5154" s="268"/>
      <c r="E5154" s="267">
        <v>50</v>
      </c>
      <c r="F5154" s="269">
        <v>290</v>
      </c>
      <c r="G5154" s="270">
        <v>582.4</v>
      </c>
      <c r="M5154" s="267">
        <v>-78.354092002021119</v>
      </c>
    </row>
    <row r="5155" spans="1:13" x14ac:dyDescent="0.25">
      <c r="A5155" s="267">
        <v>7339066</v>
      </c>
      <c r="B5155" s="267" t="s">
        <v>12601</v>
      </c>
      <c r="C5155" s="267" t="s">
        <v>2525</v>
      </c>
      <c r="D5155" s="268"/>
      <c r="E5155" s="267">
        <v>60</v>
      </c>
      <c r="F5155" s="269">
        <v>155</v>
      </c>
      <c r="G5155" s="270">
        <v>312.2</v>
      </c>
      <c r="M5155" s="267">
        <v>-82.73172880408012</v>
      </c>
    </row>
    <row r="5156" spans="1:13" x14ac:dyDescent="0.25">
      <c r="A5156" s="267">
        <v>7339067</v>
      </c>
      <c r="B5156" s="267" t="s">
        <v>12603</v>
      </c>
      <c r="C5156" s="267" t="s">
        <v>2525</v>
      </c>
      <c r="D5156" s="268"/>
      <c r="E5156" s="267">
        <v>50</v>
      </c>
      <c r="F5156" s="269">
        <v>1818</v>
      </c>
      <c r="G5156" s="270">
        <v>3655</v>
      </c>
      <c r="M5156" s="267">
        <v>-77.00785429342352</v>
      </c>
    </row>
    <row r="5157" spans="1:13" x14ac:dyDescent="0.25">
      <c r="A5157" s="267">
        <v>7339068</v>
      </c>
      <c r="B5157" s="267" t="s">
        <v>12605</v>
      </c>
      <c r="C5157" s="267" t="s">
        <v>2525</v>
      </c>
      <c r="D5157" s="268"/>
      <c r="E5157" s="267">
        <v>60</v>
      </c>
      <c r="F5157" s="269">
        <v>313</v>
      </c>
      <c r="G5157" s="270">
        <v>628.4</v>
      </c>
      <c r="M5157" s="267">
        <v>-80.105916053323185</v>
      </c>
    </row>
    <row r="5158" spans="1:13" x14ac:dyDescent="0.25">
      <c r="A5158" s="267">
        <v>7339201</v>
      </c>
      <c r="B5158" s="267" t="s">
        <v>12607</v>
      </c>
      <c r="C5158" s="267" t="s">
        <v>2525</v>
      </c>
      <c r="D5158" s="268"/>
      <c r="E5158" s="267">
        <v>60</v>
      </c>
      <c r="F5158" s="269">
        <v>456</v>
      </c>
      <c r="G5158" s="270">
        <v>916.2</v>
      </c>
      <c r="M5158" s="267">
        <v>-82.906038496881322</v>
      </c>
    </row>
    <row r="5159" spans="1:13" x14ac:dyDescent="0.25">
      <c r="A5159" s="267">
        <v>7339202</v>
      </c>
      <c r="B5159" s="267" t="s">
        <v>12609</v>
      </c>
      <c r="C5159" s="267" t="s">
        <v>2525</v>
      </c>
      <c r="D5159" s="268"/>
      <c r="E5159" s="267">
        <v>50</v>
      </c>
      <c r="F5159" s="269">
        <v>359</v>
      </c>
      <c r="G5159" s="270">
        <v>722</v>
      </c>
      <c r="M5159" s="267">
        <v>-78.276090434583395</v>
      </c>
    </row>
    <row r="5160" spans="1:13" x14ac:dyDescent="0.25">
      <c r="A5160" s="267">
        <v>7340001</v>
      </c>
      <c r="B5160" s="267" t="s">
        <v>12611</v>
      </c>
      <c r="C5160" s="267" t="s">
        <v>2525</v>
      </c>
      <c r="D5160" s="268"/>
      <c r="E5160" s="267">
        <v>60</v>
      </c>
      <c r="F5160" s="269">
        <v>158</v>
      </c>
      <c r="G5160" s="270">
        <v>317.60000000000002</v>
      </c>
      <c r="M5160" s="267">
        <v>-84.080596899192642</v>
      </c>
    </row>
    <row r="5161" spans="1:13" x14ac:dyDescent="0.25">
      <c r="A5161" s="267">
        <v>7340002</v>
      </c>
      <c r="B5161" s="267" t="s">
        <v>12613</v>
      </c>
      <c r="C5161" s="267" t="s">
        <v>2525</v>
      </c>
      <c r="D5161" s="268"/>
      <c r="E5161" s="267">
        <v>70</v>
      </c>
      <c r="F5161" s="269">
        <v>644</v>
      </c>
      <c r="G5161" s="270">
        <v>1295</v>
      </c>
      <c r="M5161" s="267">
        <v>-86.251348390087756</v>
      </c>
    </row>
    <row r="5162" spans="1:13" x14ac:dyDescent="0.25">
      <c r="A5162" s="267">
        <v>7340003</v>
      </c>
      <c r="B5162" s="267" t="s">
        <v>12615</v>
      </c>
      <c r="C5162" s="267" t="s">
        <v>2525</v>
      </c>
      <c r="D5162" s="268"/>
      <c r="E5162" s="267">
        <v>60</v>
      </c>
      <c r="F5162" s="269">
        <v>710</v>
      </c>
      <c r="G5162" s="270">
        <v>1427.8</v>
      </c>
      <c r="M5162" s="267">
        <v>-84.068114027323475</v>
      </c>
    </row>
    <row r="5163" spans="1:13" x14ac:dyDescent="0.25">
      <c r="A5163" s="267">
        <v>7340004</v>
      </c>
      <c r="B5163" s="267" t="s">
        <v>12617</v>
      </c>
      <c r="C5163" s="267" t="s">
        <v>22275</v>
      </c>
      <c r="D5163" s="268"/>
      <c r="E5163" s="267">
        <v>50</v>
      </c>
      <c r="F5163" s="269">
        <v>2224</v>
      </c>
      <c r="G5163" s="270">
        <v>4471</v>
      </c>
      <c r="M5163" s="267">
        <v>-69.016068320312996</v>
      </c>
    </row>
    <row r="5164" spans="1:13" x14ac:dyDescent="0.25">
      <c r="A5164" s="267">
        <v>7340005</v>
      </c>
      <c r="B5164" s="267" t="s">
        <v>12619</v>
      </c>
      <c r="C5164" s="267" t="s">
        <v>2525</v>
      </c>
      <c r="D5164" s="268"/>
      <c r="E5164" s="267">
        <v>60</v>
      </c>
      <c r="F5164" s="269">
        <v>105</v>
      </c>
      <c r="G5164" s="270">
        <v>210.6</v>
      </c>
      <c r="M5164" s="267">
        <v>-84.145459296009562</v>
      </c>
    </row>
    <row r="5165" spans="1:13" x14ac:dyDescent="0.25">
      <c r="A5165" s="267">
        <v>7340006</v>
      </c>
      <c r="B5165" s="267" t="s">
        <v>12621</v>
      </c>
      <c r="C5165" s="267" t="s">
        <v>2525</v>
      </c>
      <c r="D5165" s="268"/>
      <c r="E5165" s="267">
        <v>70</v>
      </c>
      <c r="F5165" s="269">
        <v>84</v>
      </c>
      <c r="G5165" s="270">
        <v>169.8</v>
      </c>
      <c r="M5165" s="267">
        <v>-85.028211665851444</v>
      </c>
    </row>
    <row r="5166" spans="1:13" x14ac:dyDescent="0.25">
      <c r="A5166" s="267">
        <v>7340007</v>
      </c>
      <c r="B5166" s="267" t="s">
        <v>12623</v>
      </c>
      <c r="C5166" s="267" t="s">
        <v>2525</v>
      </c>
      <c r="D5166" s="268"/>
      <c r="E5166" s="267">
        <v>60</v>
      </c>
      <c r="F5166" s="269">
        <v>493</v>
      </c>
      <c r="G5166" s="270">
        <v>991.6</v>
      </c>
      <c r="M5166" s="267">
        <v>-82.195787042451585</v>
      </c>
    </row>
    <row r="5167" spans="1:13" x14ac:dyDescent="0.25">
      <c r="A5167" s="267">
        <v>7340008</v>
      </c>
      <c r="B5167" s="267" t="s">
        <v>12625</v>
      </c>
      <c r="C5167" s="267" t="s">
        <v>2525</v>
      </c>
      <c r="D5167" s="268"/>
      <c r="E5167" s="267">
        <v>70</v>
      </c>
      <c r="F5167" s="269">
        <v>693</v>
      </c>
      <c r="G5167" s="270">
        <v>1392.6</v>
      </c>
      <c r="M5167" s="267">
        <v>-85.895303574430841</v>
      </c>
    </row>
    <row r="5168" spans="1:13" x14ac:dyDescent="0.25">
      <c r="A5168" s="267">
        <v>7340009</v>
      </c>
      <c r="B5168" s="267" t="s">
        <v>12627</v>
      </c>
      <c r="C5168" s="267" t="s">
        <v>2525</v>
      </c>
      <c r="D5168" s="268"/>
      <c r="E5168" s="267">
        <v>60</v>
      </c>
      <c r="F5168" s="269">
        <v>594</v>
      </c>
      <c r="G5168" s="270">
        <v>1194.5999999999999</v>
      </c>
      <c r="M5168" s="267">
        <v>-83.621423500196485</v>
      </c>
    </row>
    <row r="5169" spans="1:13" x14ac:dyDescent="0.25">
      <c r="A5169" s="267">
        <v>7340010</v>
      </c>
      <c r="B5169" s="267" t="s">
        <v>12629</v>
      </c>
      <c r="C5169" s="267" t="s">
        <v>2525</v>
      </c>
      <c r="D5169" s="268"/>
      <c r="E5169" s="267">
        <v>60</v>
      </c>
      <c r="F5169" s="269">
        <v>7488</v>
      </c>
      <c r="G5169" s="270">
        <v>15051.2</v>
      </c>
      <c r="M5169" s="267">
        <v>-82.664737348610629</v>
      </c>
    </row>
    <row r="5170" spans="1:13" x14ac:dyDescent="0.25">
      <c r="A5170" s="267">
        <v>7340011</v>
      </c>
      <c r="B5170" s="267" t="s">
        <v>12631</v>
      </c>
      <c r="C5170" s="267" t="s">
        <v>2525</v>
      </c>
      <c r="D5170" s="268"/>
      <c r="E5170" s="267">
        <v>60</v>
      </c>
      <c r="F5170" s="269">
        <v>786</v>
      </c>
      <c r="G5170" s="270">
        <v>1580.8</v>
      </c>
      <c r="M5170" s="267">
        <v>-84.600407087964854</v>
      </c>
    </row>
    <row r="5171" spans="1:13" x14ac:dyDescent="0.25">
      <c r="A5171" s="267">
        <v>7340012</v>
      </c>
      <c r="B5171" s="267" t="s">
        <v>12633</v>
      </c>
      <c r="C5171" s="267" t="s">
        <v>2525</v>
      </c>
      <c r="D5171" s="268"/>
      <c r="E5171" s="267">
        <v>50</v>
      </c>
      <c r="F5171" s="269">
        <v>427</v>
      </c>
      <c r="G5171" s="270">
        <v>857.6</v>
      </c>
      <c r="M5171" s="267">
        <v>-73.034700883849311</v>
      </c>
    </row>
    <row r="5172" spans="1:13" x14ac:dyDescent="0.25">
      <c r="A5172" s="267">
        <v>7340014</v>
      </c>
      <c r="B5172" s="267" t="s">
        <v>12635</v>
      </c>
      <c r="C5172" s="267" t="s">
        <v>2525</v>
      </c>
      <c r="D5172" s="268"/>
      <c r="E5172" s="267">
        <v>50</v>
      </c>
      <c r="F5172" s="269">
        <v>1984</v>
      </c>
      <c r="G5172" s="270">
        <v>3988</v>
      </c>
      <c r="M5172" s="267">
        <v>-75.64702854555722</v>
      </c>
    </row>
    <row r="5173" spans="1:13" x14ac:dyDescent="0.25">
      <c r="A5173" s="267">
        <v>7340015</v>
      </c>
      <c r="B5173" s="267" t="s">
        <v>12637</v>
      </c>
      <c r="C5173" s="267" t="s">
        <v>2525</v>
      </c>
      <c r="D5173" s="268"/>
      <c r="E5173" s="267">
        <v>50</v>
      </c>
      <c r="F5173" s="269">
        <v>1048</v>
      </c>
      <c r="G5173" s="270">
        <v>2107.1999999999998</v>
      </c>
      <c r="M5173" s="267">
        <v>-64.245563446279206</v>
      </c>
    </row>
    <row r="5174" spans="1:13" x14ac:dyDescent="0.25">
      <c r="A5174" s="267">
        <v>7340016</v>
      </c>
      <c r="B5174" s="267" t="s">
        <v>12639</v>
      </c>
      <c r="C5174" s="267" t="s">
        <v>2525</v>
      </c>
      <c r="D5174" s="268"/>
      <c r="E5174" s="267">
        <v>60</v>
      </c>
      <c r="F5174" s="269">
        <v>855</v>
      </c>
      <c r="G5174" s="270">
        <v>1717.6</v>
      </c>
      <c r="M5174" s="267">
        <v>-81.909140909456454</v>
      </c>
    </row>
    <row r="5175" spans="1:13" x14ac:dyDescent="0.25">
      <c r="A5175" s="267">
        <v>7340017</v>
      </c>
      <c r="B5175" s="267" t="s">
        <v>12641</v>
      </c>
      <c r="C5175" s="267" t="s">
        <v>2525</v>
      </c>
      <c r="D5175" s="268"/>
      <c r="E5175" s="267">
        <v>70</v>
      </c>
      <c r="F5175" s="269">
        <v>425</v>
      </c>
      <c r="G5175" s="270">
        <v>854.8</v>
      </c>
      <c r="M5175" s="267">
        <v>-86.518073330190362</v>
      </c>
    </row>
    <row r="5176" spans="1:13" x14ac:dyDescent="0.25">
      <c r="A5176" s="267">
        <v>7340018</v>
      </c>
      <c r="B5176" s="267" t="s">
        <v>12643</v>
      </c>
      <c r="C5176" s="267" t="s">
        <v>2525</v>
      </c>
      <c r="D5176" s="268"/>
      <c r="E5176" s="267">
        <v>70</v>
      </c>
      <c r="F5176" s="269">
        <v>125</v>
      </c>
      <c r="G5176" s="270">
        <v>250.6</v>
      </c>
      <c r="M5176" s="267">
        <v>-85.894481540921319</v>
      </c>
    </row>
    <row r="5177" spans="1:13" x14ac:dyDescent="0.25">
      <c r="A5177" s="267">
        <v>7340019</v>
      </c>
      <c r="B5177" s="267" t="s">
        <v>12645</v>
      </c>
      <c r="C5177" s="267" t="s">
        <v>2525</v>
      </c>
      <c r="D5177" s="268"/>
      <c r="E5177" s="267">
        <v>60</v>
      </c>
      <c r="F5177" s="269">
        <v>173</v>
      </c>
      <c r="G5177" s="270">
        <v>347.8</v>
      </c>
      <c r="M5177" s="267">
        <v>-83.371598796548625</v>
      </c>
    </row>
    <row r="5178" spans="1:13" x14ac:dyDescent="0.25">
      <c r="A5178" s="267">
        <v>7340020</v>
      </c>
      <c r="B5178" s="267" t="s">
        <v>12647</v>
      </c>
      <c r="C5178" s="267" t="s">
        <v>2525</v>
      </c>
      <c r="D5178" s="268"/>
      <c r="E5178" s="267">
        <v>50</v>
      </c>
      <c r="F5178" s="269">
        <v>5199</v>
      </c>
      <c r="G5178" s="270">
        <v>10450.6</v>
      </c>
      <c r="M5178" s="267">
        <v>-77.746425670607451</v>
      </c>
    </row>
    <row r="5179" spans="1:13" x14ac:dyDescent="0.25">
      <c r="A5179" s="267">
        <v>7340021</v>
      </c>
      <c r="B5179" s="267" t="s">
        <v>12649</v>
      </c>
      <c r="C5179" s="267" t="s">
        <v>2525</v>
      </c>
      <c r="D5179" s="268"/>
      <c r="E5179" s="267">
        <v>70</v>
      </c>
      <c r="F5179" s="269">
        <v>48</v>
      </c>
      <c r="G5179" s="270">
        <v>96.4</v>
      </c>
      <c r="M5179" s="267">
        <v>-85.720387233625672</v>
      </c>
    </row>
    <row r="5180" spans="1:13" x14ac:dyDescent="0.25">
      <c r="A5180" s="267">
        <v>7340022</v>
      </c>
      <c r="B5180" s="267" t="s">
        <v>12651</v>
      </c>
      <c r="C5180" s="267" t="s">
        <v>2525</v>
      </c>
      <c r="D5180" s="268"/>
      <c r="E5180" s="267">
        <v>60</v>
      </c>
      <c r="F5180" s="269">
        <v>612</v>
      </c>
      <c r="G5180" s="270">
        <v>1229.2</v>
      </c>
      <c r="M5180" s="267">
        <v>-81.64138884756062</v>
      </c>
    </row>
    <row r="5181" spans="1:13" x14ac:dyDescent="0.25">
      <c r="A5181" s="267">
        <v>7340023</v>
      </c>
      <c r="B5181" s="267" t="s">
        <v>12653</v>
      </c>
      <c r="C5181" s="267" t="s">
        <v>2525</v>
      </c>
      <c r="D5181" s="268"/>
      <c r="E5181" s="267">
        <v>60</v>
      </c>
      <c r="F5181" s="269">
        <v>451</v>
      </c>
      <c r="G5181" s="270">
        <v>907</v>
      </c>
      <c r="M5181" s="267">
        <v>-82.708888213003632</v>
      </c>
    </row>
    <row r="5182" spans="1:13" x14ac:dyDescent="0.25">
      <c r="A5182" s="267">
        <v>7340024</v>
      </c>
      <c r="B5182" s="267" t="s">
        <v>12655</v>
      </c>
      <c r="C5182" s="267" t="s">
        <v>2525</v>
      </c>
      <c r="D5182" s="268"/>
      <c r="E5182" s="267">
        <v>60</v>
      </c>
      <c r="F5182" s="269">
        <v>448</v>
      </c>
      <c r="G5182" s="270">
        <v>901</v>
      </c>
      <c r="M5182" s="267">
        <v>-82.576392965597236</v>
      </c>
    </row>
    <row r="5183" spans="1:13" x14ac:dyDescent="0.25">
      <c r="A5183" s="267">
        <v>7340025</v>
      </c>
      <c r="B5183" s="267" t="s">
        <v>4131</v>
      </c>
      <c r="C5183" s="267" t="s">
        <v>2525</v>
      </c>
      <c r="D5183" s="268"/>
      <c r="E5183" s="267">
        <v>50</v>
      </c>
      <c r="F5183" s="269">
        <v>271</v>
      </c>
      <c r="G5183" s="270">
        <v>544.79999999999995</v>
      </c>
      <c r="M5183" s="267">
        <v>-68.373978148105252</v>
      </c>
    </row>
    <row r="5184" spans="1:13" x14ac:dyDescent="0.25">
      <c r="A5184" s="267">
        <v>7340026</v>
      </c>
      <c r="B5184" s="267" t="s">
        <v>12658</v>
      </c>
      <c r="C5184" s="267" t="s">
        <v>2525</v>
      </c>
      <c r="D5184" s="268"/>
      <c r="E5184" s="267">
        <v>60</v>
      </c>
      <c r="F5184" s="269">
        <v>361</v>
      </c>
      <c r="G5184" s="270">
        <v>725</v>
      </c>
      <c r="M5184" s="267">
        <v>-84.530010800108272</v>
      </c>
    </row>
    <row r="5185" spans="1:13" x14ac:dyDescent="0.25">
      <c r="A5185" s="267">
        <v>7340027</v>
      </c>
      <c r="B5185" s="267" t="s">
        <v>12660</v>
      </c>
      <c r="C5185" s="267" t="s">
        <v>2525</v>
      </c>
      <c r="D5185" s="268"/>
      <c r="E5185" s="267">
        <v>60</v>
      </c>
      <c r="F5185" s="269">
        <v>479</v>
      </c>
      <c r="G5185" s="270">
        <v>962</v>
      </c>
      <c r="M5185" s="267">
        <v>-84.377648466622986</v>
      </c>
    </row>
    <row r="5186" spans="1:13" x14ac:dyDescent="0.25">
      <c r="A5186" s="267">
        <v>7340028</v>
      </c>
      <c r="B5186" s="267" t="s">
        <v>12662</v>
      </c>
      <c r="C5186" s="267" t="s">
        <v>2525</v>
      </c>
      <c r="D5186" s="268"/>
      <c r="E5186" s="267">
        <v>60</v>
      </c>
      <c r="F5186" s="269">
        <v>1960</v>
      </c>
      <c r="G5186" s="270">
        <v>3939.6</v>
      </c>
      <c r="M5186" s="267">
        <v>-82.417621889984702</v>
      </c>
    </row>
    <row r="5187" spans="1:13" x14ac:dyDescent="0.25">
      <c r="A5187" s="267">
        <v>7340029</v>
      </c>
      <c r="B5187" s="267" t="s">
        <v>12664</v>
      </c>
      <c r="C5187" s="267" t="s">
        <v>2525</v>
      </c>
      <c r="D5187" s="268"/>
      <c r="E5187" s="267">
        <v>70</v>
      </c>
      <c r="F5187" s="269">
        <v>393</v>
      </c>
      <c r="G5187" s="270">
        <v>789.8</v>
      </c>
      <c r="M5187" s="267">
        <v>-85.19933145846251</v>
      </c>
    </row>
    <row r="5188" spans="1:13" x14ac:dyDescent="0.25">
      <c r="A5188" s="267">
        <v>7340030</v>
      </c>
      <c r="B5188" s="267" t="s">
        <v>12666</v>
      </c>
      <c r="C5188" s="267" t="s">
        <v>2525</v>
      </c>
      <c r="D5188" s="268"/>
      <c r="E5188" s="267">
        <v>60</v>
      </c>
      <c r="F5188" s="269">
        <v>6540</v>
      </c>
      <c r="G5188" s="270">
        <v>13145.8</v>
      </c>
      <c r="M5188" s="267">
        <v>-81.205902263598361</v>
      </c>
    </row>
    <row r="5189" spans="1:13" x14ac:dyDescent="0.25">
      <c r="A5189" s="267">
        <v>7340031</v>
      </c>
      <c r="B5189" s="267" t="s">
        <v>12668</v>
      </c>
      <c r="C5189" s="267" t="s">
        <v>2525</v>
      </c>
      <c r="D5189" s="268"/>
      <c r="E5189" s="267">
        <v>60</v>
      </c>
      <c r="F5189" s="269">
        <v>598</v>
      </c>
      <c r="G5189" s="270">
        <v>1201.8</v>
      </c>
      <c r="M5189" s="267">
        <v>-79.177485276421962</v>
      </c>
    </row>
    <row r="5190" spans="1:13" x14ac:dyDescent="0.25">
      <c r="A5190" s="267">
        <v>7340032</v>
      </c>
      <c r="B5190" s="267" t="s">
        <v>12670</v>
      </c>
      <c r="C5190" s="267" t="s">
        <v>2525</v>
      </c>
      <c r="D5190" s="268"/>
      <c r="E5190" s="267">
        <v>50</v>
      </c>
      <c r="F5190" s="269">
        <v>1445</v>
      </c>
      <c r="G5190" s="270">
        <v>2905</v>
      </c>
      <c r="M5190" s="267">
        <v>-77.380626733902091</v>
      </c>
    </row>
    <row r="5191" spans="1:13" x14ac:dyDescent="0.25">
      <c r="A5191" s="267">
        <v>7340033</v>
      </c>
      <c r="B5191" s="267" t="s">
        <v>12672</v>
      </c>
      <c r="C5191" s="267" t="s">
        <v>2525</v>
      </c>
      <c r="D5191" s="268"/>
      <c r="E5191" s="267">
        <v>70</v>
      </c>
      <c r="F5191" s="269">
        <v>159</v>
      </c>
      <c r="G5191" s="270">
        <v>318.60000000000002</v>
      </c>
      <c r="M5191" s="267">
        <v>-86.457260177986896</v>
      </c>
    </row>
    <row r="5192" spans="1:13" x14ac:dyDescent="0.25">
      <c r="A5192" s="267">
        <v>7340034</v>
      </c>
      <c r="B5192" s="267" t="s">
        <v>12674</v>
      </c>
      <c r="C5192" s="267" t="s">
        <v>2525</v>
      </c>
      <c r="D5192" s="268"/>
      <c r="E5192" s="267">
        <v>70</v>
      </c>
      <c r="F5192" s="269">
        <v>73</v>
      </c>
      <c r="G5192" s="270">
        <v>146.4</v>
      </c>
      <c r="M5192" s="267">
        <v>-85.164653148355228</v>
      </c>
    </row>
    <row r="5193" spans="1:13" x14ac:dyDescent="0.25">
      <c r="A5193" s="267">
        <v>7340035</v>
      </c>
      <c r="B5193" s="267" t="s">
        <v>12676</v>
      </c>
      <c r="C5193" s="267" t="s">
        <v>2525</v>
      </c>
      <c r="D5193" s="268"/>
      <c r="E5193" s="267">
        <v>60</v>
      </c>
      <c r="F5193" s="269">
        <v>381</v>
      </c>
      <c r="G5193" s="270">
        <v>766</v>
      </c>
      <c r="M5193" s="267">
        <v>-84.857944605607244</v>
      </c>
    </row>
    <row r="5194" spans="1:13" x14ac:dyDescent="0.25">
      <c r="A5194" s="267">
        <v>7340036</v>
      </c>
      <c r="B5194" s="267" t="s">
        <v>12678</v>
      </c>
      <c r="C5194" s="267" t="s">
        <v>2525</v>
      </c>
      <c r="D5194" s="268"/>
      <c r="E5194" s="267">
        <v>50</v>
      </c>
      <c r="F5194" s="269">
        <v>314</v>
      </c>
      <c r="G5194" s="270">
        <v>631.4</v>
      </c>
      <c r="M5194" s="267">
        <v>-76.564323059114898</v>
      </c>
    </row>
    <row r="5195" spans="1:13" x14ac:dyDescent="0.25">
      <c r="A5195" s="267">
        <v>7340037</v>
      </c>
      <c r="B5195" s="267" t="s">
        <v>8072</v>
      </c>
      <c r="C5195" s="267" t="s">
        <v>2525</v>
      </c>
      <c r="D5195" s="268"/>
      <c r="E5195" s="267">
        <v>60</v>
      </c>
      <c r="F5195" s="269">
        <v>436</v>
      </c>
      <c r="G5195" s="270">
        <v>877</v>
      </c>
      <c r="M5195" s="267">
        <v>-81.654692100145198</v>
      </c>
    </row>
    <row r="5196" spans="1:13" x14ac:dyDescent="0.25">
      <c r="A5196" s="267">
        <v>7340038</v>
      </c>
      <c r="B5196" s="267" t="s">
        <v>12681</v>
      </c>
      <c r="C5196" s="267" t="s">
        <v>22275</v>
      </c>
      <c r="D5196" s="268"/>
      <c r="E5196" s="267">
        <v>60</v>
      </c>
      <c r="F5196" s="269">
        <v>3543</v>
      </c>
      <c r="G5196" s="270">
        <v>7122</v>
      </c>
      <c r="M5196" s="267">
        <v>-81.230277292698048</v>
      </c>
    </row>
    <row r="5197" spans="1:13" x14ac:dyDescent="0.25">
      <c r="A5197" s="267">
        <v>7340039</v>
      </c>
      <c r="B5197" s="267" t="s">
        <v>12683</v>
      </c>
      <c r="C5197" s="267" t="s">
        <v>2525</v>
      </c>
      <c r="D5197" s="268"/>
      <c r="E5197" s="267">
        <v>70</v>
      </c>
      <c r="F5197" s="269">
        <v>227</v>
      </c>
      <c r="G5197" s="270">
        <v>456.6</v>
      </c>
      <c r="M5197" s="267">
        <v>-86.323639257452285</v>
      </c>
    </row>
    <row r="5198" spans="1:13" x14ac:dyDescent="0.25">
      <c r="A5198" s="267">
        <v>7340040</v>
      </c>
      <c r="B5198" s="267" t="s">
        <v>12685</v>
      </c>
      <c r="C5198" s="267" t="s">
        <v>2525</v>
      </c>
      <c r="D5198" s="268"/>
      <c r="E5198" s="267">
        <v>60</v>
      </c>
      <c r="F5198" s="269">
        <v>7989</v>
      </c>
      <c r="G5198" s="270">
        <v>16057.4</v>
      </c>
      <c r="M5198" s="267">
        <v>-79.797303372084912</v>
      </c>
    </row>
    <row r="5199" spans="1:13" x14ac:dyDescent="0.25">
      <c r="A5199" s="267">
        <v>7340041</v>
      </c>
      <c r="B5199" s="267" t="s">
        <v>12687</v>
      </c>
      <c r="C5199" s="267" t="s">
        <v>2525</v>
      </c>
      <c r="D5199" s="268"/>
      <c r="E5199" s="267">
        <v>60</v>
      </c>
      <c r="F5199" s="269">
        <v>161</v>
      </c>
      <c r="G5199" s="270">
        <v>323.8</v>
      </c>
      <c r="M5199" s="267">
        <v>-79.121706126427199</v>
      </c>
    </row>
    <row r="5200" spans="1:13" x14ac:dyDescent="0.25">
      <c r="A5200" s="267">
        <v>7340042</v>
      </c>
      <c r="B5200" s="267" t="s">
        <v>12689</v>
      </c>
      <c r="C5200" s="267" t="s">
        <v>2525</v>
      </c>
      <c r="D5200" s="268"/>
      <c r="E5200" s="267">
        <v>70</v>
      </c>
      <c r="F5200" s="269">
        <v>98</v>
      </c>
      <c r="G5200" s="270">
        <v>196.4</v>
      </c>
      <c r="M5200" s="267">
        <v>-88.035292990140547</v>
      </c>
    </row>
    <row r="5201" spans="1:13" x14ac:dyDescent="0.25">
      <c r="A5201" s="267">
        <v>7340043</v>
      </c>
      <c r="B5201" s="267" t="s">
        <v>12691</v>
      </c>
      <c r="C5201" s="267" t="s">
        <v>2525</v>
      </c>
      <c r="D5201" s="268"/>
      <c r="E5201" s="267">
        <v>60</v>
      </c>
      <c r="F5201" s="269">
        <v>288</v>
      </c>
      <c r="G5201" s="270">
        <v>578.6</v>
      </c>
      <c r="M5201" s="267">
        <v>-80.65405771213716</v>
      </c>
    </row>
    <row r="5202" spans="1:13" x14ac:dyDescent="0.25">
      <c r="A5202" s="267">
        <v>7340044</v>
      </c>
      <c r="B5202" s="267" t="s">
        <v>12693</v>
      </c>
      <c r="C5202" s="267" t="s">
        <v>2525</v>
      </c>
      <c r="D5202" s="268"/>
      <c r="E5202" s="267">
        <v>60</v>
      </c>
      <c r="F5202" s="269">
        <v>382</v>
      </c>
      <c r="G5202" s="270">
        <v>768.8</v>
      </c>
      <c r="M5202" s="267">
        <v>-82.009403549199476</v>
      </c>
    </row>
    <row r="5203" spans="1:13" x14ac:dyDescent="0.25">
      <c r="A5203" s="267">
        <v>7340045</v>
      </c>
      <c r="B5203" s="267" t="s">
        <v>12695</v>
      </c>
      <c r="C5203" s="267" t="s">
        <v>2525</v>
      </c>
      <c r="D5203" s="268"/>
      <c r="E5203" s="267">
        <v>70</v>
      </c>
      <c r="F5203" s="269">
        <v>207</v>
      </c>
      <c r="G5203" s="270">
        <v>415.2</v>
      </c>
      <c r="M5203" s="267">
        <v>-85.871320704320382</v>
      </c>
    </row>
    <row r="5204" spans="1:13" x14ac:dyDescent="0.25">
      <c r="A5204" s="267">
        <v>7340047</v>
      </c>
      <c r="B5204" s="267" t="s">
        <v>12697</v>
      </c>
      <c r="C5204" s="267" t="s">
        <v>2525</v>
      </c>
      <c r="D5204" s="268"/>
      <c r="E5204" s="267">
        <v>50</v>
      </c>
      <c r="F5204" s="269">
        <v>291</v>
      </c>
      <c r="G5204" s="270">
        <v>585.20000000000005</v>
      </c>
      <c r="M5204" s="267">
        <v>-50.605318655284378</v>
      </c>
    </row>
    <row r="5205" spans="1:13" x14ac:dyDescent="0.25">
      <c r="A5205" s="267">
        <v>7340048</v>
      </c>
      <c r="B5205" s="267" t="s">
        <v>12699</v>
      </c>
      <c r="C5205" s="267" t="s">
        <v>2525</v>
      </c>
      <c r="D5205" s="268"/>
      <c r="E5205" s="267">
        <v>60</v>
      </c>
      <c r="F5205" s="269">
        <v>172</v>
      </c>
      <c r="G5205" s="270">
        <v>345.8</v>
      </c>
      <c r="M5205" s="267">
        <v>-83.780214839025462</v>
      </c>
    </row>
    <row r="5206" spans="1:13" x14ac:dyDescent="0.25">
      <c r="A5206" s="267">
        <v>7340049</v>
      </c>
      <c r="B5206" s="267" t="s">
        <v>12701</v>
      </c>
      <c r="C5206" s="267" t="s">
        <v>2525</v>
      </c>
      <c r="D5206" s="268"/>
      <c r="E5206" s="267">
        <v>60</v>
      </c>
      <c r="F5206" s="269">
        <v>342</v>
      </c>
      <c r="G5206" s="270">
        <v>687.4</v>
      </c>
      <c r="M5206" s="267">
        <v>-84.050809980712032</v>
      </c>
    </row>
    <row r="5207" spans="1:13" x14ac:dyDescent="0.25">
      <c r="A5207" s="267">
        <v>7340050</v>
      </c>
      <c r="B5207" s="267" t="s">
        <v>12703</v>
      </c>
      <c r="C5207" s="267" t="s">
        <v>2525</v>
      </c>
      <c r="D5207" s="268"/>
      <c r="E5207" s="267">
        <v>60</v>
      </c>
      <c r="F5207" s="269">
        <v>5646</v>
      </c>
      <c r="G5207" s="270">
        <v>11348.6</v>
      </c>
      <c r="M5207" s="267">
        <v>-83.201565551364354</v>
      </c>
    </row>
    <row r="5208" spans="1:13" x14ac:dyDescent="0.25">
      <c r="A5208" s="267">
        <v>7340051</v>
      </c>
      <c r="B5208" s="267" t="s">
        <v>12705</v>
      </c>
      <c r="C5208" s="267" t="s">
        <v>2525</v>
      </c>
      <c r="D5208" s="268"/>
      <c r="E5208" s="267">
        <v>50</v>
      </c>
      <c r="F5208" s="269">
        <v>1697</v>
      </c>
      <c r="G5208" s="270">
        <v>3411.6</v>
      </c>
      <c r="M5208" s="267">
        <v>-78.414269894009152</v>
      </c>
    </row>
    <row r="5209" spans="1:13" x14ac:dyDescent="0.25">
      <c r="A5209" s="267">
        <v>7340052</v>
      </c>
      <c r="B5209" s="267" t="s">
        <v>12707</v>
      </c>
      <c r="C5209" s="267" t="s">
        <v>2525</v>
      </c>
      <c r="D5209" s="268"/>
      <c r="E5209" s="267">
        <v>60</v>
      </c>
      <c r="F5209" s="269">
        <v>633</v>
      </c>
      <c r="G5209" s="270">
        <v>1272.8</v>
      </c>
      <c r="M5209" s="267">
        <v>-84.181337536221648</v>
      </c>
    </row>
    <row r="5210" spans="1:13" x14ac:dyDescent="0.25">
      <c r="A5210" s="267">
        <v>7340053</v>
      </c>
      <c r="B5210" s="267" t="s">
        <v>12709</v>
      </c>
      <c r="C5210" s="267" t="s">
        <v>2525</v>
      </c>
      <c r="D5210" s="268"/>
      <c r="E5210" s="267">
        <v>60</v>
      </c>
      <c r="F5210" s="269">
        <v>843</v>
      </c>
      <c r="G5210" s="270">
        <v>1693.6</v>
      </c>
      <c r="M5210" s="267">
        <v>-82.734560693504761</v>
      </c>
    </row>
    <row r="5211" spans="1:13" x14ac:dyDescent="0.25">
      <c r="A5211" s="267">
        <v>7340054</v>
      </c>
      <c r="B5211" s="267" t="s">
        <v>12711</v>
      </c>
      <c r="C5211" s="267" t="s">
        <v>2525</v>
      </c>
      <c r="D5211" s="268"/>
      <c r="E5211" s="267">
        <v>50</v>
      </c>
      <c r="F5211" s="269">
        <v>2413</v>
      </c>
      <c r="G5211" s="270">
        <v>4849.8</v>
      </c>
      <c r="M5211" s="267">
        <v>-76.366158337886688</v>
      </c>
    </row>
    <row r="5212" spans="1:13" x14ac:dyDescent="0.25">
      <c r="A5212" s="267">
        <v>7340055</v>
      </c>
      <c r="B5212" s="267" t="s">
        <v>12713</v>
      </c>
      <c r="C5212" s="267" t="s">
        <v>2525</v>
      </c>
      <c r="D5212" s="268"/>
      <c r="E5212" s="267">
        <v>50</v>
      </c>
      <c r="F5212" s="269">
        <v>668</v>
      </c>
      <c r="G5212" s="270">
        <v>1343.6</v>
      </c>
      <c r="M5212" s="267">
        <v>-78.342561281430534</v>
      </c>
    </row>
    <row r="5213" spans="1:13" x14ac:dyDescent="0.25">
      <c r="A5213" s="267">
        <v>7340057</v>
      </c>
      <c r="B5213" s="267" t="s">
        <v>12715</v>
      </c>
      <c r="C5213" s="267" t="s">
        <v>2525</v>
      </c>
      <c r="D5213" s="268"/>
      <c r="E5213" s="267">
        <v>60</v>
      </c>
      <c r="F5213" s="269">
        <v>508</v>
      </c>
      <c r="G5213" s="270">
        <v>1020.8</v>
      </c>
      <c r="M5213" s="267">
        <v>-84.826171043810447</v>
      </c>
    </row>
    <row r="5214" spans="1:13" x14ac:dyDescent="0.25">
      <c r="A5214" s="267">
        <v>7340201</v>
      </c>
      <c r="B5214" s="267" t="s">
        <v>12717</v>
      </c>
      <c r="C5214" s="267" t="s">
        <v>2525</v>
      </c>
      <c r="D5214" s="268"/>
      <c r="E5214" s="267">
        <v>50</v>
      </c>
      <c r="F5214" s="269">
        <v>364</v>
      </c>
      <c r="G5214" s="270">
        <v>730.8</v>
      </c>
      <c r="M5214" s="267">
        <v>-50.301992358283869</v>
      </c>
    </row>
    <row r="5215" spans="1:13" x14ac:dyDescent="0.25">
      <c r="A5215" s="267">
        <v>7340202</v>
      </c>
      <c r="B5215" s="267" t="s">
        <v>12719</v>
      </c>
      <c r="C5215" s="267" t="s">
        <v>2525</v>
      </c>
      <c r="D5215" s="268"/>
      <c r="E5215" s="267">
        <v>60</v>
      </c>
      <c r="F5215" s="269">
        <v>354</v>
      </c>
      <c r="G5215" s="270">
        <v>712.2</v>
      </c>
      <c r="M5215" s="267">
        <v>-83.285483138521073</v>
      </c>
    </row>
    <row r="5216" spans="1:13" x14ac:dyDescent="0.25">
      <c r="A5216" s="267">
        <v>7340203</v>
      </c>
      <c r="B5216" s="267" t="s">
        <v>12721</v>
      </c>
      <c r="C5216" s="267" t="s">
        <v>2525</v>
      </c>
      <c r="D5216" s="268"/>
      <c r="E5216" s="267">
        <v>60</v>
      </c>
      <c r="F5216" s="269">
        <v>1071</v>
      </c>
      <c r="G5216" s="270">
        <v>2152.4</v>
      </c>
      <c r="M5216" s="267">
        <v>-81.344989246830067</v>
      </c>
    </row>
    <row r="5217" spans="1:13" x14ac:dyDescent="0.25">
      <c r="A5217" s="267">
        <v>7340204</v>
      </c>
      <c r="B5217" s="267" t="s">
        <v>12723</v>
      </c>
      <c r="C5217" s="267" t="s">
        <v>2525</v>
      </c>
      <c r="D5217" s="268"/>
      <c r="E5217" s="267">
        <v>60</v>
      </c>
      <c r="F5217" s="269">
        <v>118</v>
      </c>
      <c r="G5217" s="270">
        <v>236.2</v>
      </c>
      <c r="M5217" s="267">
        <v>-84.062939975290931</v>
      </c>
    </row>
    <row r="5218" spans="1:13" x14ac:dyDescent="0.25">
      <c r="A5218" s="267">
        <v>7340205</v>
      </c>
      <c r="B5218" s="267" t="s">
        <v>12725</v>
      </c>
      <c r="C5218" s="267" t="s">
        <v>2525</v>
      </c>
      <c r="D5218" s="268"/>
      <c r="E5218" s="267">
        <v>60</v>
      </c>
      <c r="F5218" s="269">
        <v>365</v>
      </c>
      <c r="G5218" s="270">
        <v>733.2</v>
      </c>
      <c r="M5218" s="267">
        <v>-82.138601101234741</v>
      </c>
    </row>
    <row r="5219" spans="1:13" x14ac:dyDescent="0.25">
      <c r="A5219" s="267">
        <v>7340206</v>
      </c>
      <c r="B5219" s="267" t="s">
        <v>12727</v>
      </c>
      <c r="C5219" s="267" t="s">
        <v>2525</v>
      </c>
      <c r="D5219" s="268"/>
      <c r="E5219" s="267">
        <v>50</v>
      </c>
      <c r="F5219" s="269">
        <v>2415</v>
      </c>
      <c r="G5219" s="270">
        <v>4854.8</v>
      </c>
      <c r="M5219" s="267">
        <v>-77.798853739615367</v>
      </c>
    </row>
    <row r="5220" spans="1:13" x14ac:dyDescent="0.25">
      <c r="A5220" s="267">
        <v>7340207</v>
      </c>
      <c r="B5220" s="267" t="s">
        <v>12729</v>
      </c>
      <c r="C5220" s="267" t="s">
        <v>2525</v>
      </c>
      <c r="D5220" s="268"/>
      <c r="E5220" s="267">
        <v>60</v>
      </c>
      <c r="F5220" s="269">
        <v>695</v>
      </c>
      <c r="G5220" s="270">
        <v>1397</v>
      </c>
      <c r="M5220" s="267">
        <v>-84.65265751914896</v>
      </c>
    </row>
    <row r="5221" spans="1:13" x14ac:dyDescent="0.25">
      <c r="A5221" s="267">
        <v>7340208</v>
      </c>
      <c r="B5221" s="267" t="s">
        <v>12731</v>
      </c>
      <c r="C5221" s="267" t="s">
        <v>2525</v>
      </c>
      <c r="D5221" s="268"/>
      <c r="E5221" s="267">
        <v>70</v>
      </c>
      <c r="F5221" s="269">
        <v>183</v>
      </c>
      <c r="G5221" s="270">
        <v>368.4</v>
      </c>
      <c r="M5221" s="267">
        <v>-85.57314768907564</v>
      </c>
    </row>
    <row r="5222" spans="1:13" x14ac:dyDescent="0.25">
      <c r="A5222" s="267">
        <v>7340209</v>
      </c>
      <c r="B5222" s="267" t="s">
        <v>12733</v>
      </c>
      <c r="C5222" s="267" t="s">
        <v>2525</v>
      </c>
      <c r="D5222" s="268"/>
      <c r="E5222" s="267">
        <v>60</v>
      </c>
      <c r="F5222" s="269">
        <v>182</v>
      </c>
      <c r="G5222" s="270">
        <v>366.2</v>
      </c>
      <c r="M5222" s="267">
        <v>-83.59409765071095</v>
      </c>
    </row>
    <row r="5223" spans="1:13" x14ac:dyDescent="0.25">
      <c r="A5223" s="267">
        <v>7340210</v>
      </c>
      <c r="B5223" s="267" t="s">
        <v>12735</v>
      </c>
      <c r="C5223" s="267" t="s">
        <v>2525</v>
      </c>
      <c r="D5223" s="268"/>
      <c r="E5223" s="267">
        <v>60</v>
      </c>
      <c r="F5223" s="269">
        <v>300</v>
      </c>
      <c r="G5223" s="270">
        <v>602.20000000000005</v>
      </c>
      <c r="M5223" s="267">
        <v>-83.866817584105988</v>
      </c>
    </row>
    <row r="5224" spans="1:13" x14ac:dyDescent="0.25">
      <c r="A5224" s="267">
        <v>7340211</v>
      </c>
      <c r="B5224" s="267" t="s">
        <v>12737</v>
      </c>
      <c r="C5224" s="267" t="s">
        <v>22275</v>
      </c>
      <c r="D5224" s="268"/>
      <c r="E5224" s="267">
        <v>60</v>
      </c>
      <c r="F5224" s="269">
        <v>757</v>
      </c>
      <c r="G5224" s="270">
        <v>1522.2</v>
      </c>
      <c r="M5224" s="267">
        <v>-84.337085670795986</v>
      </c>
    </row>
    <row r="5225" spans="1:13" x14ac:dyDescent="0.25">
      <c r="A5225" s="267">
        <v>7340212</v>
      </c>
      <c r="B5225" s="267" t="s">
        <v>12739</v>
      </c>
      <c r="C5225" s="267" t="s">
        <v>2525</v>
      </c>
      <c r="D5225" s="268"/>
      <c r="E5225" s="267">
        <v>60</v>
      </c>
      <c r="F5225" s="269">
        <v>343</v>
      </c>
      <c r="G5225" s="270">
        <v>688.8</v>
      </c>
      <c r="M5225" s="267">
        <v>-82.440418629712553</v>
      </c>
    </row>
    <row r="5226" spans="1:13" x14ac:dyDescent="0.25">
      <c r="A5226" s="267">
        <v>7340213</v>
      </c>
      <c r="B5226" s="267" t="s">
        <v>12741</v>
      </c>
      <c r="C5226" s="267" t="s">
        <v>2525</v>
      </c>
      <c r="D5226" s="268"/>
      <c r="E5226" s="267">
        <v>60</v>
      </c>
      <c r="F5226" s="269">
        <v>214</v>
      </c>
      <c r="G5226" s="270">
        <v>430.2</v>
      </c>
      <c r="M5226" s="267">
        <v>-83.204306243187929</v>
      </c>
    </row>
    <row r="5227" spans="1:13" x14ac:dyDescent="0.25">
      <c r="A5227" s="267">
        <v>7340214</v>
      </c>
      <c r="B5227" s="267" t="s">
        <v>12743</v>
      </c>
      <c r="C5227" s="267" t="s">
        <v>2525</v>
      </c>
      <c r="D5227" s="268"/>
      <c r="E5227" s="267">
        <v>70</v>
      </c>
      <c r="F5227" s="269">
        <v>385</v>
      </c>
      <c r="G5227" s="270">
        <v>773</v>
      </c>
      <c r="M5227" s="267">
        <v>-85.372398702621155</v>
      </c>
    </row>
    <row r="5228" spans="1:13" x14ac:dyDescent="0.25">
      <c r="A5228" s="267">
        <v>7340215</v>
      </c>
      <c r="B5228" s="267" t="s">
        <v>12745</v>
      </c>
      <c r="C5228" s="267" t="s">
        <v>2525</v>
      </c>
      <c r="D5228" s="268"/>
      <c r="E5228" s="267">
        <v>70</v>
      </c>
      <c r="F5228" s="269">
        <v>221</v>
      </c>
      <c r="G5228" s="270">
        <v>445</v>
      </c>
      <c r="M5228" s="267">
        <v>-86.952278002500464</v>
      </c>
    </row>
    <row r="5229" spans="1:13" x14ac:dyDescent="0.25">
      <c r="A5229" s="267">
        <v>7340216</v>
      </c>
      <c r="B5229" s="267" t="s">
        <v>12747</v>
      </c>
      <c r="C5229" s="267" t="s">
        <v>2525</v>
      </c>
      <c r="D5229" s="268"/>
      <c r="E5229" s="267">
        <v>60</v>
      </c>
      <c r="F5229" s="269">
        <v>74</v>
      </c>
      <c r="G5229" s="270">
        <v>149.6</v>
      </c>
      <c r="M5229" s="267">
        <v>-83.652946351941281</v>
      </c>
    </row>
    <row r="5230" spans="1:13" x14ac:dyDescent="0.25">
      <c r="A5230" s="267">
        <v>7340217</v>
      </c>
      <c r="B5230" s="267" t="s">
        <v>12749</v>
      </c>
      <c r="C5230" s="267" t="s">
        <v>2525</v>
      </c>
      <c r="D5230" s="268"/>
      <c r="E5230" s="267">
        <v>60</v>
      </c>
      <c r="F5230" s="269">
        <v>529</v>
      </c>
      <c r="G5230" s="270">
        <v>1062.5999999999999</v>
      </c>
      <c r="M5230" s="267">
        <v>-82.977420687555053</v>
      </c>
    </row>
    <row r="5231" spans="1:13" x14ac:dyDescent="0.25">
      <c r="A5231" s="267">
        <v>7340218</v>
      </c>
      <c r="B5231" s="267" t="s">
        <v>12751</v>
      </c>
      <c r="C5231" s="267" t="s">
        <v>2525</v>
      </c>
      <c r="D5231" s="268"/>
      <c r="E5231" s="267">
        <v>50</v>
      </c>
      <c r="F5231" s="269">
        <v>149</v>
      </c>
      <c r="G5231" s="270">
        <v>299.8</v>
      </c>
      <c r="M5231" s="267">
        <v>-61.015890460216326</v>
      </c>
    </row>
    <row r="5232" spans="1:13" x14ac:dyDescent="0.25">
      <c r="A5232" s="267">
        <v>7340219</v>
      </c>
      <c r="B5232" s="267" t="s">
        <v>12753</v>
      </c>
      <c r="C5232" s="267" t="s">
        <v>2525</v>
      </c>
      <c r="D5232" s="268"/>
      <c r="E5232" s="267">
        <v>70</v>
      </c>
      <c r="F5232" s="269">
        <v>864</v>
      </c>
      <c r="G5232" s="270">
        <v>1737.6</v>
      </c>
      <c r="M5232" s="267">
        <v>-89.608261568248452</v>
      </c>
    </row>
    <row r="5233" spans="1:13" x14ac:dyDescent="0.25">
      <c r="A5233" s="267">
        <v>7340220</v>
      </c>
      <c r="B5233" s="267" t="s">
        <v>12755</v>
      </c>
      <c r="C5233" s="267" t="s">
        <v>2525</v>
      </c>
      <c r="D5233" s="268"/>
      <c r="E5233" s="267">
        <v>60</v>
      </c>
      <c r="F5233" s="269">
        <v>408</v>
      </c>
      <c r="G5233" s="270">
        <v>820</v>
      </c>
      <c r="M5233" s="267">
        <v>-83.523418458798758</v>
      </c>
    </row>
    <row r="5234" spans="1:13" x14ac:dyDescent="0.25">
      <c r="A5234" s="267">
        <v>7340221</v>
      </c>
      <c r="B5234" s="267" t="s">
        <v>12757</v>
      </c>
      <c r="C5234" s="267" t="s">
        <v>2525</v>
      </c>
      <c r="D5234" s="268"/>
      <c r="E5234" s="267">
        <v>70</v>
      </c>
      <c r="F5234" s="269">
        <v>237</v>
      </c>
      <c r="G5234" s="270">
        <v>476.8</v>
      </c>
      <c r="M5234" s="267">
        <v>-88.11855350434098</v>
      </c>
    </row>
    <row r="5235" spans="1:13" x14ac:dyDescent="0.25">
      <c r="A5235" s="267">
        <v>7340222</v>
      </c>
      <c r="B5235" s="267" t="s">
        <v>12759</v>
      </c>
      <c r="C5235" s="267" t="s">
        <v>2525</v>
      </c>
      <c r="D5235" s="268"/>
      <c r="E5235" s="267">
        <v>60</v>
      </c>
      <c r="F5235" s="269">
        <v>1080</v>
      </c>
      <c r="G5235" s="270">
        <v>2171.1999999999998</v>
      </c>
      <c r="M5235" s="267">
        <v>-82.9274756329756</v>
      </c>
    </row>
    <row r="5236" spans="1:13" x14ac:dyDescent="0.25">
      <c r="A5236" s="267">
        <v>7340223</v>
      </c>
      <c r="B5236" s="267" t="s">
        <v>12761</v>
      </c>
      <c r="C5236" s="267" t="s">
        <v>2525</v>
      </c>
      <c r="D5236" s="268"/>
      <c r="E5236" s="267">
        <v>60</v>
      </c>
      <c r="F5236" s="269">
        <v>187</v>
      </c>
      <c r="G5236" s="270">
        <v>375.4</v>
      </c>
      <c r="M5236" s="267">
        <v>-83.417459102037355</v>
      </c>
    </row>
    <row r="5237" spans="1:13" x14ac:dyDescent="0.25">
      <c r="A5237" s="267">
        <v>7340224</v>
      </c>
      <c r="B5237" s="267" t="s">
        <v>12763</v>
      </c>
      <c r="C5237" s="267" t="s">
        <v>2525</v>
      </c>
      <c r="D5237" s="268"/>
      <c r="E5237" s="267">
        <v>60</v>
      </c>
      <c r="F5237" s="269">
        <v>203</v>
      </c>
      <c r="G5237" s="270">
        <v>407.6</v>
      </c>
      <c r="M5237" s="267">
        <v>-84.934387809111428</v>
      </c>
    </row>
    <row r="5238" spans="1:13" x14ac:dyDescent="0.25">
      <c r="A5238" s="267">
        <v>7340225</v>
      </c>
      <c r="B5238" s="267" t="s">
        <v>12765</v>
      </c>
      <c r="C5238" s="267" t="s">
        <v>2525</v>
      </c>
      <c r="D5238" s="268"/>
      <c r="E5238" s="267">
        <v>60</v>
      </c>
      <c r="F5238" s="269">
        <v>416</v>
      </c>
      <c r="G5238" s="270">
        <v>836.8</v>
      </c>
      <c r="M5238" s="267">
        <v>-79.545692470579809</v>
      </c>
    </row>
    <row r="5239" spans="1:13" x14ac:dyDescent="0.25">
      <c r="A5239" s="267">
        <v>7340226</v>
      </c>
      <c r="B5239" s="267" t="s">
        <v>12767</v>
      </c>
      <c r="C5239" s="267" t="s">
        <v>2525</v>
      </c>
      <c r="D5239" s="268"/>
      <c r="E5239" s="267">
        <v>70</v>
      </c>
      <c r="F5239" s="269">
        <v>165</v>
      </c>
      <c r="G5239" s="270">
        <v>331.4</v>
      </c>
      <c r="M5239" s="267">
        <v>-85.476038056194753</v>
      </c>
    </row>
    <row r="5240" spans="1:13" x14ac:dyDescent="0.25">
      <c r="A5240" s="267">
        <v>7340227</v>
      </c>
      <c r="B5240" s="267" t="s">
        <v>12769</v>
      </c>
      <c r="C5240" s="267" t="s">
        <v>2525</v>
      </c>
      <c r="D5240" s="268"/>
      <c r="E5240" s="267">
        <v>70</v>
      </c>
      <c r="F5240" s="269">
        <v>263</v>
      </c>
      <c r="G5240" s="270">
        <v>529</v>
      </c>
      <c r="M5240" s="267">
        <v>-85.998563951987975</v>
      </c>
    </row>
    <row r="5241" spans="1:13" x14ac:dyDescent="0.25">
      <c r="A5241" s="267">
        <v>7340228</v>
      </c>
      <c r="B5241" s="267" t="s">
        <v>12771</v>
      </c>
      <c r="C5241" s="267" t="s">
        <v>2525</v>
      </c>
      <c r="D5241" s="268"/>
      <c r="E5241" s="267">
        <v>60</v>
      </c>
      <c r="F5241" s="269">
        <v>256</v>
      </c>
      <c r="G5241" s="270">
        <v>514.4</v>
      </c>
      <c r="M5241" s="267">
        <v>-84.378236717211578</v>
      </c>
    </row>
    <row r="5242" spans="1:13" x14ac:dyDescent="0.25">
      <c r="A5242" s="267">
        <v>7340501</v>
      </c>
      <c r="B5242" s="267" t="s">
        <v>12773</v>
      </c>
      <c r="C5242" s="267" t="s">
        <v>2525</v>
      </c>
      <c r="D5242" s="268"/>
      <c r="E5242" s="267">
        <v>60</v>
      </c>
      <c r="F5242" s="269">
        <v>795</v>
      </c>
      <c r="G5242" s="270">
        <v>1598</v>
      </c>
      <c r="M5242" s="267">
        <v>-83.162509128814207</v>
      </c>
    </row>
    <row r="5243" spans="1:13" x14ac:dyDescent="0.25">
      <c r="A5243" s="267">
        <v>7340502</v>
      </c>
      <c r="B5243" s="267" t="s">
        <v>12775</v>
      </c>
      <c r="C5243" s="267" t="s">
        <v>2525</v>
      </c>
      <c r="D5243" s="268"/>
      <c r="E5243" s="267">
        <v>60</v>
      </c>
      <c r="F5243" s="269">
        <v>564</v>
      </c>
      <c r="G5243" s="270">
        <v>1133</v>
      </c>
      <c r="M5243" s="267">
        <v>-83.681908356523891</v>
      </c>
    </row>
    <row r="5244" spans="1:13" x14ac:dyDescent="0.25">
      <c r="A5244" s="267">
        <v>8111000</v>
      </c>
      <c r="B5244" s="267" t="s">
        <v>12777</v>
      </c>
      <c r="C5244" s="267" t="s">
        <v>22275</v>
      </c>
      <c r="D5244" s="268"/>
      <c r="E5244" s="267">
        <v>50</v>
      </c>
      <c r="F5244" s="269">
        <v>298655</v>
      </c>
      <c r="G5244" s="270">
        <v>600297</v>
      </c>
      <c r="M5244" s="267">
        <v>-53.685396782092006</v>
      </c>
    </row>
    <row r="5245" spans="1:13" x14ac:dyDescent="0.25">
      <c r="A5245" s="267">
        <v>8115001</v>
      </c>
      <c r="B5245" s="267" t="s">
        <v>12779</v>
      </c>
      <c r="C5245" s="267" t="s">
        <v>2525</v>
      </c>
      <c r="D5245" s="268"/>
      <c r="E5245" s="267">
        <v>50</v>
      </c>
      <c r="F5245" s="269">
        <v>4417</v>
      </c>
      <c r="G5245" s="270">
        <v>8879</v>
      </c>
      <c r="M5245" s="267">
        <v>-73.305971518696722</v>
      </c>
    </row>
    <row r="5246" spans="1:13" x14ac:dyDescent="0.25">
      <c r="A5246" s="267">
        <v>8115002</v>
      </c>
      <c r="B5246" s="267" t="s">
        <v>7720</v>
      </c>
      <c r="C5246" s="267" t="s">
        <v>2525</v>
      </c>
      <c r="D5246" s="268"/>
      <c r="E5246" s="267">
        <v>50</v>
      </c>
      <c r="F5246" s="269">
        <v>2259</v>
      </c>
      <c r="G5246" s="270">
        <v>4540.8</v>
      </c>
      <c r="M5246" s="267">
        <v>-72.095778708498912</v>
      </c>
    </row>
    <row r="5247" spans="1:13" x14ac:dyDescent="0.25">
      <c r="A5247" s="267">
        <v>8115003</v>
      </c>
      <c r="B5247" s="267" t="s">
        <v>12782</v>
      </c>
      <c r="C5247" s="267" t="s">
        <v>22275</v>
      </c>
      <c r="D5247" s="268"/>
      <c r="E5247" s="267">
        <v>50</v>
      </c>
      <c r="F5247" s="269">
        <v>22923</v>
      </c>
      <c r="G5247" s="270">
        <v>46074.400000000001</v>
      </c>
      <c r="M5247" s="267">
        <v>-48.808645027115972</v>
      </c>
    </row>
    <row r="5248" spans="1:13" x14ac:dyDescent="0.25">
      <c r="A5248" s="267">
        <v>8115004</v>
      </c>
      <c r="B5248" s="267" t="s">
        <v>12784</v>
      </c>
      <c r="C5248" s="267" t="s">
        <v>2525</v>
      </c>
      <c r="D5248" s="268"/>
      <c r="E5248" s="267">
        <v>50</v>
      </c>
      <c r="F5248" s="269">
        <v>2874</v>
      </c>
      <c r="G5248" s="270">
        <v>5777</v>
      </c>
      <c r="M5248" s="267">
        <v>-72.629600651251209</v>
      </c>
    </row>
    <row r="5249" spans="1:13" x14ac:dyDescent="0.25">
      <c r="A5249" s="267">
        <v>8115010</v>
      </c>
      <c r="B5249" s="267" t="s">
        <v>12786</v>
      </c>
      <c r="C5249" s="267" t="s">
        <v>2525</v>
      </c>
      <c r="D5249" s="268"/>
      <c r="E5249" s="267">
        <v>50</v>
      </c>
      <c r="F5249" s="269">
        <v>1584</v>
      </c>
      <c r="G5249" s="270">
        <v>3184.8</v>
      </c>
      <c r="M5249" s="267">
        <v>-72.35324850995444</v>
      </c>
    </row>
    <row r="5250" spans="1:13" x14ac:dyDescent="0.25">
      <c r="A5250" s="267">
        <v>8115013</v>
      </c>
      <c r="B5250" s="267" t="s">
        <v>12788</v>
      </c>
      <c r="C5250" s="267" t="s">
        <v>2525</v>
      </c>
      <c r="D5250" s="268"/>
      <c r="E5250" s="267">
        <v>50</v>
      </c>
      <c r="F5250" s="269">
        <v>3944</v>
      </c>
      <c r="G5250" s="270">
        <v>7926.8</v>
      </c>
      <c r="M5250" s="267">
        <v>-49.16831983628802</v>
      </c>
    </row>
    <row r="5251" spans="1:13" x14ac:dyDescent="0.25">
      <c r="A5251" s="267">
        <v>8115015</v>
      </c>
      <c r="B5251" s="267" t="s">
        <v>12790</v>
      </c>
      <c r="C5251" s="267" t="s">
        <v>2525</v>
      </c>
      <c r="D5251" s="268"/>
      <c r="E5251" s="267">
        <v>50</v>
      </c>
      <c r="F5251" s="269">
        <v>5887</v>
      </c>
      <c r="G5251" s="270">
        <v>11833</v>
      </c>
      <c r="M5251" s="267">
        <v>-70.328974423327253</v>
      </c>
    </row>
    <row r="5252" spans="1:13" x14ac:dyDescent="0.25">
      <c r="A5252" s="267">
        <v>8115016</v>
      </c>
      <c r="B5252" s="267" t="s">
        <v>12792</v>
      </c>
      <c r="C5252" s="267" t="s">
        <v>2525</v>
      </c>
      <c r="D5252" s="268"/>
      <c r="E5252" s="267">
        <v>50</v>
      </c>
      <c r="F5252" s="269">
        <v>4573</v>
      </c>
      <c r="G5252" s="270">
        <v>9192.4</v>
      </c>
      <c r="M5252" s="267">
        <v>-74.407726731815856</v>
      </c>
    </row>
    <row r="5253" spans="1:13" x14ac:dyDescent="0.25">
      <c r="A5253" s="267">
        <v>8115021</v>
      </c>
      <c r="B5253" s="267" t="s">
        <v>12794</v>
      </c>
      <c r="C5253" s="267" t="s">
        <v>22275</v>
      </c>
      <c r="D5253" s="268"/>
      <c r="E5253" s="267">
        <v>50</v>
      </c>
      <c r="F5253" s="269">
        <v>15228</v>
      </c>
      <c r="G5253" s="270">
        <v>30608.400000000001</v>
      </c>
      <c r="M5253" s="267">
        <v>-65.405282688557079</v>
      </c>
    </row>
    <row r="5254" spans="1:13" x14ac:dyDescent="0.25">
      <c r="A5254" s="267">
        <v>8115022</v>
      </c>
      <c r="B5254" s="267" t="s">
        <v>12796</v>
      </c>
      <c r="C5254" s="267" t="s">
        <v>2525</v>
      </c>
      <c r="D5254" s="268"/>
      <c r="E5254" s="267">
        <v>50</v>
      </c>
      <c r="F5254" s="269">
        <v>1761</v>
      </c>
      <c r="G5254" s="270">
        <v>3539.6</v>
      </c>
      <c r="M5254" s="267">
        <v>-71.989695891879393</v>
      </c>
    </row>
    <row r="5255" spans="1:13" x14ac:dyDescent="0.25">
      <c r="A5255" s="267">
        <v>8115024</v>
      </c>
      <c r="B5255" s="267" t="s">
        <v>12798</v>
      </c>
      <c r="C5255" s="267" t="s">
        <v>22275</v>
      </c>
      <c r="D5255" s="268"/>
      <c r="E5255" s="267">
        <v>50</v>
      </c>
      <c r="F5255" s="269">
        <v>6202</v>
      </c>
      <c r="G5255" s="270">
        <v>12466</v>
      </c>
      <c r="M5255" s="267">
        <v>-64.962339792347152</v>
      </c>
    </row>
    <row r="5256" spans="1:13" x14ac:dyDescent="0.25">
      <c r="A5256" s="267">
        <v>8115028</v>
      </c>
      <c r="B5256" s="267" t="s">
        <v>12800</v>
      </c>
      <c r="C5256" s="267" t="s">
        <v>22275</v>
      </c>
      <c r="D5256" s="268"/>
      <c r="E5256" s="267">
        <v>50</v>
      </c>
      <c r="F5256" s="269">
        <v>22453</v>
      </c>
      <c r="G5256" s="270">
        <v>45129.8</v>
      </c>
      <c r="M5256" s="267">
        <v>-62.265106357221178</v>
      </c>
    </row>
    <row r="5257" spans="1:13" x14ac:dyDescent="0.25">
      <c r="A5257" s="267">
        <v>8115029</v>
      </c>
      <c r="B5257" s="267" t="s">
        <v>12802</v>
      </c>
      <c r="C5257" s="267" t="s">
        <v>2525</v>
      </c>
      <c r="D5257" s="268"/>
      <c r="E5257" s="267">
        <v>50</v>
      </c>
      <c r="F5257" s="269">
        <v>4423</v>
      </c>
      <c r="G5257" s="270">
        <v>8890</v>
      </c>
      <c r="M5257" s="267">
        <v>-69.778674766757746</v>
      </c>
    </row>
    <row r="5258" spans="1:13" x14ac:dyDescent="0.25">
      <c r="A5258" s="267">
        <v>8115034</v>
      </c>
      <c r="B5258" s="267" t="s">
        <v>12804</v>
      </c>
      <c r="C5258" s="267" t="s">
        <v>2525</v>
      </c>
      <c r="D5258" s="268"/>
      <c r="E5258" s="267">
        <v>50</v>
      </c>
      <c r="F5258" s="269">
        <v>1814</v>
      </c>
      <c r="G5258" s="270">
        <v>3645.4</v>
      </c>
      <c r="M5258" s="267">
        <v>-76.791562236576283</v>
      </c>
    </row>
    <row r="5259" spans="1:13" x14ac:dyDescent="0.25">
      <c r="A5259" s="267">
        <v>8115037</v>
      </c>
      <c r="B5259" s="267" t="s">
        <v>12806</v>
      </c>
      <c r="C5259" s="267" t="s">
        <v>2525</v>
      </c>
      <c r="D5259" s="268"/>
      <c r="E5259" s="267">
        <v>50</v>
      </c>
      <c r="F5259" s="269">
        <v>2680</v>
      </c>
      <c r="G5259" s="270">
        <v>5386.6</v>
      </c>
      <c r="M5259" s="267">
        <v>-61.267252976341013</v>
      </c>
    </row>
    <row r="5260" spans="1:13" x14ac:dyDescent="0.25">
      <c r="A5260" s="267">
        <v>8115041</v>
      </c>
      <c r="B5260" s="267" t="s">
        <v>12808</v>
      </c>
      <c r="C5260" s="267" t="s">
        <v>22275</v>
      </c>
      <c r="D5260" s="268"/>
      <c r="E5260" s="267">
        <v>50</v>
      </c>
      <c r="F5260" s="269">
        <v>8478</v>
      </c>
      <c r="G5260" s="270">
        <v>17041.599999999999</v>
      </c>
      <c r="M5260" s="267">
        <v>-64.099521051367191</v>
      </c>
    </row>
    <row r="5261" spans="1:13" x14ac:dyDescent="0.25">
      <c r="A5261" s="267">
        <v>8115042</v>
      </c>
      <c r="B5261" s="267" t="s">
        <v>12810</v>
      </c>
      <c r="C5261" s="267" t="s">
        <v>22275</v>
      </c>
      <c r="D5261" s="268"/>
      <c r="E5261" s="267">
        <v>50</v>
      </c>
      <c r="F5261" s="269">
        <v>5048</v>
      </c>
      <c r="G5261" s="270">
        <v>10147</v>
      </c>
      <c r="M5261" s="267">
        <v>-68.442003056314405</v>
      </c>
    </row>
    <row r="5262" spans="1:13" x14ac:dyDescent="0.25">
      <c r="A5262" s="267">
        <v>8115044</v>
      </c>
      <c r="B5262" s="267" t="s">
        <v>12812</v>
      </c>
      <c r="C5262" s="267" t="s">
        <v>2525</v>
      </c>
      <c r="D5262" s="268"/>
      <c r="E5262" s="267">
        <v>50</v>
      </c>
      <c r="F5262" s="269">
        <v>4831</v>
      </c>
      <c r="G5262" s="270">
        <v>9709.4</v>
      </c>
      <c r="M5262" s="267">
        <v>-67.923500755521403</v>
      </c>
    </row>
    <row r="5263" spans="1:13" x14ac:dyDescent="0.25">
      <c r="A5263" s="267">
        <v>8115045</v>
      </c>
      <c r="B5263" s="267" t="s">
        <v>12814</v>
      </c>
      <c r="C5263" s="267" t="s">
        <v>22275</v>
      </c>
      <c r="D5263" s="268"/>
      <c r="E5263" s="267">
        <v>50</v>
      </c>
      <c r="F5263" s="269">
        <v>30232</v>
      </c>
      <c r="G5263" s="270">
        <v>60767.199999999997</v>
      </c>
      <c r="M5263" s="267">
        <v>-52.031385575267187</v>
      </c>
    </row>
    <row r="5264" spans="1:13" x14ac:dyDescent="0.25">
      <c r="A5264" s="267">
        <v>8115046</v>
      </c>
      <c r="B5264" s="267" t="s">
        <v>12816</v>
      </c>
      <c r="C5264" s="267" t="s">
        <v>2525</v>
      </c>
      <c r="D5264" s="268"/>
      <c r="E5264" s="267">
        <v>50</v>
      </c>
      <c r="F5264" s="269">
        <v>3020</v>
      </c>
      <c r="G5264" s="270">
        <v>6069.2</v>
      </c>
      <c r="M5264" s="267">
        <v>-71.213637129339702</v>
      </c>
    </row>
    <row r="5265" spans="1:13" x14ac:dyDescent="0.25">
      <c r="A5265" s="267">
        <v>8115048</v>
      </c>
      <c r="B5265" s="267" t="s">
        <v>12818</v>
      </c>
      <c r="C5265" s="267" t="s">
        <v>22275</v>
      </c>
      <c r="D5265" s="268"/>
      <c r="E5265" s="267">
        <v>50</v>
      </c>
      <c r="F5265" s="269">
        <v>4219</v>
      </c>
      <c r="G5265" s="270">
        <v>8480</v>
      </c>
      <c r="M5265" s="267">
        <v>-63.205504686664561</v>
      </c>
    </row>
    <row r="5266" spans="1:13" x14ac:dyDescent="0.25">
      <c r="A5266" s="267">
        <v>8115050</v>
      </c>
      <c r="B5266" s="267" t="s">
        <v>12820</v>
      </c>
      <c r="C5266" s="267" t="s">
        <v>22275</v>
      </c>
      <c r="D5266" s="268"/>
      <c r="E5266" s="267">
        <v>50</v>
      </c>
      <c r="F5266" s="269">
        <v>9238</v>
      </c>
      <c r="G5266" s="270">
        <v>18567.400000000001</v>
      </c>
      <c r="M5266" s="267">
        <v>-69.259607978710761</v>
      </c>
    </row>
    <row r="5267" spans="1:13" x14ac:dyDescent="0.25">
      <c r="A5267" s="267">
        <v>8115051</v>
      </c>
      <c r="B5267" s="267" t="s">
        <v>12822</v>
      </c>
      <c r="C5267" s="267" t="s">
        <v>2525</v>
      </c>
      <c r="D5267" s="268"/>
      <c r="E5267" s="267">
        <v>50</v>
      </c>
      <c r="F5267" s="269">
        <v>4847</v>
      </c>
      <c r="G5267" s="270">
        <v>9741.6</v>
      </c>
      <c r="M5267" s="267">
        <v>-62.474540083463324</v>
      </c>
    </row>
    <row r="5268" spans="1:13" x14ac:dyDescent="0.25">
      <c r="A5268" s="267">
        <v>8115052</v>
      </c>
      <c r="B5268" s="267" t="s">
        <v>12824</v>
      </c>
      <c r="C5268" s="267" t="s">
        <v>2525</v>
      </c>
      <c r="D5268" s="268"/>
      <c r="E5268" s="267">
        <v>50</v>
      </c>
      <c r="F5268" s="269">
        <v>3693</v>
      </c>
      <c r="G5268" s="270">
        <v>7423.4</v>
      </c>
      <c r="M5268" s="267">
        <v>179.25261159412156</v>
      </c>
    </row>
    <row r="5269" spans="1:13" x14ac:dyDescent="0.25">
      <c r="A5269" s="267">
        <v>8115053</v>
      </c>
      <c r="B5269" s="267" t="s">
        <v>12826</v>
      </c>
      <c r="C5269" s="267" t="s">
        <v>2525</v>
      </c>
      <c r="D5269" s="268"/>
      <c r="E5269" s="267">
        <v>50</v>
      </c>
      <c r="F5269" s="269">
        <v>3745</v>
      </c>
      <c r="G5269" s="270">
        <v>7527.4</v>
      </c>
      <c r="M5269" s="267">
        <v>-74.941760317036881</v>
      </c>
    </row>
    <row r="5270" spans="1:13" x14ac:dyDescent="0.25">
      <c r="A5270" s="267">
        <v>8115054</v>
      </c>
      <c r="B5270" s="267" t="s">
        <v>12828</v>
      </c>
      <c r="C5270" s="267" t="s">
        <v>2525</v>
      </c>
      <c r="D5270" s="268"/>
      <c r="E5270" s="267">
        <v>50</v>
      </c>
      <c r="F5270" s="269">
        <v>3217</v>
      </c>
      <c r="G5270" s="270">
        <v>6465.8</v>
      </c>
      <c r="M5270" s="267">
        <v>-69.270929048907846</v>
      </c>
    </row>
    <row r="5271" spans="1:13" x14ac:dyDescent="0.25">
      <c r="A5271" s="267">
        <v>8116004</v>
      </c>
      <c r="B5271" s="267" t="s">
        <v>12830</v>
      </c>
      <c r="C5271" s="267" t="s">
        <v>2525</v>
      </c>
      <c r="D5271" s="268"/>
      <c r="E5271" s="267">
        <v>50</v>
      </c>
      <c r="F5271" s="269">
        <v>2926</v>
      </c>
      <c r="G5271" s="270">
        <v>5881.2</v>
      </c>
      <c r="M5271" s="267">
        <v>-63.468350229744807</v>
      </c>
    </row>
    <row r="5272" spans="1:13" x14ac:dyDescent="0.25">
      <c r="A5272" s="267">
        <v>8116005</v>
      </c>
      <c r="B5272" s="267" t="s">
        <v>7720</v>
      </c>
      <c r="C5272" s="267" t="s">
        <v>2525</v>
      </c>
      <c r="D5272" s="268"/>
      <c r="E5272" s="267">
        <v>50</v>
      </c>
      <c r="F5272" s="269">
        <v>751</v>
      </c>
      <c r="G5272" s="270">
        <v>1509.8</v>
      </c>
      <c r="M5272" s="267">
        <v>-74.335877200460516</v>
      </c>
    </row>
    <row r="5273" spans="1:13" x14ac:dyDescent="0.25">
      <c r="A5273" s="267">
        <v>8116006</v>
      </c>
      <c r="B5273" s="267" t="s">
        <v>12833</v>
      </c>
      <c r="C5273" s="267" t="s">
        <v>2525</v>
      </c>
      <c r="D5273" s="268"/>
      <c r="E5273" s="267">
        <v>50</v>
      </c>
      <c r="F5273" s="269">
        <v>953</v>
      </c>
      <c r="G5273" s="270">
        <v>1914.8</v>
      </c>
      <c r="M5273" s="267">
        <v>-74.830786143847476</v>
      </c>
    </row>
    <row r="5274" spans="1:13" x14ac:dyDescent="0.25">
      <c r="A5274" s="267">
        <v>8116007</v>
      </c>
      <c r="B5274" s="267" t="s">
        <v>12835</v>
      </c>
      <c r="C5274" s="267" t="s">
        <v>2525</v>
      </c>
      <c r="D5274" s="268"/>
      <c r="E5274" s="267">
        <v>50</v>
      </c>
      <c r="F5274" s="269">
        <v>2778</v>
      </c>
      <c r="G5274" s="270">
        <v>5584</v>
      </c>
      <c r="M5274" s="267">
        <v>-72.71566769717559</v>
      </c>
    </row>
    <row r="5275" spans="1:13" x14ac:dyDescent="0.25">
      <c r="A5275" s="267">
        <v>8116008</v>
      </c>
      <c r="B5275" s="267" t="s">
        <v>12837</v>
      </c>
      <c r="C5275" s="267" t="s">
        <v>2525</v>
      </c>
      <c r="D5275" s="268"/>
      <c r="E5275" s="267">
        <v>50</v>
      </c>
      <c r="F5275" s="269">
        <v>1677</v>
      </c>
      <c r="G5275" s="270">
        <v>3371.6</v>
      </c>
      <c r="M5275" s="267">
        <v>-71.008254511016872</v>
      </c>
    </row>
    <row r="5276" spans="1:13" x14ac:dyDescent="0.25">
      <c r="A5276" s="267">
        <v>8116011</v>
      </c>
      <c r="B5276" s="267" t="s">
        <v>4479</v>
      </c>
      <c r="C5276" s="267" t="s">
        <v>2525</v>
      </c>
      <c r="D5276" s="268"/>
      <c r="E5276" s="267">
        <v>50</v>
      </c>
      <c r="F5276" s="269">
        <v>1686</v>
      </c>
      <c r="G5276" s="270">
        <v>3389.8</v>
      </c>
      <c r="M5276" s="267">
        <v>-76.976874062065164</v>
      </c>
    </row>
    <row r="5277" spans="1:13" x14ac:dyDescent="0.25">
      <c r="A5277" s="267">
        <v>8116012</v>
      </c>
      <c r="B5277" s="267" t="s">
        <v>12840</v>
      </c>
      <c r="C5277" s="267" t="s">
        <v>2525</v>
      </c>
      <c r="D5277" s="268"/>
      <c r="E5277" s="267">
        <v>50</v>
      </c>
      <c r="F5277" s="269">
        <v>1712</v>
      </c>
      <c r="G5277" s="270">
        <v>3441.8</v>
      </c>
      <c r="M5277" s="267">
        <v>-70.944400706633672</v>
      </c>
    </row>
    <row r="5278" spans="1:13" x14ac:dyDescent="0.25">
      <c r="A5278" s="267">
        <v>8116014</v>
      </c>
      <c r="B5278" s="267" t="s">
        <v>12842</v>
      </c>
      <c r="C5278" s="267" t="s">
        <v>2525</v>
      </c>
      <c r="D5278" s="268"/>
      <c r="E5278" s="267">
        <v>50</v>
      </c>
      <c r="F5278" s="269">
        <v>3257</v>
      </c>
      <c r="G5278" s="270">
        <v>6546.4</v>
      </c>
      <c r="M5278" s="267">
        <v>-58.357050441066008</v>
      </c>
    </row>
    <row r="5279" spans="1:13" x14ac:dyDescent="0.25">
      <c r="A5279" s="267">
        <v>8116015</v>
      </c>
      <c r="B5279" s="267" t="s">
        <v>12844</v>
      </c>
      <c r="C5279" s="267" t="s">
        <v>2525</v>
      </c>
      <c r="D5279" s="268"/>
      <c r="E5279" s="267">
        <v>50</v>
      </c>
      <c r="F5279" s="269">
        <v>5178</v>
      </c>
      <c r="G5279" s="270">
        <v>10408.4</v>
      </c>
      <c r="M5279" s="267">
        <v>-66.772567738194141</v>
      </c>
    </row>
    <row r="5280" spans="1:13" x14ac:dyDescent="0.25">
      <c r="A5280" s="267">
        <v>8116016</v>
      </c>
      <c r="B5280" s="267" t="s">
        <v>12846</v>
      </c>
      <c r="C5280" s="267" t="s">
        <v>2525</v>
      </c>
      <c r="D5280" s="268"/>
      <c r="E5280" s="267">
        <v>50</v>
      </c>
      <c r="F5280" s="269">
        <v>2857</v>
      </c>
      <c r="G5280" s="270">
        <v>5742.6</v>
      </c>
      <c r="M5280" s="267">
        <v>-69.384323115873727</v>
      </c>
    </row>
    <row r="5281" spans="1:13" x14ac:dyDescent="0.25">
      <c r="A5281" s="267">
        <v>8116018</v>
      </c>
      <c r="B5281" s="267" t="s">
        <v>12848</v>
      </c>
      <c r="C5281" s="267" t="s">
        <v>2525</v>
      </c>
      <c r="D5281" s="268"/>
      <c r="E5281" s="267">
        <v>50</v>
      </c>
      <c r="F5281" s="269">
        <v>1038</v>
      </c>
      <c r="G5281" s="270">
        <v>2085.6</v>
      </c>
      <c r="M5281" s="267">
        <v>-77.975306471158234</v>
      </c>
    </row>
    <row r="5282" spans="1:13" x14ac:dyDescent="0.25">
      <c r="A5282" s="267">
        <v>8116019</v>
      </c>
      <c r="B5282" s="267" t="s">
        <v>12850</v>
      </c>
      <c r="C5282" s="267" t="s">
        <v>22275</v>
      </c>
      <c r="D5282" s="268"/>
      <c r="E5282" s="267">
        <v>50</v>
      </c>
      <c r="F5282" s="269">
        <v>44616</v>
      </c>
      <c r="G5282" s="270">
        <v>89677.6</v>
      </c>
      <c r="M5282" s="267">
        <v>-63.087700844750088</v>
      </c>
    </row>
    <row r="5283" spans="1:13" x14ac:dyDescent="0.25">
      <c r="A5283" s="267">
        <v>8116020</v>
      </c>
      <c r="B5283" s="267" t="s">
        <v>12852</v>
      </c>
      <c r="C5283" s="267" t="s">
        <v>2525</v>
      </c>
      <c r="D5283" s="268"/>
      <c r="E5283" s="267">
        <v>50</v>
      </c>
      <c r="F5283" s="269">
        <v>4325</v>
      </c>
      <c r="G5283" s="270">
        <v>8692.7999999999993</v>
      </c>
      <c r="M5283" s="267">
        <v>-63.447803912585591</v>
      </c>
    </row>
    <row r="5284" spans="1:13" x14ac:dyDescent="0.25">
      <c r="A5284" s="267">
        <v>8116022</v>
      </c>
      <c r="B5284" s="267" t="s">
        <v>12854</v>
      </c>
      <c r="C5284" s="267" t="s">
        <v>2525</v>
      </c>
      <c r="D5284" s="268"/>
      <c r="E5284" s="267">
        <v>50</v>
      </c>
      <c r="F5284" s="269">
        <v>2092</v>
      </c>
      <c r="G5284" s="270">
        <v>4205.2</v>
      </c>
      <c r="M5284" s="267">
        <v>-71.746916206046151</v>
      </c>
    </row>
    <row r="5285" spans="1:13" x14ac:dyDescent="0.25">
      <c r="A5285" s="267">
        <v>8116027</v>
      </c>
      <c r="B5285" s="267" t="s">
        <v>12856</v>
      </c>
      <c r="C5285" s="267" t="s">
        <v>2525</v>
      </c>
      <c r="D5285" s="268"/>
      <c r="E5285" s="267">
        <v>50</v>
      </c>
      <c r="F5285" s="269">
        <v>2314</v>
      </c>
      <c r="G5285" s="270">
        <v>4651.6000000000004</v>
      </c>
      <c r="M5285" s="267">
        <v>-70.546454349205263</v>
      </c>
    </row>
    <row r="5286" spans="1:13" x14ac:dyDescent="0.25">
      <c r="A5286" s="267">
        <v>8116029</v>
      </c>
      <c r="B5286" s="267" t="s">
        <v>12858</v>
      </c>
      <c r="C5286" s="267" t="s">
        <v>2525</v>
      </c>
      <c r="D5286" s="268"/>
      <c r="E5286" s="267">
        <v>50</v>
      </c>
      <c r="F5286" s="269">
        <v>1051</v>
      </c>
      <c r="G5286" s="270">
        <v>2113</v>
      </c>
      <c r="M5286" s="267">
        <v>-67.497328349888619</v>
      </c>
    </row>
    <row r="5287" spans="1:13" x14ac:dyDescent="0.25">
      <c r="A5287" s="267">
        <v>8116033</v>
      </c>
      <c r="B5287" s="267" t="s">
        <v>12860</v>
      </c>
      <c r="C5287" s="267" t="s">
        <v>22275</v>
      </c>
      <c r="D5287" s="268"/>
      <c r="E5287" s="267">
        <v>50</v>
      </c>
      <c r="F5287" s="269">
        <v>19636</v>
      </c>
      <c r="G5287" s="270">
        <v>39469.199999999997</v>
      </c>
      <c r="M5287" s="267">
        <v>-65.764823150528471</v>
      </c>
    </row>
    <row r="5288" spans="1:13" x14ac:dyDescent="0.25">
      <c r="A5288" s="267">
        <v>8116035</v>
      </c>
      <c r="B5288" s="267" t="s">
        <v>12862</v>
      </c>
      <c r="C5288" s="267" t="s">
        <v>2525</v>
      </c>
      <c r="D5288" s="268"/>
      <c r="E5288" s="267">
        <v>50</v>
      </c>
      <c r="F5288" s="269">
        <v>4756</v>
      </c>
      <c r="G5288" s="270">
        <v>9559.4</v>
      </c>
      <c r="M5288" s="267">
        <v>-68.474831797610548</v>
      </c>
    </row>
    <row r="5289" spans="1:13" x14ac:dyDescent="0.25">
      <c r="A5289" s="267">
        <v>8116036</v>
      </c>
      <c r="B5289" s="267" t="s">
        <v>12864</v>
      </c>
      <c r="C5289" s="267" t="s">
        <v>2525</v>
      </c>
      <c r="D5289" s="268"/>
      <c r="E5289" s="267">
        <v>50</v>
      </c>
      <c r="F5289" s="269">
        <v>1133</v>
      </c>
      <c r="G5289" s="270">
        <v>2277.1999999999998</v>
      </c>
      <c r="M5289" s="267">
        <v>-72.726090833890055</v>
      </c>
    </row>
    <row r="5290" spans="1:13" x14ac:dyDescent="0.25">
      <c r="A5290" s="267">
        <v>8116037</v>
      </c>
      <c r="B5290" s="267" t="s">
        <v>12866</v>
      </c>
      <c r="C5290" s="267" t="s">
        <v>2525</v>
      </c>
      <c r="D5290" s="268"/>
      <c r="E5290" s="267">
        <v>50</v>
      </c>
      <c r="F5290" s="269">
        <v>1226</v>
      </c>
      <c r="G5290" s="270">
        <v>2464</v>
      </c>
      <c r="M5290" s="267">
        <v>-75.470570131518926</v>
      </c>
    </row>
    <row r="5291" spans="1:13" x14ac:dyDescent="0.25">
      <c r="A5291" s="267">
        <v>8116041</v>
      </c>
      <c r="B5291" s="267" t="s">
        <v>12868</v>
      </c>
      <c r="C5291" s="267" t="s">
        <v>2525</v>
      </c>
      <c r="D5291" s="268"/>
      <c r="E5291" s="267">
        <v>50</v>
      </c>
      <c r="F5291" s="269">
        <v>1857</v>
      </c>
      <c r="G5291" s="270">
        <v>3732</v>
      </c>
      <c r="M5291" s="267">
        <v>-65.400026738686449</v>
      </c>
    </row>
    <row r="5292" spans="1:13" x14ac:dyDescent="0.25">
      <c r="A5292" s="267">
        <v>8116042</v>
      </c>
      <c r="B5292" s="267" t="s">
        <v>12870</v>
      </c>
      <c r="C5292" s="267" t="s">
        <v>2525</v>
      </c>
      <c r="D5292" s="268"/>
      <c r="E5292" s="267">
        <v>50</v>
      </c>
      <c r="F5292" s="269">
        <v>3123</v>
      </c>
      <c r="G5292" s="270">
        <v>6276.8</v>
      </c>
      <c r="M5292" s="267">
        <v>-64.200004367090614</v>
      </c>
    </row>
    <row r="5293" spans="1:13" x14ac:dyDescent="0.25">
      <c r="A5293" s="267">
        <v>8116043</v>
      </c>
      <c r="B5293" s="267" t="s">
        <v>12872</v>
      </c>
      <c r="C5293" s="267" t="s">
        <v>2525</v>
      </c>
      <c r="D5293" s="268"/>
      <c r="E5293" s="267">
        <v>50</v>
      </c>
      <c r="F5293" s="269">
        <v>900</v>
      </c>
      <c r="G5293" s="270">
        <v>1808</v>
      </c>
      <c r="M5293" s="267">
        <v>-70.146237362450591</v>
      </c>
    </row>
    <row r="5294" spans="1:13" x14ac:dyDescent="0.25">
      <c r="A5294" s="267">
        <v>8116046</v>
      </c>
      <c r="B5294" s="267" t="s">
        <v>12874</v>
      </c>
      <c r="C5294" s="267" t="s">
        <v>22275</v>
      </c>
      <c r="D5294" s="268"/>
      <c r="E5294" s="267">
        <v>50</v>
      </c>
      <c r="F5294" s="269">
        <v>3047</v>
      </c>
      <c r="G5294" s="270">
        <v>6124.4</v>
      </c>
      <c r="M5294" s="267">
        <v>-72.14628797728308</v>
      </c>
    </row>
    <row r="5295" spans="1:13" x14ac:dyDescent="0.25">
      <c r="A5295" s="267">
        <v>8116047</v>
      </c>
      <c r="B5295" s="267" t="s">
        <v>12876</v>
      </c>
      <c r="C5295" s="267" t="s">
        <v>2525</v>
      </c>
      <c r="D5295" s="268"/>
      <c r="E5295" s="267">
        <v>50</v>
      </c>
      <c r="F5295" s="269">
        <v>5637</v>
      </c>
      <c r="G5295" s="270">
        <v>11330.8</v>
      </c>
      <c r="M5295" s="267">
        <v>-58.577479078888253</v>
      </c>
    </row>
    <row r="5296" spans="1:13" x14ac:dyDescent="0.25">
      <c r="A5296" s="267">
        <v>8116048</v>
      </c>
      <c r="B5296" s="267" t="s">
        <v>12878</v>
      </c>
      <c r="C5296" s="267" t="s">
        <v>2525</v>
      </c>
      <c r="D5296" s="268"/>
      <c r="E5296" s="267">
        <v>50</v>
      </c>
      <c r="F5296" s="269">
        <v>1777</v>
      </c>
      <c r="G5296" s="270">
        <v>3572.4</v>
      </c>
      <c r="M5296" s="267">
        <v>-71.119532610541683</v>
      </c>
    </row>
    <row r="5297" spans="1:13" x14ac:dyDescent="0.25">
      <c r="A5297" s="267">
        <v>8116049</v>
      </c>
      <c r="B5297" s="267" t="s">
        <v>12880</v>
      </c>
      <c r="C5297" s="267" t="s">
        <v>22275</v>
      </c>
      <c r="D5297" s="268"/>
      <c r="E5297" s="267">
        <v>50</v>
      </c>
      <c r="F5297" s="269">
        <v>19825</v>
      </c>
      <c r="G5297" s="270">
        <v>39847.800000000003</v>
      </c>
      <c r="M5297" s="267">
        <v>-69.838333851777392</v>
      </c>
    </row>
    <row r="5298" spans="1:13" x14ac:dyDescent="0.25">
      <c r="A5298" s="267">
        <v>8116050</v>
      </c>
      <c r="B5298" s="267" t="s">
        <v>12882</v>
      </c>
      <c r="C5298" s="267" t="s">
        <v>2525</v>
      </c>
      <c r="D5298" s="268"/>
      <c r="E5298" s="267">
        <v>50</v>
      </c>
      <c r="F5298" s="269">
        <v>2662</v>
      </c>
      <c r="G5298" s="270">
        <v>5351.2</v>
      </c>
      <c r="M5298" s="267">
        <v>-70.876249653089019</v>
      </c>
    </row>
    <row r="5299" spans="1:13" x14ac:dyDescent="0.25">
      <c r="A5299" s="267">
        <v>8116053</v>
      </c>
      <c r="B5299" s="267" t="s">
        <v>12884</v>
      </c>
      <c r="C5299" s="267" t="s">
        <v>2525</v>
      </c>
      <c r="D5299" s="268"/>
      <c r="E5299" s="267">
        <v>50</v>
      </c>
      <c r="F5299" s="269">
        <v>851</v>
      </c>
      <c r="G5299" s="270">
        <v>1710.6</v>
      </c>
      <c r="M5299" s="267">
        <v>-76.692563167068045</v>
      </c>
    </row>
    <row r="5300" spans="1:13" x14ac:dyDescent="0.25">
      <c r="A5300" s="267">
        <v>8116054</v>
      </c>
      <c r="B5300" s="267" t="s">
        <v>12886</v>
      </c>
      <c r="C5300" s="267" t="s">
        <v>22275</v>
      </c>
      <c r="D5300" s="268"/>
      <c r="E5300" s="267">
        <v>50</v>
      </c>
      <c r="F5300" s="269">
        <v>1709</v>
      </c>
      <c r="G5300" s="270">
        <v>3435</v>
      </c>
      <c r="M5300" s="267">
        <v>-66.013084398310653</v>
      </c>
    </row>
    <row r="5301" spans="1:13" x14ac:dyDescent="0.25">
      <c r="A5301" s="267">
        <v>8116056</v>
      </c>
      <c r="B5301" s="267" t="s">
        <v>12888</v>
      </c>
      <c r="C5301" s="267" t="s">
        <v>22275</v>
      </c>
      <c r="D5301" s="268"/>
      <c r="E5301" s="267">
        <v>50</v>
      </c>
      <c r="F5301" s="269">
        <v>6854</v>
      </c>
      <c r="G5301" s="270">
        <v>13777.4</v>
      </c>
      <c r="M5301" s="267">
        <v>-68.05521453928489</v>
      </c>
    </row>
    <row r="5302" spans="1:13" x14ac:dyDescent="0.25">
      <c r="A5302" s="267">
        <v>8116058</v>
      </c>
      <c r="B5302" s="267" t="s">
        <v>12890</v>
      </c>
      <c r="C5302" s="267" t="s">
        <v>2525</v>
      </c>
      <c r="D5302" s="268"/>
      <c r="E5302" s="267">
        <v>50</v>
      </c>
      <c r="F5302" s="269">
        <v>3965</v>
      </c>
      <c r="G5302" s="270">
        <v>7970.6</v>
      </c>
      <c r="M5302" s="267">
        <v>-70.544692855094411</v>
      </c>
    </row>
    <row r="5303" spans="1:13" x14ac:dyDescent="0.25">
      <c r="A5303" s="267">
        <v>8116063</v>
      </c>
      <c r="B5303" s="267" t="s">
        <v>12892</v>
      </c>
      <c r="C5303" s="267" t="s">
        <v>2525</v>
      </c>
      <c r="D5303" s="268"/>
      <c r="E5303" s="267">
        <v>50</v>
      </c>
      <c r="F5303" s="269">
        <v>898</v>
      </c>
      <c r="G5303" s="270">
        <v>1804.4</v>
      </c>
      <c r="M5303" s="267">
        <v>-70.336174621408077</v>
      </c>
    </row>
    <row r="5304" spans="1:13" x14ac:dyDescent="0.25">
      <c r="A5304" s="267">
        <v>8116068</v>
      </c>
      <c r="B5304" s="267" t="s">
        <v>12894</v>
      </c>
      <c r="C5304" s="267" t="s">
        <v>2525</v>
      </c>
      <c r="D5304" s="268"/>
      <c r="E5304" s="267">
        <v>50</v>
      </c>
      <c r="F5304" s="269">
        <v>2290</v>
      </c>
      <c r="G5304" s="270">
        <v>4603.2</v>
      </c>
      <c r="M5304" s="267">
        <v>-69.737689119050671</v>
      </c>
    </row>
    <row r="5305" spans="1:13" x14ac:dyDescent="0.25">
      <c r="A5305" s="267">
        <v>8116070</v>
      </c>
      <c r="B5305" s="267" t="s">
        <v>12896</v>
      </c>
      <c r="C5305" s="267" t="s">
        <v>22275</v>
      </c>
      <c r="D5305" s="268"/>
      <c r="E5305" s="267">
        <v>50</v>
      </c>
      <c r="F5305" s="269">
        <v>4748</v>
      </c>
      <c r="G5305" s="270">
        <v>9543.4</v>
      </c>
      <c r="M5305" s="267">
        <v>-66.63054223975513</v>
      </c>
    </row>
    <row r="5306" spans="1:13" x14ac:dyDescent="0.25">
      <c r="A5306" s="267">
        <v>8116071</v>
      </c>
      <c r="B5306" s="267" t="s">
        <v>12898</v>
      </c>
      <c r="C5306" s="267" t="s">
        <v>22275</v>
      </c>
      <c r="D5306" s="268"/>
      <c r="E5306" s="267">
        <v>50</v>
      </c>
      <c r="F5306" s="269">
        <v>7832</v>
      </c>
      <c r="G5306" s="270">
        <v>15741.6</v>
      </c>
      <c r="M5306" s="267">
        <v>-66.309530332263279</v>
      </c>
    </row>
    <row r="5307" spans="1:13" x14ac:dyDescent="0.25">
      <c r="A5307" s="267">
        <v>8116072</v>
      </c>
      <c r="B5307" s="267" t="s">
        <v>12900</v>
      </c>
      <c r="C5307" s="267" t="s">
        <v>22275</v>
      </c>
      <c r="D5307" s="268"/>
      <c r="E5307" s="267">
        <v>50</v>
      </c>
      <c r="F5307" s="269">
        <v>6017</v>
      </c>
      <c r="G5307" s="270">
        <v>12094.4</v>
      </c>
      <c r="M5307" s="267">
        <v>-71.263149515614117</v>
      </c>
    </row>
    <row r="5308" spans="1:13" x14ac:dyDescent="0.25">
      <c r="A5308" s="267">
        <v>8116073</v>
      </c>
      <c r="B5308" s="267" t="s">
        <v>12902</v>
      </c>
      <c r="C5308" s="267" t="s">
        <v>2525</v>
      </c>
      <c r="D5308" s="268"/>
      <c r="E5308" s="267">
        <v>50</v>
      </c>
      <c r="F5308" s="269">
        <v>3104</v>
      </c>
      <c r="G5308" s="270">
        <v>6239.6</v>
      </c>
      <c r="M5308" s="267">
        <v>-65.224135966299727</v>
      </c>
    </row>
    <row r="5309" spans="1:13" x14ac:dyDescent="0.25">
      <c r="A5309" s="267">
        <v>8116076</v>
      </c>
      <c r="B5309" s="267" t="s">
        <v>12904</v>
      </c>
      <c r="C5309" s="267" t="s">
        <v>2525</v>
      </c>
      <c r="D5309" s="268"/>
      <c r="E5309" s="267">
        <v>50</v>
      </c>
      <c r="F5309" s="269">
        <v>3723</v>
      </c>
      <c r="G5309" s="270">
        <v>7483.8</v>
      </c>
      <c r="M5309" s="267">
        <v>-67.873310256083201</v>
      </c>
    </row>
    <row r="5310" spans="1:13" x14ac:dyDescent="0.25">
      <c r="A5310" s="267">
        <v>8116077</v>
      </c>
      <c r="B5310" s="267" t="s">
        <v>12906</v>
      </c>
      <c r="C5310" s="267" t="s">
        <v>22275</v>
      </c>
      <c r="D5310" s="268"/>
      <c r="E5310" s="267">
        <v>50</v>
      </c>
      <c r="F5310" s="269">
        <v>22041</v>
      </c>
      <c r="G5310" s="270">
        <v>44303.4</v>
      </c>
      <c r="M5310" s="267">
        <v>-65.659195188608507</v>
      </c>
    </row>
    <row r="5311" spans="1:13" x14ac:dyDescent="0.25">
      <c r="A5311" s="267">
        <v>8116078</v>
      </c>
      <c r="B5311" s="267" t="s">
        <v>12908</v>
      </c>
      <c r="C5311" s="267" t="s">
        <v>22275</v>
      </c>
      <c r="D5311" s="268"/>
      <c r="E5311" s="267">
        <v>50</v>
      </c>
      <c r="F5311" s="269">
        <v>18471</v>
      </c>
      <c r="G5311" s="270">
        <v>37127.4</v>
      </c>
      <c r="M5311" s="267">
        <v>-53.641847517864015</v>
      </c>
    </row>
    <row r="5312" spans="1:13" x14ac:dyDescent="0.25">
      <c r="A5312" s="267">
        <v>8116079</v>
      </c>
      <c r="B5312" s="267" t="s">
        <v>12910</v>
      </c>
      <c r="C5312" s="267" t="s">
        <v>2525</v>
      </c>
      <c r="D5312" s="268"/>
      <c r="E5312" s="267">
        <v>50</v>
      </c>
      <c r="F5312" s="269">
        <v>4014</v>
      </c>
      <c r="G5312" s="270">
        <v>8069</v>
      </c>
      <c r="M5312" s="267">
        <v>-75.320657027560486</v>
      </c>
    </row>
    <row r="5313" spans="1:13" x14ac:dyDescent="0.25">
      <c r="A5313" s="267">
        <v>8116080</v>
      </c>
      <c r="B5313" s="267" t="s">
        <v>12912</v>
      </c>
      <c r="C5313" s="267" t="s">
        <v>22275</v>
      </c>
      <c r="D5313" s="268"/>
      <c r="E5313" s="267">
        <v>50</v>
      </c>
      <c r="F5313" s="269">
        <v>18094</v>
      </c>
      <c r="G5313" s="270">
        <v>36369.199999999997</v>
      </c>
      <c r="M5313" s="267">
        <v>-64.270102480211591</v>
      </c>
    </row>
    <row r="5314" spans="1:13" x14ac:dyDescent="0.25">
      <c r="A5314" s="267">
        <v>8116081</v>
      </c>
      <c r="B5314" s="267" t="s">
        <v>12914</v>
      </c>
      <c r="C5314" s="267" t="s">
        <v>22275</v>
      </c>
      <c r="D5314" s="268"/>
      <c r="E5314" s="267">
        <v>50</v>
      </c>
      <c r="F5314" s="269">
        <v>4800</v>
      </c>
      <c r="G5314" s="270">
        <v>9648.7999999999993</v>
      </c>
      <c r="M5314" s="267">
        <v>-68.270103430167836</v>
      </c>
    </row>
    <row r="5315" spans="1:13" x14ac:dyDescent="0.25">
      <c r="A5315" s="267">
        <v>8117001</v>
      </c>
      <c r="B5315" s="267" t="s">
        <v>12916</v>
      </c>
      <c r="C5315" s="267" t="s">
        <v>2525</v>
      </c>
      <c r="D5315" s="268"/>
      <c r="E5315" s="267">
        <v>50</v>
      </c>
      <c r="F5315" s="269">
        <v>983</v>
      </c>
      <c r="G5315" s="270">
        <v>1976.2</v>
      </c>
      <c r="M5315" s="267">
        <v>-60.65407293008581</v>
      </c>
    </row>
    <row r="5316" spans="1:13" x14ac:dyDescent="0.25">
      <c r="A5316" s="267">
        <v>8117002</v>
      </c>
      <c r="B5316" s="267" t="s">
        <v>12918</v>
      </c>
      <c r="C5316" s="267" t="s">
        <v>2525</v>
      </c>
      <c r="D5316" s="268"/>
      <c r="E5316" s="267">
        <v>50</v>
      </c>
      <c r="F5316" s="269">
        <v>633</v>
      </c>
      <c r="G5316" s="270">
        <v>1273.2</v>
      </c>
      <c r="M5316" s="267">
        <v>-73.184030125614882</v>
      </c>
    </row>
    <row r="5317" spans="1:13" x14ac:dyDescent="0.25">
      <c r="A5317" s="267">
        <v>8117003</v>
      </c>
      <c r="B5317" s="267" t="s">
        <v>12920</v>
      </c>
      <c r="C5317" s="267" t="s">
        <v>2525</v>
      </c>
      <c r="D5317" s="268"/>
      <c r="E5317" s="267">
        <v>50</v>
      </c>
      <c r="F5317" s="269">
        <v>2120</v>
      </c>
      <c r="G5317" s="270">
        <v>4261</v>
      </c>
      <c r="M5317" s="267">
        <v>-73.027423759812223</v>
      </c>
    </row>
    <row r="5318" spans="1:13" x14ac:dyDescent="0.25">
      <c r="A5318" s="267">
        <v>8117006</v>
      </c>
      <c r="B5318" s="267" t="s">
        <v>12922</v>
      </c>
      <c r="C5318" s="267" t="s">
        <v>2525</v>
      </c>
      <c r="D5318" s="268"/>
      <c r="E5318" s="267">
        <v>50</v>
      </c>
      <c r="F5318" s="269">
        <v>1795</v>
      </c>
      <c r="G5318" s="270">
        <v>3608</v>
      </c>
      <c r="M5318" s="267">
        <v>-67.09007210072221</v>
      </c>
    </row>
    <row r="5319" spans="1:13" x14ac:dyDescent="0.25">
      <c r="A5319" s="267">
        <v>8117007</v>
      </c>
      <c r="B5319" s="267" t="s">
        <v>12924</v>
      </c>
      <c r="C5319" s="267" t="s">
        <v>2525</v>
      </c>
      <c r="D5319" s="268"/>
      <c r="E5319" s="267">
        <v>50</v>
      </c>
      <c r="F5319" s="269">
        <v>1894</v>
      </c>
      <c r="G5319" s="270">
        <v>3807.2</v>
      </c>
      <c r="M5319" s="267">
        <v>-64.805259636072378</v>
      </c>
    </row>
    <row r="5320" spans="1:13" x14ac:dyDescent="0.25">
      <c r="A5320" s="267">
        <v>8117009</v>
      </c>
      <c r="B5320" s="267" t="s">
        <v>12926</v>
      </c>
      <c r="C5320" s="267" t="s">
        <v>2525</v>
      </c>
      <c r="D5320" s="268"/>
      <c r="E5320" s="267">
        <v>50</v>
      </c>
      <c r="F5320" s="269">
        <v>931</v>
      </c>
      <c r="G5320" s="270">
        <v>1871.8</v>
      </c>
      <c r="M5320" s="267">
        <v>-75.36408831684713</v>
      </c>
    </row>
    <row r="5321" spans="1:13" x14ac:dyDescent="0.25">
      <c r="A5321" s="267">
        <v>8117010</v>
      </c>
      <c r="B5321" s="267" t="s">
        <v>12928</v>
      </c>
      <c r="C5321" s="267" t="s">
        <v>2525</v>
      </c>
      <c r="D5321" s="268"/>
      <c r="E5321" s="267">
        <v>50</v>
      </c>
      <c r="F5321" s="269">
        <v>2734</v>
      </c>
      <c r="G5321" s="270">
        <v>5495.8</v>
      </c>
      <c r="M5321" s="267">
        <v>-69.343463269802456</v>
      </c>
    </row>
    <row r="5322" spans="1:13" x14ac:dyDescent="0.25">
      <c r="A5322" s="267">
        <v>8117011</v>
      </c>
      <c r="B5322" s="267" t="s">
        <v>12930</v>
      </c>
      <c r="C5322" s="267" t="s">
        <v>2525</v>
      </c>
      <c r="D5322" s="268"/>
      <c r="E5322" s="267">
        <v>50</v>
      </c>
      <c r="F5322" s="269">
        <v>857</v>
      </c>
      <c r="G5322" s="270">
        <v>1723.2</v>
      </c>
      <c r="M5322" s="267">
        <v>-77.88842615333138</v>
      </c>
    </row>
    <row r="5323" spans="1:13" x14ac:dyDescent="0.25">
      <c r="A5323" s="267">
        <v>8117012</v>
      </c>
      <c r="B5323" s="267" t="s">
        <v>12932</v>
      </c>
      <c r="C5323" s="267" t="s">
        <v>2525</v>
      </c>
      <c r="D5323" s="268"/>
      <c r="E5323" s="267">
        <v>50</v>
      </c>
      <c r="F5323" s="269">
        <v>2542</v>
      </c>
      <c r="G5323" s="270">
        <v>5110.3999999999996</v>
      </c>
      <c r="M5323" s="267">
        <v>-63.516570392003089</v>
      </c>
    </row>
    <row r="5324" spans="1:13" x14ac:dyDescent="0.25">
      <c r="A5324" s="267">
        <v>8117014</v>
      </c>
      <c r="B5324" s="267" t="s">
        <v>12934</v>
      </c>
      <c r="C5324" s="267" t="s">
        <v>2525</v>
      </c>
      <c r="D5324" s="268"/>
      <c r="E5324" s="267">
        <v>50</v>
      </c>
      <c r="F5324" s="269">
        <v>2645</v>
      </c>
      <c r="G5324" s="270">
        <v>5317</v>
      </c>
      <c r="M5324" s="267">
        <v>-74.877196375067371</v>
      </c>
    </row>
    <row r="5325" spans="1:13" x14ac:dyDescent="0.25">
      <c r="A5325" s="267">
        <v>8117015</v>
      </c>
      <c r="B5325" s="267" t="s">
        <v>12936</v>
      </c>
      <c r="C5325" s="267" t="s">
        <v>22275</v>
      </c>
      <c r="D5325" s="268"/>
      <c r="E5325" s="267">
        <v>50</v>
      </c>
      <c r="F5325" s="269">
        <v>5360</v>
      </c>
      <c r="G5325" s="270">
        <v>10774.6</v>
      </c>
      <c r="M5325" s="267">
        <v>-74.697564411940022</v>
      </c>
    </row>
    <row r="5326" spans="1:13" x14ac:dyDescent="0.25">
      <c r="A5326" s="267">
        <v>8117016</v>
      </c>
      <c r="B5326" s="267" t="s">
        <v>12938</v>
      </c>
      <c r="C5326" s="267" t="s">
        <v>2525</v>
      </c>
      <c r="D5326" s="268"/>
      <c r="E5326" s="267">
        <v>60</v>
      </c>
      <c r="F5326" s="269">
        <v>211</v>
      </c>
      <c r="G5326" s="270">
        <v>424.4</v>
      </c>
      <c r="M5326" s="267">
        <v>-79.563931601489514</v>
      </c>
    </row>
    <row r="5327" spans="1:13" x14ac:dyDescent="0.25">
      <c r="A5327" s="267">
        <v>8117017</v>
      </c>
      <c r="B5327" s="267" t="s">
        <v>12940</v>
      </c>
      <c r="C5327" s="267" t="s">
        <v>2525</v>
      </c>
      <c r="D5327" s="268"/>
      <c r="E5327" s="267">
        <v>50</v>
      </c>
      <c r="F5327" s="269">
        <v>1036</v>
      </c>
      <c r="G5327" s="270">
        <v>2082.1999999999998</v>
      </c>
      <c r="M5327" s="267">
        <v>-64.912328327132315</v>
      </c>
    </row>
    <row r="5328" spans="1:13" x14ac:dyDescent="0.25">
      <c r="A5328" s="267">
        <v>8117018</v>
      </c>
      <c r="B5328" s="267" t="s">
        <v>12942</v>
      </c>
      <c r="C5328" s="267" t="s">
        <v>22275</v>
      </c>
      <c r="D5328" s="268"/>
      <c r="E5328" s="267">
        <v>50</v>
      </c>
      <c r="F5328" s="269">
        <v>7526</v>
      </c>
      <c r="G5328" s="270">
        <v>15128.2</v>
      </c>
      <c r="M5328" s="267">
        <v>-73.038560454174842</v>
      </c>
    </row>
    <row r="5329" spans="1:13" x14ac:dyDescent="0.25">
      <c r="A5329" s="267">
        <v>8117019</v>
      </c>
      <c r="B5329" s="267" t="s">
        <v>22286</v>
      </c>
      <c r="C5329" s="267" t="s">
        <v>22275</v>
      </c>
      <c r="D5329" s="268"/>
      <c r="E5329" s="267">
        <v>50</v>
      </c>
      <c r="F5329" s="269">
        <v>9936</v>
      </c>
      <c r="G5329" s="270">
        <v>19971.599999999999</v>
      </c>
      <c r="M5329" s="267">
        <v>-71.418032858454822</v>
      </c>
    </row>
    <row r="5330" spans="1:13" x14ac:dyDescent="0.25">
      <c r="A5330" s="267">
        <v>8117020</v>
      </c>
      <c r="B5330" s="267" t="s">
        <v>12945</v>
      </c>
      <c r="C5330" s="267" t="s">
        <v>2525</v>
      </c>
      <c r="D5330" s="268"/>
      <c r="E5330" s="267">
        <v>50</v>
      </c>
      <c r="F5330" s="269">
        <v>1078</v>
      </c>
      <c r="G5330" s="270">
        <v>2166.6</v>
      </c>
      <c r="M5330" s="267">
        <v>22.130689012525991</v>
      </c>
    </row>
    <row r="5331" spans="1:13" x14ac:dyDescent="0.25">
      <c r="A5331" s="267">
        <v>8117023</v>
      </c>
      <c r="B5331" s="267" t="s">
        <v>12947</v>
      </c>
      <c r="C5331" s="267" t="s">
        <v>2525</v>
      </c>
      <c r="D5331" s="268"/>
      <c r="E5331" s="267">
        <v>50</v>
      </c>
      <c r="F5331" s="269">
        <v>723</v>
      </c>
      <c r="G5331" s="270">
        <v>1453.2</v>
      </c>
      <c r="M5331" s="267">
        <v>-78.555895193667965</v>
      </c>
    </row>
    <row r="5332" spans="1:13" x14ac:dyDescent="0.25">
      <c r="A5332" s="267">
        <v>8117024</v>
      </c>
      <c r="B5332" s="267" t="s">
        <v>12949</v>
      </c>
      <c r="C5332" s="267" t="s">
        <v>22275</v>
      </c>
      <c r="D5332" s="268"/>
      <c r="E5332" s="267">
        <v>50</v>
      </c>
      <c r="F5332" s="269">
        <v>13178</v>
      </c>
      <c r="G5332" s="270">
        <v>26486.799999999999</v>
      </c>
      <c r="M5332" s="267">
        <v>-73.083126297896598</v>
      </c>
    </row>
    <row r="5333" spans="1:13" x14ac:dyDescent="0.25">
      <c r="A5333" s="267">
        <v>8117025</v>
      </c>
      <c r="B5333" s="267" t="s">
        <v>12951</v>
      </c>
      <c r="C5333" s="267" t="s">
        <v>2525</v>
      </c>
      <c r="D5333" s="268"/>
      <c r="E5333" s="267">
        <v>50</v>
      </c>
      <c r="F5333" s="269">
        <v>2161</v>
      </c>
      <c r="G5333" s="270">
        <v>4343.6000000000004</v>
      </c>
      <c r="M5333" s="267">
        <v>-74.598566738675046</v>
      </c>
    </row>
    <row r="5334" spans="1:13" x14ac:dyDescent="0.25">
      <c r="A5334" s="267">
        <v>8117026</v>
      </c>
      <c r="B5334" s="267" t="s">
        <v>12953</v>
      </c>
      <c r="C5334" s="267" t="s">
        <v>22275</v>
      </c>
      <c r="D5334" s="268"/>
      <c r="E5334" s="267">
        <v>50</v>
      </c>
      <c r="F5334" s="269">
        <v>27854</v>
      </c>
      <c r="G5334" s="270">
        <v>55987</v>
      </c>
      <c r="M5334" s="267">
        <v>-68.220307303160482</v>
      </c>
    </row>
    <row r="5335" spans="1:13" x14ac:dyDescent="0.25">
      <c r="A5335" s="267">
        <v>8117028</v>
      </c>
      <c r="B5335" s="267" t="s">
        <v>12955</v>
      </c>
      <c r="C5335" s="267" t="s">
        <v>2525</v>
      </c>
      <c r="D5335" s="268"/>
      <c r="E5335" s="267">
        <v>50</v>
      </c>
      <c r="F5335" s="269">
        <v>1036</v>
      </c>
      <c r="G5335" s="270">
        <v>2082.1999999999998</v>
      </c>
      <c r="M5335" s="267">
        <v>-69.334245425121239</v>
      </c>
    </row>
    <row r="5336" spans="1:13" x14ac:dyDescent="0.25">
      <c r="A5336" s="267">
        <v>8117029</v>
      </c>
      <c r="B5336" s="267" t="s">
        <v>12957</v>
      </c>
      <c r="C5336" s="267" t="s">
        <v>2525</v>
      </c>
      <c r="D5336" s="268"/>
      <c r="E5336" s="267">
        <v>50</v>
      </c>
      <c r="F5336" s="269">
        <v>1449</v>
      </c>
      <c r="G5336" s="270">
        <v>2913</v>
      </c>
      <c r="M5336" s="267">
        <v>-73.539789439021064</v>
      </c>
    </row>
    <row r="5337" spans="1:13" x14ac:dyDescent="0.25">
      <c r="A5337" s="267">
        <v>8117030</v>
      </c>
      <c r="B5337" s="267" t="s">
        <v>5054</v>
      </c>
      <c r="C5337" s="267" t="s">
        <v>2525</v>
      </c>
      <c r="D5337" s="268"/>
      <c r="E5337" s="267">
        <v>50</v>
      </c>
      <c r="F5337" s="269">
        <v>2552</v>
      </c>
      <c r="G5337" s="270">
        <v>5128.8</v>
      </c>
      <c r="M5337" s="267">
        <v>-72.257269058102139</v>
      </c>
    </row>
    <row r="5338" spans="1:13" x14ac:dyDescent="0.25">
      <c r="A5338" s="267">
        <v>8117031</v>
      </c>
      <c r="B5338" s="267" t="s">
        <v>12960</v>
      </c>
      <c r="C5338" s="267" t="s">
        <v>2525</v>
      </c>
      <c r="D5338" s="268"/>
      <c r="E5338" s="267">
        <v>60</v>
      </c>
      <c r="F5338" s="269">
        <v>370</v>
      </c>
      <c r="G5338" s="270">
        <v>744.6</v>
      </c>
      <c r="M5338" s="267">
        <v>-79.787133710834837</v>
      </c>
    </row>
    <row r="5339" spans="1:13" x14ac:dyDescent="0.25">
      <c r="A5339" s="267">
        <v>8117033</v>
      </c>
      <c r="B5339" s="267" t="s">
        <v>12962</v>
      </c>
      <c r="C5339" s="267" t="s">
        <v>2525</v>
      </c>
      <c r="D5339" s="268"/>
      <c r="E5339" s="267">
        <v>50</v>
      </c>
      <c r="F5339" s="269">
        <v>2736</v>
      </c>
      <c r="G5339" s="270">
        <v>5500.2</v>
      </c>
      <c r="M5339" s="267">
        <v>-78.599279445164569</v>
      </c>
    </row>
    <row r="5340" spans="1:13" x14ac:dyDescent="0.25">
      <c r="A5340" s="267">
        <v>8117035</v>
      </c>
      <c r="B5340" s="267" t="s">
        <v>12964</v>
      </c>
      <c r="C5340" s="267" t="s">
        <v>2525</v>
      </c>
      <c r="D5340" s="268"/>
      <c r="E5340" s="267">
        <v>50</v>
      </c>
      <c r="F5340" s="269">
        <v>502</v>
      </c>
      <c r="G5340" s="270">
        <v>1008.4</v>
      </c>
      <c r="M5340" s="267">
        <v>-59.895882631306158</v>
      </c>
    </row>
    <row r="5341" spans="1:13" x14ac:dyDescent="0.25">
      <c r="A5341" s="267">
        <v>8117037</v>
      </c>
      <c r="B5341" s="267" t="s">
        <v>12966</v>
      </c>
      <c r="C5341" s="267" t="s">
        <v>2525</v>
      </c>
      <c r="D5341" s="268"/>
      <c r="E5341" s="267">
        <v>50</v>
      </c>
      <c r="F5341" s="269">
        <v>1203</v>
      </c>
      <c r="G5341" s="270">
        <v>2417.8000000000002</v>
      </c>
      <c r="M5341" s="267">
        <v>-74.78217348514481</v>
      </c>
    </row>
    <row r="5342" spans="1:13" x14ac:dyDescent="0.25">
      <c r="A5342" s="267">
        <v>8117038</v>
      </c>
      <c r="B5342" s="267" t="s">
        <v>12968</v>
      </c>
      <c r="C5342" s="267" t="s">
        <v>2525</v>
      </c>
      <c r="D5342" s="268"/>
      <c r="E5342" s="267">
        <v>50</v>
      </c>
      <c r="F5342" s="269">
        <v>2651</v>
      </c>
      <c r="G5342" s="270">
        <v>5329</v>
      </c>
      <c r="M5342" s="267">
        <v>-72.763198565653482</v>
      </c>
    </row>
    <row r="5343" spans="1:13" x14ac:dyDescent="0.25">
      <c r="A5343" s="267">
        <v>8117042</v>
      </c>
      <c r="B5343" s="267" t="s">
        <v>12970</v>
      </c>
      <c r="C5343" s="267" t="s">
        <v>2525</v>
      </c>
      <c r="D5343" s="268"/>
      <c r="E5343" s="267">
        <v>50</v>
      </c>
      <c r="F5343" s="269">
        <v>3861</v>
      </c>
      <c r="G5343" s="270">
        <v>7760.4</v>
      </c>
      <c r="M5343" s="267">
        <v>-71.847210567018507</v>
      </c>
    </row>
    <row r="5344" spans="1:13" x14ac:dyDescent="0.25">
      <c r="A5344" s="267">
        <v>8117043</v>
      </c>
      <c r="B5344" s="267" t="s">
        <v>12972</v>
      </c>
      <c r="C5344" s="267" t="s">
        <v>2525</v>
      </c>
      <c r="D5344" s="268"/>
      <c r="E5344" s="267">
        <v>50</v>
      </c>
      <c r="F5344" s="269">
        <v>840</v>
      </c>
      <c r="G5344" s="270">
        <v>1689</v>
      </c>
      <c r="M5344" s="267">
        <v>-75.970405214240031</v>
      </c>
    </row>
    <row r="5345" spans="1:13" x14ac:dyDescent="0.25">
      <c r="A5345" s="267">
        <v>8117044</v>
      </c>
      <c r="B5345" s="267" t="s">
        <v>12974</v>
      </c>
      <c r="C5345" s="267" t="s">
        <v>2525</v>
      </c>
      <c r="D5345" s="268"/>
      <c r="E5345" s="267">
        <v>50</v>
      </c>
      <c r="F5345" s="269">
        <v>1897</v>
      </c>
      <c r="G5345" s="270">
        <v>3813.8</v>
      </c>
      <c r="M5345" s="267">
        <v>-61.001237904893216</v>
      </c>
    </row>
    <row r="5346" spans="1:13" x14ac:dyDescent="0.25">
      <c r="A5346" s="267">
        <v>8117049</v>
      </c>
      <c r="B5346" s="267" t="s">
        <v>12976</v>
      </c>
      <c r="C5346" s="267" t="s">
        <v>22275</v>
      </c>
      <c r="D5346" s="268"/>
      <c r="E5346" s="267">
        <v>50</v>
      </c>
      <c r="F5346" s="269">
        <v>4877</v>
      </c>
      <c r="G5346" s="270">
        <v>9802.7999999999993</v>
      </c>
      <c r="M5346" s="267">
        <v>-73.377071326008689</v>
      </c>
    </row>
    <row r="5347" spans="1:13" x14ac:dyDescent="0.25">
      <c r="A5347" s="267">
        <v>8117051</v>
      </c>
      <c r="B5347" s="267" t="s">
        <v>12978</v>
      </c>
      <c r="C5347" s="267" t="s">
        <v>22275</v>
      </c>
      <c r="D5347" s="268"/>
      <c r="E5347" s="267">
        <v>50</v>
      </c>
      <c r="F5347" s="269">
        <v>6861</v>
      </c>
      <c r="G5347" s="270">
        <v>13789.8</v>
      </c>
      <c r="M5347" s="267">
        <v>-72.900206192435689</v>
      </c>
    </row>
    <row r="5348" spans="1:13" x14ac:dyDescent="0.25">
      <c r="A5348" s="267">
        <v>8117053</v>
      </c>
      <c r="B5348" s="267" t="s">
        <v>12980</v>
      </c>
      <c r="C5348" s="267" t="s">
        <v>2525</v>
      </c>
      <c r="D5348" s="268"/>
      <c r="E5348" s="267">
        <v>50</v>
      </c>
      <c r="F5348" s="269">
        <v>1948</v>
      </c>
      <c r="G5348" s="270">
        <v>3915</v>
      </c>
      <c r="M5348" s="267">
        <v>-77.709540834707994</v>
      </c>
    </row>
    <row r="5349" spans="1:13" x14ac:dyDescent="0.25">
      <c r="A5349" s="267">
        <v>8117055</v>
      </c>
      <c r="B5349" s="267" t="s">
        <v>12982</v>
      </c>
      <c r="C5349" s="267" t="s">
        <v>2525</v>
      </c>
      <c r="D5349" s="268"/>
      <c r="E5349" s="267">
        <v>50</v>
      </c>
      <c r="F5349" s="269">
        <v>1552</v>
      </c>
      <c r="G5349" s="270">
        <v>3120.2</v>
      </c>
      <c r="M5349" s="267">
        <v>-68.302650176817338</v>
      </c>
    </row>
    <row r="5350" spans="1:13" x14ac:dyDescent="0.25">
      <c r="A5350" s="267">
        <v>8117058</v>
      </c>
      <c r="B5350" s="267" t="s">
        <v>12984</v>
      </c>
      <c r="C5350" s="267" t="s">
        <v>22275</v>
      </c>
      <c r="D5350" s="268"/>
      <c r="E5350" s="267">
        <v>60</v>
      </c>
      <c r="F5350" s="269">
        <v>1031</v>
      </c>
      <c r="G5350" s="270">
        <v>2073.1999999999998</v>
      </c>
      <c r="M5350" s="267">
        <v>-79.04898232638358</v>
      </c>
    </row>
    <row r="5351" spans="1:13" x14ac:dyDescent="0.25">
      <c r="A5351" s="267">
        <v>8117060</v>
      </c>
      <c r="B5351" s="267" t="s">
        <v>12986</v>
      </c>
      <c r="C5351" s="267" t="s">
        <v>2525</v>
      </c>
      <c r="D5351" s="268"/>
      <c r="E5351" s="267">
        <v>50</v>
      </c>
      <c r="F5351" s="269">
        <v>1504</v>
      </c>
      <c r="G5351" s="270">
        <v>3024</v>
      </c>
      <c r="M5351" s="267">
        <v>-66.481579066509369</v>
      </c>
    </row>
    <row r="5352" spans="1:13" x14ac:dyDescent="0.25">
      <c r="A5352" s="267">
        <v>8117061</v>
      </c>
      <c r="B5352" s="267" t="s">
        <v>12988</v>
      </c>
      <c r="C5352" s="267" t="s">
        <v>22275</v>
      </c>
      <c r="D5352" s="268"/>
      <c r="E5352" s="267">
        <v>50</v>
      </c>
      <c r="F5352" s="269">
        <v>1298</v>
      </c>
      <c r="G5352" s="270">
        <v>2608.1999999999998</v>
      </c>
      <c r="M5352" s="267">
        <v>-76.991022318400837</v>
      </c>
    </row>
    <row r="5353" spans="1:13" x14ac:dyDescent="0.25">
      <c r="A5353" s="267">
        <v>8118001</v>
      </c>
      <c r="B5353" s="267" t="s">
        <v>12990</v>
      </c>
      <c r="C5353" s="267" t="s">
        <v>2525</v>
      </c>
      <c r="D5353" s="268"/>
      <c r="E5353" s="267">
        <v>50</v>
      </c>
      <c r="F5353" s="269">
        <v>2240</v>
      </c>
      <c r="G5353" s="270">
        <v>4501.6000000000004</v>
      </c>
      <c r="M5353" s="267">
        <v>-50.577617577915362</v>
      </c>
    </row>
    <row r="5354" spans="1:13" x14ac:dyDescent="0.25">
      <c r="A5354" s="267">
        <v>8118003</v>
      </c>
      <c r="B5354" s="267" t="s">
        <v>12992</v>
      </c>
      <c r="C5354" s="267" t="s">
        <v>22275</v>
      </c>
      <c r="D5354" s="268"/>
      <c r="E5354" s="267">
        <v>50</v>
      </c>
      <c r="F5354" s="269">
        <v>6450</v>
      </c>
      <c r="G5354" s="270">
        <v>12964.2</v>
      </c>
      <c r="M5354" s="267">
        <v>-67.385380930166463</v>
      </c>
    </row>
    <row r="5355" spans="1:13" x14ac:dyDescent="0.25">
      <c r="A5355" s="267">
        <v>8118006</v>
      </c>
      <c r="B5355" s="267" t="s">
        <v>12994</v>
      </c>
      <c r="C5355" s="267" t="s">
        <v>2525</v>
      </c>
      <c r="D5355" s="268"/>
      <c r="E5355" s="267">
        <v>50</v>
      </c>
      <c r="F5355" s="269">
        <v>2917</v>
      </c>
      <c r="G5355" s="270">
        <v>5863.2</v>
      </c>
      <c r="M5355" s="267">
        <v>-72.548513132599524</v>
      </c>
    </row>
    <row r="5356" spans="1:13" x14ac:dyDescent="0.25">
      <c r="A5356" s="267">
        <v>8118007</v>
      </c>
      <c r="B5356" s="267" t="s">
        <v>12996</v>
      </c>
      <c r="C5356" s="267" t="s">
        <v>22275</v>
      </c>
      <c r="D5356" s="268"/>
      <c r="E5356" s="267">
        <v>50</v>
      </c>
      <c r="F5356" s="269">
        <v>5876</v>
      </c>
      <c r="G5356" s="270">
        <v>11810.8</v>
      </c>
      <c r="M5356" s="267">
        <v>-66.689423007465422</v>
      </c>
    </row>
    <row r="5357" spans="1:13" x14ac:dyDescent="0.25">
      <c r="A5357" s="267">
        <v>8118010</v>
      </c>
      <c r="B5357" s="267" t="s">
        <v>12998</v>
      </c>
      <c r="C5357" s="267" t="s">
        <v>22275</v>
      </c>
      <c r="D5357" s="268"/>
      <c r="E5357" s="267">
        <v>50</v>
      </c>
      <c r="F5357" s="269">
        <v>3647</v>
      </c>
      <c r="G5357" s="270">
        <v>7330.8</v>
      </c>
      <c r="M5357" s="267">
        <v>-67.552607134913757</v>
      </c>
    </row>
    <row r="5358" spans="1:13" x14ac:dyDescent="0.25">
      <c r="A5358" s="267">
        <v>8118011</v>
      </c>
      <c r="B5358" s="267" t="s">
        <v>13000</v>
      </c>
      <c r="C5358" s="267" t="s">
        <v>22275</v>
      </c>
      <c r="D5358" s="268"/>
      <c r="E5358" s="267">
        <v>50</v>
      </c>
      <c r="F5358" s="269">
        <v>12078</v>
      </c>
      <c r="G5358" s="270">
        <v>24277.4</v>
      </c>
      <c r="M5358" s="267">
        <v>-57.038866189876373</v>
      </c>
    </row>
    <row r="5359" spans="1:13" x14ac:dyDescent="0.25">
      <c r="A5359" s="267">
        <v>8118012</v>
      </c>
      <c r="B5359" s="267" t="s">
        <v>13002</v>
      </c>
      <c r="C5359" s="267" t="s">
        <v>2525</v>
      </c>
      <c r="D5359" s="268"/>
      <c r="E5359" s="267">
        <v>50</v>
      </c>
      <c r="F5359" s="269">
        <v>3227</v>
      </c>
      <c r="G5359" s="270">
        <v>6485.4</v>
      </c>
      <c r="M5359" s="267">
        <v>-68.618609951210146</v>
      </c>
    </row>
    <row r="5360" spans="1:13" x14ac:dyDescent="0.25">
      <c r="A5360" s="267">
        <v>8118014</v>
      </c>
      <c r="B5360" s="267" t="s">
        <v>13004</v>
      </c>
      <c r="C5360" s="267" t="s">
        <v>2525</v>
      </c>
      <c r="D5360" s="268"/>
      <c r="E5360" s="267">
        <v>50</v>
      </c>
      <c r="F5360" s="269">
        <v>2364</v>
      </c>
      <c r="G5360" s="270">
        <v>4752.6000000000004</v>
      </c>
      <c r="M5360" s="267">
        <v>-73.235132112389877</v>
      </c>
    </row>
    <row r="5361" spans="1:13" x14ac:dyDescent="0.25">
      <c r="A5361" s="267">
        <v>8118015</v>
      </c>
      <c r="B5361" s="267" t="s">
        <v>13006</v>
      </c>
      <c r="C5361" s="267" t="s">
        <v>2525</v>
      </c>
      <c r="D5361" s="268"/>
      <c r="E5361" s="267">
        <v>50</v>
      </c>
      <c r="F5361" s="269">
        <v>1334</v>
      </c>
      <c r="G5361" s="270">
        <v>2682</v>
      </c>
      <c r="M5361" s="267">
        <v>-65.210684491763857</v>
      </c>
    </row>
    <row r="5362" spans="1:13" x14ac:dyDescent="0.25">
      <c r="A5362" s="267">
        <v>8118016</v>
      </c>
      <c r="B5362" s="267" t="s">
        <v>13008</v>
      </c>
      <c r="C5362" s="267" t="s">
        <v>2525</v>
      </c>
      <c r="D5362" s="268"/>
      <c r="E5362" s="267">
        <v>50</v>
      </c>
      <c r="F5362" s="269">
        <v>1200</v>
      </c>
      <c r="G5362" s="270">
        <v>2412.1999999999998</v>
      </c>
      <c r="M5362" s="267">
        <v>-78.093927058635145</v>
      </c>
    </row>
    <row r="5363" spans="1:13" x14ac:dyDescent="0.25">
      <c r="A5363" s="267">
        <v>8118018</v>
      </c>
      <c r="B5363" s="267" t="s">
        <v>13010</v>
      </c>
      <c r="C5363" s="267" t="s">
        <v>2525</v>
      </c>
      <c r="D5363" s="268"/>
      <c r="E5363" s="267">
        <v>50</v>
      </c>
      <c r="F5363" s="269">
        <v>1928</v>
      </c>
      <c r="G5363" s="270">
        <v>3875.8</v>
      </c>
      <c r="M5363" s="267">
        <v>-60.428647132603672</v>
      </c>
    </row>
    <row r="5364" spans="1:13" x14ac:dyDescent="0.25">
      <c r="A5364" s="267">
        <v>8118019</v>
      </c>
      <c r="B5364" s="267" t="s">
        <v>13012</v>
      </c>
      <c r="C5364" s="267" t="s">
        <v>22275</v>
      </c>
      <c r="D5364" s="268"/>
      <c r="E5364" s="267">
        <v>50</v>
      </c>
      <c r="F5364" s="269">
        <v>9436</v>
      </c>
      <c r="G5364" s="270">
        <v>18967</v>
      </c>
      <c r="M5364" s="267">
        <v>-57.238579050760812</v>
      </c>
    </row>
    <row r="5365" spans="1:13" x14ac:dyDescent="0.25">
      <c r="A5365" s="267">
        <v>8118021</v>
      </c>
      <c r="B5365" s="267" t="s">
        <v>13014</v>
      </c>
      <c r="C5365" s="267" t="s">
        <v>22275</v>
      </c>
      <c r="D5365" s="268"/>
      <c r="E5365" s="267">
        <v>50</v>
      </c>
      <c r="F5365" s="269">
        <v>4056</v>
      </c>
      <c r="G5365" s="270">
        <v>8152</v>
      </c>
      <c r="M5365" s="267">
        <v>-76.252031749210602</v>
      </c>
    </row>
    <row r="5366" spans="1:13" x14ac:dyDescent="0.25">
      <c r="A5366" s="267">
        <v>8118027</v>
      </c>
      <c r="B5366" s="267" t="s">
        <v>5107</v>
      </c>
      <c r="C5366" s="267" t="s">
        <v>2525</v>
      </c>
      <c r="D5366" s="268"/>
      <c r="E5366" s="267">
        <v>50</v>
      </c>
      <c r="F5366" s="269">
        <v>3648</v>
      </c>
      <c r="G5366" s="270">
        <v>7332.8</v>
      </c>
      <c r="M5366" s="267">
        <v>-44.838388019101572</v>
      </c>
    </row>
    <row r="5367" spans="1:13" x14ac:dyDescent="0.25">
      <c r="A5367" s="267">
        <v>8118028</v>
      </c>
      <c r="B5367" s="267" t="s">
        <v>13017</v>
      </c>
      <c r="C5367" s="267" t="s">
        <v>2525</v>
      </c>
      <c r="D5367" s="268"/>
      <c r="E5367" s="267">
        <v>50</v>
      </c>
      <c r="F5367" s="269">
        <v>1132</v>
      </c>
      <c r="G5367" s="270">
        <v>2275.4</v>
      </c>
      <c r="M5367" s="267">
        <v>-78.333063614309822</v>
      </c>
    </row>
    <row r="5368" spans="1:13" x14ac:dyDescent="0.25">
      <c r="A5368" s="267">
        <v>8118040</v>
      </c>
      <c r="B5368" s="267" t="s">
        <v>13019</v>
      </c>
      <c r="C5368" s="267" t="s">
        <v>2525</v>
      </c>
      <c r="D5368" s="268"/>
      <c r="E5368" s="267">
        <v>50</v>
      </c>
      <c r="F5368" s="269">
        <v>2621</v>
      </c>
      <c r="G5368" s="270">
        <v>5268.4</v>
      </c>
      <c r="M5368" s="267">
        <v>-71.978123865699629</v>
      </c>
    </row>
    <row r="5369" spans="1:13" x14ac:dyDescent="0.25">
      <c r="A5369" s="267">
        <v>8118046</v>
      </c>
      <c r="B5369" s="267" t="s">
        <v>13021</v>
      </c>
      <c r="C5369" s="267" t="s">
        <v>22275</v>
      </c>
      <c r="D5369" s="268"/>
      <c r="E5369" s="267">
        <v>50</v>
      </c>
      <c r="F5369" s="269">
        <v>15657</v>
      </c>
      <c r="G5369" s="270">
        <v>31470.400000000001</v>
      </c>
      <c r="M5369" s="267">
        <v>-64.734659735437191</v>
      </c>
    </row>
    <row r="5370" spans="1:13" x14ac:dyDescent="0.25">
      <c r="A5370" s="267">
        <v>8118047</v>
      </c>
      <c r="B5370" s="267" t="s">
        <v>13023</v>
      </c>
      <c r="C5370" s="267" t="s">
        <v>2525</v>
      </c>
      <c r="D5370" s="268"/>
      <c r="E5370" s="267">
        <v>50</v>
      </c>
      <c r="F5370" s="269">
        <v>2714</v>
      </c>
      <c r="G5370" s="270">
        <v>5454.2</v>
      </c>
      <c r="M5370" s="267">
        <v>-71.14757151319013</v>
      </c>
    </row>
    <row r="5371" spans="1:13" x14ac:dyDescent="0.25">
      <c r="A5371" s="267">
        <v>8118048</v>
      </c>
      <c r="B5371" s="267" t="s">
        <v>13025</v>
      </c>
      <c r="C5371" s="267" t="s">
        <v>22275</v>
      </c>
      <c r="D5371" s="268"/>
      <c r="E5371" s="267">
        <v>50</v>
      </c>
      <c r="F5371" s="269">
        <v>43778</v>
      </c>
      <c r="G5371" s="270">
        <v>87994.6</v>
      </c>
      <c r="M5371" s="267">
        <v>-57.652484647930308</v>
      </c>
    </row>
    <row r="5372" spans="1:13" x14ac:dyDescent="0.25">
      <c r="A5372" s="267">
        <v>8118049</v>
      </c>
      <c r="B5372" s="267" t="s">
        <v>13027</v>
      </c>
      <c r="C5372" s="267" t="s">
        <v>22275</v>
      </c>
      <c r="D5372" s="268"/>
      <c r="E5372" s="267">
        <v>50</v>
      </c>
      <c r="F5372" s="269">
        <v>7653</v>
      </c>
      <c r="G5372" s="270">
        <v>15383.4</v>
      </c>
      <c r="M5372" s="267">
        <v>-69.163957076377244</v>
      </c>
    </row>
    <row r="5373" spans="1:13" x14ac:dyDescent="0.25">
      <c r="A5373" s="267">
        <v>8118050</v>
      </c>
      <c r="B5373" s="267" t="s">
        <v>13029</v>
      </c>
      <c r="C5373" s="267" t="s">
        <v>22275</v>
      </c>
      <c r="D5373" s="268"/>
      <c r="E5373" s="267">
        <v>50</v>
      </c>
      <c r="F5373" s="269">
        <v>7128</v>
      </c>
      <c r="G5373" s="270">
        <v>14328.2</v>
      </c>
      <c r="M5373" s="267">
        <v>-68.009017301705285</v>
      </c>
    </row>
    <row r="5374" spans="1:13" x14ac:dyDescent="0.25">
      <c r="A5374" s="267">
        <v>8118051</v>
      </c>
      <c r="B5374" s="267" t="s">
        <v>13031</v>
      </c>
      <c r="C5374" s="267" t="s">
        <v>2525</v>
      </c>
      <c r="D5374" s="268"/>
      <c r="E5374" s="267">
        <v>50</v>
      </c>
      <c r="F5374" s="269">
        <v>5309</v>
      </c>
      <c r="G5374" s="270">
        <v>10671.8</v>
      </c>
      <c r="M5374" s="267">
        <v>-71.829321090701228</v>
      </c>
    </row>
    <row r="5375" spans="1:13" x14ac:dyDescent="0.25">
      <c r="A5375" s="267">
        <v>8118053</v>
      </c>
      <c r="B5375" s="267" t="s">
        <v>13033</v>
      </c>
      <c r="C5375" s="267" t="s">
        <v>2525</v>
      </c>
      <c r="D5375" s="268"/>
      <c r="E5375" s="267">
        <v>50</v>
      </c>
      <c r="F5375" s="269">
        <v>1591</v>
      </c>
      <c r="G5375" s="270">
        <v>3198.6</v>
      </c>
      <c r="M5375" s="267">
        <v>-63.493220930660875</v>
      </c>
    </row>
    <row r="5376" spans="1:13" x14ac:dyDescent="0.25">
      <c r="A5376" s="267">
        <v>8118054</v>
      </c>
      <c r="B5376" s="267" t="s">
        <v>13035</v>
      </c>
      <c r="C5376" s="267" t="s">
        <v>2525</v>
      </c>
      <c r="D5376" s="268"/>
      <c r="E5376" s="267">
        <v>50</v>
      </c>
      <c r="F5376" s="269">
        <v>3098</v>
      </c>
      <c r="G5376" s="270">
        <v>6226</v>
      </c>
      <c r="M5376" s="267">
        <v>-61.009241060007554</v>
      </c>
    </row>
    <row r="5377" spans="1:13" x14ac:dyDescent="0.25">
      <c r="A5377" s="267">
        <v>8118059</v>
      </c>
      <c r="B5377" s="267" t="s">
        <v>13037</v>
      </c>
      <c r="C5377" s="267" t="s">
        <v>22275</v>
      </c>
      <c r="D5377" s="268"/>
      <c r="E5377" s="267">
        <v>50</v>
      </c>
      <c r="F5377" s="269">
        <v>1598</v>
      </c>
      <c r="G5377" s="270">
        <v>3211.8</v>
      </c>
      <c r="M5377" s="267">
        <v>-72.900145021699331</v>
      </c>
    </row>
    <row r="5378" spans="1:13" x14ac:dyDescent="0.25">
      <c r="A5378" s="267">
        <v>8118060</v>
      </c>
      <c r="B5378" s="267" t="s">
        <v>13039</v>
      </c>
      <c r="C5378" s="267" t="s">
        <v>2525</v>
      </c>
      <c r="D5378" s="268"/>
      <c r="E5378" s="267">
        <v>50</v>
      </c>
      <c r="F5378" s="269">
        <v>3921</v>
      </c>
      <c r="G5378" s="270">
        <v>7881.2</v>
      </c>
      <c r="M5378" s="267">
        <v>-71.18652535518639</v>
      </c>
    </row>
    <row r="5379" spans="1:13" x14ac:dyDescent="0.25">
      <c r="A5379" s="267">
        <v>8118063</v>
      </c>
      <c r="B5379" s="267" t="s">
        <v>13041</v>
      </c>
      <c r="C5379" s="267" t="s">
        <v>2525</v>
      </c>
      <c r="D5379" s="268"/>
      <c r="E5379" s="267">
        <v>50</v>
      </c>
      <c r="F5379" s="269">
        <v>3103</v>
      </c>
      <c r="G5379" s="270">
        <v>6238</v>
      </c>
      <c r="M5379" s="267">
        <v>-61.900961064978603</v>
      </c>
    </row>
    <row r="5380" spans="1:13" x14ac:dyDescent="0.25">
      <c r="A5380" s="267">
        <v>8118067</v>
      </c>
      <c r="B5380" s="267" t="s">
        <v>13043</v>
      </c>
      <c r="C5380" s="267" t="s">
        <v>2525</v>
      </c>
      <c r="D5380" s="268"/>
      <c r="E5380" s="267">
        <v>50</v>
      </c>
      <c r="F5380" s="269">
        <v>5600</v>
      </c>
      <c r="G5380" s="270">
        <v>11256.8</v>
      </c>
      <c r="M5380" s="267">
        <v>-58.730561796266095</v>
      </c>
    </row>
    <row r="5381" spans="1:13" x14ac:dyDescent="0.25">
      <c r="A5381" s="267">
        <v>8118068</v>
      </c>
      <c r="B5381" s="267" t="s">
        <v>13045</v>
      </c>
      <c r="C5381" s="267" t="s">
        <v>2525</v>
      </c>
      <c r="D5381" s="268"/>
      <c r="E5381" s="267">
        <v>50</v>
      </c>
      <c r="F5381" s="269">
        <v>2653</v>
      </c>
      <c r="G5381" s="270">
        <v>5332.8</v>
      </c>
      <c r="M5381" s="267">
        <v>-72.869197513305181</v>
      </c>
    </row>
    <row r="5382" spans="1:13" x14ac:dyDescent="0.25">
      <c r="A5382" s="267">
        <v>8118070</v>
      </c>
      <c r="B5382" s="267" t="s">
        <v>13047</v>
      </c>
      <c r="C5382" s="267" t="s">
        <v>22275</v>
      </c>
      <c r="D5382" s="268"/>
      <c r="E5382" s="267">
        <v>50</v>
      </c>
      <c r="F5382" s="269">
        <v>5974</v>
      </c>
      <c r="G5382" s="270">
        <v>12008</v>
      </c>
      <c r="M5382" s="267">
        <v>-72.446233279234193</v>
      </c>
    </row>
    <row r="5383" spans="1:13" x14ac:dyDescent="0.25">
      <c r="A5383" s="267">
        <v>8118071</v>
      </c>
      <c r="B5383" s="267" t="s">
        <v>13049</v>
      </c>
      <c r="C5383" s="267" t="s">
        <v>2525</v>
      </c>
      <c r="D5383" s="268"/>
      <c r="E5383" s="267">
        <v>50</v>
      </c>
      <c r="F5383" s="269">
        <v>6153</v>
      </c>
      <c r="G5383" s="270">
        <v>12367.2</v>
      </c>
      <c r="M5383" s="267">
        <v>-43.639409511495394</v>
      </c>
    </row>
    <row r="5384" spans="1:13" x14ac:dyDescent="0.25">
      <c r="A5384" s="267">
        <v>8118073</v>
      </c>
      <c r="B5384" s="267" t="s">
        <v>13051</v>
      </c>
      <c r="C5384" s="267" t="s">
        <v>22275</v>
      </c>
      <c r="D5384" s="268"/>
      <c r="E5384" s="267">
        <v>50</v>
      </c>
      <c r="F5384" s="269">
        <v>14105</v>
      </c>
      <c r="G5384" s="270">
        <v>28351.8</v>
      </c>
      <c r="M5384" s="267">
        <v>-71.492685324206235</v>
      </c>
    </row>
    <row r="5385" spans="1:13" x14ac:dyDescent="0.25">
      <c r="A5385" s="267">
        <v>8118074</v>
      </c>
      <c r="B5385" s="267" t="s">
        <v>13053</v>
      </c>
      <c r="C5385" s="267" t="s">
        <v>2525</v>
      </c>
      <c r="D5385" s="268"/>
      <c r="E5385" s="267">
        <v>50</v>
      </c>
      <c r="F5385" s="269">
        <v>1500</v>
      </c>
      <c r="G5385" s="270">
        <v>3015.4</v>
      </c>
      <c r="M5385" s="267">
        <v>-71.916824450783324</v>
      </c>
    </row>
    <row r="5386" spans="1:13" x14ac:dyDescent="0.25">
      <c r="A5386" s="267">
        <v>8118076</v>
      </c>
      <c r="B5386" s="267" t="s">
        <v>13055</v>
      </c>
      <c r="C5386" s="267" t="s">
        <v>22275</v>
      </c>
      <c r="D5386" s="268"/>
      <c r="E5386" s="267">
        <v>50</v>
      </c>
      <c r="F5386" s="269">
        <v>8720</v>
      </c>
      <c r="G5386" s="270">
        <v>17527.2</v>
      </c>
      <c r="M5386" s="267">
        <v>-71.870770367991042</v>
      </c>
    </row>
    <row r="5387" spans="1:13" x14ac:dyDescent="0.25">
      <c r="A5387" s="267">
        <v>8118077</v>
      </c>
      <c r="B5387" s="267" t="s">
        <v>13057</v>
      </c>
      <c r="C5387" s="267" t="s">
        <v>2525</v>
      </c>
      <c r="D5387" s="268"/>
      <c r="E5387" s="267">
        <v>50</v>
      </c>
      <c r="F5387" s="269">
        <v>3022</v>
      </c>
      <c r="G5387" s="270">
        <v>6073.8</v>
      </c>
      <c r="M5387" s="267">
        <v>-70.765043579850996</v>
      </c>
    </row>
    <row r="5388" spans="1:13" x14ac:dyDescent="0.25">
      <c r="A5388" s="267">
        <v>8118078</v>
      </c>
      <c r="B5388" s="267" t="s">
        <v>13059</v>
      </c>
      <c r="C5388" s="267" t="s">
        <v>22275</v>
      </c>
      <c r="D5388" s="268"/>
      <c r="E5388" s="267">
        <v>50</v>
      </c>
      <c r="F5388" s="269">
        <v>7773</v>
      </c>
      <c r="G5388" s="270">
        <v>15623.2</v>
      </c>
      <c r="M5388" s="267">
        <v>-57.371606896711981</v>
      </c>
    </row>
    <row r="5389" spans="1:13" x14ac:dyDescent="0.25">
      <c r="A5389" s="267">
        <v>8118079</v>
      </c>
      <c r="B5389" s="267" t="s">
        <v>13061</v>
      </c>
      <c r="C5389" s="267" t="s">
        <v>22275</v>
      </c>
      <c r="D5389" s="268"/>
      <c r="E5389" s="267">
        <v>50</v>
      </c>
      <c r="F5389" s="269">
        <v>21046</v>
      </c>
      <c r="G5389" s="270">
        <v>42302.2</v>
      </c>
      <c r="M5389" s="267">
        <v>-53.954798656339904</v>
      </c>
    </row>
    <row r="5390" spans="1:13" x14ac:dyDescent="0.25">
      <c r="A5390" s="267">
        <v>8118080</v>
      </c>
      <c r="B5390" s="267" t="s">
        <v>13063</v>
      </c>
      <c r="C5390" s="267" t="s">
        <v>22275</v>
      </c>
      <c r="D5390" s="268"/>
      <c r="E5390" s="267">
        <v>50</v>
      </c>
      <c r="F5390" s="269">
        <v>9199</v>
      </c>
      <c r="G5390" s="270">
        <v>18490.8</v>
      </c>
      <c r="M5390" s="267">
        <v>-57.724884257731198</v>
      </c>
    </row>
    <row r="5391" spans="1:13" x14ac:dyDescent="0.25">
      <c r="A5391" s="267">
        <v>8118081</v>
      </c>
      <c r="B5391" s="267" t="s">
        <v>13065</v>
      </c>
      <c r="C5391" s="267" t="s">
        <v>22275</v>
      </c>
      <c r="D5391" s="268"/>
      <c r="E5391" s="267">
        <v>50</v>
      </c>
      <c r="F5391" s="269">
        <v>11794</v>
      </c>
      <c r="G5391" s="270">
        <v>23706.2</v>
      </c>
      <c r="M5391" s="267">
        <v>-71.349576652503686</v>
      </c>
    </row>
    <row r="5392" spans="1:13" x14ac:dyDescent="0.25">
      <c r="A5392" s="267">
        <v>8119001</v>
      </c>
      <c r="B5392" s="267" t="s">
        <v>13067</v>
      </c>
      <c r="C5392" s="267" t="s">
        <v>2525</v>
      </c>
      <c r="D5392" s="268"/>
      <c r="E5392" s="267">
        <v>50</v>
      </c>
      <c r="F5392" s="269">
        <v>3522</v>
      </c>
      <c r="G5392" s="270">
        <v>7079.8</v>
      </c>
      <c r="M5392" s="267">
        <v>-69.106626455215263</v>
      </c>
    </row>
    <row r="5393" spans="1:13" x14ac:dyDescent="0.25">
      <c r="A5393" s="267">
        <v>8119003</v>
      </c>
      <c r="B5393" s="267" t="s">
        <v>13069</v>
      </c>
      <c r="C5393" s="267" t="s">
        <v>2525</v>
      </c>
      <c r="D5393" s="268"/>
      <c r="E5393" s="267">
        <v>50</v>
      </c>
      <c r="F5393" s="269">
        <v>2317</v>
      </c>
      <c r="G5393" s="270">
        <v>4657.3999999999996</v>
      </c>
      <c r="M5393" s="267">
        <v>-72.75926758968663</v>
      </c>
    </row>
    <row r="5394" spans="1:13" x14ac:dyDescent="0.25">
      <c r="A5394" s="267">
        <v>8119004</v>
      </c>
      <c r="B5394" s="267" t="s">
        <v>13071</v>
      </c>
      <c r="C5394" s="267" t="s">
        <v>2525</v>
      </c>
      <c r="D5394" s="268"/>
      <c r="E5394" s="267">
        <v>50</v>
      </c>
      <c r="F5394" s="269">
        <v>2041</v>
      </c>
      <c r="G5394" s="270">
        <v>4102.2</v>
      </c>
      <c r="M5394" s="267">
        <v>-77.845860770876456</v>
      </c>
    </row>
    <row r="5395" spans="1:13" x14ac:dyDescent="0.25">
      <c r="A5395" s="267">
        <v>8119006</v>
      </c>
      <c r="B5395" s="267" t="s">
        <v>13073</v>
      </c>
      <c r="C5395" s="267" t="s">
        <v>2525</v>
      </c>
      <c r="D5395" s="268"/>
      <c r="E5395" s="267">
        <v>50</v>
      </c>
      <c r="F5395" s="269">
        <v>3396</v>
      </c>
      <c r="G5395" s="270">
        <v>6825.4</v>
      </c>
      <c r="M5395" s="267">
        <v>-74.524885143125204</v>
      </c>
    </row>
    <row r="5396" spans="1:13" x14ac:dyDescent="0.25">
      <c r="A5396" s="267">
        <v>8119008</v>
      </c>
      <c r="B5396" s="267" t="s">
        <v>13075</v>
      </c>
      <c r="C5396" s="267" t="s">
        <v>22275</v>
      </c>
      <c r="D5396" s="268"/>
      <c r="E5396" s="267">
        <v>50</v>
      </c>
      <c r="F5396" s="269">
        <v>17370</v>
      </c>
      <c r="G5396" s="270">
        <v>34913.4</v>
      </c>
      <c r="M5396" s="267">
        <v>-67.049228242735538</v>
      </c>
    </row>
    <row r="5397" spans="1:13" x14ac:dyDescent="0.25">
      <c r="A5397" s="267">
        <v>8119018</v>
      </c>
      <c r="B5397" s="267" t="s">
        <v>13077</v>
      </c>
      <c r="C5397" s="267" t="s">
        <v>2525</v>
      </c>
      <c r="D5397" s="268"/>
      <c r="E5397" s="267">
        <v>50</v>
      </c>
      <c r="F5397" s="269">
        <v>1727</v>
      </c>
      <c r="G5397" s="270">
        <v>3471.2</v>
      </c>
      <c r="M5397" s="267">
        <v>-75.389685611767106</v>
      </c>
    </row>
    <row r="5398" spans="1:13" x14ac:dyDescent="0.25">
      <c r="A5398" s="267">
        <v>8119020</v>
      </c>
      <c r="B5398" s="267" t="s">
        <v>13079</v>
      </c>
      <c r="C5398" s="267" t="s">
        <v>22275</v>
      </c>
      <c r="D5398" s="268"/>
      <c r="E5398" s="267">
        <v>50</v>
      </c>
      <c r="F5398" s="269">
        <v>21995</v>
      </c>
      <c r="G5398" s="270">
        <v>44209.599999999999</v>
      </c>
      <c r="M5398" s="267">
        <v>-61.29080736117055</v>
      </c>
    </row>
    <row r="5399" spans="1:13" x14ac:dyDescent="0.25">
      <c r="A5399" s="267">
        <v>8119024</v>
      </c>
      <c r="B5399" s="267" t="s">
        <v>13081</v>
      </c>
      <c r="C5399" s="267" t="s">
        <v>2525</v>
      </c>
      <c r="D5399" s="268"/>
      <c r="E5399" s="267">
        <v>60</v>
      </c>
      <c r="F5399" s="269">
        <v>1225</v>
      </c>
      <c r="G5399" s="270">
        <v>2461.8000000000002</v>
      </c>
      <c r="M5399" s="267">
        <v>-81.41824338372615</v>
      </c>
    </row>
    <row r="5400" spans="1:13" x14ac:dyDescent="0.25">
      <c r="A5400" s="267">
        <v>8119037</v>
      </c>
      <c r="B5400" s="267" t="s">
        <v>13083</v>
      </c>
      <c r="C5400" s="267" t="s">
        <v>2525</v>
      </c>
      <c r="D5400" s="268"/>
      <c r="E5400" s="267">
        <v>60</v>
      </c>
      <c r="F5400" s="269">
        <v>1276</v>
      </c>
      <c r="G5400" s="270">
        <v>2565</v>
      </c>
      <c r="M5400" s="267">
        <v>-80.182991322546712</v>
      </c>
    </row>
    <row r="5401" spans="1:13" x14ac:dyDescent="0.25">
      <c r="A5401" s="267">
        <v>8119038</v>
      </c>
      <c r="B5401" s="267" t="s">
        <v>13085</v>
      </c>
      <c r="C5401" s="267" t="s">
        <v>2525</v>
      </c>
      <c r="D5401" s="268"/>
      <c r="E5401" s="267">
        <v>50</v>
      </c>
      <c r="F5401" s="269">
        <v>1823</v>
      </c>
      <c r="G5401" s="270">
        <v>3663.4</v>
      </c>
      <c r="M5401" s="267">
        <v>-71.198508372045097</v>
      </c>
    </row>
    <row r="5402" spans="1:13" x14ac:dyDescent="0.25">
      <c r="A5402" s="267">
        <v>8119041</v>
      </c>
      <c r="B5402" s="267" t="s">
        <v>13087</v>
      </c>
      <c r="C5402" s="267" t="s">
        <v>2525</v>
      </c>
      <c r="D5402" s="268"/>
      <c r="E5402" s="267">
        <v>50</v>
      </c>
      <c r="F5402" s="269">
        <v>5070</v>
      </c>
      <c r="G5402" s="270">
        <v>10190.4</v>
      </c>
      <c r="M5402" s="267">
        <v>-71.588810808680762</v>
      </c>
    </row>
    <row r="5403" spans="1:13" x14ac:dyDescent="0.25">
      <c r="A5403" s="267">
        <v>8119042</v>
      </c>
      <c r="B5403" s="267" t="s">
        <v>13089</v>
      </c>
      <c r="C5403" s="267" t="s">
        <v>2525</v>
      </c>
      <c r="D5403" s="268"/>
      <c r="E5403" s="267">
        <v>50</v>
      </c>
      <c r="F5403" s="269">
        <v>5397</v>
      </c>
      <c r="G5403" s="270">
        <v>10848.4</v>
      </c>
      <c r="M5403" s="267">
        <v>-73.226123572512137</v>
      </c>
    </row>
    <row r="5404" spans="1:13" x14ac:dyDescent="0.25">
      <c r="A5404" s="267">
        <v>8119044</v>
      </c>
      <c r="B5404" s="267" t="s">
        <v>13091</v>
      </c>
      <c r="C5404" s="267" t="s">
        <v>22275</v>
      </c>
      <c r="D5404" s="268"/>
      <c r="E5404" s="267">
        <v>50</v>
      </c>
      <c r="F5404" s="269">
        <v>6819</v>
      </c>
      <c r="G5404" s="270">
        <v>13706</v>
      </c>
      <c r="M5404" s="267">
        <v>-78.468683367592291</v>
      </c>
    </row>
    <row r="5405" spans="1:13" x14ac:dyDescent="0.25">
      <c r="A5405" s="267">
        <v>8119053</v>
      </c>
      <c r="B5405" s="267" t="s">
        <v>13093</v>
      </c>
      <c r="C5405" s="267" t="s">
        <v>2525</v>
      </c>
      <c r="D5405" s="268"/>
      <c r="E5405" s="267">
        <v>50</v>
      </c>
      <c r="F5405" s="269">
        <v>2018</v>
      </c>
      <c r="G5405" s="270">
        <v>4055.8</v>
      </c>
      <c r="M5405" s="267">
        <v>-60.602904284374418</v>
      </c>
    </row>
    <row r="5406" spans="1:13" x14ac:dyDescent="0.25">
      <c r="A5406" s="267">
        <v>8119055</v>
      </c>
      <c r="B5406" s="267" t="s">
        <v>13095</v>
      </c>
      <c r="C5406" s="267" t="s">
        <v>2525</v>
      </c>
      <c r="D5406" s="268"/>
      <c r="E5406" s="267">
        <v>50</v>
      </c>
      <c r="F5406" s="269">
        <v>4627</v>
      </c>
      <c r="G5406" s="270">
        <v>9301</v>
      </c>
      <c r="M5406" s="267">
        <v>-70.117113466907682</v>
      </c>
    </row>
    <row r="5407" spans="1:13" x14ac:dyDescent="0.25">
      <c r="A5407" s="267">
        <v>8119061</v>
      </c>
      <c r="B5407" s="267" t="s">
        <v>13097</v>
      </c>
      <c r="C5407" s="267" t="s">
        <v>2525</v>
      </c>
      <c r="D5407" s="268"/>
      <c r="E5407" s="267">
        <v>50</v>
      </c>
      <c r="F5407" s="269">
        <v>5563</v>
      </c>
      <c r="G5407" s="270">
        <v>11181</v>
      </c>
      <c r="M5407" s="267">
        <v>-75.247474959496188</v>
      </c>
    </row>
    <row r="5408" spans="1:13" x14ac:dyDescent="0.25">
      <c r="A5408" s="267">
        <v>8119067</v>
      </c>
      <c r="B5408" s="267" t="s">
        <v>13099</v>
      </c>
      <c r="C5408" s="267" t="s">
        <v>22275</v>
      </c>
      <c r="D5408" s="268"/>
      <c r="E5408" s="267">
        <v>50</v>
      </c>
      <c r="F5408" s="269">
        <v>19271</v>
      </c>
      <c r="G5408" s="270">
        <v>38734.199999999997</v>
      </c>
      <c r="M5408" s="267">
        <v>-69.724570090716128</v>
      </c>
    </row>
    <row r="5409" spans="1:13" x14ac:dyDescent="0.25">
      <c r="A5409" s="267">
        <v>8119068</v>
      </c>
      <c r="B5409" s="267" t="s">
        <v>13101</v>
      </c>
      <c r="C5409" s="267" t="s">
        <v>2525</v>
      </c>
      <c r="D5409" s="268"/>
      <c r="E5409" s="267">
        <v>50</v>
      </c>
      <c r="F5409" s="269">
        <v>4635</v>
      </c>
      <c r="G5409" s="270">
        <v>9315.6</v>
      </c>
      <c r="M5409" s="267">
        <v>-70.934911867476444</v>
      </c>
    </row>
    <row r="5410" spans="1:13" x14ac:dyDescent="0.25">
      <c r="A5410" s="267">
        <v>8119069</v>
      </c>
      <c r="B5410" s="267" t="s">
        <v>13103</v>
      </c>
      <c r="C5410" s="267" t="s">
        <v>2525</v>
      </c>
      <c r="D5410" s="268"/>
      <c r="E5410" s="267">
        <v>60</v>
      </c>
      <c r="F5410" s="269">
        <v>1055</v>
      </c>
      <c r="G5410" s="270">
        <v>2121.1999999999998</v>
      </c>
      <c r="M5410" s="267">
        <v>-79.789800576458973</v>
      </c>
    </row>
    <row r="5411" spans="1:13" x14ac:dyDescent="0.25">
      <c r="A5411" s="267">
        <v>8119075</v>
      </c>
      <c r="B5411" s="267" t="s">
        <v>13105</v>
      </c>
      <c r="C5411" s="267" t="s">
        <v>2525</v>
      </c>
      <c r="D5411" s="268"/>
      <c r="E5411" s="267">
        <v>50</v>
      </c>
      <c r="F5411" s="269">
        <v>2585</v>
      </c>
      <c r="G5411" s="270">
        <v>5195.2</v>
      </c>
      <c r="M5411" s="267">
        <v>-72.257983393321325</v>
      </c>
    </row>
    <row r="5412" spans="1:13" x14ac:dyDescent="0.25">
      <c r="A5412" s="267">
        <v>8119076</v>
      </c>
      <c r="B5412" s="267" t="s">
        <v>9571</v>
      </c>
      <c r="C5412" s="267" t="s">
        <v>2525</v>
      </c>
      <c r="D5412" s="268"/>
      <c r="E5412" s="267">
        <v>50</v>
      </c>
      <c r="F5412" s="269">
        <v>4315</v>
      </c>
      <c r="G5412" s="270">
        <v>8672.2000000000007</v>
      </c>
      <c r="M5412" s="267">
        <v>-69.876219977861666</v>
      </c>
    </row>
    <row r="5413" spans="1:13" x14ac:dyDescent="0.25">
      <c r="A5413" s="267">
        <v>8119079</v>
      </c>
      <c r="B5413" s="267" t="s">
        <v>13108</v>
      </c>
      <c r="C5413" s="267" t="s">
        <v>22275</v>
      </c>
      <c r="D5413" s="268"/>
      <c r="E5413" s="267">
        <v>50</v>
      </c>
      <c r="F5413" s="269">
        <v>26131</v>
      </c>
      <c r="G5413" s="270">
        <v>52524.2</v>
      </c>
      <c r="M5413" s="267">
        <v>-57.565210247549899</v>
      </c>
    </row>
    <row r="5414" spans="1:13" x14ac:dyDescent="0.25">
      <c r="A5414" s="267">
        <v>8119083</v>
      </c>
      <c r="B5414" s="267" t="s">
        <v>13110</v>
      </c>
      <c r="C5414" s="267" t="s">
        <v>2525</v>
      </c>
      <c r="D5414" s="268"/>
      <c r="E5414" s="267">
        <v>50</v>
      </c>
      <c r="F5414" s="269">
        <v>3487</v>
      </c>
      <c r="G5414" s="270">
        <v>7009.4</v>
      </c>
      <c r="M5414" s="267">
        <v>-72.464728205064759</v>
      </c>
    </row>
    <row r="5415" spans="1:13" x14ac:dyDescent="0.25">
      <c r="A5415" s="267">
        <v>8119084</v>
      </c>
      <c r="B5415" s="267" t="s">
        <v>13112</v>
      </c>
      <c r="C5415" s="267" t="s">
        <v>22275</v>
      </c>
      <c r="D5415" s="268"/>
      <c r="E5415" s="267">
        <v>50</v>
      </c>
      <c r="F5415" s="269">
        <v>5487</v>
      </c>
      <c r="G5415" s="270">
        <v>11028.6</v>
      </c>
      <c r="M5415" s="267">
        <v>-75.474005047911618</v>
      </c>
    </row>
    <row r="5416" spans="1:13" x14ac:dyDescent="0.25">
      <c r="A5416" s="267">
        <v>8119085</v>
      </c>
      <c r="B5416" s="267" t="s">
        <v>13114</v>
      </c>
      <c r="C5416" s="267" t="s">
        <v>22275</v>
      </c>
      <c r="D5416" s="268"/>
      <c r="E5416" s="267">
        <v>50</v>
      </c>
      <c r="F5416" s="269">
        <v>13629</v>
      </c>
      <c r="G5416" s="270">
        <v>27394</v>
      </c>
      <c r="M5416" s="267">
        <v>-65.255136812923098</v>
      </c>
    </row>
    <row r="5417" spans="1:13" x14ac:dyDescent="0.25">
      <c r="A5417" s="267">
        <v>8119086</v>
      </c>
      <c r="B5417" s="267" t="s">
        <v>4261</v>
      </c>
      <c r="C5417" s="267" t="s">
        <v>2525</v>
      </c>
      <c r="D5417" s="268"/>
      <c r="E5417" s="267">
        <v>50</v>
      </c>
      <c r="F5417" s="269">
        <v>3795</v>
      </c>
      <c r="G5417" s="270">
        <v>7628.6</v>
      </c>
      <c r="M5417" s="267">
        <v>-62.993495721548491</v>
      </c>
    </row>
    <row r="5418" spans="1:13" x14ac:dyDescent="0.25">
      <c r="A5418" s="267">
        <v>8119087</v>
      </c>
      <c r="B5418" s="267" t="s">
        <v>13117</v>
      </c>
      <c r="C5418" s="267" t="s">
        <v>2525</v>
      </c>
      <c r="D5418" s="268"/>
      <c r="E5418" s="267">
        <v>50</v>
      </c>
      <c r="F5418" s="269">
        <v>4018</v>
      </c>
      <c r="G5418" s="270">
        <v>8075.4</v>
      </c>
      <c r="M5418" s="267">
        <v>-72.99536455878328</v>
      </c>
    </row>
    <row r="5419" spans="1:13" x14ac:dyDescent="0.25">
      <c r="A5419" s="267">
        <v>8119089</v>
      </c>
      <c r="B5419" s="267" t="s">
        <v>13119</v>
      </c>
      <c r="C5419" s="267" t="s">
        <v>2525</v>
      </c>
      <c r="D5419" s="268"/>
      <c r="E5419" s="267">
        <v>50</v>
      </c>
      <c r="F5419" s="269">
        <v>2984</v>
      </c>
      <c r="G5419" s="270">
        <v>5998.8</v>
      </c>
      <c r="M5419" s="267">
        <v>-73.126207874373236</v>
      </c>
    </row>
    <row r="5420" spans="1:13" x14ac:dyDescent="0.25">
      <c r="A5420" s="267">
        <v>8119090</v>
      </c>
      <c r="B5420" s="267" t="s">
        <v>13121</v>
      </c>
      <c r="C5420" s="267" t="s">
        <v>2525</v>
      </c>
      <c r="D5420" s="268"/>
      <c r="E5420" s="267">
        <v>50</v>
      </c>
      <c r="F5420" s="269">
        <v>6692</v>
      </c>
      <c r="G5420" s="270">
        <v>13451.6</v>
      </c>
      <c r="M5420" s="267">
        <v>-67.419401764948446</v>
      </c>
    </row>
    <row r="5421" spans="1:13" x14ac:dyDescent="0.25">
      <c r="A5421" s="267">
        <v>8119091</v>
      </c>
      <c r="B5421" s="267" t="s">
        <v>13123</v>
      </c>
      <c r="C5421" s="267" t="s">
        <v>22275</v>
      </c>
      <c r="D5421" s="268"/>
      <c r="E5421" s="267">
        <v>50</v>
      </c>
      <c r="F5421" s="269">
        <v>13034</v>
      </c>
      <c r="G5421" s="270">
        <v>26197.4</v>
      </c>
      <c r="M5421" s="267">
        <v>-65.199048195854459</v>
      </c>
    </row>
    <row r="5422" spans="1:13" x14ac:dyDescent="0.25">
      <c r="A5422" s="267">
        <v>8119093</v>
      </c>
      <c r="B5422" s="267" t="s">
        <v>13125</v>
      </c>
      <c r="C5422" s="267" t="s">
        <v>2525</v>
      </c>
      <c r="D5422" s="268"/>
      <c r="E5422" s="267">
        <v>50</v>
      </c>
      <c r="F5422" s="269">
        <v>7488</v>
      </c>
      <c r="G5422" s="270">
        <v>15051</v>
      </c>
      <c r="M5422" s="267">
        <v>-67.488581599658815</v>
      </c>
    </row>
    <row r="5423" spans="1:13" x14ac:dyDescent="0.25">
      <c r="A5423" s="267">
        <v>8121000</v>
      </c>
      <c r="B5423" s="267" t="s">
        <v>13127</v>
      </c>
      <c r="C5423" s="267" t="s">
        <v>22275</v>
      </c>
      <c r="D5423" s="268"/>
      <c r="E5423" s="267">
        <v>50</v>
      </c>
      <c r="F5423" s="269">
        <v>59469</v>
      </c>
      <c r="G5423" s="270">
        <v>119532.6</v>
      </c>
      <c r="M5423" s="267">
        <v>-63.124640953511111</v>
      </c>
    </row>
    <row r="5424" spans="1:13" x14ac:dyDescent="0.25">
      <c r="A5424" s="267">
        <v>8125001</v>
      </c>
      <c r="B5424" s="267" t="s">
        <v>13129</v>
      </c>
      <c r="C5424" s="267" t="s">
        <v>2525</v>
      </c>
      <c r="D5424" s="268"/>
      <c r="E5424" s="267">
        <v>50</v>
      </c>
      <c r="F5424" s="269">
        <v>2244</v>
      </c>
      <c r="G5424" s="270">
        <v>4509.8</v>
      </c>
      <c r="M5424" s="267">
        <v>-55.07479525224413</v>
      </c>
    </row>
    <row r="5425" spans="1:13" x14ac:dyDescent="0.25">
      <c r="A5425" s="267">
        <v>8125005</v>
      </c>
      <c r="B5425" s="267" t="s">
        <v>13131</v>
      </c>
      <c r="C5425" s="267" t="s">
        <v>22275</v>
      </c>
      <c r="D5425" s="268"/>
      <c r="E5425" s="267">
        <v>50</v>
      </c>
      <c r="F5425" s="269">
        <v>9190</v>
      </c>
      <c r="G5425" s="270">
        <v>18471.8</v>
      </c>
      <c r="M5425" s="267">
        <v>-68.303016720780064</v>
      </c>
    </row>
    <row r="5426" spans="1:13" x14ac:dyDescent="0.25">
      <c r="A5426" s="267">
        <v>8125006</v>
      </c>
      <c r="B5426" s="267" t="s">
        <v>13133</v>
      </c>
      <c r="C5426" s="267" t="s">
        <v>22275</v>
      </c>
      <c r="D5426" s="268"/>
      <c r="E5426" s="267">
        <v>50</v>
      </c>
      <c r="F5426" s="269">
        <v>10094</v>
      </c>
      <c r="G5426" s="270">
        <v>20289.2</v>
      </c>
      <c r="M5426" s="267">
        <v>-74.992897343699312</v>
      </c>
    </row>
    <row r="5427" spans="1:13" x14ac:dyDescent="0.25">
      <c r="A5427" s="267">
        <v>8125007</v>
      </c>
      <c r="B5427" s="267" t="s">
        <v>13135</v>
      </c>
      <c r="C5427" s="267" t="s">
        <v>22275</v>
      </c>
      <c r="D5427" s="268"/>
      <c r="E5427" s="267">
        <v>50</v>
      </c>
      <c r="F5427" s="269">
        <v>3381</v>
      </c>
      <c r="G5427" s="270">
        <v>6796.6</v>
      </c>
      <c r="M5427" s="267">
        <v>-72.270992886388797</v>
      </c>
    </row>
    <row r="5428" spans="1:13" x14ac:dyDescent="0.25">
      <c r="A5428" s="267">
        <v>8125008</v>
      </c>
      <c r="B5428" s="267" t="s">
        <v>4477</v>
      </c>
      <c r="C5428" s="267" t="s">
        <v>22275</v>
      </c>
      <c r="D5428" s="268"/>
      <c r="E5428" s="267">
        <v>50</v>
      </c>
      <c r="F5428" s="269">
        <v>3029</v>
      </c>
      <c r="G5428" s="270">
        <v>6088.4</v>
      </c>
      <c r="M5428" s="267">
        <v>-72.049307337376462</v>
      </c>
    </row>
    <row r="5429" spans="1:13" x14ac:dyDescent="0.25">
      <c r="A5429" s="267">
        <v>8125013</v>
      </c>
      <c r="B5429" s="267" t="s">
        <v>13138</v>
      </c>
      <c r="C5429" s="267" t="s">
        <v>22275</v>
      </c>
      <c r="D5429" s="268"/>
      <c r="E5429" s="267">
        <v>50</v>
      </c>
      <c r="F5429" s="269">
        <v>7512</v>
      </c>
      <c r="G5429" s="270">
        <v>15099.6</v>
      </c>
      <c r="M5429" s="267">
        <v>-70.774485831207187</v>
      </c>
    </row>
    <row r="5430" spans="1:13" x14ac:dyDescent="0.25">
      <c r="A5430" s="267">
        <v>8125017</v>
      </c>
      <c r="B5430" s="267" t="s">
        <v>13140</v>
      </c>
      <c r="C5430" s="267" t="s">
        <v>2525</v>
      </c>
      <c r="D5430" s="268"/>
      <c r="E5430" s="267">
        <v>50</v>
      </c>
      <c r="F5430" s="269">
        <v>1348</v>
      </c>
      <c r="G5430" s="270">
        <v>2709.6</v>
      </c>
      <c r="M5430" s="267">
        <v>-67.773898827962114</v>
      </c>
    </row>
    <row r="5431" spans="1:13" x14ac:dyDescent="0.25">
      <c r="A5431" s="267">
        <v>8125021</v>
      </c>
      <c r="B5431" s="267" t="s">
        <v>13142</v>
      </c>
      <c r="C5431" s="267" t="s">
        <v>2525</v>
      </c>
      <c r="D5431" s="268"/>
      <c r="E5431" s="267">
        <v>50</v>
      </c>
      <c r="F5431" s="269">
        <v>1563</v>
      </c>
      <c r="G5431" s="270">
        <v>3141.2</v>
      </c>
      <c r="M5431" s="267">
        <v>-77.624786603940606</v>
      </c>
    </row>
    <row r="5432" spans="1:13" x14ac:dyDescent="0.25">
      <c r="A5432" s="267">
        <v>8125024</v>
      </c>
      <c r="B5432" s="267" t="s">
        <v>13144</v>
      </c>
      <c r="C5432" s="267" t="s">
        <v>2525</v>
      </c>
      <c r="D5432" s="268"/>
      <c r="E5432" s="267">
        <v>50</v>
      </c>
      <c r="F5432" s="269">
        <v>1669</v>
      </c>
      <c r="G5432" s="270">
        <v>3353.8</v>
      </c>
      <c r="M5432" s="267">
        <v>-65.503631723042247</v>
      </c>
    </row>
    <row r="5433" spans="1:13" x14ac:dyDescent="0.25">
      <c r="A5433" s="267">
        <v>8125026</v>
      </c>
      <c r="B5433" s="267" t="s">
        <v>13146</v>
      </c>
      <c r="C5433" s="267" t="s">
        <v>22275</v>
      </c>
      <c r="D5433" s="268"/>
      <c r="E5433" s="267">
        <v>50</v>
      </c>
      <c r="F5433" s="269">
        <v>10471</v>
      </c>
      <c r="G5433" s="270">
        <v>21046.6</v>
      </c>
      <c r="M5433" s="267">
        <v>-75.525759528723754</v>
      </c>
    </row>
    <row r="5434" spans="1:13" x14ac:dyDescent="0.25">
      <c r="A5434" s="267">
        <v>8125027</v>
      </c>
      <c r="B5434" s="267" t="s">
        <v>8612</v>
      </c>
      <c r="C5434" s="267" t="s">
        <v>2525</v>
      </c>
      <c r="D5434" s="268"/>
      <c r="E5434" s="267">
        <v>50</v>
      </c>
      <c r="F5434" s="269">
        <v>2446</v>
      </c>
      <c r="G5434" s="270">
        <v>4917.3999999999996</v>
      </c>
      <c r="M5434" s="267">
        <v>-73.467217108584705</v>
      </c>
    </row>
    <row r="5435" spans="1:13" x14ac:dyDescent="0.25">
      <c r="A5435" s="267">
        <v>8125030</v>
      </c>
      <c r="B5435" s="267" t="s">
        <v>8614</v>
      </c>
      <c r="C5435" s="267" t="s">
        <v>2525</v>
      </c>
      <c r="D5435" s="268"/>
      <c r="E5435" s="267">
        <v>50</v>
      </c>
      <c r="F5435" s="269">
        <v>3288</v>
      </c>
      <c r="G5435" s="270">
        <v>6609.8</v>
      </c>
      <c r="M5435" s="267">
        <v>-70.105276148156833</v>
      </c>
    </row>
    <row r="5436" spans="1:13" x14ac:dyDescent="0.25">
      <c r="A5436" s="267">
        <v>8125034</v>
      </c>
      <c r="B5436" s="267" t="s">
        <v>8616</v>
      </c>
      <c r="C5436" s="267" t="s">
        <v>2525</v>
      </c>
      <c r="D5436" s="268"/>
      <c r="E5436" s="267">
        <v>50</v>
      </c>
      <c r="F5436" s="269">
        <v>2460</v>
      </c>
      <c r="G5436" s="270">
        <v>4943.8</v>
      </c>
      <c r="M5436" s="267">
        <v>-75.626964984026742</v>
      </c>
    </row>
    <row r="5437" spans="1:13" x14ac:dyDescent="0.25">
      <c r="A5437" s="267">
        <v>8125038</v>
      </c>
      <c r="B5437" s="267" t="s">
        <v>8618</v>
      </c>
      <c r="C5437" s="267" t="s">
        <v>22275</v>
      </c>
      <c r="D5437" s="268"/>
      <c r="E5437" s="267">
        <v>50</v>
      </c>
      <c r="F5437" s="269">
        <v>2999</v>
      </c>
      <c r="G5437" s="270">
        <v>6027.6</v>
      </c>
      <c r="M5437" s="267">
        <v>-16.464849575906783</v>
      </c>
    </row>
    <row r="5438" spans="1:13" x14ac:dyDescent="0.25">
      <c r="A5438" s="267">
        <v>8125039</v>
      </c>
      <c r="B5438" s="267" t="s">
        <v>8620</v>
      </c>
      <c r="C5438" s="267" t="s">
        <v>22275</v>
      </c>
      <c r="D5438" s="268"/>
      <c r="E5438" s="267">
        <v>50</v>
      </c>
      <c r="F5438" s="269">
        <v>3559</v>
      </c>
      <c r="G5438" s="270">
        <v>7152.8</v>
      </c>
      <c r="M5438" s="267">
        <v>-76.833880607902472</v>
      </c>
    </row>
    <row r="5439" spans="1:13" x14ac:dyDescent="0.25">
      <c r="A5439" s="267">
        <v>8125046</v>
      </c>
      <c r="B5439" s="267" t="s">
        <v>8622</v>
      </c>
      <c r="C5439" s="267" t="s">
        <v>2525</v>
      </c>
      <c r="D5439" s="268"/>
      <c r="E5439" s="267">
        <v>50</v>
      </c>
      <c r="F5439" s="269">
        <v>4305</v>
      </c>
      <c r="G5439" s="270">
        <v>8652.7999999999993</v>
      </c>
      <c r="M5439" s="267">
        <v>-64.949529842870305</v>
      </c>
    </row>
    <row r="5440" spans="1:13" x14ac:dyDescent="0.25">
      <c r="A5440" s="267">
        <v>8125047</v>
      </c>
      <c r="B5440" s="267" t="s">
        <v>8624</v>
      </c>
      <c r="C5440" s="267" t="s">
        <v>2525</v>
      </c>
      <c r="D5440" s="268"/>
      <c r="E5440" s="267">
        <v>50</v>
      </c>
      <c r="F5440" s="269">
        <v>1199</v>
      </c>
      <c r="G5440" s="270">
        <v>2410.6</v>
      </c>
      <c r="M5440" s="267">
        <v>-78.221051262279062</v>
      </c>
    </row>
    <row r="5441" spans="1:13" x14ac:dyDescent="0.25">
      <c r="A5441" s="267">
        <v>8125048</v>
      </c>
      <c r="B5441" s="267" t="s">
        <v>8626</v>
      </c>
      <c r="C5441" s="267" t="s">
        <v>2525</v>
      </c>
      <c r="D5441" s="268"/>
      <c r="E5441" s="267">
        <v>50</v>
      </c>
      <c r="F5441" s="269">
        <v>789</v>
      </c>
      <c r="G5441" s="270">
        <v>1586.2</v>
      </c>
      <c r="M5441" s="267">
        <v>-78.97982287703806</v>
      </c>
    </row>
    <row r="5442" spans="1:13" x14ac:dyDescent="0.25">
      <c r="A5442" s="267">
        <v>8125049</v>
      </c>
      <c r="B5442" s="267" t="s">
        <v>8628</v>
      </c>
      <c r="C5442" s="267" t="s">
        <v>2525</v>
      </c>
      <c r="D5442" s="268"/>
      <c r="E5442" s="267">
        <v>50</v>
      </c>
      <c r="F5442" s="269">
        <v>2707</v>
      </c>
      <c r="G5442" s="270">
        <v>5440.2</v>
      </c>
      <c r="M5442" s="267">
        <v>-76.809971169711901</v>
      </c>
    </row>
    <row r="5443" spans="1:13" x14ac:dyDescent="0.25">
      <c r="A5443" s="267">
        <v>8125056</v>
      </c>
      <c r="B5443" s="267" t="s">
        <v>8630</v>
      </c>
      <c r="C5443" s="267" t="s">
        <v>22275</v>
      </c>
      <c r="D5443" s="268"/>
      <c r="E5443" s="267">
        <v>50</v>
      </c>
      <c r="F5443" s="269">
        <v>5383</v>
      </c>
      <c r="G5443" s="270">
        <v>10819.6</v>
      </c>
      <c r="M5443" s="267">
        <v>-67.487462377252783</v>
      </c>
    </row>
    <row r="5444" spans="1:13" x14ac:dyDescent="0.25">
      <c r="A5444" s="267">
        <v>8125057</v>
      </c>
      <c r="B5444" s="267" t="s">
        <v>8632</v>
      </c>
      <c r="C5444" s="267" t="s">
        <v>2525</v>
      </c>
      <c r="D5444" s="268"/>
      <c r="E5444" s="267">
        <v>50</v>
      </c>
      <c r="F5444" s="269">
        <v>1099</v>
      </c>
      <c r="G5444" s="270">
        <v>2208</v>
      </c>
      <c r="M5444" s="267">
        <v>-76.822358668025913</v>
      </c>
    </row>
    <row r="5445" spans="1:13" x14ac:dyDescent="0.25">
      <c r="A5445" s="267">
        <v>8125058</v>
      </c>
      <c r="B5445" s="267" t="s">
        <v>8634</v>
      </c>
      <c r="C5445" s="267" t="s">
        <v>2525</v>
      </c>
      <c r="D5445" s="268"/>
      <c r="E5445" s="267">
        <v>50</v>
      </c>
      <c r="F5445" s="269">
        <v>5396</v>
      </c>
      <c r="G5445" s="270">
        <v>10846</v>
      </c>
      <c r="M5445" s="267">
        <v>-68.35909585541954</v>
      </c>
    </row>
    <row r="5446" spans="1:13" x14ac:dyDescent="0.25">
      <c r="A5446" s="267">
        <v>8125059</v>
      </c>
      <c r="B5446" s="267" t="s">
        <v>8636</v>
      </c>
      <c r="C5446" s="267" t="s">
        <v>22275</v>
      </c>
      <c r="D5446" s="268"/>
      <c r="E5446" s="267">
        <v>50</v>
      </c>
      <c r="F5446" s="269">
        <v>1562</v>
      </c>
      <c r="G5446" s="270">
        <v>3139.8</v>
      </c>
      <c r="M5446" s="267">
        <v>-75.734054191386292</v>
      </c>
    </row>
    <row r="5447" spans="1:13" x14ac:dyDescent="0.25">
      <c r="A5447" s="267">
        <v>8125061</v>
      </c>
      <c r="B5447" s="267" t="s">
        <v>8638</v>
      </c>
      <c r="C5447" s="267" t="s">
        <v>2525</v>
      </c>
      <c r="D5447" s="268"/>
      <c r="E5447" s="267">
        <v>50</v>
      </c>
      <c r="F5447" s="269">
        <v>1712</v>
      </c>
      <c r="G5447" s="270">
        <v>3442</v>
      </c>
      <c r="M5447" s="267">
        <v>-74.711168894932342</v>
      </c>
    </row>
    <row r="5448" spans="1:13" x14ac:dyDescent="0.25">
      <c r="A5448" s="267">
        <v>8125063</v>
      </c>
      <c r="B5448" s="267" t="s">
        <v>8640</v>
      </c>
      <c r="C5448" s="267" t="s">
        <v>22275</v>
      </c>
      <c r="D5448" s="268"/>
      <c r="E5448" s="267">
        <v>50</v>
      </c>
      <c r="F5448" s="269">
        <v>3941</v>
      </c>
      <c r="G5448" s="270">
        <v>7921</v>
      </c>
      <c r="M5448" s="267">
        <v>-73.927157255134716</v>
      </c>
    </row>
    <row r="5449" spans="1:13" x14ac:dyDescent="0.25">
      <c r="A5449" s="267">
        <v>8125065</v>
      </c>
      <c r="B5449" s="267" t="s">
        <v>8642</v>
      </c>
      <c r="C5449" s="267" t="s">
        <v>22275</v>
      </c>
      <c r="D5449" s="268"/>
      <c r="E5449" s="267">
        <v>50</v>
      </c>
      <c r="F5449" s="269">
        <v>12955</v>
      </c>
      <c r="G5449" s="270">
        <v>26040.2</v>
      </c>
      <c r="M5449" s="267">
        <v>47.920644901931894</v>
      </c>
    </row>
    <row r="5450" spans="1:13" x14ac:dyDescent="0.25">
      <c r="A5450" s="267">
        <v>8125066</v>
      </c>
      <c r="B5450" s="267" t="s">
        <v>8644</v>
      </c>
      <c r="C5450" s="267" t="s">
        <v>2525</v>
      </c>
      <c r="D5450" s="268"/>
      <c r="E5450" s="267">
        <v>50</v>
      </c>
      <c r="F5450" s="269">
        <v>1745</v>
      </c>
      <c r="G5450" s="270">
        <v>3507.6</v>
      </c>
      <c r="M5450" s="267">
        <v>-31.196645341568342</v>
      </c>
    </row>
    <row r="5451" spans="1:13" x14ac:dyDescent="0.25">
      <c r="A5451" s="267">
        <v>8125068</v>
      </c>
      <c r="B5451" s="267" t="s">
        <v>8646</v>
      </c>
      <c r="C5451" s="267" t="s">
        <v>22275</v>
      </c>
      <c r="D5451" s="268"/>
      <c r="E5451" s="267">
        <v>50</v>
      </c>
      <c r="F5451" s="269">
        <v>2534</v>
      </c>
      <c r="G5451" s="270">
        <v>5093.8</v>
      </c>
      <c r="M5451" s="267">
        <v>-77.067445557312467</v>
      </c>
    </row>
    <row r="5452" spans="1:13" x14ac:dyDescent="0.25">
      <c r="A5452" s="267">
        <v>8125069</v>
      </c>
      <c r="B5452" s="267" t="s">
        <v>8648</v>
      </c>
      <c r="C5452" s="267" t="s">
        <v>22275</v>
      </c>
      <c r="D5452" s="268"/>
      <c r="E5452" s="267">
        <v>50</v>
      </c>
      <c r="F5452" s="269">
        <v>4775</v>
      </c>
      <c r="G5452" s="270">
        <v>9597</v>
      </c>
      <c r="M5452" s="267">
        <v>-61.62382221725386</v>
      </c>
    </row>
    <row r="5453" spans="1:13" x14ac:dyDescent="0.25">
      <c r="A5453" s="267">
        <v>8125074</v>
      </c>
      <c r="B5453" s="267" t="s">
        <v>8650</v>
      </c>
      <c r="C5453" s="267" t="s">
        <v>2525</v>
      </c>
      <c r="D5453" s="268"/>
      <c r="E5453" s="267">
        <v>50</v>
      </c>
      <c r="F5453" s="269">
        <v>3784</v>
      </c>
      <c r="G5453" s="270">
        <v>7606.2</v>
      </c>
      <c r="M5453" s="267">
        <v>-72.935128931955646</v>
      </c>
    </row>
    <row r="5454" spans="1:13" x14ac:dyDescent="0.25">
      <c r="A5454" s="267">
        <v>8125078</v>
      </c>
      <c r="B5454" s="267" t="s">
        <v>8652</v>
      </c>
      <c r="C5454" s="267" t="s">
        <v>2525</v>
      </c>
      <c r="D5454" s="268"/>
      <c r="E5454" s="267">
        <v>50</v>
      </c>
      <c r="F5454" s="269">
        <v>2949</v>
      </c>
      <c r="G5454" s="270">
        <v>5928.4</v>
      </c>
      <c r="M5454" s="267">
        <v>-74.519748800006283</v>
      </c>
    </row>
    <row r="5455" spans="1:13" x14ac:dyDescent="0.25">
      <c r="A5455" s="267">
        <v>8125079</v>
      </c>
      <c r="B5455" s="267" t="s">
        <v>8654</v>
      </c>
      <c r="C5455" s="267" t="s">
        <v>2525</v>
      </c>
      <c r="D5455" s="268"/>
      <c r="E5455" s="267">
        <v>50</v>
      </c>
      <c r="F5455" s="269">
        <v>1332</v>
      </c>
      <c r="G5455" s="270">
        <v>2678</v>
      </c>
      <c r="M5455" s="267">
        <v>-64.450087491787144</v>
      </c>
    </row>
    <row r="5456" spans="1:13" x14ac:dyDescent="0.25">
      <c r="A5456" s="267">
        <v>8125081</v>
      </c>
      <c r="B5456" s="267" t="s">
        <v>8656</v>
      </c>
      <c r="C5456" s="267" t="s">
        <v>2525</v>
      </c>
      <c r="D5456" s="268"/>
      <c r="E5456" s="267">
        <v>50</v>
      </c>
      <c r="F5456" s="269">
        <v>1158</v>
      </c>
      <c r="G5456" s="270">
        <v>2327.6</v>
      </c>
      <c r="M5456" s="267">
        <v>-77.892907509738208</v>
      </c>
    </row>
    <row r="5457" spans="1:13" x14ac:dyDescent="0.25">
      <c r="A5457" s="267">
        <v>8125084</v>
      </c>
      <c r="B5457" s="267" t="s">
        <v>8658</v>
      </c>
      <c r="C5457" s="267" t="s">
        <v>2525</v>
      </c>
      <c r="D5457" s="268"/>
      <c r="E5457" s="267">
        <v>50</v>
      </c>
      <c r="F5457" s="269">
        <v>709</v>
      </c>
      <c r="G5457" s="270">
        <v>1425.4</v>
      </c>
      <c r="M5457" s="267">
        <v>-75.165607315290231</v>
      </c>
    </row>
    <row r="5458" spans="1:13" x14ac:dyDescent="0.25">
      <c r="A5458" s="267">
        <v>8125086</v>
      </c>
      <c r="B5458" s="267" t="s">
        <v>8660</v>
      </c>
      <c r="C5458" s="267" t="s">
        <v>22275</v>
      </c>
      <c r="D5458" s="268"/>
      <c r="E5458" s="267">
        <v>50</v>
      </c>
      <c r="F5458" s="269">
        <v>5438</v>
      </c>
      <c r="G5458" s="270">
        <v>10931.2</v>
      </c>
      <c r="M5458" s="267">
        <v>-70.652991077120134</v>
      </c>
    </row>
    <row r="5459" spans="1:13" x14ac:dyDescent="0.25">
      <c r="A5459" s="267">
        <v>8125087</v>
      </c>
      <c r="B5459" s="267" t="s">
        <v>8662</v>
      </c>
      <c r="C5459" s="267" t="s">
        <v>2525</v>
      </c>
      <c r="D5459" s="268"/>
      <c r="E5459" s="267">
        <v>50</v>
      </c>
      <c r="F5459" s="269">
        <v>813</v>
      </c>
      <c r="G5459" s="270">
        <v>1633.8</v>
      </c>
      <c r="M5459" s="267">
        <v>-75.232122608979296</v>
      </c>
    </row>
    <row r="5460" spans="1:13" x14ac:dyDescent="0.25">
      <c r="A5460" s="267">
        <v>8125094</v>
      </c>
      <c r="B5460" s="267" t="s">
        <v>8664</v>
      </c>
      <c r="C5460" s="267" t="s">
        <v>2525</v>
      </c>
      <c r="D5460" s="268"/>
      <c r="E5460" s="267">
        <v>50</v>
      </c>
      <c r="F5460" s="269">
        <v>2404</v>
      </c>
      <c r="G5460" s="270">
        <v>4832</v>
      </c>
      <c r="M5460" s="267">
        <v>-65.899014145757235</v>
      </c>
    </row>
    <row r="5461" spans="1:13" x14ac:dyDescent="0.25">
      <c r="A5461" s="267">
        <v>8125096</v>
      </c>
      <c r="B5461" s="267" t="s">
        <v>8666</v>
      </c>
      <c r="C5461" s="267" t="s">
        <v>2525</v>
      </c>
      <c r="D5461" s="268"/>
      <c r="E5461" s="267">
        <v>50</v>
      </c>
      <c r="F5461" s="269">
        <v>2038</v>
      </c>
      <c r="G5461" s="270">
        <v>4096</v>
      </c>
      <c r="M5461" s="267">
        <v>-74.199686970385628</v>
      </c>
    </row>
    <row r="5462" spans="1:13" x14ac:dyDescent="0.25">
      <c r="A5462" s="267">
        <v>8125098</v>
      </c>
      <c r="B5462" s="267" t="s">
        <v>8668</v>
      </c>
      <c r="C5462" s="267" t="s">
        <v>2525</v>
      </c>
      <c r="D5462" s="268"/>
      <c r="E5462" s="267">
        <v>50</v>
      </c>
      <c r="F5462" s="269">
        <v>3922</v>
      </c>
      <c r="G5462" s="270">
        <v>7882.6</v>
      </c>
      <c r="M5462" s="267">
        <v>-73.461575385740986</v>
      </c>
    </row>
    <row r="5463" spans="1:13" x14ac:dyDescent="0.25">
      <c r="A5463" s="267">
        <v>8125102</v>
      </c>
      <c r="B5463" s="267" t="s">
        <v>8670</v>
      </c>
      <c r="C5463" s="267" t="s">
        <v>22275</v>
      </c>
      <c r="D5463" s="268"/>
      <c r="E5463" s="267">
        <v>50</v>
      </c>
      <c r="F5463" s="269">
        <v>5690</v>
      </c>
      <c r="G5463" s="270">
        <v>11436.8</v>
      </c>
      <c r="M5463" s="267">
        <v>-72.546227842152334</v>
      </c>
    </row>
    <row r="5464" spans="1:13" x14ac:dyDescent="0.25">
      <c r="A5464" s="267">
        <v>8125103</v>
      </c>
      <c r="B5464" s="267" t="s">
        <v>8672</v>
      </c>
      <c r="C5464" s="267" t="s">
        <v>22275</v>
      </c>
      <c r="D5464" s="268"/>
      <c r="E5464" s="267">
        <v>60</v>
      </c>
      <c r="F5464" s="269">
        <v>928</v>
      </c>
      <c r="G5464" s="270">
        <v>1864.6</v>
      </c>
      <c r="M5464" s="267">
        <v>-82.832489010583998</v>
      </c>
    </row>
    <row r="5465" spans="1:13" x14ac:dyDescent="0.25">
      <c r="A5465" s="267">
        <v>8125107</v>
      </c>
      <c r="B5465" s="267" t="s">
        <v>8674</v>
      </c>
      <c r="C5465" s="267" t="s">
        <v>2525</v>
      </c>
      <c r="D5465" s="268"/>
      <c r="E5465" s="267">
        <v>60</v>
      </c>
      <c r="F5465" s="269">
        <v>3277</v>
      </c>
      <c r="G5465" s="270">
        <v>6586</v>
      </c>
      <c r="M5465" s="267">
        <v>-80.72394008273622</v>
      </c>
    </row>
    <row r="5466" spans="1:13" x14ac:dyDescent="0.25">
      <c r="A5466" s="267">
        <v>8125108</v>
      </c>
      <c r="B5466" s="267" t="s">
        <v>8676</v>
      </c>
      <c r="C5466" s="267" t="s">
        <v>2525</v>
      </c>
      <c r="D5466" s="268"/>
      <c r="E5466" s="267">
        <v>50</v>
      </c>
      <c r="F5466" s="269">
        <v>1946</v>
      </c>
      <c r="G5466" s="270">
        <v>3910.8</v>
      </c>
      <c r="M5466" s="267">
        <v>-78.223956451671967</v>
      </c>
    </row>
    <row r="5467" spans="1:13" x14ac:dyDescent="0.25">
      <c r="A5467" s="267">
        <v>8125110</v>
      </c>
      <c r="B5467" s="267" t="s">
        <v>8678</v>
      </c>
      <c r="C5467" s="267" t="s">
        <v>2525</v>
      </c>
      <c r="D5467" s="268"/>
      <c r="E5467" s="267">
        <v>50</v>
      </c>
      <c r="F5467" s="269">
        <v>6773</v>
      </c>
      <c r="G5467" s="270">
        <v>13614.4</v>
      </c>
      <c r="M5467" s="267">
        <v>-73.510163209840613</v>
      </c>
    </row>
    <row r="5468" spans="1:13" x14ac:dyDescent="0.25">
      <c r="A5468" s="267">
        <v>8125111</v>
      </c>
      <c r="B5468" s="267" t="s">
        <v>8680</v>
      </c>
      <c r="C5468" s="267" t="s">
        <v>2525</v>
      </c>
      <c r="D5468" s="268"/>
      <c r="E5468" s="267">
        <v>50</v>
      </c>
      <c r="F5468" s="269">
        <v>1968</v>
      </c>
      <c r="G5468" s="270">
        <v>3956.6</v>
      </c>
      <c r="M5468" s="267">
        <v>-73.977986667103522</v>
      </c>
    </row>
    <row r="5469" spans="1:13" x14ac:dyDescent="0.25">
      <c r="A5469" s="267">
        <v>8125113</v>
      </c>
      <c r="B5469" s="267" t="s">
        <v>8682</v>
      </c>
      <c r="C5469" s="267" t="s">
        <v>2525</v>
      </c>
      <c r="D5469" s="268"/>
      <c r="E5469" s="267">
        <v>50</v>
      </c>
      <c r="F5469" s="269">
        <v>1821</v>
      </c>
      <c r="G5469" s="270">
        <v>3659.6</v>
      </c>
      <c r="M5469" s="267">
        <v>-70.270348548947098</v>
      </c>
    </row>
    <row r="5470" spans="1:13" x14ac:dyDescent="0.25">
      <c r="A5470" s="267">
        <v>8126011</v>
      </c>
      <c r="B5470" s="267" t="s">
        <v>8684</v>
      </c>
      <c r="C5470" s="267" t="s">
        <v>2525</v>
      </c>
      <c r="D5470" s="268"/>
      <c r="E5470" s="267">
        <v>50</v>
      </c>
      <c r="F5470" s="269">
        <v>6027</v>
      </c>
      <c r="G5470" s="270">
        <v>12114.8</v>
      </c>
      <c r="M5470" s="267">
        <v>-74.605930305145733</v>
      </c>
    </row>
    <row r="5471" spans="1:13" x14ac:dyDescent="0.25">
      <c r="A5471" s="267">
        <v>8126020</v>
      </c>
      <c r="B5471" s="267" t="s">
        <v>8686</v>
      </c>
      <c r="C5471" s="267" t="s">
        <v>2525</v>
      </c>
      <c r="D5471" s="268"/>
      <c r="E5471" s="267">
        <v>50</v>
      </c>
      <c r="F5471" s="269">
        <v>1200</v>
      </c>
      <c r="G5471" s="270">
        <v>2411</v>
      </c>
      <c r="M5471" s="267">
        <v>-75.394954403117083</v>
      </c>
    </row>
    <row r="5472" spans="1:13" x14ac:dyDescent="0.25">
      <c r="A5472" s="267">
        <v>8126028</v>
      </c>
      <c r="B5472" s="267" t="s">
        <v>8688</v>
      </c>
      <c r="C5472" s="267" t="s">
        <v>22275</v>
      </c>
      <c r="D5472" s="268"/>
      <c r="E5472" s="267">
        <v>50</v>
      </c>
      <c r="F5472" s="269">
        <v>2454</v>
      </c>
      <c r="G5472" s="270">
        <v>4932.6000000000004</v>
      </c>
      <c r="M5472" s="267">
        <v>-63.774642456553948</v>
      </c>
    </row>
    <row r="5473" spans="1:13" x14ac:dyDescent="0.25">
      <c r="A5473" s="267">
        <v>8126039</v>
      </c>
      <c r="B5473" s="267" t="s">
        <v>8690</v>
      </c>
      <c r="C5473" s="267" t="s">
        <v>22275</v>
      </c>
      <c r="D5473" s="268"/>
      <c r="E5473" s="267">
        <v>50</v>
      </c>
      <c r="F5473" s="269">
        <v>2809</v>
      </c>
      <c r="G5473" s="270">
        <v>5646.2</v>
      </c>
      <c r="M5473" s="267">
        <v>-61.930472943097904</v>
      </c>
    </row>
    <row r="5474" spans="1:13" x14ac:dyDescent="0.25">
      <c r="A5474" s="267">
        <v>8126045</v>
      </c>
      <c r="B5474" s="267" t="s">
        <v>8692</v>
      </c>
      <c r="C5474" s="267" t="s">
        <v>22275</v>
      </c>
      <c r="D5474" s="268"/>
      <c r="E5474" s="267">
        <v>50</v>
      </c>
      <c r="F5474" s="269">
        <v>2294</v>
      </c>
      <c r="G5474" s="270">
        <v>4611.8</v>
      </c>
      <c r="M5474" s="267">
        <v>-76.866577120394197</v>
      </c>
    </row>
    <row r="5475" spans="1:13" x14ac:dyDescent="0.25">
      <c r="A5475" s="267">
        <v>8126046</v>
      </c>
      <c r="B5475" s="267" t="s">
        <v>8694</v>
      </c>
      <c r="C5475" s="267" t="s">
        <v>22275</v>
      </c>
      <c r="D5475" s="268"/>
      <c r="E5475" s="267">
        <v>50</v>
      </c>
      <c r="F5475" s="269">
        <v>7337</v>
      </c>
      <c r="G5475" s="270">
        <v>14748</v>
      </c>
      <c r="M5475" s="267">
        <v>-58.707260090376451</v>
      </c>
    </row>
    <row r="5476" spans="1:13" x14ac:dyDescent="0.25">
      <c r="A5476" s="267">
        <v>8126047</v>
      </c>
      <c r="B5476" s="267" t="s">
        <v>8696</v>
      </c>
      <c r="C5476" s="267" t="s">
        <v>2525</v>
      </c>
      <c r="D5476" s="268"/>
      <c r="E5476" s="267">
        <v>50</v>
      </c>
      <c r="F5476" s="269">
        <v>2869</v>
      </c>
      <c r="G5476" s="270">
        <v>5765.8</v>
      </c>
      <c r="M5476" s="267">
        <v>-61.190260908990744</v>
      </c>
    </row>
    <row r="5477" spans="1:13" x14ac:dyDescent="0.25">
      <c r="A5477" s="267">
        <v>8126056</v>
      </c>
      <c r="B5477" s="267" t="s">
        <v>8698</v>
      </c>
      <c r="C5477" s="267" t="s">
        <v>2525</v>
      </c>
      <c r="D5477" s="268"/>
      <c r="E5477" s="267">
        <v>50</v>
      </c>
      <c r="F5477" s="269">
        <v>1855</v>
      </c>
      <c r="G5477" s="270">
        <v>3728.6</v>
      </c>
      <c r="M5477" s="267">
        <v>-14.395343186583887</v>
      </c>
    </row>
    <row r="5478" spans="1:13" x14ac:dyDescent="0.25">
      <c r="A5478" s="267">
        <v>8126058</v>
      </c>
      <c r="B5478" s="267" t="s">
        <v>8106</v>
      </c>
      <c r="C5478" s="267" t="s">
        <v>22275</v>
      </c>
      <c r="D5478" s="268"/>
      <c r="E5478" s="267">
        <v>50</v>
      </c>
      <c r="F5478" s="269">
        <v>3108</v>
      </c>
      <c r="G5478" s="270">
        <v>6247.6</v>
      </c>
      <c r="M5478" s="267">
        <v>-71.650848148628796</v>
      </c>
    </row>
    <row r="5479" spans="1:13" x14ac:dyDescent="0.25">
      <c r="A5479" s="267">
        <v>8126060</v>
      </c>
      <c r="B5479" s="267" t="s">
        <v>8701</v>
      </c>
      <c r="C5479" s="267" t="s">
        <v>22275</v>
      </c>
      <c r="D5479" s="268"/>
      <c r="E5479" s="267">
        <v>50</v>
      </c>
      <c r="F5479" s="269">
        <v>1947</v>
      </c>
      <c r="G5479" s="270">
        <v>3912.8</v>
      </c>
      <c r="M5479" s="267">
        <v>-64.748380118981459</v>
      </c>
    </row>
    <row r="5480" spans="1:13" x14ac:dyDescent="0.25">
      <c r="A5480" s="267">
        <v>8126066</v>
      </c>
      <c r="B5480" s="267" t="s">
        <v>8703</v>
      </c>
      <c r="C5480" s="267" t="s">
        <v>22275</v>
      </c>
      <c r="D5480" s="268"/>
      <c r="E5480" s="267">
        <v>50</v>
      </c>
      <c r="F5480" s="269">
        <v>11267</v>
      </c>
      <c r="G5480" s="270">
        <v>22646.2</v>
      </c>
      <c r="M5480" s="267">
        <v>-68.707325666811201</v>
      </c>
    </row>
    <row r="5481" spans="1:13" x14ac:dyDescent="0.25">
      <c r="A5481" s="267">
        <v>8126069</v>
      </c>
      <c r="B5481" s="267" t="s">
        <v>8705</v>
      </c>
      <c r="C5481" s="267" t="s">
        <v>2525</v>
      </c>
      <c r="D5481" s="268"/>
      <c r="E5481" s="267">
        <v>50</v>
      </c>
      <c r="F5481" s="269">
        <v>4460</v>
      </c>
      <c r="G5481" s="270">
        <v>8965</v>
      </c>
      <c r="M5481" s="267">
        <v>-68.307392545256704</v>
      </c>
    </row>
    <row r="5482" spans="1:13" x14ac:dyDescent="0.25">
      <c r="A5482" s="267">
        <v>8126072</v>
      </c>
      <c r="B5482" s="267" t="s">
        <v>8707</v>
      </c>
      <c r="C5482" s="267" t="s">
        <v>2525</v>
      </c>
      <c r="D5482" s="268"/>
      <c r="E5482" s="267">
        <v>50</v>
      </c>
      <c r="F5482" s="269">
        <v>2813</v>
      </c>
      <c r="G5482" s="270">
        <v>5653.2</v>
      </c>
      <c r="M5482" s="267">
        <v>-70.425255857183885</v>
      </c>
    </row>
    <row r="5483" spans="1:13" x14ac:dyDescent="0.25">
      <c r="A5483" s="267">
        <v>8126085</v>
      </c>
      <c r="B5483" s="267" t="s">
        <v>8709</v>
      </c>
      <c r="C5483" s="267" t="s">
        <v>22275</v>
      </c>
      <c r="D5483" s="268"/>
      <c r="E5483" s="267">
        <v>50</v>
      </c>
      <c r="F5483" s="269">
        <v>1466</v>
      </c>
      <c r="G5483" s="270">
        <v>2946.8</v>
      </c>
      <c r="M5483" s="267">
        <v>-34.298640201532749</v>
      </c>
    </row>
    <row r="5484" spans="1:13" x14ac:dyDescent="0.25">
      <c r="A5484" s="267">
        <v>8126086</v>
      </c>
      <c r="B5484" s="267" t="s">
        <v>8711</v>
      </c>
      <c r="C5484" s="267" t="s">
        <v>2525</v>
      </c>
      <c r="D5484" s="268"/>
      <c r="E5484" s="267">
        <v>50</v>
      </c>
      <c r="F5484" s="269">
        <v>1030</v>
      </c>
      <c r="G5484" s="270">
        <v>2070.4</v>
      </c>
      <c r="M5484" s="267">
        <v>-61.310480546665495</v>
      </c>
    </row>
    <row r="5485" spans="1:13" x14ac:dyDescent="0.25">
      <c r="A5485" s="267">
        <v>8126094</v>
      </c>
      <c r="B5485" s="267" t="s">
        <v>8713</v>
      </c>
      <c r="C5485" s="267" t="s">
        <v>2525</v>
      </c>
      <c r="D5485" s="268"/>
      <c r="E5485" s="267">
        <v>60</v>
      </c>
      <c r="F5485" s="269">
        <v>846</v>
      </c>
      <c r="G5485" s="270">
        <v>1700.2</v>
      </c>
      <c r="M5485" s="267">
        <v>-79.748751806543041</v>
      </c>
    </row>
    <row r="5486" spans="1:13" x14ac:dyDescent="0.25">
      <c r="A5486" s="267">
        <v>8127008</v>
      </c>
      <c r="B5486" s="267" t="s">
        <v>8715</v>
      </c>
      <c r="C5486" s="267" t="s">
        <v>2525</v>
      </c>
      <c r="D5486" s="268"/>
      <c r="E5486" s="267">
        <v>50</v>
      </c>
      <c r="F5486" s="269">
        <v>2579</v>
      </c>
      <c r="G5486" s="270">
        <v>5183.2</v>
      </c>
      <c r="M5486" s="267">
        <v>-66.362053093446463</v>
      </c>
    </row>
    <row r="5487" spans="1:13" x14ac:dyDescent="0.25">
      <c r="A5487" s="267">
        <v>8127009</v>
      </c>
      <c r="B5487" s="267" t="s">
        <v>8717</v>
      </c>
      <c r="C5487" s="267" t="s">
        <v>2525</v>
      </c>
      <c r="D5487" s="268"/>
      <c r="E5487" s="267">
        <v>60</v>
      </c>
      <c r="F5487" s="269">
        <v>1195</v>
      </c>
      <c r="G5487" s="270">
        <v>2402.4</v>
      </c>
      <c r="M5487" s="267">
        <v>-79.406319803161665</v>
      </c>
    </row>
    <row r="5488" spans="1:13" x14ac:dyDescent="0.25">
      <c r="A5488" s="267">
        <v>8127012</v>
      </c>
      <c r="B5488" s="267" t="s">
        <v>8719</v>
      </c>
      <c r="C5488" s="267" t="s">
        <v>2525</v>
      </c>
      <c r="D5488" s="268"/>
      <c r="E5488" s="267">
        <v>50</v>
      </c>
      <c r="F5488" s="269">
        <v>1514</v>
      </c>
      <c r="G5488" s="270">
        <v>3043.8</v>
      </c>
      <c r="M5488" s="267">
        <v>-73.649457088175936</v>
      </c>
    </row>
    <row r="5489" spans="1:13" x14ac:dyDescent="0.25">
      <c r="A5489" s="267">
        <v>8127013</v>
      </c>
      <c r="B5489" s="267" t="s">
        <v>8721</v>
      </c>
      <c r="C5489" s="267" t="s">
        <v>2525</v>
      </c>
      <c r="D5489" s="268"/>
      <c r="E5489" s="267">
        <v>60</v>
      </c>
      <c r="F5489" s="269">
        <v>1027</v>
      </c>
      <c r="G5489" s="270">
        <v>2064.1999999999998</v>
      </c>
      <c r="M5489" s="267">
        <v>-79.441320845910667</v>
      </c>
    </row>
    <row r="5490" spans="1:13" x14ac:dyDescent="0.25">
      <c r="A5490" s="267">
        <v>8127014</v>
      </c>
      <c r="B5490" s="267" t="s">
        <v>8723</v>
      </c>
      <c r="C5490" s="267" t="s">
        <v>22275</v>
      </c>
      <c r="D5490" s="268"/>
      <c r="E5490" s="267">
        <v>50</v>
      </c>
      <c r="F5490" s="269">
        <v>16284</v>
      </c>
      <c r="G5490" s="270">
        <v>32730.400000000001</v>
      </c>
      <c r="M5490" s="267">
        <v>-67.175031472409756</v>
      </c>
    </row>
    <row r="5491" spans="1:13" x14ac:dyDescent="0.25">
      <c r="A5491" s="267">
        <v>8127023</v>
      </c>
      <c r="B5491" s="267" t="s">
        <v>8725</v>
      </c>
      <c r="C5491" s="267" t="s">
        <v>2525</v>
      </c>
      <c r="D5491" s="268"/>
      <c r="E5491" s="267">
        <v>50</v>
      </c>
      <c r="F5491" s="269">
        <v>1411</v>
      </c>
      <c r="G5491" s="270">
        <v>2835.6</v>
      </c>
      <c r="M5491" s="267">
        <v>-73.267198232479615</v>
      </c>
    </row>
    <row r="5492" spans="1:13" x14ac:dyDescent="0.25">
      <c r="A5492" s="267">
        <v>8127025</v>
      </c>
      <c r="B5492" s="267" t="s">
        <v>8727</v>
      </c>
      <c r="C5492" s="267" t="s">
        <v>22275</v>
      </c>
      <c r="D5492" s="268"/>
      <c r="E5492" s="267">
        <v>50</v>
      </c>
      <c r="F5492" s="269">
        <v>6040</v>
      </c>
      <c r="G5492" s="270">
        <v>12140</v>
      </c>
      <c r="M5492" s="267">
        <v>-76.801852691825587</v>
      </c>
    </row>
    <row r="5493" spans="1:13" x14ac:dyDescent="0.25">
      <c r="A5493" s="267">
        <v>8127032</v>
      </c>
      <c r="B5493" s="267" t="s">
        <v>8729</v>
      </c>
      <c r="C5493" s="267" t="s">
        <v>22275</v>
      </c>
      <c r="D5493" s="268"/>
      <c r="E5493" s="267">
        <v>50</v>
      </c>
      <c r="F5493" s="269">
        <v>2113</v>
      </c>
      <c r="G5493" s="270">
        <v>4247.2</v>
      </c>
      <c r="M5493" s="267">
        <v>-77.700711462485003</v>
      </c>
    </row>
    <row r="5494" spans="1:13" x14ac:dyDescent="0.25">
      <c r="A5494" s="267">
        <v>8127043</v>
      </c>
      <c r="B5494" s="267" t="s">
        <v>8731</v>
      </c>
      <c r="C5494" s="267" t="s">
        <v>22275</v>
      </c>
      <c r="D5494" s="268"/>
      <c r="E5494" s="267">
        <v>50</v>
      </c>
      <c r="F5494" s="269">
        <v>3102</v>
      </c>
      <c r="G5494" s="270">
        <v>6235.4</v>
      </c>
      <c r="M5494" s="267">
        <v>-67.836051753769155</v>
      </c>
    </row>
    <row r="5495" spans="1:13" x14ac:dyDescent="0.25">
      <c r="A5495" s="267">
        <v>8127046</v>
      </c>
      <c r="B5495" s="267" t="s">
        <v>8733</v>
      </c>
      <c r="C5495" s="267" t="s">
        <v>22275</v>
      </c>
      <c r="D5495" s="268"/>
      <c r="E5495" s="267">
        <v>60</v>
      </c>
      <c r="F5495" s="269">
        <v>2082</v>
      </c>
      <c r="G5495" s="270">
        <v>4185</v>
      </c>
      <c r="M5495" s="267">
        <v>-80.293986250754116</v>
      </c>
    </row>
    <row r="5496" spans="1:13" x14ac:dyDescent="0.25">
      <c r="A5496" s="267">
        <v>8127047</v>
      </c>
      <c r="B5496" s="267" t="s">
        <v>8735</v>
      </c>
      <c r="C5496" s="267" t="s">
        <v>22275</v>
      </c>
      <c r="D5496" s="268"/>
      <c r="E5496" s="267">
        <v>50</v>
      </c>
      <c r="F5496" s="269">
        <v>865</v>
      </c>
      <c r="G5496" s="270">
        <v>1739</v>
      </c>
      <c r="M5496" s="267">
        <v>-53.053694906975259</v>
      </c>
    </row>
    <row r="5497" spans="1:13" x14ac:dyDescent="0.25">
      <c r="A5497" s="267">
        <v>8127052</v>
      </c>
      <c r="B5497" s="267" t="s">
        <v>8737</v>
      </c>
      <c r="C5497" s="267" t="s">
        <v>2525</v>
      </c>
      <c r="D5497" s="268"/>
      <c r="E5497" s="267">
        <v>50</v>
      </c>
      <c r="F5497" s="269">
        <v>2865</v>
      </c>
      <c r="G5497" s="270">
        <v>5758.4</v>
      </c>
      <c r="M5497" s="267">
        <v>-77.404669970629953</v>
      </c>
    </row>
    <row r="5498" spans="1:13" x14ac:dyDescent="0.25">
      <c r="A5498" s="267">
        <v>8127056</v>
      </c>
      <c r="B5498" s="267" t="s">
        <v>8739</v>
      </c>
      <c r="C5498" s="267" t="s">
        <v>2525</v>
      </c>
      <c r="D5498" s="268"/>
      <c r="E5498" s="267">
        <v>50</v>
      </c>
      <c r="F5498" s="269">
        <v>1681</v>
      </c>
      <c r="G5498" s="270">
        <v>3378.8</v>
      </c>
      <c r="M5498" s="267">
        <v>-75.786527969826835</v>
      </c>
    </row>
    <row r="5499" spans="1:13" x14ac:dyDescent="0.25">
      <c r="A5499" s="267">
        <v>8127059</v>
      </c>
      <c r="B5499" s="267" t="s">
        <v>8741</v>
      </c>
      <c r="C5499" s="267" t="s">
        <v>2525</v>
      </c>
      <c r="D5499" s="268"/>
      <c r="E5499" s="267">
        <v>50</v>
      </c>
      <c r="F5499" s="269">
        <v>1827</v>
      </c>
      <c r="G5499" s="270">
        <v>3672.4</v>
      </c>
      <c r="M5499" s="267">
        <v>-72.016421967732086</v>
      </c>
    </row>
    <row r="5500" spans="1:13" x14ac:dyDescent="0.25">
      <c r="A5500" s="267">
        <v>8127062</v>
      </c>
      <c r="B5500" s="267" t="s">
        <v>8743</v>
      </c>
      <c r="C5500" s="267" t="s">
        <v>2525</v>
      </c>
      <c r="D5500" s="268"/>
      <c r="E5500" s="267">
        <v>50</v>
      </c>
      <c r="F5500" s="269">
        <v>1811</v>
      </c>
      <c r="G5500" s="270">
        <v>3640.2</v>
      </c>
      <c r="M5500" s="267">
        <v>-71.322634787200244</v>
      </c>
    </row>
    <row r="5501" spans="1:13" x14ac:dyDescent="0.25">
      <c r="A5501" s="267">
        <v>8127063</v>
      </c>
      <c r="B5501" s="267" t="s">
        <v>8745</v>
      </c>
      <c r="C5501" s="267" t="s">
        <v>2525</v>
      </c>
      <c r="D5501" s="268"/>
      <c r="E5501" s="267">
        <v>50</v>
      </c>
      <c r="F5501" s="269">
        <v>2348</v>
      </c>
      <c r="G5501" s="270">
        <v>4720</v>
      </c>
      <c r="M5501" s="267">
        <v>-64.242024375335774</v>
      </c>
    </row>
    <row r="5502" spans="1:13" x14ac:dyDescent="0.25">
      <c r="A5502" s="267">
        <v>8127071</v>
      </c>
      <c r="B5502" s="267" t="s">
        <v>8747</v>
      </c>
      <c r="C5502" s="267" t="s">
        <v>2525</v>
      </c>
      <c r="D5502" s="268"/>
      <c r="E5502" s="267">
        <v>50</v>
      </c>
      <c r="F5502" s="269">
        <v>2600</v>
      </c>
      <c r="G5502" s="270">
        <v>5226</v>
      </c>
      <c r="M5502" s="267">
        <v>-78.401028219293494</v>
      </c>
    </row>
    <row r="5503" spans="1:13" x14ac:dyDescent="0.25">
      <c r="A5503" s="267">
        <v>8127073</v>
      </c>
      <c r="B5503" s="267" t="s">
        <v>8749</v>
      </c>
      <c r="C5503" s="267" t="s">
        <v>2525</v>
      </c>
      <c r="D5503" s="268"/>
      <c r="E5503" s="267">
        <v>50</v>
      </c>
      <c r="F5503" s="269">
        <v>2594</v>
      </c>
      <c r="G5503" s="270">
        <v>5213</v>
      </c>
      <c r="M5503" s="267">
        <v>-69.495047013002335</v>
      </c>
    </row>
    <row r="5504" spans="1:13" x14ac:dyDescent="0.25">
      <c r="A5504" s="267">
        <v>8127075</v>
      </c>
      <c r="B5504" s="267" t="s">
        <v>8751</v>
      </c>
      <c r="C5504" s="267" t="s">
        <v>22275</v>
      </c>
      <c r="D5504" s="268"/>
      <c r="E5504" s="267">
        <v>60</v>
      </c>
      <c r="F5504" s="269">
        <v>2878</v>
      </c>
      <c r="G5504" s="270">
        <v>5784.6</v>
      </c>
      <c r="M5504" s="267">
        <v>-79.202497495666393</v>
      </c>
    </row>
    <row r="5505" spans="1:13" x14ac:dyDescent="0.25">
      <c r="A5505" s="267">
        <v>8127076</v>
      </c>
      <c r="B5505" s="267" t="s">
        <v>8753</v>
      </c>
      <c r="C5505" s="267" t="s">
        <v>22275</v>
      </c>
      <c r="D5505" s="268"/>
      <c r="E5505" s="267">
        <v>50</v>
      </c>
      <c r="F5505" s="269">
        <v>18441</v>
      </c>
      <c r="G5505" s="270">
        <v>37066</v>
      </c>
      <c r="M5505" s="267">
        <v>-54.628416733840218</v>
      </c>
    </row>
    <row r="5506" spans="1:13" x14ac:dyDescent="0.25">
      <c r="A5506" s="267">
        <v>8127079</v>
      </c>
      <c r="B5506" s="267" t="s">
        <v>8755</v>
      </c>
      <c r="C5506" s="267" t="s">
        <v>2525</v>
      </c>
      <c r="D5506" s="268"/>
      <c r="E5506" s="267">
        <v>50</v>
      </c>
      <c r="F5506" s="269">
        <v>1256</v>
      </c>
      <c r="G5506" s="270">
        <v>2525.1999999999998</v>
      </c>
      <c r="M5506" s="267">
        <v>-46.288810529776789</v>
      </c>
    </row>
    <row r="5507" spans="1:13" x14ac:dyDescent="0.25">
      <c r="A5507" s="267">
        <v>8127086</v>
      </c>
      <c r="B5507" s="267" t="s">
        <v>8757</v>
      </c>
      <c r="C5507" s="267" t="s">
        <v>2525</v>
      </c>
      <c r="D5507" s="268"/>
      <c r="E5507" s="267">
        <v>50</v>
      </c>
      <c r="F5507" s="269">
        <v>1480</v>
      </c>
      <c r="G5507" s="270">
        <v>2974.4</v>
      </c>
      <c r="M5507" s="267">
        <v>-73.085892078549108</v>
      </c>
    </row>
    <row r="5508" spans="1:13" x14ac:dyDescent="0.25">
      <c r="A5508" s="267">
        <v>8127089</v>
      </c>
      <c r="B5508" s="267" t="s">
        <v>8759</v>
      </c>
      <c r="C5508" s="267" t="s">
        <v>22275</v>
      </c>
      <c r="D5508" s="268"/>
      <c r="E5508" s="267">
        <v>50</v>
      </c>
      <c r="F5508" s="269">
        <v>2112</v>
      </c>
      <c r="G5508" s="270">
        <v>4245.2</v>
      </c>
      <c r="M5508" s="267">
        <v>-77.547692090533346</v>
      </c>
    </row>
    <row r="5509" spans="1:13" x14ac:dyDescent="0.25">
      <c r="A5509" s="267">
        <v>8127091</v>
      </c>
      <c r="B5509" s="267" t="s">
        <v>4249</v>
      </c>
      <c r="C5509" s="267" t="s">
        <v>2525</v>
      </c>
      <c r="D5509" s="268"/>
      <c r="E5509" s="267">
        <v>60</v>
      </c>
      <c r="F5509" s="269">
        <v>1775</v>
      </c>
      <c r="G5509" s="270">
        <v>3567</v>
      </c>
      <c r="M5509" s="267">
        <v>-82.670478934370493</v>
      </c>
    </row>
    <row r="5510" spans="1:13" x14ac:dyDescent="0.25">
      <c r="A5510" s="267">
        <v>8127099</v>
      </c>
      <c r="B5510" s="267" t="s">
        <v>8762</v>
      </c>
      <c r="C5510" s="267" t="s">
        <v>2525</v>
      </c>
      <c r="D5510" s="268"/>
      <c r="E5510" s="267">
        <v>50</v>
      </c>
      <c r="F5510" s="269">
        <v>1015</v>
      </c>
      <c r="G5510" s="270">
        <v>2039.6</v>
      </c>
      <c r="M5510" s="267">
        <v>-65.370066489124724</v>
      </c>
    </row>
    <row r="5511" spans="1:13" x14ac:dyDescent="0.25">
      <c r="A5511" s="267">
        <v>8127100</v>
      </c>
      <c r="B5511" s="267" t="s">
        <v>5723</v>
      </c>
      <c r="C5511" s="267" t="s">
        <v>2525</v>
      </c>
      <c r="D5511" s="268"/>
      <c r="E5511" s="267">
        <v>50</v>
      </c>
      <c r="F5511" s="269">
        <v>2520</v>
      </c>
      <c r="G5511" s="270">
        <v>5065.3999999999996</v>
      </c>
      <c r="M5511" s="267">
        <v>-78.017042059813605</v>
      </c>
    </row>
    <row r="5512" spans="1:13" x14ac:dyDescent="0.25">
      <c r="A5512" s="267">
        <v>8127101</v>
      </c>
      <c r="B5512" s="267" t="s">
        <v>8765</v>
      </c>
      <c r="C5512" s="267" t="s">
        <v>2525</v>
      </c>
      <c r="D5512" s="268"/>
      <c r="E5512" s="267">
        <v>60</v>
      </c>
      <c r="F5512" s="269">
        <v>1895</v>
      </c>
      <c r="G5512" s="270">
        <v>3808.2</v>
      </c>
      <c r="M5512" s="267">
        <v>-80.764805291890013</v>
      </c>
    </row>
    <row r="5513" spans="1:13" x14ac:dyDescent="0.25">
      <c r="A5513" s="267">
        <v>8127102</v>
      </c>
      <c r="B5513" s="267" t="s">
        <v>8767</v>
      </c>
      <c r="C5513" s="267" t="s">
        <v>2525</v>
      </c>
      <c r="D5513" s="268"/>
      <c r="E5513" s="267">
        <v>60</v>
      </c>
      <c r="F5513" s="269">
        <v>2233</v>
      </c>
      <c r="G5513" s="270">
        <v>4488.6000000000004</v>
      </c>
      <c r="M5513" s="267">
        <v>-81.600332424810375</v>
      </c>
    </row>
    <row r="5514" spans="1:13" x14ac:dyDescent="0.25">
      <c r="A5514" s="267">
        <v>8127103</v>
      </c>
      <c r="B5514" s="267" t="s">
        <v>8769</v>
      </c>
      <c r="C5514" s="267" t="s">
        <v>2525</v>
      </c>
      <c r="D5514" s="268"/>
      <c r="E5514" s="267">
        <v>60</v>
      </c>
      <c r="F5514" s="269">
        <v>2349</v>
      </c>
      <c r="G5514" s="270">
        <v>4721</v>
      </c>
      <c r="M5514" s="267">
        <v>-79.365037488844294</v>
      </c>
    </row>
    <row r="5515" spans="1:13" x14ac:dyDescent="0.25">
      <c r="A5515" s="267">
        <v>8127104</v>
      </c>
      <c r="B5515" s="267" t="s">
        <v>8771</v>
      </c>
      <c r="C5515" s="267" t="s">
        <v>2525</v>
      </c>
      <c r="D5515" s="268"/>
      <c r="E5515" s="267">
        <v>50</v>
      </c>
      <c r="F5515" s="269">
        <v>1458</v>
      </c>
      <c r="G5515" s="270">
        <v>2930</v>
      </c>
      <c r="M5515" s="267">
        <v>-65.640406921522811</v>
      </c>
    </row>
    <row r="5516" spans="1:13" x14ac:dyDescent="0.25">
      <c r="A5516" s="267">
        <v>8128006</v>
      </c>
      <c r="B5516" s="267" t="s">
        <v>8773</v>
      </c>
      <c r="C5516" s="267" t="s">
        <v>2525</v>
      </c>
      <c r="D5516" s="268"/>
      <c r="E5516" s="267">
        <v>50</v>
      </c>
      <c r="F5516" s="269">
        <v>1050</v>
      </c>
      <c r="G5516" s="270">
        <v>2110.8000000000002</v>
      </c>
      <c r="M5516" s="267">
        <v>-72.776807740612597</v>
      </c>
    </row>
    <row r="5517" spans="1:13" x14ac:dyDescent="0.25">
      <c r="A5517" s="267">
        <v>8128007</v>
      </c>
      <c r="B5517" s="267" t="s">
        <v>8775</v>
      </c>
      <c r="C5517" s="267" t="s">
        <v>22275</v>
      </c>
      <c r="D5517" s="268"/>
      <c r="E5517" s="267">
        <v>50</v>
      </c>
      <c r="F5517" s="269">
        <v>11128</v>
      </c>
      <c r="G5517" s="270">
        <v>22367</v>
      </c>
      <c r="M5517" s="267">
        <v>-70.512230106006328</v>
      </c>
    </row>
    <row r="5518" spans="1:13" x14ac:dyDescent="0.25">
      <c r="A5518" s="267">
        <v>8128014</v>
      </c>
      <c r="B5518" s="267" t="s">
        <v>6514</v>
      </c>
      <c r="C5518" s="267" t="s">
        <v>22275</v>
      </c>
      <c r="D5518" s="268"/>
      <c r="E5518" s="267">
        <v>50</v>
      </c>
      <c r="F5518" s="269">
        <v>3360</v>
      </c>
      <c r="G5518" s="270">
        <v>6753.4</v>
      </c>
      <c r="M5518" s="267">
        <v>-67.951092236957493</v>
      </c>
    </row>
    <row r="5519" spans="1:13" x14ac:dyDescent="0.25">
      <c r="A5519" s="267">
        <v>8128020</v>
      </c>
      <c r="B5519" s="267" t="s">
        <v>8778</v>
      </c>
      <c r="C5519" s="267" t="s">
        <v>22275</v>
      </c>
      <c r="D5519" s="268"/>
      <c r="E5519" s="267">
        <v>50</v>
      </c>
      <c r="F5519" s="269">
        <v>2337</v>
      </c>
      <c r="G5519" s="270">
        <v>4697.2</v>
      </c>
      <c r="M5519" s="267">
        <v>-77.031788446399318</v>
      </c>
    </row>
    <row r="5520" spans="1:13" x14ac:dyDescent="0.25">
      <c r="A5520" s="267">
        <v>8128039</v>
      </c>
      <c r="B5520" s="267" t="s">
        <v>7421</v>
      </c>
      <c r="C5520" s="267" t="s">
        <v>22275</v>
      </c>
      <c r="D5520" s="268"/>
      <c r="E5520" s="267">
        <v>50</v>
      </c>
      <c r="F5520" s="269">
        <v>1902</v>
      </c>
      <c r="G5520" s="270">
        <v>3824</v>
      </c>
      <c r="M5520" s="267">
        <v>-70.421287910470028</v>
      </c>
    </row>
    <row r="5521" spans="1:13" x14ac:dyDescent="0.25">
      <c r="A5521" s="267">
        <v>8128045</v>
      </c>
      <c r="B5521" s="267" t="s">
        <v>8781</v>
      </c>
      <c r="C5521" s="267" t="s">
        <v>2525</v>
      </c>
      <c r="D5521" s="268"/>
      <c r="E5521" s="267">
        <v>60</v>
      </c>
      <c r="F5521" s="269">
        <v>2003</v>
      </c>
      <c r="G5521" s="270">
        <v>4025.8</v>
      </c>
      <c r="M5521" s="267">
        <v>-79.525881731853318</v>
      </c>
    </row>
    <row r="5522" spans="1:13" x14ac:dyDescent="0.25">
      <c r="A5522" s="267">
        <v>8128047</v>
      </c>
      <c r="B5522" s="267" t="s">
        <v>8783</v>
      </c>
      <c r="C5522" s="267" t="s">
        <v>22275</v>
      </c>
      <c r="D5522" s="268"/>
      <c r="E5522" s="267">
        <v>50</v>
      </c>
      <c r="F5522" s="269">
        <v>1829</v>
      </c>
      <c r="G5522" s="270">
        <v>3675.6</v>
      </c>
      <c r="M5522" s="267">
        <v>-74.423426401159276</v>
      </c>
    </row>
    <row r="5523" spans="1:13" x14ac:dyDescent="0.25">
      <c r="A5523" s="267">
        <v>8128058</v>
      </c>
      <c r="B5523" s="267" t="s">
        <v>8785</v>
      </c>
      <c r="C5523" s="267" t="s">
        <v>2525</v>
      </c>
      <c r="D5523" s="268"/>
      <c r="E5523" s="267">
        <v>50</v>
      </c>
      <c r="F5523" s="269">
        <v>2786</v>
      </c>
      <c r="G5523" s="270">
        <v>5599.8</v>
      </c>
      <c r="M5523" s="267">
        <v>-72.700628774606201</v>
      </c>
    </row>
    <row r="5524" spans="1:13" x14ac:dyDescent="0.25">
      <c r="A5524" s="267">
        <v>8128061</v>
      </c>
      <c r="B5524" s="267" t="s">
        <v>8787</v>
      </c>
      <c r="C5524" s="267" t="s">
        <v>2525</v>
      </c>
      <c r="D5524" s="268"/>
      <c r="E5524" s="267">
        <v>50</v>
      </c>
      <c r="F5524" s="269">
        <v>1545</v>
      </c>
      <c r="G5524" s="270">
        <v>3106.4</v>
      </c>
      <c r="M5524" s="267">
        <v>-76.937086281588662</v>
      </c>
    </row>
    <row r="5525" spans="1:13" x14ac:dyDescent="0.25">
      <c r="A5525" s="267">
        <v>8128064</v>
      </c>
      <c r="B5525" s="267" t="s">
        <v>8789</v>
      </c>
      <c r="C5525" s="267" t="s">
        <v>22275</v>
      </c>
      <c r="D5525" s="268"/>
      <c r="E5525" s="267">
        <v>60</v>
      </c>
      <c r="F5525" s="269">
        <v>2662</v>
      </c>
      <c r="G5525" s="270">
        <v>5350.6</v>
      </c>
      <c r="M5525" s="267">
        <v>-79.937461298648827</v>
      </c>
    </row>
    <row r="5526" spans="1:13" x14ac:dyDescent="0.25">
      <c r="A5526" s="267">
        <v>8128082</v>
      </c>
      <c r="B5526" s="267" t="s">
        <v>8791</v>
      </c>
      <c r="C5526" s="267" t="s">
        <v>22275</v>
      </c>
      <c r="D5526" s="268"/>
      <c r="E5526" s="267">
        <v>50</v>
      </c>
      <c r="F5526" s="269">
        <v>2493</v>
      </c>
      <c r="G5526" s="270">
        <v>5010.8</v>
      </c>
      <c r="M5526" s="267">
        <v>-69.130514116468305</v>
      </c>
    </row>
    <row r="5527" spans="1:13" x14ac:dyDescent="0.25">
      <c r="A5527" s="267">
        <v>8128115</v>
      </c>
      <c r="B5527" s="267" t="s">
        <v>8793</v>
      </c>
      <c r="C5527" s="267" t="s">
        <v>22275</v>
      </c>
      <c r="D5527" s="268"/>
      <c r="E5527" s="267">
        <v>50</v>
      </c>
      <c r="F5527" s="269">
        <v>6406</v>
      </c>
      <c r="G5527" s="270">
        <v>12875.6</v>
      </c>
      <c r="M5527" s="267">
        <v>-68.881885197576125</v>
      </c>
    </row>
    <row r="5528" spans="1:13" x14ac:dyDescent="0.25">
      <c r="A5528" s="267">
        <v>8128126</v>
      </c>
      <c r="B5528" s="267" t="s">
        <v>8795</v>
      </c>
      <c r="C5528" s="267" t="s">
        <v>22275</v>
      </c>
      <c r="D5528" s="268"/>
      <c r="E5528" s="267">
        <v>50</v>
      </c>
      <c r="F5528" s="269">
        <v>3670</v>
      </c>
      <c r="G5528" s="270">
        <v>7376</v>
      </c>
      <c r="M5528" s="267">
        <v>-75.660230004433942</v>
      </c>
    </row>
    <row r="5529" spans="1:13" x14ac:dyDescent="0.25">
      <c r="A5529" s="267">
        <v>8128128</v>
      </c>
      <c r="B5529" s="267" t="s">
        <v>8797</v>
      </c>
      <c r="C5529" s="267" t="s">
        <v>2525</v>
      </c>
      <c r="D5529" s="268"/>
      <c r="E5529" s="267">
        <v>50</v>
      </c>
      <c r="F5529" s="269">
        <v>1691</v>
      </c>
      <c r="G5529" s="270">
        <v>3399.2</v>
      </c>
      <c r="M5529" s="267">
        <v>-77.501188782695294</v>
      </c>
    </row>
    <row r="5530" spans="1:13" x14ac:dyDescent="0.25">
      <c r="A5530" s="267">
        <v>8128131</v>
      </c>
      <c r="B5530" s="267" t="s">
        <v>8799</v>
      </c>
      <c r="C5530" s="267" t="s">
        <v>22275</v>
      </c>
      <c r="D5530" s="268"/>
      <c r="E5530" s="267">
        <v>50</v>
      </c>
      <c r="F5530" s="269">
        <v>11418</v>
      </c>
      <c r="G5530" s="270">
        <v>22950.799999999999</v>
      </c>
      <c r="M5530" s="267">
        <v>-62.346512490396812</v>
      </c>
    </row>
    <row r="5531" spans="1:13" x14ac:dyDescent="0.25">
      <c r="A5531" s="267">
        <v>8128137</v>
      </c>
      <c r="B5531" s="267" t="s">
        <v>8801</v>
      </c>
      <c r="C5531" s="267" t="s">
        <v>2525</v>
      </c>
      <c r="D5531" s="268"/>
      <c r="E5531" s="267">
        <v>60</v>
      </c>
      <c r="F5531" s="269">
        <v>829</v>
      </c>
      <c r="G5531" s="270">
        <v>1665.4</v>
      </c>
      <c r="M5531" s="267">
        <v>-80.998108421354942</v>
      </c>
    </row>
    <row r="5532" spans="1:13" x14ac:dyDescent="0.25">
      <c r="A5532" s="267">
        <v>8128138</v>
      </c>
      <c r="B5532" s="267" t="s">
        <v>8803</v>
      </c>
      <c r="C5532" s="267" t="s">
        <v>2525</v>
      </c>
      <c r="D5532" s="268"/>
      <c r="E5532" s="267">
        <v>60</v>
      </c>
      <c r="F5532" s="269">
        <v>1105</v>
      </c>
      <c r="G5532" s="270">
        <v>2220.1999999999998</v>
      </c>
      <c r="M5532" s="267">
        <v>-81.067530975423736</v>
      </c>
    </row>
    <row r="5533" spans="1:13" x14ac:dyDescent="0.25">
      <c r="A5533" s="267">
        <v>8128139</v>
      </c>
      <c r="B5533" s="267" t="s">
        <v>8805</v>
      </c>
      <c r="C5533" s="267" t="s">
        <v>22275</v>
      </c>
      <c r="D5533" s="268"/>
      <c r="E5533" s="267">
        <v>50</v>
      </c>
      <c r="F5533" s="269">
        <v>7229</v>
      </c>
      <c r="G5533" s="270">
        <v>14529.8</v>
      </c>
      <c r="M5533" s="267">
        <v>-75.394055206355574</v>
      </c>
    </row>
    <row r="5534" spans="1:13" x14ac:dyDescent="0.25">
      <c r="A5534" s="267">
        <v>8135010</v>
      </c>
      <c r="B5534" s="267" t="s">
        <v>8807</v>
      </c>
      <c r="C5534" s="267" t="s">
        <v>2525</v>
      </c>
      <c r="D5534" s="268"/>
      <c r="E5534" s="267">
        <v>50</v>
      </c>
      <c r="F5534" s="269">
        <v>2186</v>
      </c>
      <c r="G5534" s="270">
        <v>4393</v>
      </c>
      <c r="M5534" s="267">
        <v>-70.474836686460094</v>
      </c>
    </row>
    <row r="5535" spans="1:13" x14ac:dyDescent="0.25">
      <c r="A5535" s="267">
        <v>8135015</v>
      </c>
      <c r="B5535" s="267" t="s">
        <v>8809</v>
      </c>
      <c r="C5535" s="267" t="s">
        <v>2525</v>
      </c>
      <c r="D5535" s="268"/>
      <c r="E5535" s="267">
        <v>50</v>
      </c>
      <c r="F5535" s="269">
        <v>5779</v>
      </c>
      <c r="G5535" s="270">
        <v>11616.2</v>
      </c>
      <c r="M5535" s="267">
        <v>-73.266889496982856</v>
      </c>
    </row>
    <row r="5536" spans="1:13" x14ac:dyDescent="0.25">
      <c r="A5536" s="267">
        <v>8135016</v>
      </c>
      <c r="B5536" s="267" t="s">
        <v>8811</v>
      </c>
      <c r="C5536" s="267" t="s">
        <v>22275</v>
      </c>
      <c r="D5536" s="268"/>
      <c r="E5536" s="267">
        <v>50</v>
      </c>
      <c r="F5536" s="269">
        <v>9545</v>
      </c>
      <c r="G5536" s="270">
        <v>19186.400000000001</v>
      </c>
      <c r="M5536" s="267">
        <v>-73.46327335446621</v>
      </c>
    </row>
    <row r="5537" spans="1:13" x14ac:dyDescent="0.25">
      <c r="A5537" s="267">
        <v>8135019</v>
      </c>
      <c r="B5537" s="267" t="s">
        <v>8813</v>
      </c>
      <c r="C5537" s="267" t="s">
        <v>22275</v>
      </c>
      <c r="D5537" s="268"/>
      <c r="E5537" s="267">
        <v>50</v>
      </c>
      <c r="F5537" s="269">
        <v>23412</v>
      </c>
      <c r="G5537" s="270">
        <v>47057.2</v>
      </c>
      <c r="M5537" s="267">
        <v>-65.601451168709559</v>
      </c>
    </row>
    <row r="5538" spans="1:13" x14ac:dyDescent="0.25">
      <c r="A5538" s="267">
        <v>8135020</v>
      </c>
      <c r="B5538" s="267" t="s">
        <v>8815</v>
      </c>
      <c r="C5538" s="267" t="s">
        <v>22275</v>
      </c>
      <c r="D5538" s="268"/>
      <c r="E5538" s="267">
        <v>50</v>
      </c>
      <c r="F5538" s="269">
        <v>6440</v>
      </c>
      <c r="G5538" s="270">
        <v>12943.4</v>
      </c>
      <c r="M5538" s="267">
        <v>-68.795415169660856</v>
      </c>
    </row>
    <row r="5539" spans="1:13" x14ac:dyDescent="0.25">
      <c r="A5539" s="267">
        <v>8135021</v>
      </c>
      <c r="B5539" s="267" t="s">
        <v>8817</v>
      </c>
      <c r="C5539" s="267" t="s">
        <v>2525</v>
      </c>
      <c r="D5539" s="268"/>
      <c r="E5539" s="267">
        <v>50</v>
      </c>
      <c r="F5539" s="269">
        <v>1116</v>
      </c>
      <c r="G5539" s="270">
        <v>2243.1999999999998</v>
      </c>
      <c r="M5539" s="267">
        <v>-76.980270612184199</v>
      </c>
    </row>
    <row r="5540" spans="1:13" x14ac:dyDescent="0.25">
      <c r="A5540" s="267">
        <v>8135025</v>
      </c>
      <c r="B5540" s="267" t="s">
        <v>8819</v>
      </c>
      <c r="C5540" s="267" t="s">
        <v>2525</v>
      </c>
      <c r="D5540" s="268"/>
      <c r="E5540" s="267">
        <v>50</v>
      </c>
      <c r="F5540" s="269">
        <v>3513</v>
      </c>
      <c r="G5540" s="270">
        <v>7061.4</v>
      </c>
      <c r="M5540" s="267">
        <v>-74.863664019803451</v>
      </c>
    </row>
    <row r="5541" spans="1:13" x14ac:dyDescent="0.25">
      <c r="A5541" s="267">
        <v>8135026</v>
      </c>
      <c r="B5541" s="267" t="s">
        <v>8821</v>
      </c>
      <c r="C5541" s="267" t="s">
        <v>2525</v>
      </c>
      <c r="D5541" s="268"/>
      <c r="E5541" s="267">
        <v>50</v>
      </c>
      <c r="F5541" s="269">
        <v>3073</v>
      </c>
      <c r="G5541" s="270">
        <v>6176.4</v>
      </c>
      <c r="M5541" s="267">
        <v>-73.666295012727232</v>
      </c>
    </row>
    <row r="5542" spans="1:13" x14ac:dyDescent="0.25">
      <c r="A5542" s="267">
        <v>8135027</v>
      </c>
      <c r="B5542" s="267" t="s">
        <v>8823</v>
      </c>
      <c r="C5542" s="267" t="s">
        <v>22275</v>
      </c>
      <c r="D5542" s="268"/>
      <c r="E5542" s="267">
        <v>50</v>
      </c>
      <c r="F5542" s="269">
        <v>2275</v>
      </c>
      <c r="G5542" s="270">
        <v>4573.6000000000004</v>
      </c>
      <c r="M5542" s="267">
        <v>-72.551344818804111</v>
      </c>
    </row>
    <row r="5543" spans="1:13" x14ac:dyDescent="0.25">
      <c r="A5543" s="267">
        <v>8135031</v>
      </c>
      <c r="B5543" s="267" t="s">
        <v>8825</v>
      </c>
      <c r="C5543" s="267" t="s">
        <v>2525</v>
      </c>
      <c r="D5543" s="268"/>
      <c r="E5543" s="267">
        <v>50</v>
      </c>
      <c r="F5543" s="269">
        <v>2706</v>
      </c>
      <c r="G5543" s="270">
        <v>5440</v>
      </c>
      <c r="M5543" s="267">
        <v>-74.068077720036797</v>
      </c>
    </row>
    <row r="5544" spans="1:13" x14ac:dyDescent="0.25">
      <c r="A5544" s="267">
        <v>8135032</v>
      </c>
      <c r="B5544" s="267" t="s">
        <v>8827</v>
      </c>
      <c r="C5544" s="267" t="s">
        <v>2525</v>
      </c>
      <c r="D5544" s="268"/>
      <c r="E5544" s="267">
        <v>50</v>
      </c>
      <c r="F5544" s="269">
        <v>4255</v>
      </c>
      <c r="G5544" s="270">
        <v>8552.4</v>
      </c>
      <c r="M5544" s="267">
        <v>-69.716773163219017</v>
      </c>
    </row>
    <row r="5545" spans="1:13" x14ac:dyDescent="0.25">
      <c r="A5545" s="267">
        <v>8136002</v>
      </c>
      <c r="B5545" s="267" t="s">
        <v>8829</v>
      </c>
      <c r="C5545" s="267" t="s">
        <v>2525</v>
      </c>
      <c r="D5545" s="268"/>
      <c r="E5545" s="267">
        <v>50</v>
      </c>
      <c r="F5545" s="269">
        <v>3637</v>
      </c>
      <c r="G5545" s="270">
        <v>7309.8</v>
      </c>
      <c r="M5545" s="267">
        <v>-36.630334615394069</v>
      </c>
    </row>
    <row r="5546" spans="1:13" x14ac:dyDescent="0.25">
      <c r="A5546" s="267">
        <v>8136003</v>
      </c>
      <c r="B5546" s="267" t="s">
        <v>8831</v>
      </c>
      <c r="C5546" s="267" t="s">
        <v>2525</v>
      </c>
      <c r="D5546" s="268"/>
      <c r="E5546" s="267">
        <v>60</v>
      </c>
      <c r="F5546" s="269">
        <v>897</v>
      </c>
      <c r="G5546" s="270">
        <v>1803.2</v>
      </c>
      <c r="M5546" s="267">
        <v>-81.521333924942837</v>
      </c>
    </row>
    <row r="5547" spans="1:13" x14ac:dyDescent="0.25">
      <c r="A5547" s="267">
        <v>8136007</v>
      </c>
      <c r="B5547" s="267" t="s">
        <v>8833</v>
      </c>
      <c r="C5547" s="267" t="s">
        <v>2525</v>
      </c>
      <c r="D5547" s="268"/>
      <c r="E5547" s="267">
        <v>50</v>
      </c>
      <c r="F5547" s="269">
        <v>1037</v>
      </c>
      <c r="G5547" s="270">
        <v>2084.6</v>
      </c>
      <c r="M5547" s="267">
        <v>-76.062587099433927</v>
      </c>
    </row>
    <row r="5548" spans="1:13" x14ac:dyDescent="0.25">
      <c r="A5548" s="267">
        <v>8136009</v>
      </c>
      <c r="B5548" s="267" t="s">
        <v>8835</v>
      </c>
      <c r="C5548" s="267" t="s">
        <v>2525</v>
      </c>
      <c r="D5548" s="268"/>
      <c r="E5548" s="267">
        <v>50</v>
      </c>
      <c r="F5548" s="269">
        <v>2267</v>
      </c>
      <c r="G5548" s="270">
        <v>4556.6000000000004</v>
      </c>
      <c r="M5548" s="267">
        <v>-76.353024616803637</v>
      </c>
    </row>
    <row r="5549" spans="1:13" x14ac:dyDescent="0.25">
      <c r="A5549" s="267">
        <v>8136010</v>
      </c>
      <c r="B5549" s="267" t="s">
        <v>8837</v>
      </c>
      <c r="C5549" s="267" t="s">
        <v>22275</v>
      </c>
      <c r="D5549" s="268"/>
      <c r="E5549" s="267">
        <v>50</v>
      </c>
      <c r="F5549" s="269">
        <v>5960</v>
      </c>
      <c r="G5549" s="270">
        <v>11980.6</v>
      </c>
      <c r="M5549" s="267">
        <v>-75.260343416722563</v>
      </c>
    </row>
    <row r="5550" spans="1:13" x14ac:dyDescent="0.25">
      <c r="A5550" s="267">
        <v>8136015</v>
      </c>
      <c r="B5550" s="267" t="s">
        <v>8839</v>
      </c>
      <c r="C5550" s="267" t="s">
        <v>2525</v>
      </c>
      <c r="D5550" s="268"/>
      <c r="E5550" s="267">
        <v>50</v>
      </c>
      <c r="F5550" s="269">
        <v>1435</v>
      </c>
      <c r="G5550" s="270">
        <v>2885.2</v>
      </c>
      <c r="M5550" s="267">
        <v>-78.519135277401034</v>
      </c>
    </row>
    <row r="5551" spans="1:13" x14ac:dyDescent="0.25">
      <c r="A5551" s="267">
        <v>8136018</v>
      </c>
      <c r="B5551" s="267" t="s">
        <v>4322</v>
      </c>
      <c r="C5551" s="267" t="s">
        <v>2525</v>
      </c>
      <c r="D5551" s="268"/>
      <c r="E5551" s="267">
        <v>60</v>
      </c>
      <c r="F5551" s="269">
        <v>832</v>
      </c>
      <c r="G5551" s="270">
        <v>1672.8</v>
      </c>
      <c r="M5551" s="267">
        <v>-81.842354512737458</v>
      </c>
    </row>
    <row r="5552" spans="1:13" x14ac:dyDescent="0.25">
      <c r="A5552" s="267">
        <v>8136019</v>
      </c>
      <c r="B5552" s="267" t="s">
        <v>8842</v>
      </c>
      <c r="C5552" s="267" t="s">
        <v>22275</v>
      </c>
      <c r="D5552" s="268"/>
      <c r="E5552" s="267">
        <v>50</v>
      </c>
      <c r="F5552" s="269">
        <v>11963</v>
      </c>
      <c r="G5552" s="270">
        <v>24046</v>
      </c>
      <c r="M5552" s="267">
        <v>-69.105504032874535</v>
      </c>
    </row>
    <row r="5553" spans="1:13" x14ac:dyDescent="0.25">
      <c r="A5553" s="267">
        <v>8136020</v>
      </c>
      <c r="B5553" s="267" t="s">
        <v>8844</v>
      </c>
      <c r="C5553" s="267" t="s">
        <v>2525</v>
      </c>
      <c r="D5553" s="268"/>
      <c r="E5553" s="267">
        <v>50</v>
      </c>
      <c r="F5553" s="269">
        <v>891</v>
      </c>
      <c r="G5553" s="270">
        <v>1790.6</v>
      </c>
      <c r="M5553" s="267">
        <v>-71.112458109449477</v>
      </c>
    </row>
    <row r="5554" spans="1:13" x14ac:dyDescent="0.25">
      <c r="A5554" s="267">
        <v>8136021</v>
      </c>
      <c r="B5554" s="267" t="s">
        <v>7751</v>
      </c>
      <c r="C5554" s="267" t="s">
        <v>2525</v>
      </c>
      <c r="D5554" s="268"/>
      <c r="E5554" s="267">
        <v>50</v>
      </c>
      <c r="F5554" s="269">
        <v>3182</v>
      </c>
      <c r="G5554" s="270">
        <v>6396.8</v>
      </c>
      <c r="M5554" s="267">
        <v>-62.712548144711953</v>
      </c>
    </row>
    <row r="5555" spans="1:13" x14ac:dyDescent="0.25">
      <c r="A5555" s="267">
        <v>8136024</v>
      </c>
      <c r="B5555" s="267" t="s">
        <v>8847</v>
      </c>
      <c r="C5555" s="267" t="s">
        <v>2525</v>
      </c>
      <c r="D5555" s="268"/>
      <c r="E5555" s="267">
        <v>50</v>
      </c>
      <c r="F5555" s="269">
        <v>1214</v>
      </c>
      <c r="G5555" s="270">
        <v>2439.4</v>
      </c>
      <c r="M5555" s="267">
        <v>-78.325094324194311</v>
      </c>
    </row>
    <row r="5556" spans="1:13" x14ac:dyDescent="0.25">
      <c r="A5556" s="267">
        <v>8136027</v>
      </c>
      <c r="B5556" s="267" t="s">
        <v>8849</v>
      </c>
      <c r="C5556" s="267" t="s">
        <v>2525</v>
      </c>
      <c r="D5556" s="268"/>
      <c r="E5556" s="267">
        <v>50</v>
      </c>
      <c r="F5556" s="269">
        <v>2446</v>
      </c>
      <c r="G5556" s="270">
        <v>4917.3999999999996</v>
      </c>
      <c r="M5556" s="267">
        <v>-77.314878800171186</v>
      </c>
    </row>
    <row r="5557" spans="1:13" x14ac:dyDescent="0.25">
      <c r="A5557" s="267">
        <v>8136028</v>
      </c>
      <c r="B5557" s="267" t="s">
        <v>8851</v>
      </c>
      <c r="C5557" s="267" t="s">
        <v>22275</v>
      </c>
      <c r="D5557" s="268"/>
      <c r="E5557" s="267">
        <v>50</v>
      </c>
      <c r="F5557" s="269">
        <v>4880</v>
      </c>
      <c r="G5557" s="270">
        <v>9808.6</v>
      </c>
      <c r="M5557" s="267">
        <v>-74.925239665780566</v>
      </c>
    </row>
    <row r="5558" spans="1:13" x14ac:dyDescent="0.25">
      <c r="A5558" s="267">
        <v>8136029</v>
      </c>
      <c r="B5558" s="267" t="s">
        <v>8853</v>
      </c>
      <c r="C5558" s="267" t="s">
        <v>2525</v>
      </c>
      <c r="D5558" s="268"/>
      <c r="E5558" s="267">
        <v>50</v>
      </c>
      <c r="F5558" s="269">
        <v>907</v>
      </c>
      <c r="G5558" s="270">
        <v>1823.6</v>
      </c>
      <c r="M5558" s="267">
        <v>-78.3209176728015</v>
      </c>
    </row>
    <row r="5559" spans="1:13" x14ac:dyDescent="0.25">
      <c r="A5559" s="267">
        <v>8136033</v>
      </c>
      <c r="B5559" s="267" t="s">
        <v>8855</v>
      </c>
      <c r="C5559" s="267" t="s">
        <v>2525</v>
      </c>
      <c r="D5559" s="268"/>
      <c r="E5559" s="267">
        <v>50</v>
      </c>
      <c r="F5559" s="269">
        <v>2939</v>
      </c>
      <c r="G5559" s="270">
        <v>5906.6</v>
      </c>
      <c r="M5559" s="267">
        <v>-76.17259883263273</v>
      </c>
    </row>
    <row r="5560" spans="1:13" x14ac:dyDescent="0.25">
      <c r="A5560" s="267">
        <v>8136034</v>
      </c>
      <c r="B5560" s="267" t="s">
        <v>8857</v>
      </c>
      <c r="C5560" s="267" t="s">
        <v>2525</v>
      </c>
      <c r="D5560" s="268"/>
      <c r="E5560" s="267">
        <v>50</v>
      </c>
      <c r="F5560" s="269">
        <v>1268</v>
      </c>
      <c r="G5560" s="270">
        <v>2548</v>
      </c>
      <c r="M5560" s="267">
        <v>-75.417424535306665</v>
      </c>
    </row>
    <row r="5561" spans="1:13" x14ac:dyDescent="0.25">
      <c r="A5561" s="267">
        <v>8136035</v>
      </c>
      <c r="B5561" s="267" t="s">
        <v>8859</v>
      </c>
      <c r="C5561" s="267" t="s">
        <v>2525</v>
      </c>
      <c r="D5561" s="268"/>
      <c r="E5561" s="267">
        <v>50</v>
      </c>
      <c r="F5561" s="269">
        <v>1175</v>
      </c>
      <c r="G5561" s="270">
        <v>2362.4</v>
      </c>
      <c r="M5561" s="267">
        <v>-71.8461166753047</v>
      </c>
    </row>
    <row r="5562" spans="1:13" x14ac:dyDescent="0.25">
      <c r="A5562" s="267">
        <v>8136037</v>
      </c>
      <c r="B5562" s="267" t="s">
        <v>8861</v>
      </c>
      <c r="C5562" s="267" t="s">
        <v>2525</v>
      </c>
      <c r="D5562" s="268"/>
      <c r="E5562" s="267">
        <v>60</v>
      </c>
      <c r="F5562" s="269">
        <v>942</v>
      </c>
      <c r="G5562" s="270">
        <v>1894.2</v>
      </c>
      <c r="M5562" s="267">
        <v>-82.18030753421597</v>
      </c>
    </row>
    <row r="5563" spans="1:13" x14ac:dyDescent="0.25">
      <c r="A5563" s="267">
        <v>8136038</v>
      </c>
      <c r="B5563" s="267" t="s">
        <v>8863</v>
      </c>
      <c r="C5563" s="267" t="s">
        <v>22275</v>
      </c>
      <c r="D5563" s="268"/>
      <c r="E5563" s="267">
        <v>50</v>
      </c>
      <c r="F5563" s="269">
        <v>2321</v>
      </c>
      <c r="G5563" s="270">
        <v>4664.8</v>
      </c>
      <c r="M5563" s="267">
        <v>-72.20496336861568</v>
      </c>
    </row>
    <row r="5564" spans="1:13" x14ac:dyDescent="0.25">
      <c r="A5564" s="267">
        <v>8136040</v>
      </c>
      <c r="B5564" s="267" t="s">
        <v>8865</v>
      </c>
      <c r="C5564" s="267" t="s">
        <v>2525</v>
      </c>
      <c r="D5564" s="268"/>
      <c r="E5564" s="267">
        <v>50</v>
      </c>
      <c r="F5564" s="269">
        <v>1025</v>
      </c>
      <c r="G5564" s="270">
        <v>2060.4</v>
      </c>
      <c r="M5564" s="267">
        <v>-78.557540226518981</v>
      </c>
    </row>
    <row r="5565" spans="1:13" x14ac:dyDescent="0.25">
      <c r="A5565" s="267">
        <v>8136042</v>
      </c>
      <c r="B5565" s="267" t="s">
        <v>3100</v>
      </c>
      <c r="C5565" s="267" t="s">
        <v>22275</v>
      </c>
      <c r="D5565" s="268"/>
      <c r="E5565" s="267">
        <v>50</v>
      </c>
      <c r="F5565" s="269">
        <v>5360</v>
      </c>
      <c r="G5565" s="270">
        <v>10774.2</v>
      </c>
      <c r="M5565" s="267">
        <v>-71.668749905975233</v>
      </c>
    </row>
    <row r="5566" spans="1:13" x14ac:dyDescent="0.25">
      <c r="A5566" s="267">
        <v>8136043</v>
      </c>
      <c r="B5566" s="267" t="s">
        <v>8868</v>
      </c>
      <c r="C5566" s="267" t="s">
        <v>2525</v>
      </c>
      <c r="D5566" s="268"/>
      <c r="E5566" s="267">
        <v>50</v>
      </c>
      <c r="F5566" s="269">
        <v>2074</v>
      </c>
      <c r="G5566" s="270">
        <v>4168.3999999999996</v>
      </c>
      <c r="M5566" s="267">
        <v>-72.220351541911214</v>
      </c>
    </row>
    <row r="5567" spans="1:13" x14ac:dyDescent="0.25">
      <c r="A5567" s="267">
        <v>8136044</v>
      </c>
      <c r="B5567" s="267" t="s">
        <v>8870</v>
      </c>
      <c r="C5567" s="267" t="s">
        <v>2525</v>
      </c>
      <c r="D5567" s="268"/>
      <c r="E5567" s="267">
        <v>50</v>
      </c>
      <c r="F5567" s="269">
        <v>3258</v>
      </c>
      <c r="G5567" s="270">
        <v>6549.2</v>
      </c>
      <c r="M5567" s="267">
        <v>-73.446819125029307</v>
      </c>
    </row>
    <row r="5568" spans="1:13" x14ac:dyDescent="0.25">
      <c r="A5568" s="267">
        <v>8136045</v>
      </c>
      <c r="B5568" s="267" t="s">
        <v>8872</v>
      </c>
      <c r="C5568" s="267" t="s">
        <v>22275</v>
      </c>
      <c r="D5568" s="268"/>
      <c r="E5568" s="267">
        <v>50</v>
      </c>
      <c r="F5568" s="269">
        <v>3953</v>
      </c>
      <c r="G5568" s="270">
        <v>7944.8</v>
      </c>
      <c r="M5568" s="267">
        <v>-75.533979080364517</v>
      </c>
    </row>
    <row r="5569" spans="1:13" x14ac:dyDescent="0.25">
      <c r="A5569" s="267">
        <v>8136046</v>
      </c>
      <c r="B5569" s="267" t="s">
        <v>8874</v>
      </c>
      <c r="C5569" s="267" t="s">
        <v>2525</v>
      </c>
      <c r="D5569" s="268"/>
      <c r="E5569" s="267">
        <v>50</v>
      </c>
      <c r="F5569" s="269">
        <v>1554</v>
      </c>
      <c r="G5569" s="270">
        <v>3124.4</v>
      </c>
      <c r="M5569" s="267">
        <v>-75.160764878980842</v>
      </c>
    </row>
    <row r="5570" spans="1:13" x14ac:dyDescent="0.25">
      <c r="A5570" s="267">
        <v>8136049</v>
      </c>
      <c r="B5570" s="267" t="s">
        <v>8876</v>
      </c>
      <c r="C5570" s="267" t="s">
        <v>2525</v>
      </c>
      <c r="D5570" s="268"/>
      <c r="E5570" s="267">
        <v>60</v>
      </c>
      <c r="F5570" s="269">
        <v>229</v>
      </c>
      <c r="G5570" s="270">
        <v>461</v>
      </c>
      <c r="M5570" s="267">
        <v>-83.760234723568999</v>
      </c>
    </row>
    <row r="5571" spans="1:13" x14ac:dyDescent="0.25">
      <c r="A5571" s="267">
        <v>8136050</v>
      </c>
      <c r="B5571" s="267" t="s">
        <v>8878</v>
      </c>
      <c r="C5571" s="267" t="s">
        <v>22275</v>
      </c>
      <c r="D5571" s="268"/>
      <c r="E5571" s="267">
        <v>50</v>
      </c>
      <c r="F5571" s="269">
        <v>3874</v>
      </c>
      <c r="G5571" s="270">
        <v>7786.2</v>
      </c>
      <c r="M5571" s="267">
        <v>-10.677894220390129</v>
      </c>
    </row>
    <row r="5572" spans="1:13" x14ac:dyDescent="0.25">
      <c r="A5572" s="267">
        <v>8136060</v>
      </c>
      <c r="B5572" s="267" t="s">
        <v>8880</v>
      </c>
      <c r="C5572" s="267" t="s">
        <v>2525</v>
      </c>
      <c r="D5572" s="268"/>
      <c r="E5572" s="267">
        <v>50</v>
      </c>
      <c r="F5572" s="269">
        <v>1313</v>
      </c>
      <c r="G5572" s="270">
        <v>2639.6</v>
      </c>
      <c r="M5572" s="267">
        <v>-25.68023800858154</v>
      </c>
    </row>
    <row r="5573" spans="1:13" x14ac:dyDescent="0.25">
      <c r="A5573" s="267">
        <v>8136061</v>
      </c>
      <c r="B5573" s="267" t="s">
        <v>5404</v>
      </c>
      <c r="C5573" s="267" t="s">
        <v>2525</v>
      </c>
      <c r="D5573" s="268"/>
      <c r="E5573" s="267">
        <v>60</v>
      </c>
      <c r="F5573" s="269">
        <v>902</v>
      </c>
      <c r="G5573" s="270">
        <v>1813</v>
      </c>
      <c r="M5573" s="267">
        <v>-81.55346752766188</v>
      </c>
    </row>
    <row r="5574" spans="1:13" x14ac:dyDescent="0.25">
      <c r="A5574" s="267">
        <v>8136062</v>
      </c>
      <c r="B5574" s="267" t="s">
        <v>8883</v>
      </c>
      <c r="C5574" s="267" t="s">
        <v>2525</v>
      </c>
      <c r="D5574" s="268"/>
      <c r="E5574" s="267">
        <v>50</v>
      </c>
      <c r="F5574" s="269">
        <v>1165</v>
      </c>
      <c r="G5574" s="270">
        <v>2342</v>
      </c>
      <c r="M5574" s="267">
        <v>-78.24874713224294</v>
      </c>
    </row>
    <row r="5575" spans="1:13" x14ac:dyDescent="0.25">
      <c r="A5575" s="267">
        <v>8136065</v>
      </c>
      <c r="B5575" s="267" t="s">
        <v>8885</v>
      </c>
      <c r="C5575" s="267" t="s">
        <v>22275</v>
      </c>
      <c r="D5575" s="268"/>
      <c r="E5575" s="267">
        <v>50</v>
      </c>
      <c r="F5575" s="269">
        <v>29340</v>
      </c>
      <c r="G5575" s="270">
        <v>58973.8</v>
      </c>
      <c r="M5575" s="267">
        <v>-70.455647809956218</v>
      </c>
    </row>
    <row r="5576" spans="1:13" x14ac:dyDescent="0.25">
      <c r="A5576" s="267">
        <v>8136066</v>
      </c>
      <c r="B5576" s="267" t="s">
        <v>8887</v>
      </c>
      <c r="C5576" s="267" t="s">
        <v>2525</v>
      </c>
      <c r="D5576" s="268"/>
      <c r="E5576" s="267">
        <v>50</v>
      </c>
      <c r="F5576" s="269">
        <v>1653</v>
      </c>
      <c r="G5576" s="270">
        <v>3322.2</v>
      </c>
      <c r="M5576" s="267">
        <v>-78.121482226776124</v>
      </c>
    </row>
    <row r="5577" spans="1:13" x14ac:dyDescent="0.25">
      <c r="A5577" s="267">
        <v>8136068</v>
      </c>
      <c r="B5577" s="267" t="s">
        <v>8889</v>
      </c>
      <c r="C5577" s="267" t="s">
        <v>2525</v>
      </c>
      <c r="D5577" s="268"/>
      <c r="E5577" s="267">
        <v>60</v>
      </c>
      <c r="F5577" s="269">
        <v>970</v>
      </c>
      <c r="G5577" s="270">
        <v>1950.2</v>
      </c>
      <c r="M5577" s="267">
        <v>-80.920608041392398</v>
      </c>
    </row>
    <row r="5578" spans="1:13" x14ac:dyDescent="0.25">
      <c r="A5578" s="267">
        <v>8136070</v>
      </c>
      <c r="B5578" s="267" t="s">
        <v>8891</v>
      </c>
      <c r="C5578" s="267" t="s">
        <v>2525</v>
      </c>
      <c r="D5578" s="268"/>
      <c r="E5578" s="267">
        <v>50</v>
      </c>
      <c r="F5578" s="269">
        <v>513</v>
      </c>
      <c r="G5578" s="270">
        <v>1030.8</v>
      </c>
      <c r="M5578" s="267">
        <v>-78.804705783814896</v>
      </c>
    </row>
    <row r="5579" spans="1:13" x14ac:dyDescent="0.25">
      <c r="A5579" s="267">
        <v>8136071</v>
      </c>
      <c r="B5579" s="267" t="s">
        <v>8893</v>
      </c>
      <c r="C5579" s="267" t="s">
        <v>2525</v>
      </c>
      <c r="D5579" s="268"/>
      <c r="E5579" s="267">
        <v>50</v>
      </c>
      <c r="F5579" s="269">
        <v>912</v>
      </c>
      <c r="G5579" s="270">
        <v>1832.4</v>
      </c>
      <c r="M5579" s="267">
        <v>-78.631237838757102</v>
      </c>
    </row>
    <row r="5580" spans="1:13" x14ac:dyDescent="0.25">
      <c r="A5580" s="267">
        <v>8136075</v>
      </c>
      <c r="B5580" s="267" t="s">
        <v>8895</v>
      </c>
      <c r="C5580" s="267" t="s">
        <v>2525</v>
      </c>
      <c r="D5580" s="268"/>
      <c r="E5580" s="267">
        <v>50</v>
      </c>
      <c r="F5580" s="269">
        <v>2263</v>
      </c>
      <c r="G5580" s="270">
        <v>4549.3999999999996</v>
      </c>
      <c r="M5580" s="267">
        <v>-77.134165895246568</v>
      </c>
    </row>
    <row r="5581" spans="1:13" x14ac:dyDescent="0.25">
      <c r="A5581" s="267">
        <v>8136079</v>
      </c>
      <c r="B5581" s="267" t="s">
        <v>8897</v>
      </c>
      <c r="C5581" s="267" t="s">
        <v>2525</v>
      </c>
      <c r="D5581" s="268"/>
      <c r="E5581" s="267">
        <v>50</v>
      </c>
      <c r="F5581" s="269">
        <v>3541</v>
      </c>
      <c r="G5581" s="270">
        <v>7117.2</v>
      </c>
      <c r="M5581" s="267">
        <v>-70.750237700605936</v>
      </c>
    </row>
    <row r="5582" spans="1:13" x14ac:dyDescent="0.25">
      <c r="A5582" s="267">
        <v>8136082</v>
      </c>
      <c r="B5582" s="267" t="s">
        <v>8899</v>
      </c>
      <c r="C5582" s="267" t="s">
        <v>2525</v>
      </c>
      <c r="D5582" s="268"/>
      <c r="E5582" s="267">
        <v>50</v>
      </c>
      <c r="F5582" s="269">
        <v>2923</v>
      </c>
      <c r="G5582" s="270">
        <v>5874.8</v>
      </c>
      <c r="M5582" s="267">
        <v>-70.938911997293886</v>
      </c>
    </row>
    <row r="5583" spans="1:13" x14ac:dyDescent="0.25">
      <c r="A5583" s="267">
        <v>8136084</v>
      </c>
      <c r="B5583" s="267" t="s">
        <v>8901</v>
      </c>
      <c r="C5583" s="267" t="s">
        <v>2525</v>
      </c>
      <c r="D5583" s="268"/>
      <c r="E5583" s="267">
        <v>50</v>
      </c>
      <c r="F5583" s="269">
        <v>675</v>
      </c>
      <c r="G5583" s="270">
        <v>1357.4</v>
      </c>
      <c r="M5583" s="267">
        <v>-47.826525777303537</v>
      </c>
    </row>
    <row r="5584" spans="1:13" x14ac:dyDescent="0.25">
      <c r="A5584" s="267">
        <v>8136087</v>
      </c>
      <c r="B5584" s="267" t="s">
        <v>8903</v>
      </c>
      <c r="C5584" s="267" t="s">
        <v>2525</v>
      </c>
      <c r="D5584" s="268"/>
      <c r="E5584" s="267">
        <v>50</v>
      </c>
      <c r="F5584" s="269">
        <v>1117</v>
      </c>
      <c r="G5584" s="270">
        <v>2245.4</v>
      </c>
      <c r="M5584" s="267">
        <v>-76.310975878010638</v>
      </c>
    </row>
    <row r="5585" spans="1:13" x14ac:dyDescent="0.25">
      <c r="A5585" s="267">
        <v>8136088</v>
      </c>
      <c r="B5585" s="267" t="s">
        <v>8905</v>
      </c>
      <c r="C5585" s="267" t="s">
        <v>22275</v>
      </c>
      <c r="D5585" s="268"/>
      <c r="E5585" s="267">
        <v>50</v>
      </c>
      <c r="F5585" s="269">
        <v>33047</v>
      </c>
      <c r="G5585" s="270">
        <v>66424.399999999994</v>
      </c>
      <c r="M5585" s="267">
        <v>-68.73729126168989</v>
      </c>
    </row>
    <row r="5586" spans="1:13" x14ac:dyDescent="0.25">
      <c r="A5586" s="267">
        <v>8136089</v>
      </c>
      <c r="B5586" s="267" t="s">
        <v>8907</v>
      </c>
      <c r="C5586" s="267" t="s">
        <v>2525</v>
      </c>
      <c r="D5586" s="268"/>
      <c r="E5586" s="267">
        <v>50</v>
      </c>
      <c r="F5586" s="269">
        <v>1646</v>
      </c>
      <c r="G5586" s="270">
        <v>3308.4</v>
      </c>
      <c r="M5586" s="267">
        <v>-77.612530523249561</v>
      </c>
    </row>
    <row r="5587" spans="1:13" x14ac:dyDescent="0.25">
      <c r="A5587" s="267">
        <v>8211000</v>
      </c>
      <c r="B5587" s="267" t="s">
        <v>8909</v>
      </c>
      <c r="C5587" s="267" t="s">
        <v>22275</v>
      </c>
      <c r="D5587" s="268"/>
      <c r="E5587" s="267">
        <v>50</v>
      </c>
      <c r="F5587" s="269">
        <v>26563</v>
      </c>
      <c r="G5587" s="270">
        <v>53392</v>
      </c>
      <c r="M5587" s="267">
        <v>-58.91853080851773</v>
      </c>
    </row>
    <row r="5588" spans="1:13" x14ac:dyDescent="0.25">
      <c r="A5588" s="267">
        <v>8212000</v>
      </c>
      <c r="B5588" s="267" t="s">
        <v>8911</v>
      </c>
      <c r="C5588" s="267" t="s">
        <v>22275</v>
      </c>
      <c r="D5588" s="268"/>
      <c r="E5588" s="267">
        <v>50</v>
      </c>
      <c r="F5588" s="269">
        <v>146652</v>
      </c>
      <c r="G5588" s="270">
        <v>294770.2</v>
      </c>
      <c r="M5588" s="267">
        <v>-60.930673880742539</v>
      </c>
    </row>
    <row r="5589" spans="1:13" x14ac:dyDescent="0.25">
      <c r="A5589" s="267">
        <v>8215007</v>
      </c>
      <c r="B5589" s="267" t="s">
        <v>8913</v>
      </c>
      <c r="C5589" s="267" t="s">
        <v>22275</v>
      </c>
      <c r="D5589" s="268"/>
      <c r="E5589" s="267">
        <v>50</v>
      </c>
      <c r="F5589" s="269">
        <v>14056</v>
      </c>
      <c r="G5589" s="270">
        <v>28251.599999999999</v>
      </c>
      <c r="M5589" s="267">
        <v>-62.311939771571566</v>
      </c>
    </row>
    <row r="5590" spans="1:13" x14ac:dyDescent="0.25">
      <c r="A5590" s="267">
        <v>8215009</v>
      </c>
      <c r="B5590" s="267" t="s">
        <v>8915</v>
      </c>
      <c r="C5590" s="267" t="s">
        <v>22275</v>
      </c>
      <c r="D5590" s="268"/>
      <c r="E5590" s="267">
        <v>50</v>
      </c>
      <c r="F5590" s="269">
        <v>21280</v>
      </c>
      <c r="G5590" s="270">
        <v>42773.4</v>
      </c>
      <c r="M5590" s="267">
        <v>-58.956552060233477</v>
      </c>
    </row>
    <row r="5591" spans="1:13" x14ac:dyDescent="0.25">
      <c r="A5591" s="267">
        <v>8215017</v>
      </c>
      <c r="B5591" s="267" t="s">
        <v>8917</v>
      </c>
      <c r="C5591" s="267" t="s">
        <v>22275</v>
      </c>
      <c r="D5591" s="268"/>
      <c r="E5591" s="267">
        <v>50</v>
      </c>
      <c r="F5591" s="269">
        <v>19253</v>
      </c>
      <c r="G5591" s="270">
        <v>38698</v>
      </c>
      <c r="M5591" s="267">
        <v>-54.552347001460575</v>
      </c>
    </row>
    <row r="5592" spans="1:13" x14ac:dyDescent="0.25">
      <c r="A5592" s="267">
        <v>8215021</v>
      </c>
      <c r="B5592" s="267" t="s">
        <v>8520</v>
      </c>
      <c r="C5592" s="267" t="s">
        <v>2525</v>
      </c>
      <c r="D5592" s="268"/>
      <c r="E5592" s="267">
        <v>50</v>
      </c>
      <c r="F5592" s="269">
        <v>3878</v>
      </c>
      <c r="G5592" s="270">
        <v>7794</v>
      </c>
      <c r="M5592" s="267">
        <v>-72.322727964876179</v>
      </c>
    </row>
    <row r="5593" spans="1:13" x14ac:dyDescent="0.25">
      <c r="A5593" s="267">
        <v>8215025</v>
      </c>
      <c r="B5593" s="267" t="s">
        <v>8920</v>
      </c>
      <c r="C5593" s="267" t="s">
        <v>2525</v>
      </c>
      <c r="D5593" s="268"/>
      <c r="E5593" s="267">
        <v>50</v>
      </c>
      <c r="F5593" s="269">
        <v>1709</v>
      </c>
      <c r="G5593" s="270">
        <v>3435.8</v>
      </c>
      <c r="M5593" s="267">
        <v>-75.56198580770689</v>
      </c>
    </row>
    <row r="5594" spans="1:13" x14ac:dyDescent="0.25">
      <c r="A5594" s="267">
        <v>8215029</v>
      </c>
      <c r="B5594" s="267" t="s">
        <v>8922</v>
      </c>
      <c r="C5594" s="267" t="s">
        <v>2525</v>
      </c>
      <c r="D5594" s="268"/>
      <c r="E5594" s="267">
        <v>50</v>
      </c>
      <c r="F5594" s="269">
        <v>2726</v>
      </c>
      <c r="G5594" s="270">
        <v>5479.6</v>
      </c>
      <c r="M5594" s="267">
        <v>-78.104370603601197</v>
      </c>
    </row>
    <row r="5595" spans="1:13" x14ac:dyDescent="0.25">
      <c r="A5595" s="267">
        <v>8215039</v>
      </c>
      <c r="B5595" s="267" t="s">
        <v>8924</v>
      </c>
      <c r="C5595" s="267" t="s">
        <v>2525</v>
      </c>
      <c r="D5595" s="268"/>
      <c r="E5595" s="267">
        <v>50</v>
      </c>
      <c r="F5595" s="269">
        <v>2752</v>
      </c>
      <c r="G5595" s="270">
        <v>5530.6</v>
      </c>
      <c r="M5595" s="267">
        <v>-72.765372946662168</v>
      </c>
    </row>
    <row r="5596" spans="1:13" x14ac:dyDescent="0.25">
      <c r="A5596" s="267">
        <v>8215040</v>
      </c>
      <c r="B5596" s="267" t="s">
        <v>8926</v>
      </c>
      <c r="C5596" s="267" t="s">
        <v>2525</v>
      </c>
      <c r="D5596" s="268"/>
      <c r="E5596" s="267">
        <v>50</v>
      </c>
      <c r="F5596" s="269">
        <v>1127</v>
      </c>
      <c r="G5596" s="270">
        <v>2265.6</v>
      </c>
      <c r="M5596" s="267">
        <v>-78.555447910546746</v>
      </c>
    </row>
    <row r="5597" spans="1:13" x14ac:dyDescent="0.25">
      <c r="A5597" s="267">
        <v>8215046</v>
      </c>
      <c r="B5597" s="267" t="s">
        <v>8928</v>
      </c>
      <c r="C5597" s="267" t="s">
        <v>2525</v>
      </c>
      <c r="D5597" s="268"/>
      <c r="E5597" s="267">
        <v>50</v>
      </c>
      <c r="F5597" s="269">
        <v>7064</v>
      </c>
      <c r="G5597" s="270">
        <v>14198</v>
      </c>
      <c r="M5597" s="267">
        <v>-68.246450960529302</v>
      </c>
    </row>
    <row r="5598" spans="1:13" x14ac:dyDescent="0.25">
      <c r="A5598" s="267">
        <v>8215047</v>
      </c>
      <c r="B5598" s="267" t="s">
        <v>8930</v>
      </c>
      <c r="C5598" s="267" t="s">
        <v>2525</v>
      </c>
      <c r="D5598" s="268"/>
      <c r="E5598" s="267">
        <v>50</v>
      </c>
      <c r="F5598" s="269">
        <v>2564</v>
      </c>
      <c r="G5598" s="270">
        <v>5152.8</v>
      </c>
      <c r="M5598" s="267">
        <v>-77.050078056602359</v>
      </c>
    </row>
    <row r="5599" spans="1:13" x14ac:dyDescent="0.25">
      <c r="A5599" s="267">
        <v>8215059</v>
      </c>
      <c r="B5599" s="267" t="s">
        <v>8932</v>
      </c>
      <c r="C5599" s="267" t="s">
        <v>2525</v>
      </c>
      <c r="D5599" s="268"/>
      <c r="E5599" s="267">
        <v>50</v>
      </c>
      <c r="F5599" s="269">
        <v>5183</v>
      </c>
      <c r="G5599" s="270">
        <v>10417.799999999999</v>
      </c>
      <c r="M5599" s="267">
        <v>-75.280491307170934</v>
      </c>
    </row>
    <row r="5600" spans="1:13" x14ac:dyDescent="0.25">
      <c r="A5600" s="267">
        <v>8215064</v>
      </c>
      <c r="B5600" s="267" t="s">
        <v>8934</v>
      </c>
      <c r="C5600" s="267" t="s">
        <v>22275</v>
      </c>
      <c r="D5600" s="268"/>
      <c r="E5600" s="267">
        <v>50</v>
      </c>
      <c r="F5600" s="269">
        <v>6305</v>
      </c>
      <c r="G5600" s="270">
        <v>12674</v>
      </c>
      <c r="M5600" s="267">
        <v>-76.817640720989743</v>
      </c>
    </row>
    <row r="5601" spans="1:13" x14ac:dyDescent="0.25">
      <c r="A5601" s="267">
        <v>8215066</v>
      </c>
      <c r="B5601" s="267" t="s">
        <v>8936</v>
      </c>
      <c r="C5601" s="267" t="s">
        <v>22275</v>
      </c>
      <c r="D5601" s="268"/>
      <c r="E5601" s="267">
        <v>50</v>
      </c>
      <c r="F5601" s="269">
        <v>6181</v>
      </c>
      <c r="G5601" s="270">
        <v>12423</v>
      </c>
      <c r="M5601" s="267">
        <v>-60.197898585942085</v>
      </c>
    </row>
    <row r="5602" spans="1:13" x14ac:dyDescent="0.25">
      <c r="A5602" s="267">
        <v>8215082</v>
      </c>
      <c r="B5602" s="267" t="s">
        <v>8938</v>
      </c>
      <c r="C5602" s="267" t="s">
        <v>2525</v>
      </c>
      <c r="D5602" s="268"/>
      <c r="E5602" s="267">
        <v>50</v>
      </c>
      <c r="F5602" s="269">
        <v>2297</v>
      </c>
      <c r="G5602" s="270">
        <v>4616.8</v>
      </c>
      <c r="M5602" s="267">
        <v>-75.074232758891057</v>
      </c>
    </row>
    <row r="5603" spans="1:13" x14ac:dyDescent="0.25">
      <c r="A5603" s="267">
        <v>8215084</v>
      </c>
      <c r="B5603" s="267" t="s">
        <v>8940</v>
      </c>
      <c r="C5603" s="267" t="s">
        <v>2525</v>
      </c>
      <c r="D5603" s="268"/>
      <c r="E5603" s="267">
        <v>50</v>
      </c>
      <c r="F5603" s="269">
        <v>6375</v>
      </c>
      <c r="G5603" s="270">
        <v>12814.4</v>
      </c>
      <c r="M5603" s="267">
        <v>-77.129354883365465</v>
      </c>
    </row>
    <row r="5604" spans="1:13" x14ac:dyDescent="0.25">
      <c r="A5604" s="267">
        <v>8215089</v>
      </c>
      <c r="B5604" s="267" t="s">
        <v>8942</v>
      </c>
      <c r="C5604" s="267" t="s">
        <v>2525</v>
      </c>
      <c r="D5604" s="268"/>
      <c r="E5604" s="267">
        <v>50</v>
      </c>
      <c r="F5604" s="269">
        <v>4588</v>
      </c>
      <c r="G5604" s="270">
        <v>9221.4</v>
      </c>
      <c r="M5604" s="267">
        <v>-75.581805112302689</v>
      </c>
    </row>
    <row r="5605" spans="1:13" x14ac:dyDescent="0.25">
      <c r="A5605" s="267">
        <v>8215090</v>
      </c>
      <c r="B5605" s="267" t="s">
        <v>8944</v>
      </c>
      <c r="C5605" s="267" t="s">
        <v>2525</v>
      </c>
      <c r="D5605" s="268"/>
      <c r="E5605" s="267">
        <v>50</v>
      </c>
      <c r="F5605" s="269">
        <v>4956</v>
      </c>
      <c r="G5605" s="270">
        <v>9961.7999999999993</v>
      </c>
      <c r="M5605" s="267">
        <v>-73.269150477710951</v>
      </c>
    </row>
    <row r="5606" spans="1:13" x14ac:dyDescent="0.25">
      <c r="A5606" s="267">
        <v>8215094</v>
      </c>
      <c r="B5606" s="267" t="s">
        <v>8946</v>
      </c>
      <c r="C5606" s="267" t="s">
        <v>2525</v>
      </c>
      <c r="D5606" s="268"/>
      <c r="E5606" s="267">
        <v>50</v>
      </c>
      <c r="F5606" s="269">
        <v>836</v>
      </c>
      <c r="G5606" s="270">
        <v>1679.4</v>
      </c>
      <c r="M5606" s="267">
        <v>-69.041355039263848</v>
      </c>
    </row>
    <row r="5607" spans="1:13" x14ac:dyDescent="0.25">
      <c r="A5607" s="267">
        <v>8215096</v>
      </c>
      <c r="B5607" s="267" t="s">
        <v>8948</v>
      </c>
      <c r="C5607" s="267" t="s">
        <v>2525</v>
      </c>
      <c r="D5607" s="268"/>
      <c r="E5607" s="267">
        <v>50</v>
      </c>
      <c r="F5607" s="269">
        <v>7794</v>
      </c>
      <c r="G5607" s="270">
        <v>15666.4</v>
      </c>
      <c r="M5607" s="267">
        <v>-68.318052331675943</v>
      </c>
    </row>
    <row r="5608" spans="1:13" x14ac:dyDescent="0.25">
      <c r="A5608" s="267">
        <v>8215097</v>
      </c>
      <c r="B5608" s="267" t="s">
        <v>8950</v>
      </c>
      <c r="C5608" s="267" t="s">
        <v>22275</v>
      </c>
      <c r="D5608" s="268"/>
      <c r="E5608" s="267">
        <v>50</v>
      </c>
      <c r="F5608" s="269">
        <v>7268</v>
      </c>
      <c r="G5608" s="270">
        <v>14608.8</v>
      </c>
      <c r="M5608" s="267">
        <v>-78.558664639833523</v>
      </c>
    </row>
    <row r="5609" spans="1:13" x14ac:dyDescent="0.25">
      <c r="A5609" s="267">
        <v>8215099</v>
      </c>
      <c r="B5609" s="267" t="s">
        <v>8952</v>
      </c>
      <c r="C5609" s="267" t="s">
        <v>2525</v>
      </c>
      <c r="D5609" s="268"/>
      <c r="E5609" s="267">
        <v>50</v>
      </c>
      <c r="F5609" s="269">
        <v>5767</v>
      </c>
      <c r="G5609" s="270">
        <v>11592.4</v>
      </c>
      <c r="M5609" s="267">
        <v>-51.900182769230383</v>
      </c>
    </row>
    <row r="5610" spans="1:13" x14ac:dyDescent="0.25">
      <c r="A5610" s="267">
        <v>8215100</v>
      </c>
      <c r="B5610" s="267" t="s">
        <v>8954</v>
      </c>
      <c r="C5610" s="267" t="s">
        <v>2525</v>
      </c>
      <c r="D5610" s="268"/>
      <c r="E5610" s="267">
        <v>50</v>
      </c>
      <c r="F5610" s="269">
        <v>6196</v>
      </c>
      <c r="G5610" s="270">
        <v>12453.8</v>
      </c>
      <c r="M5610" s="267">
        <v>-75.345800771550017</v>
      </c>
    </row>
    <row r="5611" spans="1:13" x14ac:dyDescent="0.25">
      <c r="A5611" s="267">
        <v>8215101</v>
      </c>
      <c r="B5611" s="267" t="s">
        <v>8956</v>
      </c>
      <c r="C5611" s="267" t="s">
        <v>2525</v>
      </c>
      <c r="D5611" s="268"/>
      <c r="E5611" s="267">
        <v>50</v>
      </c>
      <c r="F5611" s="269">
        <v>8822</v>
      </c>
      <c r="G5611" s="270">
        <v>17732.599999999999</v>
      </c>
      <c r="M5611" s="267">
        <v>-73.995691268903002</v>
      </c>
    </row>
    <row r="5612" spans="1:13" x14ac:dyDescent="0.25">
      <c r="A5612" s="267">
        <v>8215102</v>
      </c>
      <c r="B5612" s="267" t="s">
        <v>8958</v>
      </c>
      <c r="C5612" s="267" t="s">
        <v>2525</v>
      </c>
      <c r="D5612" s="268"/>
      <c r="E5612" s="267">
        <v>50</v>
      </c>
      <c r="F5612" s="269">
        <v>7842</v>
      </c>
      <c r="G5612" s="270">
        <v>15762.4</v>
      </c>
      <c r="M5612" s="267">
        <v>-71.407388179631113</v>
      </c>
    </row>
    <row r="5613" spans="1:13" x14ac:dyDescent="0.25">
      <c r="A5613" s="267">
        <v>8215103</v>
      </c>
      <c r="B5613" s="267" t="s">
        <v>8960</v>
      </c>
      <c r="C5613" s="267" t="s">
        <v>2525</v>
      </c>
      <c r="D5613" s="268"/>
      <c r="E5613" s="267">
        <v>50</v>
      </c>
      <c r="F5613" s="269">
        <v>4954</v>
      </c>
      <c r="G5613" s="270">
        <v>9957.6</v>
      </c>
      <c r="M5613" s="267">
        <v>-75.515305065253685</v>
      </c>
    </row>
    <row r="5614" spans="1:13" x14ac:dyDescent="0.25">
      <c r="A5614" s="267">
        <v>8215105</v>
      </c>
      <c r="B5614" s="267" t="s">
        <v>8962</v>
      </c>
      <c r="C5614" s="267" t="s">
        <v>2525</v>
      </c>
      <c r="D5614" s="268"/>
      <c r="E5614" s="267">
        <v>50</v>
      </c>
      <c r="F5614" s="269">
        <v>5839</v>
      </c>
      <c r="G5614" s="270">
        <v>11736.4</v>
      </c>
      <c r="M5614" s="267">
        <v>-78.284198160616285</v>
      </c>
    </row>
    <row r="5615" spans="1:13" x14ac:dyDescent="0.25">
      <c r="A5615" s="267">
        <v>8215106</v>
      </c>
      <c r="B5615" s="267" t="s">
        <v>8964</v>
      </c>
      <c r="C5615" s="267" t="s">
        <v>22275</v>
      </c>
      <c r="D5615" s="268"/>
      <c r="E5615" s="267">
        <v>50</v>
      </c>
      <c r="F5615" s="269">
        <v>10082</v>
      </c>
      <c r="G5615" s="270">
        <v>20265.8</v>
      </c>
      <c r="M5615" s="267">
        <v>-71.51469391856125</v>
      </c>
    </row>
    <row r="5616" spans="1:13" x14ac:dyDescent="0.25">
      <c r="A5616" s="267">
        <v>8215107</v>
      </c>
      <c r="B5616" s="267" t="s">
        <v>8966</v>
      </c>
      <c r="C5616" s="267" t="s">
        <v>2525</v>
      </c>
      <c r="D5616" s="268"/>
      <c r="E5616" s="267">
        <v>50</v>
      </c>
      <c r="F5616" s="269">
        <v>4726</v>
      </c>
      <c r="G5616" s="270">
        <v>9499.6</v>
      </c>
      <c r="M5616" s="267">
        <v>-77.964519355963461</v>
      </c>
    </row>
    <row r="5617" spans="1:13" x14ac:dyDescent="0.25">
      <c r="A5617" s="267">
        <v>8215108</v>
      </c>
      <c r="B5617" s="267" t="s">
        <v>8968</v>
      </c>
      <c r="C5617" s="267" t="s">
        <v>22275</v>
      </c>
      <c r="D5617" s="268"/>
      <c r="E5617" s="267">
        <v>50</v>
      </c>
      <c r="F5617" s="269">
        <v>10036</v>
      </c>
      <c r="G5617" s="270">
        <v>20172</v>
      </c>
      <c r="M5617" s="267">
        <v>-70.92998061960013</v>
      </c>
    </row>
    <row r="5618" spans="1:13" x14ac:dyDescent="0.25">
      <c r="A5618" s="267">
        <v>8215109</v>
      </c>
      <c r="B5618" s="267" t="s">
        <v>8970</v>
      </c>
      <c r="C5618" s="267" t="s">
        <v>22275</v>
      </c>
      <c r="D5618" s="268"/>
      <c r="E5618" s="267">
        <v>50</v>
      </c>
      <c r="F5618" s="269">
        <v>11670</v>
      </c>
      <c r="G5618" s="270">
        <v>23456.799999999999</v>
      </c>
      <c r="M5618" s="267">
        <v>-72.420479794277469</v>
      </c>
    </row>
    <row r="5619" spans="1:13" x14ac:dyDescent="0.25">
      <c r="A5619" s="267">
        <v>8215110</v>
      </c>
      <c r="B5619" s="267" t="s">
        <v>8972</v>
      </c>
      <c r="C5619" s="267" t="s">
        <v>2525</v>
      </c>
      <c r="D5619" s="268"/>
      <c r="E5619" s="267">
        <v>50</v>
      </c>
      <c r="F5619" s="269">
        <v>6051</v>
      </c>
      <c r="G5619" s="270">
        <v>12163</v>
      </c>
      <c r="M5619" s="267">
        <v>-69.432014311394681</v>
      </c>
    </row>
    <row r="5620" spans="1:13" x14ac:dyDescent="0.25">
      <c r="A5620" s="267">
        <v>8215111</v>
      </c>
      <c r="B5620" s="267" t="s">
        <v>8974</v>
      </c>
      <c r="C5620" s="267" t="s">
        <v>2525</v>
      </c>
      <c r="D5620" s="268"/>
      <c r="E5620" s="267">
        <v>50</v>
      </c>
      <c r="F5620" s="269">
        <v>3224</v>
      </c>
      <c r="G5620" s="270">
        <v>6480.2</v>
      </c>
      <c r="M5620" s="267">
        <v>-77.138463378967472</v>
      </c>
    </row>
    <row r="5621" spans="1:13" x14ac:dyDescent="0.25">
      <c r="A5621" s="267">
        <v>8216002</v>
      </c>
      <c r="B5621" s="267" t="s">
        <v>8976</v>
      </c>
      <c r="C5621" s="267" t="s">
        <v>2525</v>
      </c>
      <c r="D5621" s="268"/>
      <c r="E5621" s="267">
        <v>50</v>
      </c>
      <c r="F5621" s="269">
        <v>1647</v>
      </c>
      <c r="G5621" s="270">
        <v>3310.2</v>
      </c>
      <c r="M5621" s="267">
        <v>-73.944576201796281</v>
      </c>
    </row>
    <row r="5622" spans="1:13" x14ac:dyDescent="0.25">
      <c r="A5622" s="267">
        <v>8216005</v>
      </c>
      <c r="B5622" s="267" t="s">
        <v>8978</v>
      </c>
      <c r="C5622" s="267" t="s">
        <v>2525</v>
      </c>
      <c r="D5622" s="268"/>
      <c r="E5622" s="267">
        <v>50</v>
      </c>
      <c r="F5622" s="269">
        <v>3028</v>
      </c>
      <c r="G5622" s="270">
        <v>6087.2</v>
      </c>
      <c r="M5622" s="267">
        <v>-74.211769936665405</v>
      </c>
    </row>
    <row r="5623" spans="1:13" x14ac:dyDescent="0.25">
      <c r="A5623" s="267">
        <v>8216006</v>
      </c>
      <c r="B5623" s="267" t="s">
        <v>8980</v>
      </c>
      <c r="C5623" s="267" t="s">
        <v>2525</v>
      </c>
      <c r="D5623" s="268"/>
      <c r="E5623" s="267">
        <v>50</v>
      </c>
      <c r="F5623" s="269">
        <v>1520</v>
      </c>
      <c r="G5623" s="270">
        <v>3056</v>
      </c>
      <c r="M5623" s="267">
        <v>-68.324425360723239</v>
      </c>
    </row>
    <row r="5624" spans="1:13" x14ac:dyDescent="0.25">
      <c r="A5624" s="267">
        <v>8216007</v>
      </c>
      <c r="B5624" s="267" t="s">
        <v>8982</v>
      </c>
      <c r="C5624" s="267" t="s">
        <v>22275</v>
      </c>
      <c r="D5624" s="268"/>
      <c r="E5624" s="267">
        <v>50</v>
      </c>
      <c r="F5624" s="269">
        <v>14382</v>
      </c>
      <c r="G5624" s="270">
        <v>28907.8</v>
      </c>
      <c r="M5624" s="267">
        <v>-45.794674369861781</v>
      </c>
    </row>
    <row r="5625" spans="1:13" x14ac:dyDescent="0.25">
      <c r="A5625" s="267">
        <v>8216008</v>
      </c>
      <c r="B5625" s="267" t="s">
        <v>8984</v>
      </c>
      <c r="C5625" s="267" t="s">
        <v>2525</v>
      </c>
      <c r="D5625" s="268"/>
      <c r="E5625" s="267">
        <v>50</v>
      </c>
      <c r="F5625" s="269">
        <v>3954</v>
      </c>
      <c r="G5625" s="270">
        <v>7946.6</v>
      </c>
      <c r="M5625" s="267">
        <v>-74.954704750130446</v>
      </c>
    </row>
    <row r="5626" spans="1:13" x14ac:dyDescent="0.25">
      <c r="A5626" s="267">
        <v>8216009</v>
      </c>
      <c r="B5626" s="267" t="s">
        <v>8986</v>
      </c>
      <c r="C5626" s="267" t="s">
        <v>2525</v>
      </c>
      <c r="D5626" s="268"/>
      <c r="E5626" s="267">
        <v>50</v>
      </c>
      <c r="F5626" s="269">
        <v>5935</v>
      </c>
      <c r="G5626" s="270">
        <v>11929.8</v>
      </c>
      <c r="M5626" s="267">
        <v>-74.40191995570494</v>
      </c>
    </row>
    <row r="5627" spans="1:13" x14ac:dyDescent="0.25">
      <c r="A5627" s="267">
        <v>8216012</v>
      </c>
      <c r="B5627" s="267" t="s">
        <v>8988</v>
      </c>
      <c r="C5627" s="267" t="s">
        <v>2525</v>
      </c>
      <c r="D5627" s="268"/>
      <c r="E5627" s="267">
        <v>50</v>
      </c>
      <c r="F5627" s="269">
        <v>1616</v>
      </c>
      <c r="G5627" s="270">
        <v>3247.8</v>
      </c>
      <c r="M5627" s="267">
        <v>-76.39334074663509</v>
      </c>
    </row>
    <row r="5628" spans="1:13" x14ac:dyDescent="0.25">
      <c r="A5628" s="267">
        <v>8216013</v>
      </c>
      <c r="B5628" s="267" t="s">
        <v>8990</v>
      </c>
      <c r="C5628" s="267" t="s">
        <v>2525</v>
      </c>
      <c r="D5628" s="268"/>
      <c r="E5628" s="267">
        <v>50</v>
      </c>
      <c r="F5628" s="269">
        <v>2509</v>
      </c>
      <c r="G5628" s="270">
        <v>5043</v>
      </c>
      <c r="M5628" s="267">
        <v>-78.112680431771409</v>
      </c>
    </row>
    <row r="5629" spans="1:13" x14ac:dyDescent="0.25">
      <c r="A5629" s="267">
        <v>8216015</v>
      </c>
      <c r="B5629" s="267" t="s">
        <v>8992</v>
      </c>
      <c r="C5629" s="267" t="s">
        <v>22275</v>
      </c>
      <c r="D5629" s="268"/>
      <c r="E5629" s="267">
        <v>50</v>
      </c>
      <c r="F5629" s="269">
        <v>14302</v>
      </c>
      <c r="G5629" s="270">
        <v>28747.8</v>
      </c>
      <c r="M5629" s="267">
        <v>-68.713277296026945</v>
      </c>
    </row>
    <row r="5630" spans="1:13" x14ac:dyDescent="0.25">
      <c r="A5630" s="267">
        <v>8216017</v>
      </c>
      <c r="B5630" s="267" t="s">
        <v>8994</v>
      </c>
      <c r="C5630" s="267" t="s">
        <v>22275</v>
      </c>
      <c r="D5630" s="268"/>
      <c r="E5630" s="267">
        <v>50</v>
      </c>
      <c r="F5630" s="269">
        <v>6966</v>
      </c>
      <c r="G5630" s="270">
        <v>14001</v>
      </c>
      <c r="M5630" s="267">
        <v>-68.843516168136659</v>
      </c>
    </row>
    <row r="5631" spans="1:13" x14ac:dyDescent="0.25">
      <c r="A5631" s="267">
        <v>8216022</v>
      </c>
      <c r="B5631" s="267" t="s">
        <v>8996</v>
      </c>
      <c r="C5631" s="267" t="s">
        <v>2525</v>
      </c>
      <c r="D5631" s="268"/>
      <c r="E5631" s="267">
        <v>60</v>
      </c>
      <c r="F5631" s="269">
        <v>2452</v>
      </c>
      <c r="G5631" s="270">
        <v>4927.8</v>
      </c>
      <c r="M5631" s="267">
        <v>-79.14920049224672</v>
      </c>
    </row>
    <row r="5632" spans="1:13" x14ac:dyDescent="0.25">
      <c r="A5632" s="267">
        <v>8216023</v>
      </c>
      <c r="B5632" s="267" t="s">
        <v>8998</v>
      </c>
      <c r="C5632" s="267" t="s">
        <v>2525</v>
      </c>
      <c r="D5632" s="268"/>
      <c r="E5632" s="267">
        <v>50</v>
      </c>
      <c r="F5632" s="269">
        <v>2393</v>
      </c>
      <c r="G5632" s="270">
        <v>4809.6000000000004</v>
      </c>
      <c r="M5632" s="267">
        <v>-63.37563682296372</v>
      </c>
    </row>
    <row r="5633" spans="1:13" x14ac:dyDescent="0.25">
      <c r="A5633" s="267">
        <v>8216024</v>
      </c>
      <c r="B5633" s="267" t="s">
        <v>9000</v>
      </c>
      <c r="C5633" s="267" t="s">
        <v>22275</v>
      </c>
      <c r="D5633" s="268"/>
      <c r="E5633" s="267">
        <v>50</v>
      </c>
      <c r="F5633" s="269">
        <v>3925</v>
      </c>
      <c r="G5633" s="270">
        <v>7889.6</v>
      </c>
      <c r="M5633" s="267">
        <v>-72.847336254595461</v>
      </c>
    </row>
    <row r="5634" spans="1:13" x14ac:dyDescent="0.25">
      <c r="A5634" s="267">
        <v>8216028</v>
      </c>
      <c r="B5634" s="267" t="s">
        <v>7312</v>
      </c>
      <c r="C5634" s="267" t="s">
        <v>22275</v>
      </c>
      <c r="D5634" s="268"/>
      <c r="E5634" s="267">
        <v>50</v>
      </c>
      <c r="F5634" s="269">
        <v>2460</v>
      </c>
      <c r="G5634" s="270">
        <v>4945.3999999999996</v>
      </c>
      <c r="M5634" s="267">
        <v>-73.332832604036881</v>
      </c>
    </row>
    <row r="5635" spans="1:13" x14ac:dyDescent="0.25">
      <c r="A5635" s="267">
        <v>8216029</v>
      </c>
      <c r="B5635" s="267" t="s">
        <v>9003</v>
      </c>
      <c r="C5635" s="267" t="s">
        <v>2525</v>
      </c>
      <c r="D5635" s="268"/>
      <c r="E5635" s="267">
        <v>50</v>
      </c>
      <c r="F5635" s="269">
        <v>1261</v>
      </c>
      <c r="G5635" s="270">
        <v>2534.1999999999998</v>
      </c>
      <c r="M5635" s="267">
        <v>-77.46590850627291</v>
      </c>
    </row>
    <row r="5636" spans="1:13" x14ac:dyDescent="0.25">
      <c r="A5636" s="267">
        <v>8216033</v>
      </c>
      <c r="B5636" s="267" t="s">
        <v>9005</v>
      </c>
      <c r="C5636" s="267" t="s">
        <v>2525</v>
      </c>
      <c r="D5636" s="268"/>
      <c r="E5636" s="267">
        <v>50</v>
      </c>
      <c r="F5636" s="269">
        <v>3064</v>
      </c>
      <c r="G5636" s="270">
        <v>6159</v>
      </c>
      <c r="M5636" s="267">
        <v>-53.056813828262015</v>
      </c>
    </row>
    <row r="5637" spans="1:13" x14ac:dyDescent="0.25">
      <c r="A5637" s="267">
        <v>8216039</v>
      </c>
      <c r="B5637" s="267" t="s">
        <v>9007</v>
      </c>
      <c r="C5637" s="267" t="s">
        <v>2525</v>
      </c>
      <c r="D5637" s="268"/>
      <c r="E5637" s="267">
        <v>50</v>
      </c>
      <c r="F5637" s="269">
        <v>2237</v>
      </c>
      <c r="G5637" s="270">
        <v>4496.6000000000004</v>
      </c>
      <c r="M5637" s="267">
        <v>-68.880149051089461</v>
      </c>
    </row>
    <row r="5638" spans="1:13" x14ac:dyDescent="0.25">
      <c r="A5638" s="267">
        <v>8216041</v>
      </c>
      <c r="B5638" s="267" t="s">
        <v>9009</v>
      </c>
      <c r="C5638" s="267" t="s">
        <v>2525</v>
      </c>
      <c r="D5638" s="268"/>
      <c r="E5638" s="267">
        <v>50</v>
      </c>
      <c r="F5638" s="269">
        <v>2987</v>
      </c>
      <c r="G5638" s="270">
        <v>6003.4</v>
      </c>
      <c r="M5638" s="267">
        <v>-67.754937899662167</v>
      </c>
    </row>
    <row r="5639" spans="1:13" x14ac:dyDescent="0.25">
      <c r="A5639" s="267">
        <v>8216043</v>
      </c>
      <c r="B5639" s="267" t="s">
        <v>9011</v>
      </c>
      <c r="C5639" s="267" t="s">
        <v>22275</v>
      </c>
      <c r="D5639" s="268"/>
      <c r="E5639" s="267">
        <v>50</v>
      </c>
      <c r="F5639" s="269">
        <v>23449</v>
      </c>
      <c r="G5639" s="270">
        <v>47133</v>
      </c>
      <c r="M5639" s="267">
        <v>-67.888063379601746</v>
      </c>
    </row>
    <row r="5640" spans="1:13" x14ac:dyDescent="0.25">
      <c r="A5640" s="267">
        <v>8216049</v>
      </c>
      <c r="B5640" s="267" t="s">
        <v>9013</v>
      </c>
      <c r="C5640" s="267" t="s">
        <v>2525</v>
      </c>
      <c r="D5640" s="268"/>
      <c r="E5640" s="267">
        <v>50</v>
      </c>
      <c r="F5640" s="269">
        <v>5493</v>
      </c>
      <c r="G5640" s="270">
        <v>11041.8</v>
      </c>
      <c r="M5640" s="267">
        <v>-69.376371641901358</v>
      </c>
    </row>
    <row r="5641" spans="1:13" x14ac:dyDescent="0.25">
      <c r="A5641" s="267">
        <v>8216052</v>
      </c>
      <c r="B5641" s="267" t="s">
        <v>9015</v>
      </c>
      <c r="C5641" s="267" t="s">
        <v>2525</v>
      </c>
      <c r="D5641" s="268"/>
      <c r="E5641" s="267">
        <v>50</v>
      </c>
      <c r="F5641" s="269">
        <v>1474</v>
      </c>
      <c r="G5641" s="270">
        <v>2963.4</v>
      </c>
      <c r="M5641" s="267">
        <v>-73.147384642889122</v>
      </c>
    </row>
    <row r="5642" spans="1:13" x14ac:dyDescent="0.25">
      <c r="A5642" s="267">
        <v>8216059</v>
      </c>
      <c r="B5642" s="267" t="s">
        <v>9017</v>
      </c>
      <c r="C5642" s="267" t="s">
        <v>2525</v>
      </c>
      <c r="D5642" s="268"/>
      <c r="E5642" s="267">
        <v>50</v>
      </c>
      <c r="F5642" s="269">
        <v>1250</v>
      </c>
      <c r="G5642" s="270">
        <v>2512.6</v>
      </c>
      <c r="M5642" s="267">
        <v>-77.177391060346793</v>
      </c>
    </row>
    <row r="5643" spans="1:13" x14ac:dyDescent="0.25">
      <c r="A5643" s="267">
        <v>8216063</v>
      </c>
      <c r="B5643" s="267" t="s">
        <v>9019</v>
      </c>
      <c r="C5643" s="267" t="s">
        <v>2525</v>
      </c>
      <c r="D5643" s="268"/>
      <c r="E5643" s="267">
        <v>50</v>
      </c>
      <c r="F5643" s="269">
        <v>3305</v>
      </c>
      <c r="G5643" s="270">
        <v>6643.4</v>
      </c>
      <c r="M5643" s="267">
        <v>-66.278805345036034</v>
      </c>
    </row>
    <row r="5644" spans="1:13" x14ac:dyDescent="0.25">
      <c r="A5644" s="267">
        <v>8221000</v>
      </c>
      <c r="B5644" s="267" t="s">
        <v>9021</v>
      </c>
      <c r="C5644" s="267" t="s">
        <v>22275</v>
      </c>
      <c r="D5644" s="268"/>
      <c r="E5644" s="267">
        <v>50</v>
      </c>
      <c r="F5644" s="269">
        <v>74094</v>
      </c>
      <c r="G5644" s="270">
        <v>148928.20000000001</v>
      </c>
      <c r="M5644" s="267">
        <v>-66.435631805638508</v>
      </c>
    </row>
    <row r="5645" spans="1:13" x14ac:dyDescent="0.25">
      <c r="A5645" s="267">
        <v>8222000</v>
      </c>
      <c r="B5645" s="267" t="s">
        <v>9023</v>
      </c>
      <c r="C5645" s="267" t="s">
        <v>22275</v>
      </c>
      <c r="D5645" s="268"/>
      <c r="E5645" s="267">
        <v>50</v>
      </c>
      <c r="F5645" s="269">
        <v>150042</v>
      </c>
      <c r="G5645" s="270">
        <v>301583.59999999998</v>
      </c>
      <c r="M5645" s="267">
        <v>-60.015274097309131</v>
      </c>
    </row>
    <row r="5646" spans="1:13" x14ac:dyDescent="0.25">
      <c r="A5646" s="267">
        <v>8225001</v>
      </c>
      <c r="B5646" s="267" t="s">
        <v>9025</v>
      </c>
      <c r="C5646" s="267" t="s">
        <v>22275</v>
      </c>
      <c r="D5646" s="268"/>
      <c r="E5646" s="267">
        <v>60</v>
      </c>
      <c r="F5646" s="269">
        <v>2515</v>
      </c>
      <c r="G5646" s="270">
        <v>5055.6000000000004</v>
      </c>
      <c r="M5646" s="267">
        <v>-81.978340545758329</v>
      </c>
    </row>
    <row r="5647" spans="1:13" x14ac:dyDescent="0.25">
      <c r="A5647" s="267">
        <v>8225002</v>
      </c>
      <c r="B5647" s="267" t="s">
        <v>9027</v>
      </c>
      <c r="C5647" s="267" t="s">
        <v>2525</v>
      </c>
      <c r="D5647" s="268"/>
      <c r="E5647" s="267">
        <v>60</v>
      </c>
      <c r="F5647" s="269">
        <v>2418</v>
      </c>
      <c r="G5647" s="270">
        <v>4860.6000000000004</v>
      </c>
      <c r="M5647" s="267">
        <v>-79.180923133342304</v>
      </c>
    </row>
    <row r="5648" spans="1:13" x14ac:dyDescent="0.25">
      <c r="A5648" s="267">
        <v>8225009</v>
      </c>
      <c r="B5648" s="267" t="s">
        <v>9029</v>
      </c>
      <c r="C5648" s="267" t="s">
        <v>2525</v>
      </c>
      <c r="D5648" s="268"/>
      <c r="E5648" s="267">
        <v>50</v>
      </c>
      <c r="F5648" s="269">
        <v>2877</v>
      </c>
      <c r="G5648" s="270">
        <v>5783.2</v>
      </c>
      <c r="M5648" s="267">
        <v>-78.367732278855172</v>
      </c>
    </row>
    <row r="5649" spans="1:13" x14ac:dyDescent="0.25">
      <c r="A5649" s="267">
        <v>8225010</v>
      </c>
      <c r="B5649" s="267" t="s">
        <v>9031</v>
      </c>
      <c r="C5649" s="267" t="s">
        <v>2525</v>
      </c>
      <c r="D5649" s="268"/>
      <c r="E5649" s="267">
        <v>50</v>
      </c>
      <c r="F5649" s="269">
        <v>683</v>
      </c>
      <c r="G5649" s="270">
        <v>1372.2</v>
      </c>
      <c r="M5649" s="267">
        <v>-75.958367032905784</v>
      </c>
    </row>
    <row r="5650" spans="1:13" x14ac:dyDescent="0.25">
      <c r="A5650" s="267">
        <v>8225014</v>
      </c>
      <c r="B5650" s="267" t="s">
        <v>9033</v>
      </c>
      <c r="C5650" s="267" t="s">
        <v>22275</v>
      </c>
      <c r="D5650" s="268"/>
      <c r="E5650" s="267">
        <v>50</v>
      </c>
      <c r="F5650" s="269">
        <v>8905</v>
      </c>
      <c r="G5650" s="270">
        <v>17898.8</v>
      </c>
      <c r="M5650" s="267">
        <v>-74.71195996602178</v>
      </c>
    </row>
    <row r="5651" spans="1:13" x14ac:dyDescent="0.25">
      <c r="A5651" s="267">
        <v>8225024</v>
      </c>
      <c r="B5651" s="267" t="s">
        <v>9035</v>
      </c>
      <c r="C5651" s="267" t="s">
        <v>2525</v>
      </c>
      <c r="D5651" s="268"/>
      <c r="E5651" s="267">
        <v>60</v>
      </c>
      <c r="F5651" s="269">
        <v>1380</v>
      </c>
      <c r="G5651" s="270">
        <v>2773.6</v>
      </c>
      <c r="M5651" s="267">
        <v>-80.56684973957438</v>
      </c>
    </row>
    <row r="5652" spans="1:13" x14ac:dyDescent="0.25">
      <c r="A5652" s="267">
        <v>8225032</v>
      </c>
      <c r="B5652" s="267" t="s">
        <v>9037</v>
      </c>
      <c r="C5652" s="267" t="s">
        <v>2525</v>
      </c>
      <c r="D5652" s="268"/>
      <c r="E5652" s="267">
        <v>50</v>
      </c>
      <c r="F5652" s="269">
        <v>3484</v>
      </c>
      <c r="G5652" s="270">
        <v>7002.6</v>
      </c>
      <c r="M5652" s="267">
        <v>-75.188325358836437</v>
      </c>
    </row>
    <row r="5653" spans="1:13" x14ac:dyDescent="0.25">
      <c r="A5653" s="267">
        <v>8225033</v>
      </c>
      <c r="B5653" s="267" t="s">
        <v>9039</v>
      </c>
      <c r="C5653" s="267" t="s">
        <v>2525</v>
      </c>
      <c r="D5653" s="268"/>
      <c r="E5653" s="267">
        <v>50</v>
      </c>
      <c r="F5653" s="269">
        <v>2421</v>
      </c>
      <c r="G5653" s="270">
        <v>4866.2</v>
      </c>
      <c r="M5653" s="267">
        <v>-70.674571406363071</v>
      </c>
    </row>
    <row r="5654" spans="1:13" x14ac:dyDescent="0.25">
      <c r="A5654" s="267">
        <v>8225039</v>
      </c>
      <c r="B5654" s="267" t="s">
        <v>9041</v>
      </c>
      <c r="C5654" s="267" t="s">
        <v>2525</v>
      </c>
      <c r="D5654" s="268"/>
      <c r="E5654" s="267">
        <v>50</v>
      </c>
      <c r="F5654" s="269">
        <v>1545</v>
      </c>
      <c r="G5654" s="270">
        <v>3106.2</v>
      </c>
      <c r="M5654" s="267">
        <v>-78.703667652421331</v>
      </c>
    </row>
    <row r="5655" spans="1:13" x14ac:dyDescent="0.25">
      <c r="A5655" s="267">
        <v>8225042</v>
      </c>
      <c r="B5655" s="267" t="s">
        <v>9043</v>
      </c>
      <c r="C5655" s="267" t="s">
        <v>2525</v>
      </c>
      <c r="D5655" s="268"/>
      <c r="E5655" s="267">
        <v>50</v>
      </c>
      <c r="F5655" s="269">
        <v>1016</v>
      </c>
      <c r="G5655" s="270">
        <v>2041.8</v>
      </c>
      <c r="M5655" s="267">
        <v>-78.350126573497718</v>
      </c>
    </row>
    <row r="5656" spans="1:13" x14ac:dyDescent="0.25">
      <c r="A5656" s="267">
        <v>8225052</v>
      </c>
      <c r="B5656" s="267" t="s">
        <v>4155</v>
      </c>
      <c r="C5656" s="267" t="s">
        <v>2525</v>
      </c>
      <c r="D5656" s="268"/>
      <c r="E5656" s="267">
        <v>50</v>
      </c>
      <c r="F5656" s="269">
        <v>2218</v>
      </c>
      <c r="G5656" s="270">
        <v>4458.8</v>
      </c>
      <c r="M5656" s="267">
        <v>-76.084472201509129</v>
      </c>
    </row>
    <row r="5657" spans="1:13" x14ac:dyDescent="0.25">
      <c r="A5657" s="267">
        <v>8225058</v>
      </c>
      <c r="B5657" s="267" t="s">
        <v>9046</v>
      </c>
      <c r="C5657" s="267" t="s">
        <v>22275</v>
      </c>
      <c r="D5657" s="268"/>
      <c r="E5657" s="267">
        <v>50</v>
      </c>
      <c r="F5657" s="269">
        <v>11715</v>
      </c>
      <c r="G5657" s="270">
        <v>23548</v>
      </c>
      <c r="M5657" s="267">
        <v>-74.234219809276468</v>
      </c>
    </row>
    <row r="5658" spans="1:13" x14ac:dyDescent="0.25">
      <c r="A5658" s="267">
        <v>8225060</v>
      </c>
      <c r="B5658" s="267" t="s">
        <v>9048</v>
      </c>
      <c r="C5658" s="267" t="s">
        <v>2525</v>
      </c>
      <c r="D5658" s="268"/>
      <c r="E5658" s="267">
        <v>60</v>
      </c>
      <c r="F5658" s="269">
        <v>2436</v>
      </c>
      <c r="G5658" s="270">
        <v>4896.8</v>
      </c>
      <c r="M5658" s="267">
        <v>-79.05857556645843</v>
      </c>
    </row>
    <row r="5659" spans="1:13" x14ac:dyDescent="0.25">
      <c r="A5659" s="267">
        <v>8225064</v>
      </c>
      <c r="B5659" s="267" t="s">
        <v>9050</v>
      </c>
      <c r="C5659" s="267" t="s">
        <v>2525</v>
      </c>
      <c r="D5659" s="268"/>
      <c r="E5659" s="267">
        <v>60</v>
      </c>
      <c r="F5659" s="269">
        <v>1155</v>
      </c>
      <c r="G5659" s="270">
        <v>2320.8000000000002</v>
      </c>
      <c r="M5659" s="267">
        <v>-82.110978156585048</v>
      </c>
    </row>
    <row r="5660" spans="1:13" x14ac:dyDescent="0.25">
      <c r="A5660" s="267">
        <v>8225067</v>
      </c>
      <c r="B5660" s="267" t="s">
        <v>9052</v>
      </c>
      <c r="C5660" s="267" t="s">
        <v>2525</v>
      </c>
      <c r="D5660" s="268"/>
      <c r="E5660" s="267">
        <v>50</v>
      </c>
      <c r="F5660" s="269">
        <v>756</v>
      </c>
      <c r="G5660" s="270">
        <v>1519</v>
      </c>
      <c r="M5660" s="267">
        <v>-77.234841884650265</v>
      </c>
    </row>
    <row r="5661" spans="1:13" x14ac:dyDescent="0.25">
      <c r="A5661" s="267">
        <v>8225068</v>
      </c>
      <c r="B5661" s="267" t="s">
        <v>7431</v>
      </c>
      <c r="C5661" s="267" t="s">
        <v>2525</v>
      </c>
      <c r="D5661" s="268"/>
      <c r="E5661" s="267">
        <v>60</v>
      </c>
      <c r="F5661" s="269">
        <v>911</v>
      </c>
      <c r="G5661" s="270">
        <v>1831.8</v>
      </c>
      <c r="M5661" s="267">
        <v>-81.662646619354888</v>
      </c>
    </row>
    <row r="5662" spans="1:13" x14ac:dyDescent="0.25">
      <c r="A5662" s="267">
        <v>8225074</v>
      </c>
      <c r="B5662" s="267" t="s">
        <v>9055</v>
      </c>
      <c r="C5662" s="267" t="s">
        <v>2525</v>
      </c>
      <c r="D5662" s="268"/>
      <c r="E5662" s="267">
        <v>50</v>
      </c>
      <c r="F5662" s="269">
        <v>2579</v>
      </c>
      <c r="G5662" s="270">
        <v>5183.2</v>
      </c>
      <c r="M5662" s="267">
        <v>-61.720295917495321</v>
      </c>
    </row>
    <row r="5663" spans="1:13" x14ac:dyDescent="0.25">
      <c r="A5663" s="267">
        <v>8225075</v>
      </c>
      <c r="B5663" s="267" t="s">
        <v>9057</v>
      </c>
      <c r="C5663" s="267" t="s">
        <v>22275</v>
      </c>
      <c r="D5663" s="268"/>
      <c r="E5663" s="267">
        <v>50</v>
      </c>
      <c r="F5663" s="269">
        <v>3215</v>
      </c>
      <c r="G5663" s="270">
        <v>6463</v>
      </c>
      <c r="M5663" s="267">
        <v>-73.900048362037779</v>
      </c>
    </row>
    <row r="5664" spans="1:13" x14ac:dyDescent="0.25">
      <c r="A5664" s="267">
        <v>8225082</v>
      </c>
      <c r="B5664" s="267" t="s">
        <v>8880</v>
      </c>
      <c r="C5664" s="267" t="s">
        <v>2525</v>
      </c>
      <c r="D5664" s="268"/>
      <c r="E5664" s="267">
        <v>60</v>
      </c>
      <c r="F5664" s="269">
        <v>1054</v>
      </c>
      <c r="G5664" s="270">
        <v>2118</v>
      </c>
      <c r="M5664" s="267">
        <v>-80.362545935397051</v>
      </c>
    </row>
    <row r="5665" spans="1:13" x14ac:dyDescent="0.25">
      <c r="A5665" s="267">
        <v>8225091</v>
      </c>
      <c r="B5665" s="267" t="s">
        <v>9060</v>
      </c>
      <c r="C5665" s="267" t="s">
        <v>2525</v>
      </c>
      <c r="D5665" s="268"/>
      <c r="E5665" s="267">
        <v>60</v>
      </c>
      <c r="F5665" s="269">
        <v>2106</v>
      </c>
      <c r="G5665" s="270">
        <v>4232.6000000000004</v>
      </c>
      <c r="M5665" s="267">
        <v>-79.531163387772793</v>
      </c>
    </row>
    <row r="5666" spans="1:13" x14ac:dyDescent="0.25">
      <c r="A5666" s="267">
        <v>8225109</v>
      </c>
      <c r="B5666" s="267" t="s">
        <v>9062</v>
      </c>
      <c r="C5666" s="267" t="s">
        <v>22275</v>
      </c>
      <c r="D5666" s="268"/>
      <c r="E5666" s="267">
        <v>50</v>
      </c>
      <c r="F5666" s="269">
        <v>5690</v>
      </c>
      <c r="G5666" s="270">
        <v>11437</v>
      </c>
      <c r="M5666" s="267">
        <v>-73.800700710813985</v>
      </c>
    </row>
    <row r="5667" spans="1:13" x14ac:dyDescent="0.25">
      <c r="A5667" s="267">
        <v>8225113</v>
      </c>
      <c r="B5667" s="267" t="s">
        <v>2839</v>
      </c>
      <c r="C5667" s="267" t="s">
        <v>2525</v>
      </c>
      <c r="D5667" s="268"/>
      <c r="E5667" s="267">
        <v>50</v>
      </c>
      <c r="F5667" s="269">
        <v>346</v>
      </c>
      <c r="G5667" s="270">
        <v>695.6</v>
      </c>
      <c r="M5667" s="267">
        <v>-70.402454230942979</v>
      </c>
    </row>
    <row r="5668" spans="1:13" x14ac:dyDescent="0.25">
      <c r="A5668" s="267">
        <v>8225114</v>
      </c>
      <c r="B5668" s="267" t="s">
        <v>9065</v>
      </c>
      <c r="C5668" s="267" t="s">
        <v>22275</v>
      </c>
      <c r="D5668" s="268"/>
      <c r="E5668" s="267">
        <v>50</v>
      </c>
      <c r="F5668" s="269">
        <v>1441</v>
      </c>
      <c r="G5668" s="270">
        <v>2895.6</v>
      </c>
      <c r="M5668" s="267">
        <v>-78.282027857640884</v>
      </c>
    </row>
    <row r="5669" spans="1:13" x14ac:dyDescent="0.25">
      <c r="A5669" s="267">
        <v>8225115</v>
      </c>
      <c r="B5669" s="267" t="s">
        <v>9067</v>
      </c>
      <c r="C5669" s="267" t="s">
        <v>2525</v>
      </c>
      <c r="D5669" s="268"/>
      <c r="E5669" s="267">
        <v>60</v>
      </c>
      <c r="F5669" s="269">
        <v>2020</v>
      </c>
      <c r="G5669" s="270">
        <v>4060.2</v>
      </c>
      <c r="M5669" s="267">
        <v>-79.648740067190289</v>
      </c>
    </row>
    <row r="5670" spans="1:13" x14ac:dyDescent="0.25">
      <c r="A5670" s="267">
        <v>8225116</v>
      </c>
      <c r="B5670" s="267" t="s">
        <v>9069</v>
      </c>
      <c r="C5670" s="267" t="s">
        <v>2525</v>
      </c>
      <c r="D5670" s="268"/>
      <c r="E5670" s="267">
        <v>70</v>
      </c>
      <c r="F5670" s="269">
        <v>1513</v>
      </c>
      <c r="G5670" s="270">
        <v>3040.6</v>
      </c>
      <c r="M5670" s="267">
        <v>-85.676795081587301</v>
      </c>
    </row>
    <row r="5671" spans="1:13" x14ac:dyDescent="0.25">
      <c r="A5671" s="267">
        <v>8225117</v>
      </c>
      <c r="B5671" s="267" t="s">
        <v>9071</v>
      </c>
      <c r="C5671" s="267" t="s">
        <v>2525</v>
      </c>
      <c r="D5671" s="268"/>
      <c r="E5671" s="267">
        <v>50</v>
      </c>
      <c r="F5671" s="269">
        <v>2952</v>
      </c>
      <c r="G5671" s="270">
        <v>5932.6</v>
      </c>
      <c r="M5671" s="267">
        <v>-77.827264040270848</v>
      </c>
    </row>
    <row r="5672" spans="1:13" x14ac:dyDescent="0.25">
      <c r="A5672" s="267">
        <v>8225118</v>
      </c>
      <c r="B5672" s="267" t="s">
        <v>9073</v>
      </c>
      <c r="C5672" s="267" t="s">
        <v>2525</v>
      </c>
      <c r="D5672" s="268"/>
      <c r="E5672" s="267">
        <v>60</v>
      </c>
      <c r="F5672" s="269">
        <v>2356</v>
      </c>
      <c r="G5672" s="270">
        <v>4736.3999999999996</v>
      </c>
      <c r="M5672" s="267">
        <v>-79.667396812294854</v>
      </c>
    </row>
    <row r="5673" spans="1:13" x14ac:dyDescent="0.25">
      <c r="A5673" s="267">
        <v>8226003</v>
      </c>
      <c r="B5673" s="267" t="s">
        <v>9075</v>
      </c>
      <c r="C5673" s="267" t="s">
        <v>2525</v>
      </c>
      <c r="D5673" s="268"/>
      <c r="E5673" s="267">
        <v>50</v>
      </c>
      <c r="F5673" s="269">
        <v>2671</v>
      </c>
      <c r="G5673" s="270">
        <v>5369</v>
      </c>
      <c r="M5673" s="267">
        <v>-69.017268072066472</v>
      </c>
    </row>
    <row r="5674" spans="1:13" x14ac:dyDescent="0.25">
      <c r="A5674" s="267">
        <v>8226006</v>
      </c>
      <c r="B5674" s="267" t="s">
        <v>9077</v>
      </c>
      <c r="C5674" s="267" t="s">
        <v>2525</v>
      </c>
      <c r="D5674" s="268"/>
      <c r="E5674" s="267">
        <v>50</v>
      </c>
      <c r="F5674" s="269">
        <v>3197</v>
      </c>
      <c r="G5674" s="270">
        <v>6425.6</v>
      </c>
      <c r="M5674" s="267">
        <v>-76.584358893953024</v>
      </c>
    </row>
    <row r="5675" spans="1:13" x14ac:dyDescent="0.25">
      <c r="A5675" s="267">
        <v>8226009</v>
      </c>
      <c r="B5675" s="267" t="s">
        <v>2317</v>
      </c>
      <c r="C5675" s="267" t="s">
        <v>2525</v>
      </c>
      <c r="D5675" s="268"/>
      <c r="E5675" s="267">
        <v>50</v>
      </c>
      <c r="F5675" s="269">
        <v>6944</v>
      </c>
      <c r="G5675" s="270">
        <v>13958.4</v>
      </c>
      <c r="M5675" s="267">
        <v>-73.582987459048894</v>
      </c>
    </row>
    <row r="5676" spans="1:13" x14ac:dyDescent="0.25">
      <c r="A5676" s="267">
        <v>8226010</v>
      </c>
      <c r="B5676" s="267" t="s">
        <v>9080</v>
      </c>
      <c r="C5676" s="267" t="s">
        <v>2525</v>
      </c>
      <c r="D5676" s="268"/>
      <c r="E5676" s="267">
        <v>50</v>
      </c>
      <c r="F5676" s="269">
        <v>4410</v>
      </c>
      <c r="G5676" s="270">
        <v>8863.7999999999993</v>
      </c>
      <c r="M5676" s="267">
        <v>-75.391621457659625</v>
      </c>
    </row>
    <row r="5677" spans="1:13" x14ac:dyDescent="0.25">
      <c r="A5677" s="267">
        <v>8226012</v>
      </c>
      <c r="B5677" s="267" t="s">
        <v>9082</v>
      </c>
      <c r="C5677" s="267" t="s">
        <v>2525</v>
      </c>
      <c r="D5677" s="268"/>
      <c r="E5677" s="267">
        <v>50</v>
      </c>
      <c r="F5677" s="269">
        <v>6077</v>
      </c>
      <c r="G5677" s="270">
        <v>12215.6</v>
      </c>
      <c r="M5677" s="267">
        <v>-73.842329319770315</v>
      </c>
    </row>
    <row r="5678" spans="1:13" x14ac:dyDescent="0.25">
      <c r="A5678" s="267">
        <v>8226013</v>
      </c>
      <c r="B5678" s="267" t="s">
        <v>9084</v>
      </c>
      <c r="C5678" s="267" t="s">
        <v>22275</v>
      </c>
      <c r="D5678" s="268"/>
      <c r="E5678" s="267">
        <v>50</v>
      </c>
      <c r="F5678" s="269">
        <v>7283</v>
      </c>
      <c r="G5678" s="270">
        <v>14639.6</v>
      </c>
      <c r="M5678" s="267">
        <v>-68.064281013226037</v>
      </c>
    </row>
    <row r="5679" spans="1:13" x14ac:dyDescent="0.25">
      <c r="A5679" s="267">
        <v>8226017</v>
      </c>
      <c r="B5679" s="267" t="s">
        <v>9086</v>
      </c>
      <c r="C5679" s="267" t="s">
        <v>2525</v>
      </c>
      <c r="D5679" s="268"/>
      <c r="E5679" s="267">
        <v>50</v>
      </c>
      <c r="F5679" s="269">
        <v>1238</v>
      </c>
      <c r="G5679" s="270">
        <v>2489</v>
      </c>
      <c r="M5679" s="267">
        <v>-78.439233122454354</v>
      </c>
    </row>
    <row r="5680" spans="1:13" x14ac:dyDescent="0.25">
      <c r="A5680" s="267">
        <v>8226018</v>
      </c>
      <c r="B5680" s="267" t="s">
        <v>9088</v>
      </c>
      <c r="C5680" s="267" t="s">
        <v>22275</v>
      </c>
      <c r="D5680" s="268"/>
      <c r="E5680" s="267">
        <v>50</v>
      </c>
      <c r="F5680" s="269">
        <v>7400</v>
      </c>
      <c r="G5680" s="270">
        <v>14874.6</v>
      </c>
      <c r="M5680" s="267">
        <v>-69.2290282901686</v>
      </c>
    </row>
    <row r="5681" spans="1:13" x14ac:dyDescent="0.25">
      <c r="A5681" s="267">
        <v>8226020</v>
      </c>
      <c r="B5681" s="267" t="s">
        <v>9090</v>
      </c>
      <c r="C5681" s="267" t="s">
        <v>2525</v>
      </c>
      <c r="D5681" s="268"/>
      <c r="E5681" s="267">
        <v>50</v>
      </c>
      <c r="F5681" s="269">
        <v>1267</v>
      </c>
      <c r="G5681" s="270">
        <v>2546.8000000000002</v>
      </c>
      <c r="M5681" s="267">
        <v>-78.424467215655355</v>
      </c>
    </row>
    <row r="5682" spans="1:13" x14ac:dyDescent="0.25">
      <c r="A5682" s="267">
        <v>8226022</v>
      </c>
      <c r="B5682" s="267" t="s">
        <v>9092</v>
      </c>
      <c r="C5682" s="267" t="s">
        <v>2525</v>
      </c>
      <c r="D5682" s="268"/>
      <c r="E5682" s="267">
        <v>50</v>
      </c>
      <c r="F5682" s="269">
        <v>1198</v>
      </c>
      <c r="G5682" s="270">
        <v>2407.4</v>
      </c>
      <c r="M5682" s="267">
        <v>-71.771599560784153</v>
      </c>
    </row>
    <row r="5683" spans="1:13" x14ac:dyDescent="0.25">
      <c r="A5683" s="267">
        <v>8226027</v>
      </c>
      <c r="B5683" s="267" t="s">
        <v>9094</v>
      </c>
      <c r="C5683" s="267" t="s">
        <v>2525</v>
      </c>
      <c r="D5683" s="268"/>
      <c r="E5683" s="267">
        <v>60</v>
      </c>
      <c r="F5683" s="269">
        <v>234</v>
      </c>
      <c r="G5683" s="270">
        <v>471</v>
      </c>
      <c r="M5683" s="267">
        <v>-80.908091138856435</v>
      </c>
    </row>
    <row r="5684" spans="1:13" x14ac:dyDescent="0.25">
      <c r="A5684" s="267">
        <v>8226028</v>
      </c>
      <c r="B5684" s="267" t="s">
        <v>9096</v>
      </c>
      <c r="C5684" s="267" t="s">
        <v>2525</v>
      </c>
      <c r="D5684" s="268"/>
      <c r="E5684" s="267">
        <v>50</v>
      </c>
      <c r="F5684" s="269">
        <v>5632</v>
      </c>
      <c r="G5684" s="270">
        <v>11320.6</v>
      </c>
      <c r="M5684" s="267">
        <v>-70.132128919408814</v>
      </c>
    </row>
    <row r="5685" spans="1:13" x14ac:dyDescent="0.25">
      <c r="A5685" s="267">
        <v>8226029</v>
      </c>
      <c r="B5685" s="267" t="s">
        <v>9098</v>
      </c>
      <c r="C5685" s="267" t="s">
        <v>2525</v>
      </c>
      <c r="D5685" s="268"/>
      <c r="E5685" s="267">
        <v>50</v>
      </c>
      <c r="F5685" s="269">
        <v>1371</v>
      </c>
      <c r="G5685" s="270">
        <v>2756</v>
      </c>
      <c r="M5685" s="267">
        <v>-77.527041091039408</v>
      </c>
    </row>
    <row r="5686" spans="1:13" x14ac:dyDescent="0.25">
      <c r="A5686" s="267">
        <v>8226031</v>
      </c>
      <c r="B5686" s="267" t="s">
        <v>9100</v>
      </c>
      <c r="C5686" s="267" t="s">
        <v>22275</v>
      </c>
      <c r="D5686" s="268"/>
      <c r="E5686" s="267">
        <v>50</v>
      </c>
      <c r="F5686" s="269">
        <v>5988</v>
      </c>
      <c r="G5686" s="270">
        <v>12036</v>
      </c>
      <c r="M5686" s="267">
        <v>-77.111754347407157</v>
      </c>
    </row>
    <row r="5687" spans="1:13" x14ac:dyDescent="0.25">
      <c r="A5687" s="267">
        <v>8226032</v>
      </c>
      <c r="B5687" s="267" t="s">
        <v>9102</v>
      </c>
      <c r="C5687" s="267" t="s">
        <v>22275</v>
      </c>
      <c r="D5687" s="268"/>
      <c r="E5687" s="267">
        <v>50</v>
      </c>
      <c r="F5687" s="269">
        <v>10432</v>
      </c>
      <c r="G5687" s="270">
        <v>20967.599999999999</v>
      </c>
      <c r="M5687" s="267">
        <v>-66.074318701187735</v>
      </c>
    </row>
    <row r="5688" spans="1:13" x14ac:dyDescent="0.25">
      <c r="A5688" s="267">
        <v>8226036</v>
      </c>
      <c r="B5688" s="267" t="s">
        <v>9104</v>
      </c>
      <c r="C5688" s="267" t="s">
        <v>2525</v>
      </c>
      <c r="D5688" s="268"/>
      <c r="E5688" s="267">
        <v>50</v>
      </c>
      <c r="F5688" s="269">
        <v>4278</v>
      </c>
      <c r="G5688" s="270">
        <v>8599.6</v>
      </c>
      <c r="M5688" s="267">
        <v>-77.768669659479471</v>
      </c>
    </row>
    <row r="5689" spans="1:13" x14ac:dyDescent="0.25">
      <c r="A5689" s="267">
        <v>8226037</v>
      </c>
      <c r="B5689" s="267" t="s">
        <v>9106</v>
      </c>
      <c r="C5689" s="267" t="s">
        <v>2525</v>
      </c>
      <c r="D5689" s="268"/>
      <c r="E5689" s="267">
        <v>50</v>
      </c>
      <c r="F5689" s="269">
        <v>6301</v>
      </c>
      <c r="G5689" s="270">
        <v>12665</v>
      </c>
      <c r="M5689" s="267">
        <v>-70.468407162796836</v>
      </c>
    </row>
    <row r="5690" spans="1:13" x14ac:dyDescent="0.25">
      <c r="A5690" s="267">
        <v>8226038</v>
      </c>
      <c r="B5690" s="267" t="s">
        <v>9108</v>
      </c>
      <c r="C5690" s="267" t="s">
        <v>22275</v>
      </c>
      <c r="D5690" s="268"/>
      <c r="E5690" s="267">
        <v>50</v>
      </c>
      <c r="F5690" s="269">
        <v>5672</v>
      </c>
      <c r="G5690" s="270">
        <v>11400.8</v>
      </c>
      <c r="M5690" s="267">
        <v>-57.018213260080316</v>
      </c>
    </row>
    <row r="5691" spans="1:13" x14ac:dyDescent="0.25">
      <c r="A5691" s="267">
        <v>8226040</v>
      </c>
      <c r="B5691" s="267" t="s">
        <v>9110</v>
      </c>
      <c r="C5691" s="267" t="s">
        <v>2525</v>
      </c>
      <c r="D5691" s="268"/>
      <c r="E5691" s="267">
        <v>50</v>
      </c>
      <c r="F5691" s="269">
        <v>2996</v>
      </c>
      <c r="G5691" s="270">
        <v>6021.6</v>
      </c>
      <c r="M5691" s="267">
        <v>-70.088275480128146</v>
      </c>
    </row>
    <row r="5692" spans="1:13" x14ac:dyDescent="0.25">
      <c r="A5692" s="267">
        <v>8226041</v>
      </c>
      <c r="B5692" s="267" t="s">
        <v>12660</v>
      </c>
      <c r="C5692" s="267" t="s">
        <v>22275</v>
      </c>
      <c r="D5692" s="268"/>
      <c r="E5692" s="267">
        <v>50</v>
      </c>
      <c r="F5692" s="269">
        <v>13059</v>
      </c>
      <c r="G5692" s="270">
        <v>26247.599999999999</v>
      </c>
      <c r="M5692" s="267">
        <v>-75.81130386843445</v>
      </c>
    </row>
    <row r="5693" spans="1:13" x14ac:dyDescent="0.25">
      <c r="A5693" s="267">
        <v>8226046</v>
      </c>
      <c r="B5693" s="267" t="s">
        <v>8928</v>
      </c>
      <c r="C5693" s="267" t="s">
        <v>2525</v>
      </c>
      <c r="D5693" s="268"/>
      <c r="E5693" s="267">
        <v>50</v>
      </c>
      <c r="F5693" s="269">
        <v>1722</v>
      </c>
      <c r="G5693" s="270">
        <v>3461.2</v>
      </c>
      <c r="M5693" s="267">
        <v>-71.082054082228581</v>
      </c>
    </row>
    <row r="5694" spans="1:13" x14ac:dyDescent="0.25">
      <c r="A5694" s="267">
        <v>8226048</v>
      </c>
      <c r="B5694" s="267" t="s">
        <v>9114</v>
      </c>
      <c r="C5694" s="267" t="s">
        <v>2525</v>
      </c>
      <c r="D5694" s="268"/>
      <c r="E5694" s="267">
        <v>50</v>
      </c>
      <c r="F5694" s="269">
        <v>1963</v>
      </c>
      <c r="G5694" s="270">
        <v>3945.8</v>
      </c>
      <c r="M5694" s="267">
        <v>-77.600987970502018</v>
      </c>
    </row>
    <row r="5695" spans="1:13" x14ac:dyDescent="0.25">
      <c r="A5695" s="267">
        <v>8226049</v>
      </c>
      <c r="B5695" s="267" t="s">
        <v>9116</v>
      </c>
      <c r="C5695" s="267" t="s">
        <v>2525</v>
      </c>
      <c r="D5695" s="268"/>
      <c r="E5695" s="267">
        <v>50</v>
      </c>
      <c r="F5695" s="269">
        <v>2556</v>
      </c>
      <c r="G5695" s="270">
        <v>5136.6000000000004</v>
      </c>
      <c r="M5695" s="267">
        <v>-67.674330994114712</v>
      </c>
    </row>
    <row r="5696" spans="1:13" x14ac:dyDescent="0.25">
      <c r="A5696" s="267">
        <v>8226054</v>
      </c>
      <c r="B5696" s="267" t="s">
        <v>9118</v>
      </c>
      <c r="C5696" s="267" t="s">
        <v>2525</v>
      </c>
      <c r="D5696" s="268"/>
      <c r="E5696" s="267">
        <v>50</v>
      </c>
      <c r="F5696" s="269">
        <v>4095</v>
      </c>
      <c r="G5696" s="270">
        <v>8230</v>
      </c>
      <c r="M5696" s="267">
        <v>-75.527865995686795</v>
      </c>
    </row>
    <row r="5697" spans="1:13" x14ac:dyDescent="0.25">
      <c r="A5697" s="267">
        <v>8226055</v>
      </c>
      <c r="B5697" s="267" t="s">
        <v>9120</v>
      </c>
      <c r="C5697" s="267" t="s">
        <v>22275</v>
      </c>
      <c r="D5697" s="268"/>
      <c r="E5697" s="267">
        <v>50</v>
      </c>
      <c r="F5697" s="269">
        <v>1933</v>
      </c>
      <c r="G5697" s="270">
        <v>3885.8</v>
      </c>
      <c r="M5697" s="267">
        <v>-75.839920721746097</v>
      </c>
    </row>
    <row r="5698" spans="1:13" x14ac:dyDescent="0.25">
      <c r="A5698" s="267">
        <v>8226056</v>
      </c>
      <c r="B5698" s="267" t="s">
        <v>9122</v>
      </c>
      <c r="C5698" s="267" t="s">
        <v>22275</v>
      </c>
      <c r="D5698" s="268"/>
      <c r="E5698" s="267">
        <v>50</v>
      </c>
      <c r="F5698" s="269">
        <v>6667</v>
      </c>
      <c r="G5698" s="270">
        <v>13400</v>
      </c>
      <c r="M5698" s="267">
        <v>-75.194872817646555</v>
      </c>
    </row>
    <row r="5699" spans="1:13" x14ac:dyDescent="0.25">
      <c r="A5699" s="267">
        <v>8226058</v>
      </c>
      <c r="B5699" s="267" t="s">
        <v>9124</v>
      </c>
      <c r="C5699" s="267" t="s">
        <v>2525</v>
      </c>
      <c r="D5699" s="268"/>
      <c r="E5699" s="267">
        <v>50</v>
      </c>
      <c r="F5699" s="269">
        <v>909</v>
      </c>
      <c r="G5699" s="270">
        <v>1826.6</v>
      </c>
      <c r="M5699" s="267">
        <v>-74.176776448858234</v>
      </c>
    </row>
    <row r="5700" spans="1:13" x14ac:dyDescent="0.25">
      <c r="A5700" s="267">
        <v>8226059</v>
      </c>
      <c r="B5700" s="267" t="s">
        <v>9126</v>
      </c>
      <c r="C5700" s="267" t="s">
        <v>2525</v>
      </c>
      <c r="D5700" s="268"/>
      <c r="E5700" s="267">
        <v>50</v>
      </c>
      <c r="F5700" s="269">
        <v>3272</v>
      </c>
      <c r="G5700" s="270">
        <v>6576</v>
      </c>
      <c r="M5700" s="267">
        <v>-77.496311330688698</v>
      </c>
    </row>
    <row r="5701" spans="1:13" x14ac:dyDescent="0.25">
      <c r="A5701" s="267">
        <v>8226060</v>
      </c>
      <c r="B5701" s="267" t="s">
        <v>9128</v>
      </c>
      <c r="C5701" s="267" t="s">
        <v>2525</v>
      </c>
      <c r="D5701" s="268"/>
      <c r="E5701" s="267">
        <v>50</v>
      </c>
      <c r="F5701" s="269">
        <v>5276</v>
      </c>
      <c r="G5701" s="270">
        <v>10604</v>
      </c>
      <c r="M5701" s="267">
        <v>-69.926388893092309</v>
      </c>
    </row>
    <row r="5702" spans="1:13" x14ac:dyDescent="0.25">
      <c r="A5702" s="267">
        <v>8226062</v>
      </c>
      <c r="B5702" s="267" t="s">
        <v>9130</v>
      </c>
      <c r="C5702" s="267" t="s">
        <v>2525</v>
      </c>
      <c r="D5702" s="268"/>
      <c r="E5702" s="267">
        <v>60</v>
      </c>
      <c r="F5702" s="269">
        <v>5628</v>
      </c>
      <c r="G5702" s="270">
        <v>11311.6</v>
      </c>
      <c r="M5702" s="267">
        <v>-79.154857203374362</v>
      </c>
    </row>
    <row r="5703" spans="1:13" x14ac:dyDescent="0.25">
      <c r="A5703" s="267">
        <v>8226063</v>
      </c>
      <c r="B5703" s="267" t="s">
        <v>9132</v>
      </c>
      <c r="C5703" s="267" t="s">
        <v>2525</v>
      </c>
      <c r="D5703" s="268"/>
      <c r="E5703" s="267">
        <v>50</v>
      </c>
      <c r="F5703" s="269">
        <v>4864</v>
      </c>
      <c r="G5703" s="270">
        <v>9777.6</v>
      </c>
      <c r="M5703" s="267">
        <v>-77.946990887830296</v>
      </c>
    </row>
    <row r="5704" spans="1:13" x14ac:dyDescent="0.25">
      <c r="A5704" s="267">
        <v>8226065</v>
      </c>
      <c r="B5704" s="267" t="s">
        <v>9134</v>
      </c>
      <c r="C5704" s="267" t="s">
        <v>22275</v>
      </c>
      <c r="D5704" s="268"/>
      <c r="E5704" s="267">
        <v>50</v>
      </c>
      <c r="F5704" s="269">
        <v>4026</v>
      </c>
      <c r="G5704" s="270">
        <v>8091.4</v>
      </c>
      <c r="M5704" s="267">
        <v>-68.08932978411552</v>
      </c>
    </row>
    <row r="5705" spans="1:13" x14ac:dyDescent="0.25">
      <c r="A5705" s="267">
        <v>8226066</v>
      </c>
      <c r="B5705" s="267" t="s">
        <v>9136</v>
      </c>
      <c r="C5705" s="267" t="s">
        <v>2525</v>
      </c>
      <c r="D5705" s="268"/>
      <c r="E5705" s="267">
        <v>60</v>
      </c>
      <c r="F5705" s="269">
        <v>1017</v>
      </c>
      <c r="G5705" s="270">
        <v>2043.6</v>
      </c>
      <c r="M5705" s="267">
        <v>-79.388202371580576</v>
      </c>
    </row>
    <row r="5706" spans="1:13" x14ac:dyDescent="0.25">
      <c r="A5706" s="267">
        <v>8226068</v>
      </c>
      <c r="B5706" s="267" t="s">
        <v>9138</v>
      </c>
      <c r="C5706" s="267" t="s">
        <v>2525</v>
      </c>
      <c r="D5706" s="268"/>
      <c r="E5706" s="267">
        <v>50</v>
      </c>
      <c r="F5706" s="269">
        <v>3573</v>
      </c>
      <c r="G5706" s="270">
        <v>7182.2</v>
      </c>
      <c r="M5706" s="267">
        <v>-74.412444251525031</v>
      </c>
    </row>
    <row r="5707" spans="1:13" x14ac:dyDescent="0.25">
      <c r="A5707" s="267">
        <v>8226076</v>
      </c>
      <c r="B5707" s="267" t="s">
        <v>9140</v>
      </c>
      <c r="C5707" s="267" t="s">
        <v>2525</v>
      </c>
      <c r="D5707" s="268"/>
      <c r="E5707" s="267">
        <v>50</v>
      </c>
      <c r="F5707" s="269">
        <v>7204</v>
      </c>
      <c r="G5707" s="270">
        <v>14480.8</v>
      </c>
      <c r="M5707" s="267">
        <v>-75.383350978524192</v>
      </c>
    </row>
    <row r="5708" spans="1:13" x14ac:dyDescent="0.25">
      <c r="A5708" s="267">
        <v>8226080</v>
      </c>
      <c r="B5708" s="267" t="s">
        <v>9142</v>
      </c>
      <c r="C5708" s="267" t="s">
        <v>22275</v>
      </c>
      <c r="D5708" s="268"/>
      <c r="E5708" s="267">
        <v>50</v>
      </c>
      <c r="F5708" s="269">
        <v>2234</v>
      </c>
      <c r="G5708" s="270">
        <v>4490.6000000000004</v>
      </c>
      <c r="M5708" s="267">
        <v>-74.65193745321622</v>
      </c>
    </row>
    <row r="5709" spans="1:13" x14ac:dyDescent="0.25">
      <c r="A5709" s="267">
        <v>8226081</v>
      </c>
      <c r="B5709" s="267" t="s">
        <v>9144</v>
      </c>
      <c r="C5709" s="267" t="s">
        <v>2525</v>
      </c>
      <c r="D5709" s="268"/>
      <c r="E5709" s="267">
        <v>60</v>
      </c>
      <c r="F5709" s="269">
        <v>1438</v>
      </c>
      <c r="G5709" s="270">
        <v>2889.8</v>
      </c>
      <c r="M5709" s="267">
        <v>-79.034452995067028</v>
      </c>
    </row>
    <row r="5710" spans="1:13" x14ac:dyDescent="0.25">
      <c r="A5710" s="267">
        <v>8226082</v>
      </c>
      <c r="B5710" s="267" t="s">
        <v>9146</v>
      </c>
      <c r="C5710" s="267" t="s">
        <v>22275</v>
      </c>
      <c r="D5710" s="268"/>
      <c r="E5710" s="267">
        <v>50</v>
      </c>
      <c r="F5710" s="269">
        <v>7330</v>
      </c>
      <c r="G5710" s="270">
        <v>14732.4</v>
      </c>
      <c r="M5710" s="267">
        <v>-71.620943305853132</v>
      </c>
    </row>
    <row r="5711" spans="1:13" x14ac:dyDescent="0.25">
      <c r="A5711" s="267">
        <v>8226084</v>
      </c>
      <c r="B5711" s="267" t="s">
        <v>9148</v>
      </c>
      <c r="C5711" s="267" t="s">
        <v>22275</v>
      </c>
      <c r="D5711" s="268"/>
      <c r="E5711" s="267">
        <v>50</v>
      </c>
      <c r="F5711" s="269">
        <v>10655</v>
      </c>
      <c r="G5711" s="270">
        <v>21415.8</v>
      </c>
      <c r="M5711" s="267">
        <v>-69.675735462123384</v>
      </c>
    </row>
    <row r="5712" spans="1:13" x14ac:dyDescent="0.25">
      <c r="A5712" s="267">
        <v>8226085</v>
      </c>
      <c r="B5712" s="267" t="s">
        <v>9150</v>
      </c>
      <c r="C5712" s="267" t="s">
        <v>22275</v>
      </c>
      <c r="D5712" s="268"/>
      <c r="E5712" s="267">
        <v>50</v>
      </c>
      <c r="F5712" s="269">
        <v>17423</v>
      </c>
      <c r="G5712" s="270">
        <v>35021</v>
      </c>
      <c r="M5712" s="267">
        <v>-72.085164390797644</v>
      </c>
    </row>
    <row r="5713" spans="1:13" x14ac:dyDescent="0.25">
      <c r="A5713" s="267">
        <v>8226086</v>
      </c>
      <c r="B5713" s="267" t="s">
        <v>9152</v>
      </c>
      <c r="C5713" s="267" t="s">
        <v>2525</v>
      </c>
      <c r="D5713" s="268"/>
      <c r="E5713" s="267">
        <v>60</v>
      </c>
      <c r="F5713" s="269">
        <v>877</v>
      </c>
      <c r="G5713" s="270">
        <v>1762</v>
      </c>
      <c r="M5713" s="267">
        <v>-80.912233905063658</v>
      </c>
    </row>
    <row r="5714" spans="1:13" x14ac:dyDescent="0.25">
      <c r="A5714" s="267">
        <v>8226091</v>
      </c>
      <c r="B5714" s="267" t="s">
        <v>9154</v>
      </c>
      <c r="C5714" s="267" t="s">
        <v>22275</v>
      </c>
      <c r="D5714" s="268"/>
      <c r="E5714" s="267">
        <v>50</v>
      </c>
      <c r="F5714" s="269">
        <v>2816</v>
      </c>
      <c r="G5714" s="270">
        <v>5660.2</v>
      </c>
      <c r="M5714" s="267">
        <v>-76.781311647451645</v>
      </c>
    </row>
    <row r="5715" spans="1:13" x14ac:dyDescent="0.25">
      <c r="A5715" s="267">
        <v>8226095</v>
      </c>
      <c r="B5715" s="267" t="s">
        <v>9156</v>
      </c>
      <c r="C5715" s="267" t="s">
        <v>22275</v>
      </c>
      <c r="D5715" s="268"/>
      <c r="E5715" s="267">
        <v>50</v>
      </c>
      <c r="F5715" s="269">
        <v>7298</v>
      </c>
      <c r="G5715" s="270">
        <v>14668</v>
      </c>
      <c r="M5715" s="267">
        <v>195.29038422207225</v>
      </c>
    </row>
    <row r="5716" spans="1:13" x14ac:dyDescent="0.25">
      <c r="A5716" s="267">
        <v>8226096</v>
      </c>
      <c r="B5716" s="267" t="s">
        <v>9158</v>
      </c>
      <c r="C5716" s="267" t="s">
        <v>22275</v>
      </c>
      <c r="D5716" s="268"/>
      <c r="E5716" s="267">
        <v>50</v>
      </c>
      <c r="F5716" s="269">
        <v>21634</v>
      </c>
      <c r="G5716" s="270">
        <v>43483.6</v>
      </c>
      <c r="M5716" s="267">
        <v>-64.338505632696155</v>
      </c>
    </row>
    <row r="5717" spans="1:13" x14ac:dyDescent="0.25">
      <c r="A5717" s="267">
        <v>8226097</v>
      </c>
      <c r="B5717" s="267" t="s">
        <v>9160</v>
      </c>
      <c r="C5717" s="267" t="s">
        <v>2525</v>
      </c>
      <c r="D5717" s="268"/>
      <c r="E5717" s="267">
        <v>50</v>
      </c>
      <c r="F5717" s="269">
        <v>1517</v>
      </c>
      <c r="G5717" s="270">
        <v>3049.2</v>
      </c>
      <c r="M5717" s="267">
        <v>-76.050258208276432</v>
      </c>
    </row>
    <row r="5718" spans="1:13" x14ac:dyDescent="0.25">
      <c r="A5718" s="267">
        <v>8226098</v>
      </c>
      <c r="B5718" s="267" t="s">
        <v>9162</v>
      </c>
      <c r="C5718" s="267" t="s">
        <v>22275</v>
      </c>
      <c r="D5718" s="268"/>
      <c r="E5718" s="267">
        <v>50</v>
      </c>
      <c r="F5718" s="269">
        <v>12682</v>
      </c>
      <c r="G5718" s="270">
        <v>25490.2</v>
      </c>
      <c r="M5718" s="267">
        <v>-66.936410825625217</v>
      </c>
    </row>
    <row r="5719" spans="1:13" x14ac:dyDescent="0.25">
      <c r="A5719" s="267">
        <v>8226099</v>
      </c>
      <c r="B5719" s="267" t="s">
        <v>9164</v>
      </c>
      <c r="C5719" s="267" t="s">
        <v>2525</v>
      </c>
      <c r="D5719" s="268"/>
      <c r="E5719" s="267">
        <v>50</v>
      </c>
      <c r="F5719" s="269">
        <v>1597</v>
      </c>
      <c r="G5719" s="270">
        <v>3209.8</v>
      </c>
      <c r="M5719" s="267">
        <v>-78.073412164819132</v>
      </c>
    </row>
    <row r="5720" spans="1:13" x14ac:dyDescent="0.25">
      <c r="A5720" s="267">
        <v>8226101</v>
      </c>
      <c r="B5720" s="267" t="s">
        <v>9166</v>
      </c>
      <c r="C5720" s="267" t="s">
        <v>2525</v>
      </c>
      <c r="D5720" s="268"/>
      <c r="E5720" s="267">
        <v>50</v>
      </c>
      <c r="F5720" s="269">
        <v>1080</v>
      </c>
      <c r="G5720" s="270">
        <v>2170.6</v>
      </c>
      <c r="M5720" s="267">
        <v>-72.270560036632958</v>
      </c>
    </row>
    <row r="5721" spans="1:13" x14ac:dyDescent="0.25">
      <c r="A5721" s="267">
        <v>8226102</v>
      </c>
      <c r="B5721" s="267" t="s">
        <v>9168</v>
      </c>
      <c r="C5721" s="267" t="s">
        <v>2525</v>
      </c>
      <c r="D5721" s="268"/>
      <c r="E5721" s="267">
        <v>50</v>
      </c>
      <c r="F5721" s="269">
        <v>2450</v>
      </c>
      <c r="G5721" s="270">
        <v>4923.6000000000004</v>
      </c>
      <c r="M5721" s="267">
        <v>-77.350268982033796</v>
      </c>
    </row>
    <row r="5722" spans="1:13" x14ac:dyDescent="0.25">
      <c r="A5722" s="267">
        <v>8226103</v>
      </c>
      <c r="B5722" s="267" t="s">
        <v>9170</v>
      </c>
      <c r="C5722" s="267" t="s">
        <v>2525</v>
      </c>
      <c r="D5722" s="268"/>
      <c r="E5722" s="267">
        <v>50</v>
      </c>
      <c r="F5722" s="269">
        <v>6375</v>
      </c>
      <c r="G5722" s="270">
        <v>12813.2</v>
      </c>
      <c r="M5722" s="267">
        <v>3.0204964899723166</v>
      </c>
    </row>
    <row r="5723" spans="1:13" x14ac:dyDescent="0.25">
      <c r="A5723" s="267">
        <v>8226104</v>
      </c>
      <c r="B5723" s="267" t="s">
        <v>9172</v>
      </c>
      <c r="C5723" s="267" t="s">
        <v>2525</v>
      </c>
      <c r="D5723" s="268"/>
      <c r="E5723" s="267">
        <v>50</v>
      </c>
      <c r="F5723" s="269">
        <v>1178</v>
      </c>
      <c r="G5723" s="270">
        <v>2368.6</v>
      </c>
      <c r="M5723" s="267">
        <v>-74.271335805657145</v>
      </c>
    </row>
    <row r="5724" spans="1:13" x14ac:dyDescent="0.25">
      <c r="A5724" s="267">
        <v>8226105</v>
      </c>
      <c r="B5724" s="267" t="s">
        <v>9174</v>
      </c>
      <c r="C5724" s="267" t="s">
        <v>2525</v>
      </c>
      <c r="D5724" s="268"/>
      <c r="E5724" s="267">
        <v>50</v>
      </c>
      <c r="F5724" s="269">
        <v>6964</v>
      </c>
      <c r="G5724" s="270">
        <v>13998.2</v>
      </c>
      <c r="M5724" s="267">
        <v>-75.860498758666125</v>
      </c>
    </row>
    <row r="5725" spans="1:13" x14ac:dyDescent="0.25">
      <c r="A5725" s="267">
        <v>8226106</v>
      </c>
      <c r="B5725" s="267" t="s">
        <v>9176</v>
      </c>
      <c r="C5725" s="267" t="s">
        <v>2525</v>
      </c>
      <c r="D5725" s="268"/>
      <c r="E5725" s="267">
        <v>50</v>
      </c>
      <c r="F5725" s="269">
        <v>1849</v>
      </c>
      <c r="G5725" s="270">
        <v>3716.6</v>
      </c>
      <c r="M5725" s="267">
        <v>-77.320071759575669</v>
      </c>
    </row>
    <row r="5726" spans="1:13" x14ac:dyDescent="0.25">
      <c r="A5726" s="267">
        <v>8226107</v>
      </c>
      <c r="B5726" s="267" t="s">
        <v>9178</v>
      </c>
      <c r="C5726" s="267" t="s">
        <v>2525</v>
      </c>
      <c r="D5726" s="268"/>
      <c r="E5726" s="267">
        <v>50</v>
      </c>
      <c r="F5726" s="269">
        <v>4672</v>
      </c>
      <c r="G5726" s="270">
        <v>9389.7999999999993</v>
      </c>
      <c r="M5726" s="267">
        <v>-66.619800890602079</v>
      </c>
    </row>
    <row r="5727" spans="1:13" x14ac:dyDescent="0.25">
      <c r="A5727" s="267">
        <v>8231000</v>
      </c>
      <c r="B5727" s="267" t="s">
        <v>9180</v>
      </c>
      <c r="C5727" s="267" t="s">
        <v>22275</v>
      </c>
      <c r="D5727" s="268"/>
      <c r="E5727" s="267">
        <v>50</v>
      </c>
      <c r="F5727" s="269">
        <v>58603</v>
      </c>
      <c r="G5727" s="270">
        <v>117791.8</v>
      </c>
      <c r="M5727" s="267">
        <v>-66.922253706474635</v>
      </c>
    </row>
    <row r="5728" spans="1:13" x14ac:dyDescent="0.25">
      <c r="A5728" s="267">
        <v>8235006</v>
      </c>
      <c r="B5728" s="267" t="s">
        <v>9182</v>
      </c>
      <c r="C5728" s="267" t="s">
        <v>22275</v>
      </c>
      <c r="D5728" s="268"/>
      <c r="E5728" s="267">
        <v>50</v>
      </c>
      <c r="F5728" s="269">
        <v>5221</v>
      </c>
      <c r="G5728" s="270">
        <v>10494.8</v>
      </c>
      <c r="M5728" s="267">
        <v>-70.877460883596953</v>
      </c>
    </row>
    <row r="5729" spans="1:13" x14ac:dyDescent="0.25">
      <c r="A5729" s="267">
        <v>8235007</v>
      </c>
      <c r="B5729" s="267" t="s">
        <v>9184</v>
      </c>
      <c r="C5729" s="267" t="s">
        <v>2525</v>
      </c>
      <c r="D5729" s="268"/>
      <c r="E5729" s="267">
        <v>50</v>
      </c>
      <c r="F5729" s="269">
        <v>3909</v>
      </c>
      <c r="G5729" s="270">
        <v>7856.2</v>
      </c>
      <c r="M5729" s="267">
        <v>-68.398392109047407</v>
      </c>
    </row>
    <row r="5730" spans="1:13" x14ac:dyDescent="0.25">
      <c r="A5730" s="267">
        <v>8235008</v>
      </c>
      <c r="B5730" s="267" t="s">
        <v>9186</v>
      </c>
      <c r="C5730" s="267" t="s">
        <v>22275</v>
      </c>
      <c r="D5730" s="268"/>
      <c r="E5730" s="267">
        <v>50</v>
      </c>
      <c r="F5730" s="269">
        <v>4464</v>
      </c>
      <c r="G5730" s="270">
        <v>8972.2000000000007</v>
      </c>
      <c r="M5730" s="267">
        <v>-76.094661276588837</v>
      </c>
    </row>
    <row r="5731" spans="1:13" x14ac:dyDescent="0.25">
      <c r="A5731" s="267">
        <v>8235018</v>
      </c>
      <c r="B5731" s="267" t="s">
        <v>9188</v>
      </c>
      <c r="C5731" s="267" t="s">
        <v>2525</v>
      </c>
      <c r="D5731" s="268"/>
      <c r="E5731" s="267">
        <v>60</v>
      </c>
      <c r="F5731" s="269">
        <v>1094</v>
      </c>
      <c r="G5731" s="270">
        <v>2199.6</v>
      </c>
      <c r="M5731" s="267">
        <v>-79.010663142783841</v>
      </c>
    </row>
    <row r="5732" spans="1:13" x14ac:dyDescent="0.25">
      <c r="A5732" s="267">
        <v>8235020</v>
      </c>
      <c r="B5732" s="267" t="s">
        <v>9190</v>
      </c>
      <c r="C5732" s="267" t="s">
        <v>2525</v>
      </c>
      <c r="D5732" s="268"/>
      <c r="E5732" s="267">
        <v>60</v>
      </c>
      <c r="F5732" s="269">
        <v>2351</v>
      </c>
      <c r="G5732" s="270">
        <v>4725.6000000000004</v>
      </c>
      <c r="M5732" s="267">
        <v>-79.570317903911672</v>
      </c>
    </row>
    <row r="5733" spans="1:13" x14ac:dyDescent="0.25">
      <c r="A5733" s="267">
        <v>8235022</v>
      </c>
      <c r="B5733" s="267" t="s">
        <v>9192</v>
      </c>
      <c r="C5733" s="267" t="s">
        <v>2525</v>
      </c>
      <c r="D5733" s="268"/>
      <c r="E5733" s="267">
        <v>50</v>
      </c>
      <c r="F5733" s="269">
        <v>957</v>
      </c>
      <c r="G5733" s="270">
        <v>1923</v>
      </c>
      <c r="M5733" s="267">
        <v>-77.563892040346033</v>
      </c>
    </row>
    <row r="5734" spans="1:13" x14ac:dyDescent="0.25">
      <c r="A5734" s="267">
        <v>8235025</v>
      </c>
      <c r="B5734" s="267" t="s">
        <v>9194</v>
      </c>
      <c r="C5734" s="267" t="s">
        <v>2525</v>
      </c>
      <c r="D5734" s="268"/>
      <c r="E5734" s="267">
        <v>60</v>
      </c>
      <c r="F5734" s="269">
        <v>590</v>
      </c>
      <c r="G5734" s="270">
        <v>1185.8</v>
      </c>
      <c r="M5734" s="267">
        <v>-79.200201552287751</v>
      </c>
    </row>
    <row r="5735" spans="1:13" x14ac:dyDescent="0.25">
      <c r="A5735" s="267">
        <v>8235029</v>
      </c>
      <c r="B5735" s="267" t="s">
        <v>9196</v>
      </c>
      <c r="C5735" s="267" t="s">
        <v>2525</v>
      </c>
      <c r="D5735" s="268"/>
      <c r="E5735" s="267">
        <v>50</v>
      </c>
      <c r="F5735" s="269">
        <v>1830</v>
      </c>
      <c r="G5735" s="270">
        <v>3678.4</v>
      </c>
      <c r="M5735" s="267">
        <v>-70.365226969690355</v>
      </c>
    </row>
    <row r="5736" spans="1:13" x14ac:dyDescent="0.25">
      <c r="A5736" s="267">
        <v>8235032</v>
      </c>
      <c r="B5736" s="267" t="s">
        <v>9198</v>
      </c>
      <c r="C5736" s="267" t="s">
        <v>22275</v>
      </c>
      <c r="D5736" s="268"/>
      <c r="E5736" s="267">
        <v>50</v>
      </c>
      <c r="F5736" s="269">
        <v>2823</v>
      </c>
      <c r="G5736" s="270">
        <v>5673.6</v>
      </c>
      <c r="M5736" s="267">
        <v>-72.925363016827276</v>
      </c>
    </row>
    <row r="5737" spans="1:13" x14ac:dyDescent="0.25">
      <c r="A5737" s="267">
        <v>8235033</v>
      </c>
      <c r="B5737" s="267" t="s">
        <v>9200</v>
      </c>
      <c r="C5737" s="267" t="s">
        <v>22275</v>
      </c>
      <c r="D5737" s="268"/>
      <c r="E5737" s="267">
        <v>60</v>
      </c>
      <c r="F5737" s="269">
        <v>3619</v>
      </c>
      <c r="G5737" s="270">
        <v>7274.4</v>
      </c>
      <c r="M5737" s="267">
        <v>-79.266253915540119</v>
      </c>
    </row>
    <row r="5738" spans="1:13" x14ac:dyDescent="0.25">
      <c r="A5738" s="267">
        <v>8235035</v>
      </c>
      <c r="B5738" s="267" t="s">
        <v>9202</v>
      </c>
      <c r="C5738" s="267" t="s">
        <v>2525</v>
      </c>
      <c r="D5738" s="268"/>
      <c r="E5738" s="267">
        <v>50</v>
      </c>
      <c r="F5738" s="269">
        <v>812</v>
      </c>
      <c r="G5738" s="270">
        <v>1632.2</v>
      </c>
      <c r="M5738" s="267">
        <v>-66.05320471786257</v>
      </c>
    </row>
    <row r="5739" spans="1:13" x14ac:dyDescent="0.25">
      <c r="A5739" s="267">
        <v>8235046</v>
      </c>
      <c r="B5739" s="267" t="s">
        <v>9204</v>
      </c>
      <c r="C5739" s="267" t="s">
        <v>22275</v>
      </c>
      <c r="D5739" s="268"/>
      <c r="E5739" s="267">
        <v>50</v>
      </c>
      <c r="F5739" s="269">
        <v>10800</v>
      </c>
      <c r="G5739" s="270">
        <v>21707.8</v>
      </c>
      <c r="M5739" s="267">
        <v>-65.460581946543101</v>
      </c>
    </row>
    <row r="5740" spans="1:13" x14ac:dyDescent="0.25">
      <c r="A5740" s="267">
        <v>8235047</v>
      </c>
      <c r="B5740" s="267" t="s">
        <v>9206</v>
      </c>
      <c r="C5740" s="267" t="s">
        <v>22275</v>
      </c>
      <c r="D5740" s="268"/>
      <c r="E5740" s="267">
        <v>50</v>
      </c>
      <c r="F5740" s="269">
        <v>2727</v>
      </c>
      <c r="G5740" s="270">
        <v>5480.4</v>
      </c>
      <c r="M5740" s="267">
        <v>-71.217478576846091</v>
      </c>
    </row>
    <row r="5741" spans="1:13" x14ac:dyDescent="0.25">
      <c r="A5741" s="267">
        <v>8235050</v>
      </c>
      <c r="B5741" s="267" t="s">
        <v>9208</v>
      </c>
      <c r="C5741" s="267" t="s">
        <v>2525</v>
      </c>
      <c r="D5741" s="268"/>
      <c r="E5741" s="267">
        <v>50</v>
      </c>
      <c r="F5741" s="269">
        <v>1539</v>
      </c>
      <c r="G5741" s="270">
        <v>3092.8</v>
      </c>
      <c r="M5741" s="267">
        <v>-75.802582369091297</v>
      </c>
    </row>
    <row r="5742" spans="1:13" x14ac:dyDescent="0.25">
      <c r="A5742" s="267">
        <v>8235055</v>
      </c>
      <c r="B5742" s="267" t="s">
        <v>9210</v>
      </c>
      <c r="C5742" s="267" t="s">
        <v>2525</v>
      </c>
      <c r="D5742" s="268"/>
      <c r="E5742" s="267">
        <v>60</v>
      </c>
      <c r="F5742" s="269">
        <v>1389</v>
      </c>
      <c r="G5742" s="270">
        <v>2791.6</v>
      </c>
      <c r="M5742" s="267">
        <v>-79.658812808642139</v>
      </c>
    </row>
    <row r="5743" spans="1:13" x14ac:dyDescent="0.25">
      <c r="A5743" s="267">
        <v>8235057</v>
      </c>
      <c r="B5743" s="267" t="s">
        <v>9212</v>
      </c>
      <c r="C5743" s="267" t="s">
        <v>2525</v>
      </c>
      <c r="D5743" s="268"/>
      <c r="E5743" s="267">
        <v>50</v>
      </c>
      <c r="F5743" s="269">
        <v>1197</v>
      </c>
      <c r="G5743" s="270">
        <v>2405.1999999999998</v>
      </c>
      <c r="M5743" s="267">
        <v>-72.12162496510463</v>
      </c>
    </row>
    <row r="5744" spans="1:13" x14ac:dyDescent="0.25">
      <c r="A5744" s="267">
        <v>8235060</v>
      </c>
      <c r="B5744" s="267" t="s">
        <v>9214</v>
      </c>
      <c r="C5744" s="267" t="s">
        <v>2525</v>
      </c>
      <c r="D5744" s="268"/>
      <c r="E5744" s="267">
        <v>50</v>
      </c>
      <c r="F5744" s="269">
        <v>951</v>
      </c>
      <c r="G5744" s="270">
        <v>1911</v>
      </c>
      <c r="M5744" s="267">
        <v>-76.612579710716531</v>
      </c>
    </row>
    <row r="5745" spans="1:13" x14ac:dyDescent="0.25">
      <c r="A5745" s="267">
        <v>8235065</v>
      </c>
      <c r="B5745" s="267" t="s">
        <v>9216</v>
      </c>
      <c r="C5745" s="267" t="s">
        <v>2525</v>
      </c>
      <c r="D5745" s="268"/>
      <c r="E5745" s="267">
        <v>60</v>
      </c>
      <c r="F5745" s="269">
        <v>4041</v>
      </c>
      <c r="G5745" s="270">
        <v>8122.2</v>
      </c>
      <c r="M5745" s="267">
        <v>-80.204949016845575</v>
      </c>
    </row>
    <row r="5746" spans="1:13" x14ac:dyDescent="0.25">
      <c r="A5746" s="267">
        <v>8235066</v>
      </c>
      <c r="B5746" s="267" t="s">
        <v>9218</v>
      </c>
      <c r="C5746" s="267" t="s">
        <v>2525</v>
      </c>
      <c r="D5746" s="268"/>
      <c r="E5746" s="267">
        <v>50</v>
      </c>
      <c r="F5746" s="269">
        <v>1046</v>
      </c>
      <c r="G5746" s="270">
        <v>2102</v>
      </c>
      <c r="M5746" s="267">
        <v>-78.221031885925711</v>
      </c>
    </row>
    <row r="5747" spans="1:13" x14ac:dyDescent="0.25">
      <c r="A5747" s="267">
        <v>8235067</v>
      </c>
      <c r="B5747" s="267" t="s">
        <v>9220</v>
      </c>
      <c r="C5747" s="267" t="s">
        <v>2525</v>
      </c>
      <c r="D5747" s="268"/>
      <c r="E5747" s="267">
        <v>50</v>
      </c>
      <c r="F5747" s="269">
        <v>1421</v>
      </c>
      <c r="G5747" s="270">
        <v>2856</v>
      </c>
      <c r="M5747" s="267">
        <v>-73.996213640767451</v>
      </c>
    </row>
    <row r="5748" spans="1:13" x14ac:dyDescent="0.25">
      <c r="A5748" s="267">
        <v>8235073</v>
      </c>
      <c r="B5748" s="267" t="s">
        <v>9222</v>
      </c>
      <c r="C5748" s="267" t="s">
        <v>2525</v>
      </c>
      <c r="D5748" s="268"/>
      <c r="E5748" s="267">
        <v>50</v>
      </c>
      <c r="F5748" s="269">
        <v>1116</v>
      </c>
      <c r="G5748" s="270">
        <v>2243.4</v>
      </c>
      <c r="M5748" s="267">
        <v>-78.967467568226652</v>
      </c>
    </row>
    <row r="5749" spans="1:13" x14ac:dyDescent="0.25">
      <c r="A5749" s="267">
        <v>8235079</v>
      </c>
      <c r="B5749" s="267" t="s">
        <v>9224</v>
      </c>
      <c r="C5749" s="267" t="s">
        <v>22275</v>
      </c>
      <c r="D5749" s="268"/>
      <c r="E5749" s="267">
        <v>50</v>
      </c>
      <c r="F5749" s="269">
        <v>4946</v>
      </c>
      <c r="G5749" s="270">
        <v>9941.7999999999993</v>
      </c>
      <c r="M5749" s="267">
        <v>-74.096821851433589</v>
      </c>
    </row>
    <row r="5750" spans="1:13" x14ac:dyDescent="0.25">
      <c r="A5750" s="267">
        <v>8235080</v>
      </c>
      <c r="B5750" s="267" t="s">
        <v>9226</v>
      </c>
      <c r="C5750" s="267" t="s">
        <v>22275</v>
      </c>
      <c r="D5750" s="268"/>
      <c r="E5750" s="267">
        <v>50</v>
      </c>
      <c r="F5750" s="269">
        <v>4868</v>
      </c>
      <c r="G5750" s="270">
        <v>9784.4</v>
      </c>
      <c r="M5750" s="267">
        <v>-71.059408250497</v>
      </c>
    </row>
    <row r="5751" spans="1:13" x14ac:dyDescent="0.25">
      <c r="A5751" s="267">
        <v>8235084</v>
      </c>
      <c r="B5751" s="267" t="s">
        <v>9228</v>
      </c>
      <c r="C5751" s="267" t="s">
        <v>22275</v>
      </c>
      <c r="D5751" s="268"/>
      <c r="E5751" s="267">
        <v>50</v>
      </c>
      <c r="F5751" s="269">
        <v>1486</v>
      </c>
      <c r="G5751" s="270">
        <v>2986.8</v>
      </c>
      <c r="M5751" s="267">
        <v>-77.32893657176561</v>
      </c>
    </row>
    <row r="5752" spans="1:13" x14ac:dyDescent="0.25">
      <c r="A5752" s="267">
        <v>8235085</v>
      </c>
      <c r="B5752" s="267" t="s">
        <v>9230</v>
      </c>
      <c r="C5752" s="267" t="s">
        <v>22275</v>
      </c>
      <c r="D5752" s="268"/>
      <c r="E5752" s="267">
        <v>50</v>
      </c>
      <c r="F5752" s="269">
        <v>11272</v>
      </c>
      <c r="G5752" s="270">
        <v>22656</v>
      </c>
      <c r="M5752" s="267">
        <v>-74.191061320202508</v>
      </c>
    </row>
    <row r="5753" spans="1:13" x14ac:dyDescent="0.25">
      <c r="A5753" s="267">
        <v>8236004</v>
      </c>
      <c r="B5753" s="267" t="s">
        <v>4296</v>
      </c>
      <c r="C5753" s="267" t="s">
        <v>2525</v>
      </c>
      <c r="D5753" s="268"/>
      <c r="E5753" s="267">
        <v>50</v>
      </c>
      <c r="F5753" s="269">
        <v>5130</v>
      </c>
      <c r="G5753" s="270">
        <v>10310.799999999999</v>
      </c>
      <c r="M5753" s="267">
        <v>-55.702128951318812</v>
      </c>
    </row>
    <row r="5754" spans="1:13" x14ac:dyDescent="0.25">
      <c r="A5754" s="267">
        <v>8236011</v>
      </c>
      <c r="B5754" s="267" t="s">
        <v>9233</v>
      </c>
      <c r="C5754" s="267" t="s">
        <v>2525</v>
      </c>
      <c r="D5754" s="268"/>
      <c r="E5754" s="267">
        <v>50</v>
      </c>
      <c r="F5754" s="269">
        <v>2247</v>
      </c>
      <c r="G5754" s="270">
        <v>4517.2</v>
      </c>
      <c r="M5754" s="267">
        <v>-74.35480674620635</v>
      </c>
    </row>
    <row r="5755" spans="1:13" x14ac:dyDescent="0.25">
      <c r="A5755" s="267">
        <v>8236013</v>
      </c>
      <c r="B5755" s="267" t="s">
        <v>9235</v>
      </c>
      <c r="C5755" s="267" t="s">
        <v>2525</v>
      </c>
      <c r="D5755" s="268"/>
      <c r="E5755" s="267">
        <v>50</v>
      </c>
      <c r="F5755" s="269">
        <v>2120</v>
      </c>
      <c r="G5755" s="270">
        <v>4262</v>
      </c>
      <c r="M5755" s="267">
        <v>-74.697861377942644</v>
      </c>
    </row>
    <row r="5756" spans="1:13" x14ac:dyDescent="0.25">
      <c r="A5756" s="267">
        <v>8236019</v>
      </c>
      <c r="B5756" s="267" t="s">
        <v>9237</v>
      </c>
      <c r="C5756" s="267" t="s">
        <v>2525</v>
      </c>
      <c r="D5756" s="268"/>
      <c r="E5756" s="267">
        <v>50</v>
      </c>
      <c r="F5756" s="269">
        <v>1851</v>
      </c>
      <c r="G5756" s="270">
        <v>3720</v>
      </c>
      <c r="M5756" s="267">
        <v>-68.960881074058008</v>
      </c>
    </row>
    <row r="5757" spans="1:13" x14ac:dyDescent="0.25">
      <c r="A5757" s="267">
        <v>8236025</v>
      </c>
      <c r="B5757" s="267" t="s">
        <v>9239</v>
      </c>
      <c r="C5757" s="267" t="s">
        <v>22275</v>
      </c>
      <c r="D5757" s="268"/>
      <c r="E5757" s="267">
        <v>50</v>
      </c>
      <c r="F5757" s="269">
        <v>2568</v>
      </c>
      <c r="G5757" s="270">
        <v>5161.8</v>
      </c>
      <c r="M5757" s="267">
        <v>-71.300583357282505</v>
      </c>
    </row>
    <row r="5758" spans="1:13" x14ac:dyDescent="0.25">
      <c r="A5758" s="267">
        <v>8236028</v>
      </c>
      <c r="B5758" s="267" t="s">
        <v>9241</v>
      </c>
      <c r="C5758" s="267" t="s">
        <v>2525</v>
      </c>
      <c r="D5758" s="268"/>
      <c r="E5758" s="267">
        <v>50</v>
      </c>
      <c r="F5758" s="269">
        <v>3577</v>
      </c>
      <c r="G5758" s="270">
        <v>7190.6</v>
      </c>
      <c r="M5758" s="267">
        <v>-64.669574716352116</v>
      </c>
    </row>
    <row r="5759" spans="1:13" x14ac:dyDescent="0.25">
      <c r="A5759" s="267">
        <v>8236030</v>
      </c>
      <c r="B5759" s="267" t="s">
        <v>9243</v>
      </c>
      <c r="C5759" s="267" t="s">
        <v>2525</v>
      </c>
      <c r="D5759" s="268"/>
      <c r="E5759" s="267">
        <v>50</v>
      </c>
      <c r="F5759" s="269">
        <v>2984</v>
      </c>
      <c r="G5759" s="270">
        <v>5998.4</v>
      </c>
      <c r="M5759" s="267">
        <v>-59.302535957602224</v>
      </c>
    </row>
    <row r="5760" spans="1:13" x14ac:dyDescent="0.25">
      <c r="A5760" s="267">
        <v>8236031</v>
      </c>
      <c r="B5760" s="267" t="s">
        <v>9245</v>
      </c>
      <c r="C5760" s="267" t="s">
        <v>2525</v>
      </c>
      <c r="D5760" s="268"/>
      <c r="E5760" s="267">
        <v>50</v>
      </c>
      <c r="F5760" s="269">
        <v>1480</v>
      </c>
      <c r="G5760" s="270">
        <v>2974</v>
      </c>
      <c r="M5760" s="267">
        <v>-70.968085680656515</v>
      </c>
    </row>
    <row r="5761" spans="1:13" x14ac:dyDescent="0.25">
      <c r="A5761" s="267">
        <v>8236033</v>
      </c>
      <c r="B5761" s="267" t="s">
        <v>9247</v>
      </c>
      <c r="C5761" s="267" t="s">
        <v>22275</v>
      </c>
      <c r="D5761" s="268"/>
      <c r="E5761" s="267">
        <v>50</v>
      </c>
      <c r="F5761" s="269">
        <v>3883</v>
      </c>
      <c r="G5761" s="270">
        <v>7805.6</v>
      </c>
      <c r="M5761" s="267">
        <v>-71.389795497498127</v>
      </c>
    </row>
    <row r="5762" spans="1:13" x14ac:dyDescent="0.25">
      <c r="A5762" s="267">
        <v>8236038</v>
      </c>
      <c r="B5762" s="267" t="s">
        <v>9249</v>
      </c>
      <c r="C5762" s="267" t="s">
        <v>22275</v>
      </c>
      <c r="D5762" s="268"/>
      <c r="E5762" s="267">
        <v>50</v>
      </c>
      <c r="F5762" s="269">
        <v>3188</v>
      </c>
      <c r="G5762" s="270">
        <v>6408.8</v>
      </c>
      <c r="M5762" s="267">
        <v>-71.669212374483735</v>
      </c>
    </row>
    <row r="5763" spans="1:13" x14ac:dyDescent="0.25">
      <c r="A5763" s="267">
        <v>8236039</v>
      </c>
      <c r="B5763" s="267" t="s">
        <v>9251</v>
      </c>
      <c r="C5763" s="267" t="s">
        <v>2525</v>
      </c>
      <c r="D5763" s="268"/>
      <c r="E5763" s="267">
        <v>50</v>
      </c>
      <c r="F5763" s="269">
        <v>1328</v>
      </c>
      <c r="G5763" s="270">
        <v>2669.4</v>
      </c>
      <c r="M5763" s="267">
        <v>-58.810453074758534</v>
      </c>
    </row>
    <row r="5764" spans="1:13" x14ac:dyDescent="0.25">
      <c r="A5764" s="267">
        <v>8236040</v>
      </c>
      <c r="B5764" s="267" t="s">
        <v>9253</v>
      </c>
      <c r="C5764" s="267" t="s">
        <v>22275</v>
      </c>
      <c r="D5764" s="268"/>
      <c r="E5764" s="267">
        <v>50</v>
      </c>
      <c r="F5764" s="269">
        <v>12471</v>
      </c>
      <c r="G5764" s="270">
        <v>25066</v>
      </c>
      <c r="M5764" s="267">
        <v>-72.852817588435599</v>
      </c>
    </row>
    <row r="5765" spans="1:13" x14ac:dyDescent="0.25">
      <c r="A5765" s="267">
        <v>8236043</v>
      </c>
      <c r="B5765" s="267" t="s">
        <v>9255</v>
      </c>
      <c r="C5765" s="267" t="s">
        <v>22275</v>
      </c>
      <c r="D5765" s="268"/>
      <c r="E5765" s="267">
        <v>50</v>
      </c>
      <c r="F5765" s="269">
        <v>3728</v>
      </c>
      <c r="G5765" s="270">
        <v>7492.6</v>
      </c>
      <c r="M5765" s="267">
        <v>-70.933467045550003</v>
      </c>
    </row>
    <row r="5766" spans="1:13" x14ac:dyDescent="0.25">
      <c r="A5766" s="267">
        <v>8236044</v>
      </c>
      <c r="B5766" s="267" t="s">
        <v>9257</v>
      </c>
      <c r="C5766" s="267" t="s">
        <v>2525</v>
      </c>
      <c r="D5766" s="268"/>
      <c r="E5766" s="267">
        <v>50</v>
      </c>
      <c r="F5766" s="269">
        <v>2617</v>
      </c>
      <c r="G5766" s="270">
        <v>5259.8</v>
      </c>
      <c r="M5766" s="267">
        <v>-71.256323997477892</v>
      </c>
    </row>
    <row r="5767" spans="1:13" x14ac:dyDescent="0.25">
      <c r="A5767" s="267">
        <v>8236046</v>
      </c>
      <c r="B5767" s="267" t="s">
        <v>9259</v>
      </c>
      <c r="C5767" s="267" t="s">
        <v>2525</v>
      </c>
      <c r="D5767" s="268"/>
      <c r="E5767" s="267">
        <v>50</v>
      </c>
      <c r="F5767" s="269">
        <v>5880</v>
      </c>
      <c r="G5767" s="270">
        <v>11819.6</v>
      </c>
      <c r="M5767" s="267">
        <v>-70.366189547167451</v>
      </c>
    </row>
    <row r="5768" spans="1:13" x14ac:dyDescent="0.25">
      <c r="A5768" s="267">
        <v>8236050</v>
      </c>
      <c r="B5768" s="267" t="s">
        <v>9261</v>
      </c>
      <c r="C5768" s="267" t="s">
        <v>2525</v>
      </c>
      <c r="D5768" s="268"/>
      <c r="E5768" s="267">
        <v>50</v>
      </c>
      <c r="F5768" s="269">
        <v>2361</v>
      </c>
      <c r="G5768" s="270">
        <v>4745.8</v>
      </c>
      <c r="M5768" s="267">
        <v>-69.090466423211694</v>
      </c>
    </row>
    <row r="5769" spans="1:13" x14ac:dyDescent="0.25">
      <c r="A5769" s="267">
        <v>8236061</v>
      </c>
      <c r="B5769" s="267" t="s">
        <v>9263</v>
      </c>
      <c r="C5769" s="267" t="s">
        <v>2525</v>
      </c>
      <c r="D5769" s="268"/>
      <c r="E5769" s="267">
        <v>50</v>
      </c>
      <c r="F5769" s="269">
        <v>1379</v>
      </c>
      <c r="G5769" s="270">
        <v>2771.8</v>
      </c>
      <c r="M5769" s="267">
        <v>-68.004237657032618</v>
      </c>
    </row>
    <row r="5770" spans="1:13" x14ac:dyDescent="0.25">
      <c r="A5770" s="267">
        <v>8236062</v>
      </c>
      <c r="B5770" s="267" t="s">
        <v>9265</v>
      </c>
      <c r="C5770" s="267" t="s">
        <v>2525</v>
      </c>
      <c r="D5770" s="268"/>
      <c r="E5770" s="267">
        <v>50</v>
      </c>
      <c r="F5770" s="269">
        <v>2577</v>
      </c>
      <c r="G5770" s="270">
        <v>5178.8</v>
      </c>
      <c r="M5770" s="267">
        <v>-70.545186625035512</v>
      </c>
    </row>
    <row r="5771" spans="1:13" x14ac:dyDescent="0.25">
      <c r="A5771" s="267">
        <v>8236065</v>
      </c>
      <c r="B5771" s="267" t="s">
        <v>9267</v>
      </c>
      <c r="C5771" s="267" t="s">
        <v>2525</v>
      </c>
      <c r="D5771" s="268"/>
      <c r="E5771" s="267">
        <v>50</v>
      </c>
      <c r="F5771" s="269">
        <v>3230</v>
      </c>
      <c r="G5771" s="270">
        <v>6493.2</v>
      </c>
      <c r="M5771" s="267">
        <v>-73.070000834989457</v>
      </c>
    </row>
    <row r="5772" spans="1:13" x14ac:dyDescent="0.25">
      <c r="A5772" s="267">
        <v>8236067</v>
      </c>
      <c r="B5772" s="267" t="s">
        <v>9269</v>
      </c>
      <c r="C5772" s="267" t="s">
        <v>2525</v>
      </c>
      <c r="D5772" s="268"/>
      <c r="E5772" s="267">
        <v>50</v>
      </c>
      <c r="F5772" s="269">
        <v>1315</v>
      </c>
      <c r="G5772" s="270">
        <v>2642.6</v>
      </c>
      <c r="M5772" s="267">
        <v>-63.807003701060303</v>
      </c>
    </row>
    <row r="5773" spans="1:13" x14ac:dyDescent="0.25">
      <c r="A5773" s="267">
        <v>8236068</v>
      </c>
      <c r="B5773" s="267" t="s">
        <v>9271</v>
      </c>
      <c r="C5773" s="267" t="s">
        <v>2525</v>
      </c>
      <c r="D5773" s="268"/>
      <c r="E5773" s="267">
        <v>50</v>
      </c>
      <c r="F5773" s="269">
        <v>1483</v>
      </c>
      <c r="G5773" s="270">
        <v>2980.8</v>
      </c>
      <c r="M5773" s="267">
        <v>-74.296511580490773</v>
      </c>
    </row>
    <row r="5774" spans="1:13" x14ac:dyDescent="0.25">
      <c r="A5774" s="267">
        <v>8236070</v>
      </c>
      <c r="B5774" s="267" t="s">
        <v>9273</v>
      </c>
      <c r="C5774" s="267" t="s">
        <v>2525</v>
      </c>
      <c r="D5774" s="268"/>
      <c r="E5774" s="267">
        <v>50</v>
      </c>
      <c r="F5774" s="269">
        <v>4503</v>
      </c>
      <c r="G5774" s="270">
        <v>9052</v>
      </c>
      <c r="M5774" s="267">
        <v>-68.416015175884212</v>
      </c>
    </row>
    <row r="5775" spans="1:13" x14ac:dyDescent="0.25">
      <c r="A5775" s="267">
        <v>8236071</v>
      </c>
      <c r="B5775" s="267" t="s">
        <v>9275</v>
      </c>
      <c r="C5775" s="267" t="s">
        <v>2525</v>
      </c>
      <c r="D5775" s="268"/>
      <c r="E5775" s="267">
        <v>50</v>
      </c>
      <c r="F5775" s="269">
        <v>5823</v>
      </c>
      <c r="G5775" s="270">
        <v>11704.4</v>
      </c>
      <c r="M5775" s="267">
        <v>-69.158873907969564</v>
      </c>
    </row>
    <row r="5776" spans="1:13" x14ac:dyDescent="0.25">
      <c r="A5776" s="267">
        <v>8236072</v>
      </c>
      <c r="B5776" s="267" t="s">
        <v>9277</v>
      </c>
      <c r="C5776" s="267" t="s">
        <v>2525</v>
      </c>
      <c r="D5776" s="268"/>
      <c r="E5776" s="267">
        <v>50</v>
      </c>
      <c r="F5776" s="269">
        <v>5338</v>
      </c>
      <c r="G5776" s="270">
        <v>10730</v>
      </c>
      <c r="M5776" s="267">
        <v>-71.798122121101372</v>
      </c>
    </row>
    <row r="5777" spans="1:13" x14ac:dyDescent="0.25">
      <c r="A5777" s="267">
        <v>8236073</v>
      </c>
      <c r="B5777" s="267" t="s">
        <v>9279</v>
      </c>
      <c r="C5777" s="267" t="s">
        <v>2525</v>
      </c>
      <c r="D5777" s="268"/>
      <c r="E5777" s="267">
        <v>50</v>
      </c>
      <c r="F5777" s="269">
        <v>3290</v>
      </c>
      <c r="G5777" s="270">
        <v>6613.2</v>
      </c>
      <c r="M5777" s="267">
        <v>-71.511563528582059</v>
      </c>
    </row>
    <row r="5778" spans="1:13" x14ac:dyDescent="0.25">
      <c r="A5778" s="267">
        <v>8236074</v>
      </c>
      <c r="B5778" s="267" t="s">
        <v>9281</v>
      </c>
      <c r="C5778" s="267" t="s">
        <v>2525</v>
      </c>
      <c r="D5778" s="268"/>
      <c r="E5778" s="267">
        <v>50</v>
      </c>
      <c r="F5778" s="269">
        <v>3109</v>
      </c>
      <c r="G5778" s="270">
        <v>6249</v>
      </c>
      <c r="M5778" s="267">
        <v>-77.090880324637368</v>
      </c>
    </row>
    <row r="5779" spans="1:13" x14ac:dyDescent="0.25">
      <c r="A5779" s="267">
        <v>8236075</v>
      </c>
      <c r="B5779" s="267" t="s">
        <v>9283</v>
      </c>
      <c r="C5779" s="267" t="s">
        <v>2525</v>
      </c>
      <c r="D5779" s="268"/>
      <c r="E5779" s="267">
        <v>50</v>
      </c>
      <c r="F5779" s="269">
        <v>1687</v>
      </c>
      <c r="G5779" s="270">
        <v>3390.6</v>
      </c>
      <c r="M5779" s="267">
        <v>-63.474144055564203</v>
      </c>
    </row>
    <row r="5780" spans="1:13" x14ac:dyDescent="0.25">
      <c r="A5780" s="267">
        <v>8236076</v>
      </c>
      <c r="B5780" s="267" t="s">
        <v>9285</v>
      </c>
      <c r="C5780" s="267" t="s">
        <v>2525</v>
      </c>
      <c r="D5780" s="268"/>
      <c r="E5780" s="267">
        <v>50</v>
      </c>
      <c r="F5780" s="269">
        <v>4854</v>
      </c>
      <c r="G5780" s="270">
        <v>9757.4</v>
      </c>
      <c r="M5780" s="267">
        <v>-66.339513219293337</v>
      </c>
    </row>
    <row r="5781" spans="1:13" x14ac:dyDescent="0.25">
      <c r="A5781" s="267">
        <v>8237002</v>
      </c>
      <c r="B5781" s="267" t="s">
        <v>9287</v>
      </c>
      <c r="C5781" s="267" t="s">
        <v>22275</v>
      </c>
      <c r="D5781" s="268"/>
      <c r="E5781" s="267">
        <v>50</v>
      </c>
      <c r="F5781" s="269">
        <v>3216</v>
      </c>
      <c r="G5781" s="270">
        <v>6464</v>
      </c>
      <c r="M5781" s="267">
        <v>-67.87350549762904</v>
      </c>
    </row>
    <row r="5782" spans="1:13" x14ac:dyDescent="0.25">
      <c r="A5782" s="267">
        <v>8237004</v>
      </c>
      <c r="B5782" s="267" t="s">
        <v>9289</v>
      </c>
      <c r="C5782" s="267" t="s">
        <v>2525</v>
      </c>
      <c r="D5782" s="268"/>
      <c r="E5782" s="267">
        <v>50</v>
      </c>
      <c r="F5782" s="269">
        <v>7426</v>
      </c>
      <c r="G5782" s="270">
        <v>14925.8</v>
      </c>
      <c r="M5782" s="267">
        <v>-74.081766941824284</v>
      </c>
    </row>
    <row r="5783" spans="1:13" x14ac:dyDescent="0.25">
      <c r="A5783" s="267">
        <v>8237019</v>
      </c>
      <c r="B5783" s="267" t="s">
        <v>9291</v>
      </c>
      <c r="C5783" s="267" t="s">
        <v>22275</v>
      </c>
      <c r="D5783" s="268"/>
      <c r="E5783" s="267">
        <v>50</v>
      </c>
      <c r="F5783" s="269">
        <v>3941</v>
      </c>
      <c r="G5783" s="270">
        <v>7922.2</v>
      </c>
      <c r="M5783" s="267">
        <v>-67.854918224156563</v>
      </c>
    </row>
    <row r="5784" spans="1:13" x14ac:dyDescent="0.25">
      <c r="A5784" s="267">
        <v>8237024</v>
      </c>
      <c r="B5784" s="267" t="s">
        <v>9293</v>
      </c>
      <c r="C5784" s="267" t="s">
        <v>2525</v>
      </c>
      <c r="D5784" s="268"/>
      <c r="E5784" s="267">
        <v>50</v>
      </c>
      <c r="F5784" s="269">
        <v>1984</v>
      </c>
      <c r="G5784" s="270">
        <v>3988.8</v>
      </c>
      <c r="M5784" s="267">
        <v>-67.881283568459153</v>
      </c>
    </row>
    <row r="5785" spans="1:13" x14ac:dyDescent="0.25">
      <c r="A5785" s="267">
        <v>8237027</v>
      </c>
      <c r="B5785" s="267" t="s">
        <v>9295</v>
      </c>
      <c r="C5785" s="267" t="s">
        <v>2525</v>
      </c>
      <c r="D5785" s="268"/>
      <c r="E5785" s="267">
        <v>50</v>
      </c>
      <c r="F5785" s="269">
        <v>2726</v>
      </c>
      <c r="G5785" s="270">
        <v>5480.2</v>
      </c>
      <c r="M5785" s="267">
        <v>-75.704403953787619</v>
      </c>
    </row>
    <row r="5786" spans="1:13" x14ac:dyDescent="0.25">
      <c r="A5786" s="267">
        <v>8237028</v>
      </c>
      <c r="B5786" s="267" t="s">
        <v>9297</v>
      </c>
      <c r="C5786" s="267" t="s">
        <v>22275</v>
      </c>
      <c r="D5786" s="268"/>
      <c r="E5786" s="267">
        <v>50</v>
      </c>
      <c r="F5786" s="269">
        <v>11335</v>
      </c>
      <c r="G5786" s="270">
        <v>22784</v>
      </c>
      <c r="M5786" s="267">
        <v>-72.416646522009685</v>
      </c>
    </row>
    <row r="5787" spans="1:13" x14ac:dyDescent="0.25">
      <c r="A5787" s="267">
        <v>8237030</v>
      </c>
      <c r="B5787" s="267" t="s">
        <v>9299</v>
      </c>
      <c r="C5787" s="267" t="s">
        <v>2525</v>
      </c>
      <c r="D5787" s="268"/>
      <c r="E5787" s="267">
        <v>50</v>
      </c>
      <c r="F5787" s="269">
        <v>1168</v>
      </c>
      <c r="G5787" s="270">
        <v>2347.1999999999998</v>
      </c>
      <c r="M5787" s="267">
        <v>-46.823114353778386</v>
      </c>
    </row>
    <row r="5788" spans="1:13" x14ac:dyDescent="0.25">
      <c r="A5788" s="267">
        <v>8237032</v>
      </c>
      <c r="B5788" s="267" t="s">
        <v>9301</v>
      </c>
      <c r="C5788" s="267" t="s">
        <v>2525</v>
      </c>
      <c r="D5788" s="268"/>
      <c r="E5788" s="267">
        <v>60</v>
      </c>
      <c r="F5788" s="269">
        <v>329</v>
      </c>
      <c r="G5788" s="270">
        <v>661.8</v>
      </c>
      <c r="M5788" s="267">
        <v>-81.622281946580699</v>
      </c>
    </row>
    <row r="5789" spans="1:13" x14ac:dyDescent="0.25">
      <c r="A5789" s="267">
        <v>8237040</v>
      </c>
      <c r="B5789" s="267" t="s">
        <v>9303</v>
      </c>
      <c r="C5789" s="267" t="s">
        <v>22275</v>
      </c>
      <c r="D5789" s="268"/>
      <c r="E5789" s="267">
        <v>50</v>
      </c>
      <c r="F5789" s="269">
        <v>12371</v>
      </c>
      <c r="G5789" s="270">
        <v>24865.200000000001</v>
      </c>
      <c r="M5789" s="267">
        <v>-73.439824526071988</v>
      </c>
    </row>
    <row r="5790" spans="1:13" x14ac:dyDescent="0.25">
      <c r="A5790" s="267">
        <v>8237045</v>
      </c>
      <c r="B5790" s="267" t="s">
        <v>9305</v>
      </c>
      <c r="C5790" s="267" t="s">
        <v>2525</v>
      </c>
      <c r="D5790" s="268"/>
      <c r="E5790" s="267">
        <v>50</v>
      </c>
      <c r="F5790" s="269">
        <v>3733</v>
      </c>
      <c r="G5790" s="270">
        <v>7502.8</v>
      </c>
      <c r="M5790" s="267">
        <v>-54.194575513778162</v>
      </c>
    </row>
    <row r="5791" spans="1:13" x14ac:dyDescent="0.25">
      <c r="A5791" s="267">
        <v>8237054</v>
      </c>
      <c r="B5791" s="267" t="s">
        <v>9307</v>
      </c>
      <c r="C5791" s="267" t="s">
        <v>2525</v>
      </c>
      <c r="D5791" s="268"/>
      <c r="E5791" s="267">
        <v>50</v>
      </c>
      <c r="F5791" s="269">
        <v>3542</v>
      </c>
      <c r="G5791" s="270">
        <v>7120.2</v>
      </c>
      <c r="M5791" s="267">
        <v>-72.133823000246679</v>
      </c>
    </row>
    <row r="5792" spans="1:13" x14ac:dyDescent="0.25">
      <c r="A5792" s="267">
        <v>8237061</v>
      </c>
      <c r="B5792" s="267" t="s">
        <v>9309</v>
      </c>
      <c r="C5792" s="267" t="s">
        <v>2525</v>
      </c>
      <c r="D5792" s="268"/>
      <c r="E5792" s="267">
        <v>50</v>
      </c>
      <c r="F5792" s="269">
        <v>1297</v>
      </c>
      <c r="G5792" s="270">
        <v>2606.1999999999998</v>
      </c>
      <c r="M5792" s="267">
        <v>-69.349873685508186</v>
      </c>
    </row>
    <row r="5793" spans="1:13" x14ac:dyDescent="0.25">
      <c r="A5793" s="267">
        <v>8237072</v>
      </c>
      <c r="B5793" s="267" t="s">
        <v>13821</v>
      </c>
      <c r="C5793" s="267" t="s">
        <v>2525</v>
      </c>
      <c r="D5793" s="268"/>
      <c r="E5793" s="267">
        <v>70</v>
      </c>
      <c r="F5793" s="269">
        <v>121</v>
      </c>
      <c r="G5793" s="270">
        <v>243.2</v>
      </c>
      <c r="M5793" s="267">
        <v>-88.437467301076239</v>
      </c>
    </row>
    <row r="5794" spans="1:13" x14ac:dyDescent="0.25">
      <c r="A5794" s="267">
        <v>8237073</v>
      </c>
      <c r="B5794" s="267" t="s">
        <v>13823</v>
      </c>
      <c r="C5794" s="267" t="s">
        <v>2525</v>
      </c>
      <c r="D5794" s="268"/>
      <c r="E5794" s="267">
        <v>60</v>
      </c>
      <c r="F5794" s="269">
        <v>1115</v>
      </c>
      <c r="G5794" s="270">
        <v>2241</v>
      </c>
      <c r="M5794" s="267">
        <v>-79.342644502740342</v>
      </c>
    </row>
    <row r="5795" spans="1:13" x14ac:dyDescent="0.25">
      <c r="A5795" s="267">
        <v>8237074</v>
      </c>
      <c r="B5795" s="267" t="s">
        <v>13825</v>
      </c>
      <c r="C5795" s="267" t="s">
        <v>2525</v>
      </c>
      <c r="D5795" s="268"/>
      <c r="E5795" s="267">
        <v>50</v>
      </c>
      <c r="F5795" s="269">
        <v>2863</v>
      </c>
      <c r="G5795" s="270">
        <v>5754.4</v>
      </c>
      <c r="M5795" s="267">
        <v>-61.546325292825131</v>
      </c>
    </row>
    <row r="5796" spans="1:13" x14ac:dyDescent="0.25">
      <c r="A5796" s="267">
        <v>8237075</v>
      </c>
      <c r="B5796" s="267" t="s">
        <v>13827</v>
      </c>
      <c r="C5796" s="267" t="s">
        <v>2525</v>
      </c>
      <c r="D5796" s="268"/>
      <c r="E5796" s="267">
        <v>50</v>
      </c>
      <c r="F5796" s="269">
        <v>1099</v>
      </c>
      <c r="G5796" s="270">
        <v>2209.6</v>
      </c>
      <c r="M5796" s="267">
        <v>-78.281448090377012</v>
      </c>
    </row>
    <row r="5797" spans="1:13" x14ac:dyDescent="0.25">
      <c r="A5797" s="267">
        <v>8311000</v>
      </c>
      <c r="B5797" s="267" t="s">
        <v>13829</v>
      </c>
      <c r="C5797" s="267" t="s">
        <v>22275</v>
      </c>
      <c r="D5797" s="268"/>
      <c r="E5797" s="267">
        <v>50</v>
      </c>
      <c r="F5797" s="269">
        <v>109321</v>
      </c>
      <c r="G5797" s="270">
        <v>219735.6</v>
      </c>
      <c r="M5797" s="267">
        <v>-68.951265426505159</v>
      </c>
    </row>
    <row r="5798" spans="1:13" x14ac:dyDescent="0.25">
      <c r="A5798" s="267">
        <v>8315003</v>
      </c>
      <c r="B5798" s="267" t="s">
        <v>13831</v>
      </c>
      <c r="C5798" s="267" t="s">
        <v>2525</v>
      </c>
      <c r="D5798" s="268"/>
      <c r="E5798" s="267">
        <v>50</v>
      </c>
      <c r="F5798" s="269">
        <v>704</v>
      </c>
      <c r="G5798" s="270">
        <v>1414.2</v>
      </c>
      <c r="M5798" s="267">
        <v>-68.870295473328468</v>
      </c>
    </row>
    <row r="5799" spans="1:13" x14ac:dyDescent="0.25">
      <c r="A5799" s="267">
        <v>8315004</v>
      </c>
      <c r="B5799" s="267" t="s">
        <v>13833</v>
      </c>
      <c r="C5799" s="267" t="s">
        <v>2525</v>
      </c>
      <c r="D5799" s="268"/>
      <c r="E5799" s="267">
        <v>50</v>
      </c>
      <c r="F5799" s="269">
        <v>1271</v>
      </c>
      <c r="G5799" s="270">
        <v>2555.6</v>
      </c>
      <c r="M5799" s="267">
        <v>-75.297791540662985</v>
      </c>
    </row>
    <row r="5800" spans="1:13" x14ac:dyDescent="0.25">
      <c r="A5800" s="267">
        <v>8315006</v>
      </c>
      <c r="B5800" s="267" t="s">
        <v>13835</v>
      </c>
      <c r="C5800" s="267" t="s">
        <v>22275</v>
      </c>
      <c r="D5800" s="268"/>
      <c r="E5800" s="267">
        <v>50</v>
      </c>
      <c r="F5800" s="269">
        <v>8464</v>
      </c>
      <c r="G5800" s="270">
        <v>17013.2</v>
      </c>
      <c r="M5800" s="267">
        <v>-75.876278945924795</v>
      </c>
    </row>
    <row r="5801" spans="1:13" x14ac:dyDescent="0.25">
      <c r="A5801" s="267">
        <v>8315007</v>
      </c>
      <c r="B5801" s="267" t="s">
        <v>13837</v>
      </c>
      <c r="C5801" s="267" t="s">
        <v>2525</v>
      </c>
      <c r="D5801" s="268"/>
      <c r="E5801" s="267">
        <v>50</v>
      </c>
      <c r="F5801" s="269">
        <v>1950</v>
      </c>
      <c r="G5801" s="270">
        <v>3920.2</v>
      </c>
      <c r="M5801" s="267">
        <v>-75.649795261521859</v>
      </c>
    </row>
    <row r="5802" spans="1:13" x14ac:dyDescent="0.25">
      <c r="A5802" s="267">
        <v>8315008</v>
      </c>
      <c r="B5802" s="267" t="s">
        <v>13839</v>
      </c>
      <c r="C5802" s="267" t="s">
        <v>2525</v>
      </c>
      <c r="D5802" s="268"/>
      <c r="E5802" s="267">
        <v>50</v>
      </c>
      <c r="F5802" s="269">
        <v>1137</v>
      </c>
      <c r="G5802" s="270">
        <v>2285.4</v>
      </c>
      <c r="M5802" s="267">
        <v>-68.245528988056648</v>
      </c>
    </row>
    <row r="5803" spans="1:13" x14ac:dyDescent="0.25">
      <c r="A5803" s="267">
        <v>8315013</v>
      </c>
      <c r="B5803" s="267" t="s">
        <v>13841</v>
      </c>
      <c r="C5803" s="267" t="s">
        <v>2525</v>
      </c>
      <c r="D5803" s="268"/>
      <c r="E5803" s="267">
        <v>50</v>
      </c>
      <c r="F5803" s="269">
        <v>2646</v>
      </c>
      <c r="G5803" s="270">
        <v>5319</v>
      </c>
      <c r="M5803" s="267">
        <v>-69.770870775836158</v>
      </c>
    </row>
    <row r="5804" spans="1:13" x14ac:dyDescent="0.25">
      <c r="A5804" s="267">
        <v>8315014</v>
      </c>
      <c r="B5804" s="267" t="s">
        <v>13843</v>
      </c>
      <c r="C5804" s="267" t="s">
        <v>2525</v>
      </c>
      <c r="D5804" s="268"/>
      <c r="E5804" s="267">
        <v>50</v>
      </c>
      <c r="F5804" s="269">
        <v>1118</v>
      </c>
      <c r="G5804" s="270">
        <v>2246.1999999999998</v>
      </c>
      <c r="M5804" s="267">
        <v>-77.827697189819702</v>
      </c>
    </row>
    <row r="5805" spans="1:13" x14ac:dyDescent="0.25">
      <c r="A5805" s="267">
        <v>8315015</v>
      </c>
      <c r="B5805" s="267" t="s">
        <v>13845</v>
      </c>
      <c r="C5805" s="267" t="s">
        <v>22275</v>
      </c>
      <c r="D5805" s="268"/>
      <c r="E5805" s="267">
        <v>50</v>
      </c>
      <c r="F5805" s="269">
        <v>7126</v>
      </c>
      <c r="G5805" s="270">
        <v>14323.6</v>
      </c>
      <c r="M5805" s="267">
        <v>-73.279294666759156</v>
      </c>
    </row>
    <row r="5806" spans="1:13" x14ac:dyDescent="0.25">
      <c r="A5806" s="267">
        <v>8315016</v>
      </c>
      <c r="B5806" s="267" t="s">
        <v>13847</v>
      </c>
      <c r="C5806" s="267" t="s">
        <v>2525</v>
      </c>
      <c r="D5806" s="268"/>
      <c r="E5806" s="267">
        <v>60</v>
      </c>
      <c r="F5806" s="269">
        <v>892</v>
      </c>
      <c r="G5806" s="270">
        <v>1793.8</v>
      </c>
      <c r="M5806" s="267">
        <v>-83.136126898158608</v>
      </c>
    </row>
    <row r="5807" spans="1:13" x14ac:dyDescent="0.25">
      <c r="A5807" s="267">
        <v>8315020</v>
      </c>
      <c r="B5807" s="267" t="s">
        <v>13849</v>
      </c>
      <c r="C5807" s="267" t="s">
        <v>2525</v>
      </c>
      <c r="D5807" s="268"/>
      <c r="E5807" s="267">
        <v>50</v>
      </c>
      <c r="F5807" s="269">
        <v>1571</v>
      </c>
      <c r="G5807" s="270">
        <v>3158</v>
      </c>
      <c r="M5807" s="267">
        <v>-73.250098235324828</v>
      </c>
    </row>
    <row r="5808" spans="1:13" x14ac:dyDescent="0.25">
      <c r="A5808" s="267">
        <v>8315022</v>
      </c>
      <c r="B5808" s="267" t="s">
        <v>13851</v>
      </c>
      <c r="C5808" s="267" t="s">
        <v>2525</v>
      </c>
      <c r="D5808" s="268"/>
      <c r="E5808" s="267">
        <v>50</v>
      </c>
      <c r="F5808" s="269">
        <v>1951</v>
      </c>
      <c r="G5808" s="270">
        <v>3921</v>
      </c>
      <c r="M5808" s="267">
        <v>-72.940794216960086</v>
      </c>
    </row>
    <row r="5809" spans="1:13" x14ac:dyDescent="0.25">
      <c r="A5809" s="267">
        <v>8315028</v>
      </c>
      <c r="B5809" s="267" t="s">
        <v>13853</v>
      </c>
      <c r="C5809" s="267" t="s">
        <v>2525</v>
      </c>
      <c r="D5809" s="268"/>
      <c r="E5809" s="267">
        <v>50</v>
      </c>
      <c r="F5809" s="269">
        <v>1372</v>
      </c>
      <c r="G5809" s="270">
        <v>2757.2</v>
      </c>
      <c r="M5809" s="267">
        <v>-76.43457205678817</v>
      </c>
    </row>
    <row r="5810" spans="1:13" x14ac:dyDescent="0.25">
      <c r="A5810" s="267">
        <v>8315030</v>
      </c>
      <c r="B5810" s="267" t="s">
        <v>13855</v>
      </c>
      <c r="C5810" s="267" t="s">
        <v>2525</v>
      </c>
      <c r="D5810" s="268"/>
      <c r="E5810" s="267">
        <v>50</v>
      </c>
      <c r="F5810" s="269">
        <v>1663</v>
      </c>
      <c r="G5810" s="270">
        <v>3343.6</v>
      </c>
      <c r="M5810" s="267">
        <v>-77.211597949514726</v>
      </c>
    </row>
    <row r="5811" spans="1:13" x14ac:dyDescent="0.25">
      <c r="A5811" s="267">
        <v>8315031</v>
      </c>
      <c r="B5811" s="267" t="s">
        <v>13857</v>
      </c>
      <c r="C5811" s="267" t="s">
        <v>2525</v>
      </c>
      <c r="D5811" s="268"/>
      <c r="E5811" s="267">
        <v>50</v>
      </c>
      <c r="F5811" s="269">
        <v>1059</v>
      </c>
      <c r="G5811" s="270">
        <v>2128.1999999999998</v>
      </c>
      <c r="M5811" s="267">
        <v>-63.301403800215617</v>
      </c>
    </row>
    <row r="5812" spans="1:13" x14ac:dyDescent="0.25">
      <c r="A5812" s="267">
        <v>8315033</v>
      </c>
      <c r="B5812" s="267" t="s">
        <v>5253</v>
      </c>
      <c r="C5812" s="267" t="s">
        <v>2525</v>
      </c>
      <c r="D5812" s="268"/>
      <c r="E5812" s="267">
        <v>50</v>
      </c>
      <c r="F5812" s="269">
        <v>1177</v>
      </c>
      <c r="G5812" s="270">
        <v>2365</v>
      </c>
      <c r="M5812" s="267">
        <v>-62.349630652008464</v>
      </c>
    </row>
    <row r="5813" spans="1:13" x14ac:dyDescent="0.25">
      <c r="A5813" s="267">
        <v>8315037</v>
      </c>
      <c r="B5813" s="267" t="s">
        <v>13860</v>
      </c>
      <c r="C5813" s="267" t="s">
        <v>2525</v>
      </c>
      <c r="D5813" s="268"/>
      <c r="E5813" s="267">
        <v>50</v>
      </c>
      <c r="F5813" s="269">
        <v>905</v>
      </c>
      <c r="G5813" s="270">
        <v>1818.6</v>
      </c>
      <c r="M5813" s="267">
        <v>-78.116748160820734</v>
      </c>
    </row>
    <row r="5814" spans="1:13" x14ac:dyDescent="0.25">
      <c r="A5814" s="267">
        <v>8315039</v>
      </c>
      <c r="B5814" s="267" t="s">
        <v>13862</v>
      </c>
      <c r="C5814" s="267" t="s">
        <v>2525</v>
      </c>
      <c r="D5814" s="268"/>
      <c r="E5814" s="267">
        <v>60</v>
      </c>
      <c r="F5814" s="269">
        <v>966</v>
      </c>
      <c r="G5814" s="270">
        <v>1940.8</v>
      </c>
      <c r="M5814" s="267">
        <v>-79.42776850568346</v>
      </c>
    </row>
    <row r="5815" spans="1:13" x14ac:dyDescent="0.25">
      <c r="A5815" s="267">
        <v>8315041</v>
      </c>
      <c r="B5815" s="267" t="s">
        <v>13864</v>
      </c>
      <c r="C5815" s="267" t="s">
        <v>2525</v>
      </c>
      <c r="D5815" s="268"/>
      <c r="E5815" s="267">
        <v>50</v>
      </c>
      <c r="F5815" s="269">
        <v>1529</v>
      </c>
      <c r="G5815" s="270">
        <v>3072.6</v>
      </c>
      <c r="M5815" s="267">
        <v>-77.868710587866616</v>
      </c>
    </row>
    <row r="5816" spans="1:13" x14ac:dyDescent="0.25">
      <c r="A5816" s="267">
        <v>8315043</v>
      </c>
      <c r="B5816" s="267" t="s">
        <v>13866</v>
      </c>
      <c r="C5816" s="267" t="s">
        <v>2525</v>
      </c>
      <c r="D5816" s="268"/>
      <c r="E5816" s="267">
        <v>50</v>
      </c>
      <c r="F5816" s="269">
        <v>1332</v>
      </c>
      <c r="G5816" s="270">
        <v>2676.4</v>
      </c>
      <c r="M5816" s="267">
        <v>-64.398756381063563</v>
      </c>
    </row>
    <row r="5817" spans="1:13" x14ac:dyDescent="0.25">
      <c r="A5817" s="267">
        <v>8315047</v>
      </c>
      <c r="B5817" s="267" t="s">
        <v>13868</v>
      </c>
      <c r="C5817" s="267" t="s">
        <v>2525</v>
      </c>
      <c r="D5817" s="268"/>
      <c r="E5817" s="267">
        <v>50</v>
      </c>
      <c r="F5817" s="269">
        <v>5632</v>
      </c>
      <c r="G5817" s="270">
        <v>11319.4</v>
      </c>
      <c r="M5817" s="267">
        <v>-68.174701809323579</v>
      </c>
    </row>
    <row r="5818" spans="1:13" x14ac:dyDescent="0.25">
      <c r="A5818" s="267">
        <v>8315048</v>
      </c>
      <c r="B5818" s="267" t="s">
        <v>13870</v>
      </c>
      <c r="C5818" s="267" t="s">
        <v>2525</v>
      </c>
      <c r="D5818" s="268"/>
      <c r="E5818" s="267">
        <v>50</v>
      </c>
      <c r="F5818" s="269">
        <v>2237</v>
      </c>
      <c r="G5818" s="270">
        <v>4496.3999999999996</v>
      </c>
      <c r="M5818" s="267">
        <v>-73.240709416916658</v>
      </c>
    </row>
    <row r="5819" spans="1:13" x14ac:dyDescent="0.25">
      <c r="A5819" s="267">
        <v>8315050</v>
      </c>
      <c r="B5819" s="267" t="s">
        <v>13872</v>
      </c>
      <c r="C5819" s="267" t="s">
        <v>22275</v>
      </c>
      <c r="D5819" s="268"/>
      <c r="E5819" s="267">
        <v>50</v>
      </c>
      <c r="F5819" s="269">
        <v>2968</v>
      </c>
      <c r="G5819" s="270">
        <v>5966</v>
      </c>
      <c r="M5819" s="267">
        <v>-69.420196255983967</v>
      </c>
    </row>
    <row r="5820" spans="1:13" x14ac:dyDescent="0.25">
      <c r="A5820" s="267">
        <v>8315051</v>
      </c>
      <c r="B5820" s="267" t="s">
        <v>13874</v>
      </c>
      <c r="C5820" s="267" t="s">
        <v>2525</v>
      </c>
      <c r="D5820" s="268"/>
      <c r="E5820" s="267">
        <v>50</v>
      </c>
      <c r="F5820" s="269">
        <v>535</v>
      </c>
      <c r="G5820" s="270">
        <v>1076</v>
      </c>
      <c r="M5820" s="267">
        <v>-78.246446564973809</v>
      </c>
    </row>
    <row r="5821" spans="1:13" x14ac:dyDescent="0.25">
      <c r="A5821" s="267">
        <v>8315052</v>
      </c>
      <c r="B5821" s="267" t="s">
        <v>13876</v>
      </c>
      <c r="C5821" s="267" t="s">
        <v>2525</v>
      </c>
      <c r="D5821" s="268"/>
      <c r="E5821" s="267">
        <v>50</v>
      </c>
      <c r="F5821" s="269">
        <v>1254</v>
      </c>
      <c r="G5821" s="270">
        <v>2520.4</v>
      </c>
      <c r="M5821" s="267">
        <v>-73.375458883920217</v>
      </c>
    </row>
    <row r="5822" spans="1:13" x14ac:dyDescent="0.25">
      <c r="A5822" s="267">
        <v>8315056</v>
      </c>
      <c r="B5822" s="267" t="s">
        <v>13878</v>
      </c>
      <c r="C5822" s="267" t="s">
        <v>2525</v>
      </c>
      <c r="D5822" s="268"/>
      <c r="E5822" s="267">
        <v>60</v>
      </c>
      <c r="F5822" s="269">
        <v>535</v>
      </c>
      <c r="G5822" s="270">
        <v>1075.5999999999999</v>
      </c>
      <c r="M5822" s="267">
        <v>-80.953262163266004</v>
      </c>
    </row>
    <row r="5823" spans="1:13" x14ac:dyDescent="0.25">
      <c r="A5823" s="267">
        <v>8315059</v>
      </c>
      <c r="B5823" s="267" t="s">
        <v>13880</v>
      </c>
      <c r="C5823" s="267" t="s">
        <v>2525</v>
      </c>
      <c r="D5823" s="268"/>
      <c r="E5823" s="267">
        <v>50</v>
      </c>
      <c r="F5823" s="269">
        <v>2921</v>
      </c>
      <c r="G5823" s="270">
        <v>5870.6</v>
      </c>
      <c r="M5823" s="267">
        <v>-75.503642511473856</v>
      </c>
    </row>
    <row r="5824" spans="1:13" x14ac:dyDescent="0.25">
      <c r="A5824" s="267">
        <v>8315064</v>
      </c>
      <c r="B5824" s="267" t="s">
        <v>13882</v>
      </c>
      <c r="C5824" s="267" t="s">
        <v>2525</v>
      </c>
      <c r="D5824" s="268"/>
      <c r="E5824" s="267">
        <v>50</v>
      </c>
      <c r="F5824" s="269">
        <v>4830</v>
      </c>
      <c r="G5824" s="270">
        <v>9708.2000000000007</v>
      </c>
      <c r="M5824" s="267">
        <v>-70.102455993537518</v>
      </c>
    </row>
    <row r="5825" spans="1:13" x14ac:dyDescent="0.25">
      <c r="A5825" s="267">
        <v>8315068</v>
      </c>
      <c r="B5825" s="267" t="s">
        <v>13884</v>
      </c>
      <c r="C5825" s="267" t="s">
        <v>2525</v>
      </c>
      <c r="D5825" s="268"/>
      <c r="E5825" s="267">
        <v>50</v>
      </c>
      <c r="F5825" s="269">
        <v>2453</v>
      </c>
      <c r="G5825" s="270">
        <v>4931.2</v>
      </c>
      <c r="M5825" s="267">
        <v>-70.817189963336773</v>
      </c>
    </row>
    <row r="5826" spans="1:13" x14ac:dyDescent="0.25">
      <c r="A5826" s="267">
        <v>8315070</v>
      </c>
      <c r="B5826" s="267" t="s">
        <v>13886</v>
      </c>
      <c r="C5826" s="267" t="s">
        <v>22275</v>
      </c>
      <c r="D5826" s="268"/>
      <c r="E5826" s="267">
        <v>50</v>
      </c>
      <c r="F5826" s="269">
        <v>3773</v>
      </c>
      <c r="G5826" s="270">
        <v>7582.8</v>
      </c>
      <c r="M5826" s="267">
        <v>-77.709368862048947</v>
      </c>
    </row>
    <row r="5827" spans="1:13" x14ac:dyDescent="0.25">
      <c r="A5827" s="267">
        <v>8315072</v>
      </c>
      <c r="B5827" s="267" t="s">
        <v>13888</v>
      </c>
      <c r="C5827" s="267" t="s">
        <v>2525</v>
      </c>
      <c r="D5827" s="268"/>
      <c r="E5827" s="267">
        <v>50</v>
      </c>
      <c r="F5827" s="269">
        <v>1272</v>
      </c>
      <c r="G5827" s="270">
        <v>2555.8000000000002</v>
      </c>
      <c r="M5827" s="267">
        <v>-72.873204408702861</v>
      </c>
    </row>
    <row r="5828" spans="1:13" x14ac:dyDescent="0.25">
      <c r="A5828" s="267">
        <v>8315073</v>
      </c>
      <c r="B5828" s="267" t="s">
        <v>13890</v>
      </c>
      <c r="C5828" s="267" t="s">
        <v>2525</v>
      </c>
      <c r="D5828" s="268"/>
      <c r="E5828" s="267">
        <v>50</v>
      </c>
      <c r="F5828" s="269">
        <v>2430</v>
      </c>
      <c r="G5828" s="270">
        <v>4883.3999999999996</v>
      </c>
      <c r="M5828" s="267">
        <v>-71.257048059395615</v>
      </c>
    </row>
    <row r="5829" spans="1:13" x14ac:dyDescent="0.25">
      <c r="A5829" s="267">
        <v>8315074</v>
      </c>
      <c r="B5829" s="267" t="s">
        <v>13892</v>
      </c>
      <c r="C5829" s="267" t="s">
        <v>22275</v>
      </c>
      <c r="D5829" s="268"/>
      <c r="E5829" s="267">
        <v>50</v>
      </c>
      <c r="F5829" s="269">
        <v>9102</v>
      </c>
      <c r="G5829" s="270">
        <v>18295.2</v>
      </c>
      <c r="M5829" s="267">
        <v>-63.672325991149634</v>
      </c>
    </row>
    <row r="5830" spans="1:13" x14ac:dyDescent="0.25">
      <c r="A5830" s="267">
        <v>8315076</v>
      </c>
      <c r="B5830" s="267" t="s">
        <v>13894</v>
      </c>
      <c r="C5830" s="267" t="s">
        <v>22275</v>
      </c>
      <c r="D5830" s="268"/>
      <c r="E5830" s="267">
        <v>50</v>
      </c>
      <c r="F5830" s="269">
        <v>5877</v>
      </c>
      <c r="G5830" s="270">
        <v>11811.8</v>
      </c>
      <c r="M5830" s="267">
        <v>-72.86465720382617</v>
      </c>
    </row>
    <row r="5831" spans="1:13" x14ac:dyDescent="0.25">
      <c r="A5831" s="267">
        <v>8315084</v>
      </c>
      <c r="B5831" s="267" t="s">
        <v>13896</v>
      </c>
      <c r="C5831" s="267" t="s">
        <v>2525</v>
      </c>
      <c r="D5831" s="268"/>
      <c r="E5831" s="267">
        <v>60</v>
      </c>
      <c r="F5831" s="269">
        <v>1404</v>
      </c>
      <c r="G5831" s="270">
        <v>2822.4</v>
      </c>
      <c r="M5831" s="267">
        <v>-79.325194787601035</v>
      </c>
    </row>
    <row r="5832" spans="1:13" x14ac:dyDescent="0.25">
      <c r="A5832" s="267">
        <v>8315089</v>
      </c>
      <c r="B5832" s="267" t="s">
        <v>13898</v>
      </c>
      <c r="C5832" s="267" t="s">
        <v>2525</v>
      </c>
      <c r="D5832" s="268"/>
      <c r="E5832" s="267">
        <v>50</v>
      </c>
      <c r="F5832" s="269">
        <v>1250</v>
      </c>
      <c r="G5832" s="270">
        <v>2513</v>
      </c>
      <c r="M5832" s="267">
        <v>-77.728029266300027</v>
      </c>
    </row>
    <row r="5833" spans="1:13" x14ac:dyDescent="0.25">
      <c r="A5833" s="267">
        <v>8315094</v>
      </c>
      <c r="B5833" s="267" t="s">
        <v>13900</v>
      </c>
      <c r="C5833" s="267" t="s">
        <v>2525</v>
      </c>
      <c r="D5833" s="268"/>
      <c r="E5833" s="267">
        <v>60</v>
      </c>
      <c r="F5833" s="269">
        <v>922</v>
      </c>
      <c r="G5833" s="270">
        <v>1854</v>
      </c>
      <c r="M5833" s="267">
        <v>-82.341677011759998</v>
      </c>
    </row>
    <row r="5834" spans="1:13" x14ac:dyDescent="0.25">
      <c r="A5834" s="267">
        <v>8315095</v>
      </c>
      <c r="B5834" s="267" t="s">
        <v>13902</v>
      </c>
      <c r="C5834" s="267" t="s">
        <v>2525</v>
      </c>
      <c r="D5834" s="268"/>
      <c r="E5834" s="267">
        <v>60</v>
      </c>
      <c r="F5834" s="269">
        <v>1267</v>
      </c>
      <c r="G5834" s="270">
        <v>2546</v>
      </c>
      <c r="M5834" s="267">
        <v>-81.819285974843012</v>
      </c>
    </row>
    <row r="5835" spans="1:13" x14ac:dyDescent="0.25">
      <c r="A5835" s="267">
        <v>8315098</v>
      </c>
      <c r="B5835" s="267" t="s">
        <v>13904</v>
      </c>
      <c r="C5835" s="267" t="s">
        <v>2525</v>
      </c>
      <c r="D5835" s="268"/>
      <c r="E5835" s="267">
        <v>50</v>
      </c>
      <c r="F5835" s="269">
        <v>2989</v>
      </c>
      <c r="G5835" s="270">
        <v>6007.4</v>
      </c>
      <c r="M5835" s="267">
        <v>-75.422853629110236</v>
      </c>
    </row>
    <row r="5836" spans="1:13" x14ac:dyDescent="0.25">
      <c r="A5836" s="267">
        <v>8315102</v>
      </c>
      <c r="B5836" s="267" t="s">
        <v>13906</v>
      </c>
      <c r="C5836" s="267" t="s">
        <v>2525</v>
      </c>
      <c r="D5836" s="268"/>
      <c r="E5836" s="267">
        <v>50</v>
      </c>
      <c r="F5836" s="269">
        <v>1215</v>
      </c>
      <c r="G5836" s="270">
        <v>2441.1999999999998</v>
      </c>
      <c r="M5836" s="267">
        <v>-77.986846649635439</v>
      </c>
    </row>
    <row r="5837" spans="1:13" x14ac:dyDescent="0.25">
      <c r="A5837" s="267">
        <v>8315107</v>
      </c>
      <c r="B5837" s="267" t="s">
        <v>13908</v>
      </c>
      <c r="C5837" s="267" t="s">
        <v>2525</v>
      </c>
      <c r="D5837" s="268"/>
      <c r="E5837" s="267">
        <v>50</v>
      </c>
      <c r="F5837" s="269">
        <v>596</v>
      </c>
      <c r="G5837" s="270">
        <v>1198.2</v>
      </c>
      <c r="M5837" s="267">
        <v>-77.222078623875376</v>
      </c>
    </row>
    <row r="5838" spans="1:13" x14ac:dyDescent="0.25">
      <c r="A5838" s="267">
        <v>8315108</v>
      </c>
      <c r="B5838" s="267" t="s">
        <v>13910</v>
      </c>
      <c r="C5838" s="267" t="s">
        <v>22275</v>
      </c>
      <c r="D5838" s="268"/>
      <c r="E5838" s="267">
        <v>50</v>
      </c>
      <c r="F5838" s="269">
        <v>3753</v>
      </c>
      <c r="G5838" s="270">
        <v>7544.4</v>
      </c>
      <c r="M5838" s="267">
        <v>-68.29060225710424</v>
      </c>
    </row>
    <row r="5839" spans="1:13" x14ac:dyDescent="0.25">
      <c r="A5839" s="267">
        <v>8315109</v>
      </c>
      <c r="B5839" s="267" t="s">
        <v>13912</v>
      </c>
      <c r="C5839" s="267" t="s">
        <v>2525</v>
      </c>
      <c r="D5839" s="268"/>
      <c r="E5839" s="267">
        <v>60</v>
      </c>
      <c r="F5839" s="269">
        <v>2182</v>
      </c>
      <c r="G5839" s="270">
        <v>4386.3999999999996</v>
      </c>
      <c r="M5839" s="267">
        <v>-80.191171000138667</v>
      </c>
    </row>
    <row r="5840" spans="1:13" x14ac:dyDescent="0.25">
      <c r="A5840" s="267">
        <v>8315111</v>
      </c>
      <c r="B5840" s="267" t="s">
        <v>13914</v>
      </c>
      <c r="C5840" s="267" t="s">
        <v>22275</v>
      </c>
      <c r="D5840" s="268"/>
      <c r="E5840" s="267">
        <v>50</v>
      </c>
      <c r="F5840" s="269">
        <v>1330</v>
      </c>
      <c r="G5840" s="270">
        <v>2674.2</v>
      </c>
      <c r="M5840" s="267">
        <v>-75.56582204144064</v>
      </c>
    </row>
    <row r="5841" spans="1:13" x14ac:dyDescent="0.25">
      <c r="A5841" s="267">
        <v>8315113</v>
      </c>
      <c r="B5841" s="267" t="s">
        <v>13916</v>
      </c>
      <c r="C5841" s="267" t="s">
        <v>22275</v>
      </c>
      <c r="D5841" s="268"/>
      <c r="E5841" s="267">
        <v>50</v>
      </c>
      <c r="F5841" s="269">
        <v>5840</v>
      </c>
      <c r="G5841" s="270">
        <v>11737.8</v>
      </c>
      <c r="M5841" s="267">
        <v>-74.719145824645608</v>
      </c>
    </row>
    <row r="5842" spans="1:13" x14ac:dyDescent="0.25">
      <c r="A5842" s="267">
        <v>8315115</v>
      </c>
      <c r="B5842" s="267" t="s">
        <v>13918</v>
      </c>
      <c r="C5842" s="267" t="s">
        <v>2525</v>
      </c>
      <c r="D5842" s="268"/>
      <c r="E5842" s="267">
        <v>50</v>
      </c>
      <c r="F5842" s="269">
        <v>2595</v>
      </c>
      <c r="G5842" s="270">
        <v>5216.2</v>
      </c>
      <c r="M5842" s="267">
        <v>-56.357101014741104</v>
      </c>
    </row>
    <row r="5843" spans="1:13" x14ac:dyDescent="0.25">
      <c r="A5843" s="267">
        <v>8315125</v>
      </c>
      <c r="B5843" s="267" t="s">
        <v>13920</v>
      </c>
      <c r="C5843" s="267" t="s">
        <v>2525</v>
      </c>
      <c r="D5843" s="268"/>
      <c r="E5843" s="267">
        <v>50</v>
      </c>
      <c r="F5843" s="269">
        <v>708</v>
      </c>
      <c r="G5843" s="270">
        <v>1422.2</v>
      </c>
      <c r="M5843" s="267">
        <v>-70.403144555283291</v>
      </c>
    </row>
    <row r="5844" spans="1:13" x14ac:dyDescent="0.25">
      <c r="A5844" s="267">
        <v>8315130</v>
      </c>
      <c r="B5844" s="267" t="s">
        <v>21227</v>
      </c>
      <c r="C5844" s="267" t="s">
        <v>2525</v>
      </c>
      <c r="D5844" s="268"/>
      <c r="E5844" s="267">
        <v>60</v>
      </c>
      <c r="F5844" s="269">
        <v>2522</v>
      </c>
      <c r="G5844" s="270">
        <v>5069.6000000000004</v>
      </c>
      <c r="M5844" s="267">
        <v>-79.455985829575894</v>
      </c>
    </row>
    <row r="5845" spans="1:13" x14ac:dyDescent="0.25">
      <c r="A5845" s="267">
        <v>8315131</v>
      </c>
      <c r="B5845" s="267" t="s">
        <v>13923</v>
      </c>
      <c r="C5845" s="267" t="s">
        <v>2525</v>
      </c>
      <c r="D5845" s="268"/>
      <c r="E5845" s="267">
        <v>50</v>
      </c>
      <c r="F5845" s="269">
        <v>3568</v>
      </c>
      <c r="G5845" s="270">
        <v>7171.4</v>
      </c>
      <c r="M5845" s="267">
        <v>-76.419699636100447</v>
      </c>
    </row>
    <row r="5846" spans="1:13" x14ac:dyDescent="0.25">
      <c r="A5846" s="267">
        <v>8315132</v>
      </c>
      <c r="B5846" s="267" t="s">
        <v>13925</v>
      </c>
      <c r="C5846" s="267" t="s">
        <v>2525</v>
      </c>
      <c r="D5846" s="268"/>
      <c r="E5846" s="267">
        <v>50</v>
      </c>
      <c r="F5846" s="269">
        <v>4338</v>
      </c>
      <c r="G5846" s="270">
        <v>8718.4</v>
      </c>
      <c r="M5846" s="267">
        <v>-75.730184976797773</v>
      </c>
    </row>
    <row r="5847" spans="1:13" x14ac:dyDescent="0.25">
      <c r="A5847" s="267">
        <v>8315133</v>
      </c>
      <c r="B5847" s="267" t="s">
        <v>13927</v>
      </c>
      <c r="C5847" s="267" t="s">
        <v>22275</v>
      </c>
      <c r="D5847" s="268"/>
      <c r="E5847" s="267">
        <v>50</v>
      </c>
      <c r="F5847" s="269">
        <v>2849</v>
      </c>
      <c r="G5847" s="270">
        <v>5725.6</v>
      </c>
      <c r="M5847" s="267">
        <v>-76.289302951712273</v>
      </c>
    </row>
    <row r="5848" spans="1:13" x14ac:dyDescent="0.25">
      <c r="A5848" s="267">
        <v>8316002</v>
      </c>
      <c r="B5848" s="267" t="s">
        <v>13929</v>
      </c>
      <c r="C5848" s="267" t="s">
        <v>2525</v>
      </c>
      <c r="D5848" s="268"/>
      <c r="E5848" s="267">
        <v>50</v>
      </c>
      <c r="F5848" s="269">
        <v>1979</v>
      </c>
      <c r="G5848" s="270">
        <v>3977.6</v>
      </c>
      <c r="M5848" s="267">
        <v>-58.291635093966953</v>
      </c>
    </row>
    <row r="5849" spans="1:13" x14ac:dyDescent="0.25">
      <c r="A5849" s="267">
        <v>8316003</v>
      </c>
      <c r="B5849" s="267" t="s">
        <v>13931</v>
      </c>
      <c r="C5849" s="267" t="s">
        <v>2525</v>
      </c>
      <c r="D5849" s="268"/>
      <c r="E5849" s="267">
        <v>50</v>
      </c>
      <c r="F5849" s="269">
        <v>863</v>
      </c>
      <c r="G5849" s="270">
        <v>1735</v>
      </c>
      <c r="M5849" s="267">
        <v>-78.167774312735276</v>
      </c>
    </row>
    <row r="5850" spans="1:13" x14ac:dyDescent="0.25">
      <c r="A5850" s="267">
        <v>8316009</v>
      </c>
      <c r="B5850" s="267" t="s">
        <v>13933</v>
      </c>
      <c r="C5850" s="267" t="s">
        <v>2525</v>
      </c>
      <c r="D5850" s="268"/>
      <c r="E5850" s="267">
        <v>50</v>
      </c>
      <c r="F5850" s="269">
        <v>6684</v>
      </c>
      <c r="G5850" s="270">
        <v>13435.8</v>
      </c>
      <c r="M5850" s="267">
        <v>-72.983334841716584</v>
      </c>
    </row>
    <row r="5851" spans="1:13" x14ac:dyDescent="0.25">
      <c r="A5851" s="267">
        <v>8316010</v>
      </c>
      <c r="B5851" s="267" t="s">
        <v>13935</v>
      </c>
      <c r="C5851" s="267" t="s">
        <v>22275</v>
      </c>
      <c r="D5851" s="268"/>
      <c r="E5851" s="267">
        <v>50</v>
      </c>
      <c r="F5851" s="269">
        <v>3502</v>
      </c>
      <c r="G5851" s="270">
        <v>7039.4</v>
      </c>
      <c r="M5851" s="267">
        <v>-75.867102499280705</v>
      </c>
    </row>
    <row r="5852" spans="1:13" x14ac:dyDescent="0.25">
      <c r="A5852" s="267">
        <v>8316011</v>
      </c>
      <c r="B5852" s="267" t="s">
        <v>13937</v>
      </c>
      <c r="C5852" s="267" t="s">
        <v>22275</v>
      </c>
      <c r="D5852" s="268"/>
      <c r="E5852" s="267">
        <v>50</v>
      </c>
      <c r="F5852" s="269">
        <v>13126</v>
      </c>
      <c r="G5852" s="270">
        <v>26383.4</v>
      </c>
      <c r="M5852" s="267">
        <v>-74.637824064268727</v>
      </c>
    </row>
    <row r="5853" spans="1:13" x14ac:dyDescent="0.25">
      <c r="A5853" s="267">
        <v>8316012</v>
      </c>
      <c r="B5853" s="267" t="s">
        <v>13939</v>
      </c>
      <c r="C5853" s="267" t="s">
        <v>22275</v>
      </c>
      <c r="D5853" s="268"/>
      <c r="E5853" s="267">
        <v>50</v>
      </c>
      <c r="F5853" s="269">
        <v>4517</v>
      </c>
      <c r="G5853" s="270">
        <v>9079.6</v>
      </c>
      <c r="M5853" s="267">
        <v>-72.972657473414401</v>
      </c>
    </row>
    <row r="5854" spans="1:13" x14ac:dyDescent="0.25">
      <c r="A5854" s="267">
        <v>8316013</v>
      </c>
      <c r="B5854" s="267" t="s">
        <v>13941</v>
      </c>
      <c r="C5854" s="267" t="s">
        <v>2525</v>
      </c>
      <c r="D5854" s="268"/>
      <c r="E5854" s="267">
        <v>50</v>
      </c>
      <c r="F5854" s="269">
        <v>651</v>
      </c>
      <c r="G5854" s="270">
        <v>1308.5999999999999</v>
      </c>
      <c r="M5854" s="267">
        <v>-75.541654400840713</v>
      </c>
    </row>
    <row r="5855" spans="1:13" x14ac:dyDescent="0.25">
      <c r="A5855" s="267">
        <v>8316014</v>
      </c>
      <c r="B5855" s="267" t="s">
        <v>13943</v>
      </c>
      <c r="C5855" s="267" t="s">
        <v>2525</v>
      </c>
      <c r="D5855" s="268"/>
      <c r="E5855" s="267">
        <v>50</v>
      </c>
      <c r="F5855" s="269">
        <v>2165</v>
      </c>
      <c r="G5855" s="270">
        <v>4352.6000000000004</v>
      </c>
      <c r="M5855" s="267">
        <v>-77.125283300784915</v>
      </c>
    </row>
    <row r="5856" spans="1:13" x14ac:dyDescent="0.25">
      <c r="A5856" s="267">
        <v>8316017</v>
      </c>
      <c r="B5856" s="267" t="s">
        <v>13945</v>
      </c>
      <c r="C5856" s="267" t="s">
        <v>22275</v>
      </c>
      <c r="D5856" s="268"/>
      <c r="E5856" s="267">
        <v>50</v>
      </c>
      <c r="F5856" s="269">
        <v>5005</v>
      </c>
      <c r="G5856" s="270">
        <v>10059.799999999999</v>
      </c>
      <c r="M5856" s="267">
        <v>-75.149872759606296</v>
      </c>
    </row>
    <row r="5857" spans="1:13" x14ac:dyDescent="0.25">
      <c r="A5857" s="267">
        <v>8316020</v>
      </c>
      <c r="B5857" s="267" t="s">
        <v>13947</v>
      </c>
      <c r="C5857" s="267" t="s">
        <v>22275</v>
      </c>
      <c r="D5857" s="268"/>
      <c r="E5857" s="267">
        <v>50</v>
      </c>
      <c r="F5857" s="269">
        <v>4650</v>
      </c>
      <c r="G5857" s="270">
        <v>9347.2000000000007</v>
      </c>
      <c r="M5857" s="267">
        <v>-76.922242780443298</v>
      </c>
    </row>
    <row r="5858" spans="1:13" x14ac:dyDescent="0.25">
      <c r="A5858" s="267">
        <v>8316024</v>
      </c>
      <c r="B5858" s="267" t="s">
        <v>13949</v>
      </c>
      <c r="C5858" s="267" t="s">
        <v>2525</v>
      </c>
      <c r="D5858" s="268"/>
      <c r="E5858" s="267">
        <v>50</v>
      </c>
      <c r="F5858" s="269">
        <v>1499</v>
      </c>
      <c r="G5858" s="270">
        <v>3013.6</v>
      </c>
      <c r="M5858" s="267">
        <v>-69.309331159999672</v>
      </c>
    </row>
    <row r="5859" spans="1:13" x14ac:dyDescent="0.25">
      <c r="A5859" s="267">
        <v>8316036</v>
      </c>
      <c r="B5859" s="267" t="s">
        <v>13951</v>
      </c>
      <c r="C5859" s="267" t="s">
        <v>2525</v>
      </c>
      <c r="D5859" s="268"/>
      <c r="E5859" s="267">
        <v>50</v>
      </c>
      <c r="F5859" s="269">
        <v>1490</v>
      </c>
      <c r="G5859" s="270">
        <v>2994.2</v>
      </c>
      <c r="M5859" s="267">
        <v>-70.378866149195872</v>
      </c>
    </row>
    <row r="5860" spans="1:13" x14ac:dyDescent="0.25">
      <c r="A5860" s="267">
        <v>8316037</v>
      </c>
      <c r="B5860" s="267" t="s">
        <v>13953</v>
      </c>
      <c r="C5860" s="267" t="s">
        <v>2525</v>
      </c>
      <c r="D5860" s="268"/>
      <c r="E5860" s="267">
        <v>50</v>
      </c>
      <c r="F5860" s="269">
        <v>1849</v>
      </c>
      <c r="G5860" s="270">
        <v>3716.8</v>
      </c>
      <c r="M5860" s="267">
        <v>-76.243253409815892</v>
      </c>
    </row>
    <row r="5861" spans="1:13" x14ac:dyDescent="0.25">
      <c r="A5861" s="267">
        <v>8316038</v>
      </c>
      <c r="B5861" s="267" t="s">
        <v>13955</v>
      </c>
      <c r="C5861" s="267" t="s">
        <v>2525</v>
      </c>
      <c r="D5861" s="268"/>
      <c r="E5861" s="267">
        <v>60</v>
      </c>
      <c r="F5861" s="269">
        <v>1664</v>
      </c>
      <c r="G5861" s="270">
        <v>3344.6</v>
      </c>
      <c r="M5861" s="267">
        <v>-79.958235881909943</v>
      </c>
    </row>
    <row r="5862" spans="1:13" x14ac:dyDescent="0.25">
      <c r="A5862" s="267">
        <v>8316039</v>
      </c>
      <c r="B5862" s="267" t="s">
        <v>13957</v>
      </c>
      <c r="C5862" s="267" t="s">
        <v>2525</v>
      </c>
      <c r="D5862" s="268"/>
      <c r="E5862" s="267">
        <v>50</v>
      </c>
      <c r="F5862" s="269">
        <v>1613</v>
      </c>
      <c r="G5862" s="270">
        <v>3241.6</v>
      </c>
      <c r="M5862" s="267">
        <v>-75.036776167243843</v>
      </c>
    </row>
    <row r="5863" spans="1:13" x14ac:dyDescent="0.25">
      <c r="A5863" s="267">
        <v>8316042</v>
      </c>
      <c r="B5863" s="267" t="s">
        <v>13959</v>
      </c>
      <c r="C5863" s="267" t="s">
        <v>2525</v>
      </c>
      <c r="D5863" s="268"/>
      <c r="E5863" s="267">
        <v>50</v>
      </c>
      <c r="F5863" s="269">
        <v>1499</v>
      </c>
      <c r="G5863" s="270">
        <v>3012</v>
      </c>
      <c r="M5863" s="267">
        <v>-77.222185155410983</v>
      </c>
    </row>
    <row r="5864" spans="1:13" x14ac:dyDescent="0.25">
      <c r="A5864" s="267">
        <v>8316043</v>
      </c>
      <c r="B5864" s="267" t="s">
        <v>13961</v>
      </c>
      <c r="C5864" s="267" t="s">
        <v>2525</v>
      </c>
      <c r="D5864" s="268"/>
      <c r="E5864" s="267">
        <v>50</v>
      </c>
      <c r="F5864" s="269">
        <v>5778</v>
      </c>
      <c r="G5864" s="270">
        <v>11614.2</v>
      </c>
      <c r="M5864" s="267">
        <v>-67.306142461220304</v>
      </c>
    </row>
    <row r="5865" spans="1:13" x14ac:dyDescent="0.25">
      <c r="A5865" s="267">
        <v>8316045</v>
      </c>
      <c r="B5865" s="267" t="s">
        <v>13963</v>
      </c>
      <c r="C5865" s="267" t="s">
        <v>2525</v>
      </c>
      <c r="D5865" s="268"/>
      <c r="E5865" s="267">
        <v>50</v>
      </c>
      <c r="F5865" s="269">
        <v>1459</v>
      </c>
      <c r="G5865" s="270">
        <v>2931.6</v>
      </c>
      <c r="M5865" s="267">
        <v>-72.139579979342301</v>
      </c>
    </row>
    <row r="5866" spans="1:13" x14ac:dyDescent="0.25">
      <c r="A5866" s="267">
        <v>8316049</v>
      </c>
      <c r="B5866" s="267" t="s">
        <v>13965</v>
      </c>
      <c r="C5866" s="267" t="s">
        <v>2525</v>
      </c>
      <c r="D5866" s="268"/>
      <c r="E5866" s="267">
        <v>50</v>
      </c>
      <c r="F5866" s="269">
        <v>1039</v>
      </c>
      <c r="G5866" s="270">
        <v>2089</v>
      </c>
      <c r="M5866" s="267">
        <v>-75.228683525964414</v>
      </c>
    </row>
    <row r="5867" spans="1:13" x14ac:dyDescent="0.25">
      <c r="A5867" s="267">
        <v>8316051</v>
      </c>
      <c r="B5867" s="267" t="s">
        <v>13967</v>
      </c>
      <c r="C5867" s="267" t="s">
        <v>2525</v>
      </c>
      <c r="D5867" s="268"/>
      <c r="E5867" s="267">
        <v>50</v>
      </c>
      <c r="F5867" s="269">
        <v>1776</v>
      </c>
      <c r="G5867" s="270">
        <v>3569.4</v>
      </c>
      <c r="M5867" s="267">
        <v>-74.774461677584327</v>
      </c>
    </row>
    <row r="5868" spans="1:13" x14ac:dyDescent="0.25">
      <c r="A5868" s="267">
        <v>8316053</v>
      </c>
      <c r="B5868" s="267" t="s">
        <v>13969</v>
      </c>
      <c r="C5868" s="267" t="s">
        <v>2525</v>
      </c>
      <c r="D5868" s="268"/>
      <c r="E5868" s="267">
        <v>50</v>
      </c>
      <c r="F5868" s="269">
        <v>1750</v>
      </c>
      <c r="G5868" s="270">
        <v>3518.2</v>
      </c>
      <c r="M5868" s="267">
        <v>-77.562914677509326</v>
      </c>
    </row>
    <row r="5869" spans="1:13" x14ac:dyDescent="0.25">
      <c r="A5869" s="267">
        <v>8316054</v>
      </c>
      <c r="B5869" s="267" t="s">
        <v>13971</v>
      </c>
      <c r="C5869" s="267" t="s">
        <v>2525</v>
      </c>
      <c r="D5869" s="268"/>
      <c r="E5869" s="267">
        <v>60</v>
      </c>
      <c r="F5869" s="269">
        <v>2071</v>
      </c>
      <c r="G5869" s="270">
        <v>4163</v>
      </c>
      <c r="M5869" s="267">
        <v>-80.974504297683438</v>
      </c>
    </row>
    <row r="5870" spans="1:13" x14ac:dyDescent="0.25">
      <c r="A5870" s="267">
        <v>8316055</v>
      </c>
      <c r="B5870" s="267" t="s">
        <v>13973</v>
      </c>
      <c r="C5870" s="267" t="s">
        <v>2525</v>
      </c>
      <c r="D5870" s="268"/>
      <c r="E5870" s="267">
        <v>50</v>
      </c>
      <c r="F5870" s="269">
        <v>1400</v>
      </c>
      <c r="G5870" s="270">
        <v>2814.4</v>
      </c>
      <c r="M5870" s="267">
        <v>-75.085087410229178</v>
      </c>
    </row>
    <row r="5871" spans="1:13" x14ac:dyDescent="0.25">
      <c r="A5871" s="267">
        <v>8316056</v>
      </c>
      <c r="B5871" s="267" t="s">
        <v>13975</v>
      </c>
      <c r="C5871" s="267" t="s">
        <v>22275</v>
      </c>
      <c r="D5871" s="268"/>
      <c r="E5871" s="267">
        <v>50</v>
      </c>
      <c r="F5871" s="269">
        <v>10420</v>
      </c>
      <c r="G5871" s="270">
        <v>20944.8</v>
      </c>
      <c r="M5871" s="267">
        <v>-72.621005173322274</v>
      </c>
    </row>
    <row r="5872" spans="1:13" x14ac:dyDescent="0.25">
      <c r="A5872" s="267">
        <v>8317001</v>
      </c>
      <c r="B5872" s="267" t="s">
        <v>13977</v>
      </c>
      <c r="C5872" s="267" t="s">
        <v>22275</v>
      </c>
      <c r="D5872" s="268"/>
      <c r="E5872" s="267">
        <v>50</v>
      </c>
      <c r="F5872" s="269">
        <v>12290</v>
      </c>
      <c r="G5872" s="270">
        <v>24702.6</v>
      </c>
      <c r="M5872" s="267">
        <v>-62.614495312453919</v>
      </c>
    </row>
    <row r="5873" spans="1:13" x14ac:dyDescent="0.25">
      <c r="A5873" s="267">
        <v>8317005</v>
      </c>
      <c r="B5873" s="267" t="s">
        <v>13979</v>
      </c>
      <c r="C5873" s="267" t="s">
        <v>2525</v>
      </c>
      <c r="D5873" s="268"/>
      <c r="E5873" s="267">
        <v>50</v>
      </c>
      <c r="F5873" s="269">
        <v>4866</v>
      </c>
      <c r="G5873" s="270">
        <v>9780.4</v>
      </c>
      <c r="M5873" s="267">
        <v>-73.458882540838644</v>
      </c>
    </row>
    <row r="5874" spans="1:13" x14ac:dyDescent="0.25">
      <c r="A5874" s="267">
        <v>8317008</v>
      </c>
      <c r="B5874" s="267" t="s">
        <v>13981</v>
      </c>
      <c r="C5874" s="267" t="s">
        <v>2525</v>
      </c>
      <c r="D5874" s="268"/>
      <c r="E5874" s="267">
        <v>50</v>
      </c>
      <c r="F5874" s="269">
        <v>1324</v>
      </c>
      <c r="G5874" s="270">
        <v>2662.2</v>
      </c>
      <c r="M5874" s="267">
        <v>-75.45507296184141</v>
      </c>
    </row>
    <row r="5875" spans="1:13" x14ac:dyDescent="0.25">
      <c r="A5875" s="267">
        <v>8317009</v>
      </c>
      <c r="B5875" s="267" t="s">
        <v>13983</v>
      </c>
      <c r="C5875" s="267" t="s">
        <v>2525</v>
      </c>
      <c r="D5875" s="268"/>
      <c r="E5875" s="267">
        <v>50</v>
      </c>
      <c r="F5875" s="269">
        <v>1185</v>
      </c>
      <c r="G5875" s="270">
        <v>2382.1999999999998</v>
      </c>
      <c r="M5875" s="267">
        <v>-78.863615482402622</v>
      </c>
    </row>
    <row r="5876" spans="1:13" x14ac:dyDescent="0.25">
      <c r="A5876" s="267">
        <v>8317011</v>
      </c>
      <c r="B5876" s="267" t="s">
        <v>13985</v>
      </c>
      <c r="C5876" s="267" t="s">
        <v>2525</v>
      </c>
      <c r="D5876" s="268"/>
      <c r="E5876" s="267">
        <v>50</v>
      </c>
      <c r="F5876" s="269">
        <v>1724</v>
      </c>
      <c r="G5876" s="270">
        <v>3465.4</v>
      </c>
      <c r="M5876" s="267">
        <v>-72.301921612403007</v>
      </c>
    </row>
    <row r="5877" spans="1:13" x14ac:dyDescent="0.25">
      <c r="A5877" s="267">
        <v>8317021</v>
      </c>
      <c r="B5877" s="267" t="s">
        <v>13987</v>
      </c>
      <c r="C5877" s="267" t="s">
        <v>2525</v>
      </c>
      <c r="D5877" s="268"/>
      <c r="E5877" s="267">
        <v>50</v>
      </c>
      <c r="F5877" s="269">
        <v>1893</v>
      </c>
      <c r="G5877" s="270">
        <v>3804.6</v>
      </c>
      <c r="M5877" s="267">
        <v>-75.566982903903607</v>
      </c>
    </row>
    <row r="5878" spans="1:13" x14ac:dyDescent="0.25">
      <c r="A5878" s="267">
        <v>8317026</v>
      </c>
      <c r="B5878" s="267" t="s">
        <v>13989</v>
      </c>
      <c r="C5878" s="267" t="s">
        <v>22275</v>
      </c>
      <c r="D5878" s="268"/>
      <c r="E5878" s="267">
        <v>50</v>
      </c>
      <c r="F5878" s="269">
        <v>6096</v>
      </c>
      <c r="G5878" s="270">
        <v>12253.2</v>
      </c>
      <c r="M5878" s="267">
        <v>-76.510305321516313</v>
      </c>
    </row>
    <row r="5879" spans="1:13" x14ac:dyDescent="0.25">
      <c r="A5879" s="267">
        <v>8317029</v>
      </c>
      <c r="B5879" s="267" t="s">
        <v>13991</v>
      </c>
      <c r="C5879" s="267" t="s">
        <v>2525</v>
      </c>
      <c r="D5879" s="268"/>
      <c r="E5879" s="267">
        <v>50</v>
      </c>
      <c r="F5879" s="269">
        <v>845</v>
      </c>
      <c r="G5879" s="270">
        <v>1698.8</v>
      </c>
      <c r="M5879" s="267">
        <v>-68.288365756606524</v>
      </c>
    </row>
    <row r="5880" spans="1:13" x14ac:dyDescent="0.25">
      <c r="A5880" s="267">
        <v>8317031</v>
      </c>
      <c r="B5880" s="267" t="s">
        <v>7941</v>
      </c>
      <c r="C5880" s="267" t="s">
        <v>2525</v>
      </c>
      <c r="D5880" s="268"/>
      <c r="E5880" s="267">
        <v>50</v>
      </c>
      <c r="F5880" s="269">
        <v>6278</v>
      </c>
      <c r="G5880" s="270">
        <v>12618</v>
      </c>
      <c r="M5880" s="267">
        <v>-76.567719986048786</v>
      </c>
    </row>
    <row r="5881" spans="1:13" x14ac:dyDescent="0.25">
      <c r="A5881" s="267">
        <v>8317034</v>
      </c>
      <c r="B5881" s="267" t="s">
        <v>13994</v>
      </c>
      <c r="C5881" s="267" t="s">
        <v>22275</v>
      </c>
      <c r="D5881" s="268"/>
      <c r="E5881" s="267">
        <v>50</v>
      </c>
      <c r="F5881" s="269">
        <v>5372</v>
      </c>
      <c r="G5881" s="270">
        <v>10798.4</v>
      </c>
      <c r="M5881" s="267">
        <v>-78.926630553361164</v>
      </c>
    </row>
    <row r="5882" spans="1:13" x14ac:dyDescent="0.25">
      <c r="A5882" s="267">
        <v>8317039</v>
      </c>
      <c r="B5882" s="267" t="s">
        <v>13996</v>
      </c>
      <c r="C5882" s="267" t="s">
        <v>2525</v>
      </c>
      <c r="D5882" s="268"/>
      <c r="E5882" s="267">
        <v>50</v>
      </c>
      <c r="F5882" s="269">
        <v>1097</v>
      </c>
      <c r="G5882" s="270">
        <v>2204</v>
      </c>
      <c r="M5882" s="267">
        <v>-70.307741842231991</v>
      </c>
    </row>
    <row r="5883" spans="1:13" x14ac:dyDescent="0.25">
      <c r="A5883" s="267">
        <v>8317040</v>
      </c>
      <c r="B5883" s="267" t="s">
        <v>13998</v>
      </c>
      <c r="C5883" s="267" t="s">
        <v>22275</v>
      </c>
      <c r="D5883" s="268"/>
      <c r="E5883" s="267">
        <v>50</v>
      </c>
      <c r="F5883" s="269">
        <v>3448</v>
      </c>
      <c r="G5883" s="270">
        <v>6930</v>
      </c>
      <c r="M5883" s="267">
        <v>-68.598928995892734</v>
      </c>
    </row>
    <row r="5884" spans="1:13" x14ac:dyDescent="0.25">
      <c r="A5884" s="267">
        <v>8317041</v>
      </c>
      <c r="B5884" s="267" t="s">
        <v>14000</v>
      </c>
      <c r="C5884" s="267" t="s">
        <v>22275</v>
      </c>
      <c r="D5884" s="268"/>
      <c r="E5884" s="267">
        <v>50</v>
      </c>
      <c r="F5884" s="269">
        <v>2887</v>
      </c>
      <c r="G5884" s="270">
        <v>5803.2</v>
      </c>
      <c r="M5884" s="267">
        <v>-67.054310549908251</v>
      </c>
    </row>
    <row r="5885" spans="1:13" x14ac:dyDescent="0.25">
      <c r="A5885" s="267">
        <v>8317046</v>
      </c>
      <c r="B5885" s="267" t="s">
        <v>14002</v>
      </c>
      <c r="C5885" s="267" t="s">
        <v>2525</v>
      </c>
      <c r="D5885" s="268"/>
      <c r="E5885" s="267">
        <v>50</v>
      </c>
      <c r="F5885" s="269">
        <v>841</v>
      </c>
      <c r="G5885" s="270">
        <v>1690</v>
      </c>
      <c r="M5885" s="267">
        <v>-73.666090435699601</v>
      </c>
    </row>
    <row r="5886" spans="1:13" x14ac:dyDescent="0.25">
      <c r="A5886" s="267">
        <v>8317047</v>
      </c>
      <c r="B5886" s="267" t="s">
        <v>14004</v>
      </c>
      <c r="C5886" s="267" t="s">
        <v>2525</v>
      </c>
      <c r="D5886" s="268"/>
      <c r="E5886" s="267">
        <v>50</v>
      </c>
      <c r="F5886" s="269">
        <v>3905</v>
      </c>
      <c r="G5886" s="270">
        <v>7848.8</v>
      </c>
      <c r="M5886" s="267">
        <v>-77.798158617979084</v>
      </c>
    </row>
    <row r="5887" spans="1:13" x14ac:dyDescent="0.25">
      <c r="A5887" s="267">
        <v>8317051</v>
      </c>
      <c r="B5887" s="267" t="s">
        <v>14006</v>
      </c>
      <c r="C5887" s="267" t="s">
        <v>22275</v>
      </c>
      <c r="D5887" s="268"/>
      <c r="E5887" s="267">
        <v>50</v>
      </c>
      <c r="F5887" s="269">
        <v>2110</v>
      </c>
      <c r="G5887" s="270">
        <v>4242</v>
      </c>
      <c r="M5887" s="267">
        <v>-66.197222652795304</v>
      </c>
    </row>
    <row r="5888" spans="1:13" x14ac:dyDescent="0.25">
      <c r="A5888" s="267">
        <v>8317056</v>
      </c>
      <c r="B5888" s="267" t="s">
        <v>14008</v>
      </c>
      <c r="C5888" s="267" t="s">
        <v>2525</v>
      </c>
      <c r="D5888" s="268"/>
      <c r="E5888" s="267">
        <v>50</v>
      </c>
      <c r="F5888" s="269">
        <v>2892</v>
      </c>
      <c r="G5888" s="270">
        <v>5813.6</v>
      </c>
      <c r="M5888" s="267">
        <v>-74.490773624728462</v>
      </c>
    </row>
    <row r="5889" spans="1:13" x14ac:dyDescent="0.25">
      <c r="A5889" s="267">
        <v>8317057</v>
      </c>
      <c r="B5889" s="267" t="s">
        <v>14010</v>
      </c>
      <c r="C5889" s="267" t="s">
        <v>22275</v>
      </c>
      <c r="D5889" s="268"/>
      <c r="E5889" s="267">
        <v>50</v>
      </c>
      <c r="F5889" s="269">
        <v>17040</v>
      </c>
      <c r="G5889" s="270">
        <v>34250.199999999997</v>
      </c>
      <c r="M5889" s="267">
        <v>-66.909652691235351</v>
      </c>
    </row>
    <row r="5890" spans="1:13" x14ac:dyDescent="0.25">
      <c r="A5890" s="267">
        <v>8317059</v>
      </c>
      <c r="B5890" s="267" t="s">
        <v>14012</v>
      </c>
      <c r="C5890" s="267" t="s">
        <v>2525</v>
      </c>
      <c r="D5890" s="268"/>
      <c r="E5890" s="267">
        <v>50</v>
      </c>
      <c r="F5890" s="269">
        <v>2596</v>
      </c>
      <c r="G5890" s="270">
        <v>5217.8</v>
      </c>
      <c r="M5890" s="267">
        <v>-68.62390242055838</v>
      </c>
    </row>
    <row r="5891" spans="1:13" x14ac:dyDescent="0.25">
      <c r="A5891" s="267">
        <v>8317065</v>
      </c>
      <c r="B5891" s="267" t="s">
        <v>22287</v>
      </c>
      <c r="C5891" s="267" t="s">
        <v>22275</v>
      </c>
      <c r="D5891" s="268"/>
      <c r="E5891" s="267">
        <v>50</v>
      </c>
      <c r="F5891" s="269">
        <v>21641</v>
      </c>
      <c r="G5891" s="270">
        <v>43498.8</v>
      </c>
      <c r="M5891" s="267">
        <v>-74.304801934311598</v>
      </c>
    </row>
    <row r="5892" spans="1:13" x14ac:dyDescent="0.25">
      <c r="A5892" s="267">
        <v>8317067</v>
      </c>
      <c r="B5892" s="267" t="s">
        <v>14015</v>
      </c>
      <c r="C5892" s="267" t="s">
        <v>2525</v>
      </c>
      <c r="D5892" s="268"/>
      <c r="E5892" s="267">
        <v>50</v>
      </c>
      <c r="F5892" s="269">
        <v>928</v>
      </c>
      <c r="G5892" s="270">
        <v>1866.2</v>
      </c>
      <c r="M5892" s="267">
        <v>-78.673354837855811</v>
      </c>
    </row>
    <row r="5893" spans="1:13" x14ac:dyDescent="0.25">
      <c r="A5893" s="267">
        <v>8317068</v>
      </c>
      <c r="B5893" s="267" t="s">
        <v>14017</v>
      </c>
      <c r="C5893" s="267" t="s">
        <v>2525</v>
      </c>
      <c r="D5893" s="268"/>
      <c r="E5893" s="267">
        <v>50</v>
      </c>
      <c r="F5893" s="269">
        <v>1917</v>
      </c>
      <c r="G5893" s="270">
        <v>3853.2</v>
      </c>
      <c r="M5893" s="267">
        <v>-75.716173224463589</v>
      </c>
    </row>
    <row r="5894" spans="1:13" x14ac:dyDescent="0.25">
      <c r="A5894" s="267">
        <v>8317073</v>
      </c>
      <c r="B5894" s="267" t="s">
        <v>14019</v>
      </c>
      <c r="C5894" s="267" t="s">
        <v>22275</v>
      </c>
      <c r="D5894" s="268"/>
      <c r="E5894" s="267">
        <v>50</v>
      </c>
      <c r="F5894" s="269">
        <v>2353</v>
      </c>
      <c r="G5894" s="270">
        <v>4728.8</v>
      </c>
      <c r="M5894" s="267">
        <v>-69.200932319227292</v>
      </c>
    </row>
    <row r="5895" spans="1:13" x14ac:dyDescent="0.25">
      <c r="A5895" s="267">
        <v>8317075</v>
      </c>
      <c r="B5895" s="267" t="s">
        <v>14021</v>
      </c>
      <c r="C5895" s="267" t="s">
        <v>2525</v>
      </c>
      <c r="D5895" s="268"/>
      <c r="E5895" s="267">
        <v>50</v>
      </c>
      <c r="F5895" s="269">
        <v>1867</v>
      </c>
      <c r="G5895" s="270">
        <v>3752.8</v>
      </c>
      <c r="M5895" s="267">
        <v>-78.118542206847891</v>
      </c>
    </row>
    <row r="5896" spans="1:13" x14ac:dyDescent="0.25">
      <c r="A5896" s="267">
        <v>8317078</v>
      </c>
      <c r="B5896" s="267" t="s">
        <v>14023</v>
      </c>
      <c r="C5896" s="267" t="s">
        <v>2525</v>
      </c>
      <c r="D5896" s="268"/>
      <c r="E5896" s="267">
        <v>60</v>
      </c>
      <c r="F5896" s="269">
        <v>831</v>
      </c>
      <c r="G5896" s="270">
        <v>1669.6</v>
      </c>
      <c r="M5896" s="267">
        <v>-81.169700738923765</v>
      </c>
    </row>
    <row r="5897" spans="1:13" x14ac:dyDescent="0.25">
      <c r="A5897" s="267">
        <v>8317085</v>
      </c>
      <c r="B5897" s="267" t="s">
        <v>14025</v>
      </c>
      <c r="C5897" s="267" t="s">
        <v>2525</v>
      </c>
      <c r="D5897" s="268"/>
      <c r="E5897" s="267">
        <v>50</v>
      </c>
      <c r="F5897" s="269">
        <v>970</v>
      </c>
      <c r="G5897" s="270">
        <v>1950</v>
      </c>
      <c r="M5897" s="267">
        <v>-63.359643319385981</v>
      </c>
    </row>
    <row r="5898" spans="1:13" x14ac:dyDescent="0.25">
      <c r="A5898" s="267">
        <v>8317088</v>
      </c>
      <c r="B5898" s="267" t="s">
        <v>14027</v>
      </c>
      <c r="C5898" s="267" t="s">
        <v>2525</v>
      </c>
      <c r="D5898" s="268"/>
      <c r="E5898" s="267">
        <v>60</v>
      </c>
      <c r="F5898" s="269">
        <v>1251</v>
      </c>
      <c r="G5898" s="270">
        <v>2514.4</v>
      </c>
      <c r="M5898" s="267">
        <v>-80.691082979903072</v>
      </c>
    </row>
    <row r="5899" spans="1:13" x14ac:dyDescent="0.25">
      <c r="A5899" s="267">
        <v>8317089</v>
      </c>
      <c r="B5899" s="267" t="s">
        <v>14029</v>
      </c>
      <c r="C5899" s="267" t="s">
        <v>22275</v>
      </c>
      <c r="D5899" s="268"/>
      <c r="E5899" s="267">
        <v>50</v>
      </c>
      <c r="F5899" s="269">
        <v>9857</v>
      </c>
      <c r="G5899" s="270">
        <v>19812.8</v>
      </c>
      <c r="M5899" s="267">
        <v>-64.693840343701197</v>
      </c>
    </row>
    <row r="5900" spans="1:13" x14ac:dyDescent="0.25">
      <c r="A5900" s="267">
        <v>8317093</v>
      </c>
      <c r="B5900" s="267" t="s">
        <v>14031</v>
      </c>
      <c r="C5900" s="267" t="s">
        <v>2525</v>
      </c>
      <c r="D5900" s="268"/>
      <c r="E5900" s="267">
        <v>50</v>
      </c>
      <c r="F5900" s="269">
        <v>1324</v>
      </c>
      <c r="G5900" s="270">
        <v>2661.8</v>
      </c>
      <c r="M5900" s="267">
        <v>-74.704197928772544</v>
      </c>
    </row>
    <row r="5901" spans="1:13" x14ac:dyDescent="0.25">
      <c r="A5901" s="267">
        <v>8317096</v>
      </c>
      <c r="B5901" s="267" t="s">
        <v>14033</v>
      </c>
      <c r="C5901" s="267" t="s">
        <v>22275</v>
      </c>
      <c r="D5901" s="268"/>
      <c r="E5901" s="267">
        <v>50</v>
      </c>
      <c r="F5901" s="269">
        <v>28886</v>
      </c>
      <c r="G5901" s="270">
        <v>58061</v>
      </c>
      <c r="M5901" s="267">
        <v>-57.539213849567574</v>
      </c>
    </row>
    <row r="5902" spans="1:13" x14ac:dyDescent="0.25">
      <c r="A5902" s="267">
        <v>8317097</v>
      </c>
      <c r="B5902" s="267" t="s">
        <v>14035</v>
      </c>
      <c r="C5902" s="267" t="s">
        <v>2525</v>
      </c>
      <c r="D5902" s="268"/>
      <c r="E5902" s="267">
        <v>50</v>
      </c>
      <c r="F5902" s="269">
        <v>1592</v>
      </c>
      <c r="G5902" s="270">
        <v>3200</v>
      </c>
      <c r="M5902" s="267">
        <v>-73.61613509356394</v>
      </c>
    </row>
    <row r="5903" spans="1:13" x14ac:dyDescent="0.25">
      <c r="A5903" s="267">
        <v>8317098</v>
      </c>
      <c r="B5903" s="267" t="s">
        <v>14037</v>
      </c>
      <c r="C5903" s="267" t="s">
        <v>22275</v>
      </c>
      <c r="D5903" s="268"/>
      <c r="E5903" s="267">
        <v>50</v>
      </c>
      <c r="F5903" s="269">
        <v>2365</v>
      </c>
      <c r="G5903" s="270">
        <v>4754.6000000000004</v>
      </c>
      <c r="M5903" s="267">
        <v>-70.934910083305965</v>
      </c>
    </row>
    <row r="5904" spans="1:13" x14ac:dyDescent="0.25">
      <c r="A5904" s="267">
        <v>8317100</v>
      </c>
      <c r="B5904" s="267" t="s">
        <v>3152</v>
      </c>
      <c r="C5904" s="267" t="s">
        <v>2525</v>
      </c>
      <c r="D5904" s="268"/>
      <c r="E5904" s="267">
        <v>50</v>
      </c>
      <c r="F5904" s="269">
        <v>1676</v>
      </c>
      <c r="G5904" s="270">
        <v>3369.2</v>
      </c>
      <c r="M5904" s="267">
        <v>-75.553748629743893</v>
      </c>
    </row>
    <row r="5905" spans="1:13" x14ac:dyDescent="0.25">
      <c r="A5905" s="267">
        <v>8317102</v>
      </c>
      <c r="B5905" s="267" t="s">
        <v>14040</v>
      </c>
      <c r="C5905" s="267" t="s">
        <v>2525</v>
      </c>
      <c r="D5905" s="268"/>
      <c r="E5905" s="267">
        <v>60</v>
      </c>
      <c r="F5905" s="269">
        <v>1595</v>
      </c>
      <c r="G5905" s="270">
        <v>3205.2</v>
      </c>
      <c r="M5905" s="267">
        <v>-82.371070187545044</v>
      </c>
    </row>
    <row r="5906" spans="1:13" x14ac:dyDescent="0.25">
      <c r="A5906" s="267">
        <v>8317110</v>
      </c>
      <c r="B5906" s="267" t="s">
        <v>14042</v>
      </c>
      <c r="C5906" s="267" t="s">
        <v>22275</v>
      </c>
      <c r="D5906" s="268"/>
      <c r="E5906" s="267">
        <v>50</v>
      </c>
      <c r="F5906" s="269">
        <v>3644</v>
      </c>
      <c r="G5906" s="270">
        <v>7324.2</v>
      </c>
      <c r="M5906" s="267">
        <v>-69.781934323928112</v>
      </c>
    </row>
    <row r="5907" spans="1:13" x14ac:dyDescent="0.25">
      <c r="A5907" s="267">
        <v>8317113</v>
      </c>
      <c r="B5907" s="267" t="s">
        <v>14044</v>
      </c>
      <c r="C5907" s="267" t="s">
        <v>2525</v>
      </c>
      <c r="D5907" s="268"/>
      <c r="E5907" s="267">
        <v>50</v>
      </c>
      <c r="F5907" s="269">
        <v>1108</v>
      </c>
      <c r="G5907" s="270">
        <v>2226.4</v>
      </c>
      <c r="M5907" s="267">
        <v>-74.492819850247216</v>
      </c>
    </row>
    <row r="5908" spans="1:13" x14ac:dyDescent="0.25">
      <c r="A5908" s="267">
        <v>8317114</v>
      </c>
      <c r="B5908" s="267" t="s">
        <v>14046</v>
      </c>
      <c r="C5908" s="267" t="s">
        <v>2525</v>
      </c>
      <c r="D5908" s="268"/>
      <c r="E5908" s="267">
        <v>50</v>
      </c>
      <c r="F5908" s="269">
        <v>1876</v>
      </c>
      <c r="G5908" s="270">
        <v>3771.6</v>
      </c>
      <c r="M5908" s="267">
        <v>-34.91884721859158</v>
      </c>
    </row>
    <row r="5909" spans="1:13" x14ac:dyDescent="0.25">
      <c r="A5909" s="267">
        <v>8317116</v>
      </c>
      <c r="B5909" s="267" t="s">
        <v>14048</v>
      </c>
      <c r="C5909" s="267" t="s">
        <v>2525</v>
      </c>
      <c r="D5909" s="268"/>
      <c r="E5909" s="267">
        <v>50</v>
      </c>
      <c r="F5909" s="269">
        <v>2666</v>
      </c>
      <c r="G5909" s="270">
        <v>5358.4</v>
      </c>
      <c r="M5909" s="267">
        <v>-61.570168192200086</v>
      </c>
    </row>
    <row r="5910" spans="1:13" x14ac:dyDescent="0.25">
      <c r="A5910" s="267">
        <v>8317118</v>
      </c>
      <c r="B5910" s="267" t="s">
        <v>14050</v>
      </c>
      <c r="C5910" s="267" t="s">
        <v>2525</v>
      </c>
      <c r="D5910" s="268"/>
      <c r="E5910" s="267">
        <v>50</v>
      </c>
      <c r="F5910" s="269">
        <v>1197</v>
      </c>
      <c r="G5910" s="270">
        <v>2405.1999999999998</v>
      </c>
      <c r="M5910" s="267">
        <v>-76.723236828005454</v>
      </c>
    </row>
    <row r="5911" spans="1:13" x14ac:dyDescent="0.25">
      <c r="A5911" s="267">
        <v>8317121</v>
      </c>
      <c r="B5911" s="267" t="s">
        <v>14052</v>
      </c>
      <c r="C5911" s="267" t="s">
        <v>2525</v>
      </c>
      <c r="D5911" s="268"/>
      <c r="E5911" s="267">
        <v>60</v>
      </c>
      <c r="F5911" s="269">
        <v>1599</v>
      </c>
      <c r="G5911" s="270">
        <v>3213.8</v>
      </c>
      <c r="M5911" s="267">
        <v>-82.209728508999248</v>
      </c>
    </row>
    <row r="5912" spans="1:13" x14ac:dyDescent="0.25">
      <c r="A5912" s="267">
        <v>8317122</v>
      </c>
      <c r="B5912" s="267" t="s">
        <v>14054</v>
      </c>
      <c r="C5912" s="267" t="s">
        <v>2525</v>
      </c>
      <c r="D5912" s="268"/>
      <c r="E5912" s="267">
        <v>50</v>
      </c>
      <c r="F5912" s="269">
        <v>3538</v>
      </c>
      <c r="G5912" s="270">
        <v>7110.8</v>
      </c>
      <c r="M5912" s="267">
        <v>-73.147561850438137</v>
      </c>
    </row>
    <row r="5913" spans="1:13" x14ac:dyDescent="0.25">
      <c r="A5913" s="267">
        <v>8317126</v>
      </c>
      <c r="B5913" s="267" t="s">
        <v>14056</v>
      </c>
      <c r="C5913" s="267" t="s">
        <v>2525</v>
      </c>
      <c r="D5913" s="268"/>
      <c r="E5913" s="267">
        <v>60</v>
      </c>
      <c r="F5913" s="269">
        <v>704</v>
      </c>
      <c r="G5913" s="270">
        <v>1415.8</v>
      </c>
      <c r="M5913" s="267">
        <v>-79.906421770060263</v>
      </c>
    </row>
    <row r="5914" spans="1:13" x14ac:dyDescent="0.25">
      <c r="A5914" s="267">
        <v>8317127</v>
      </c>
      <c r="B5914" s="267" t="s">
        <v>5417</v>
      </c>
      <c r="C5914" s="267" t="s">
        <v>2525</v>
      </c>
      <c r="D5914" s="268"/>
      <c r="E5914" s="267">
        <v>50</v>
      </c>
      <c r="F5914" s="269">
        <v>2474</v>
      </c>
      <c r="G5914" s="270">
        <v>4973.6000000000004</v>
      </c>
      <c r="M5914" s="267">
        <v>-73.226517568968433</v>
      </c>
    </row>
    <row r="5915" spans="1:13" x14ac:dyDescent="0.25">
      <c r="A5915" s="267">
        <v>8317129</v>
      </c>
      <c r="B5915" s="267" t="s">
        <v>14059</v>
      </c>
      <c r="C5915" s="267" t="s">
        <v>2525</v>
      </c>
      <c r="D5915" s="268"/>
      <c r="E5915" s="267">
        <v>50</v>
      </c>
      <c r="F5915" s="269">
        <v>1994</v>
      </c>
      <c r="G5915" s="270">
        <v>4008.8</v>
      </c>
      <c r="M5915" s="267">
        <v>-74.543870896697442</v>
      </c>
    </row>
    <row r="5916" spans="1:13" x14ac:dyDescent="0.25">
      <c r="A5916" s="267">
        <v>8317141</v>
      </c>
      <c r="B5916" s="267" t="s">
        <v>14061</v>
      </c>
      <c r="C5916" s="267" t="s">
        <v>2525</v>
      </c>
      <c r="D5916" s="268"/>
      <c r="E5916" s="267">
        <v>50</v>
      </c>
      <c r="F5916" s="269">
        <v>4560</v>
      </c>
      <c r="G5916" s="270">
        <v>9166</v>
      </c>
      <c r="M5916" s="267">
        <v>-64.025204378628302</v>
      </c>
    </row>
    <row r="5917" spans="1:13" x14ac:dyDescent="0.25">
      <c r="A5917" s="267">
        <v>8317145</v>
      </c>
      <c r="B5917" s="267" t="s">
        <v>14063</v>
      </c>
      <c r="C5917" s="267" t="s">
        <v>22275</v>
      </c>
      <c r="D5917" s="268"/>
      <c r="E5917" s="267">
        <v>50</v>
      </c>
      <c r="F5917" s="269">
        <v>2896</v>
      </c>
      <c r="G5917" s="270">
        <v>5821.8</v>
      </c>
      <c r="M5917" s="267">
        <v>-69.75629246111302</v>
      </c>
    </row>
    <row r="5918" spans="1:13" x14ac:dyDescent="0.25">
      <c r="A5918" s="267">
        <v>8317146</v>
      </c>
      <c r="B5918" s="267" t="s">
        <v>14065</v>
      </c>
      <c r="C5918" s="267" t="s">
        <v>22275</v>
      </c>
      <c r="D5918" s="268"/>
      <c r="E5918" s="267">
        <v>50</v>
      </c>
      <c r="F5918" s="269">
        <v>3971</v>
      </c>
      <c r="G5918" s="270">
        <v>7982</v>
      </c>
      <c r="M5918" s="267">
        <v>-66.861430969074902</v>
      </c>
    </row>
    <row r="5919" spans="1:13" x14ac:dyDescent="0.25">
      <c r="A5919" s="267">
        <v>8317150</v>
      </c>
      <c r="B5919" s="267" t="s">
        <v>14067</v>
      </c>
      <c r="C5919" s="267" t="s">
        <v>2525</v>
      </c>
      <c r="D5919" s="268"/>
      <c r="E5919" s="267">
        <v>50</v>
      </c>
      <c r="F5919" s="269">
        <v>3391</v>
      </c>
      <c r="G5919" s="270">
        <v>6815</v>
      </c>
      <c r="M5919" s="267">
        <v>-59.462875770073616</v>
      </c>
    </row>
    <row r="5920" spans="1:13" x14ac:dyDescent="0.25">
      <c r="A5920" s="267">
        <v>8317151</v>
      </c>
      <c r="B5920" s="267" t="s">
        <v>14069</v>
      </c>
      <c r="C5920" s="267" t="s">
        <v>2525</v>
      </c>
      <c r="D5920" s="268"/>
      <c r="E5920" s="267">
        <v>50</v>
      </c>
      <c r="F5920" s="269">
        <v>4648</v>
      </c>
      <c r="G5920" s="270">
        <v>9341.6</v>
      </c>
      <c r="M5920" s="267">
        <v>-78.477160045560112</v>
      </c>
    </row>
    <row r="5921" spans="1:13" x14ac:dyDescent="0.25">
      <c r="A5921" s="267">
        <v>8317152</v>
      </c>
      <c r="B5921" s="267" t="s">
        <v>14071</v>
      </c>
      <c r="C5921" s="267" t="s">
        <v>2525</v>
      </c>
      <c r="D5921" s="268"/>
      <c r="E5921" s="267">
        <v>50</v>
      </c>
      <c r="F5921" s="269">
        <v>2375</v>
      </c>
      <c r="G5921" s="270">
        <v>4774</v>
      </c>
      <c r="M5921" s="267">
        <v>-76.749397285876526</v>
      </c>
    </row>
    <row r="5922" spans="1:13" x14ac:dyDescent="0.25">
      <c r="A5922" s="267">
        <v>8317153</v>
      </c>
      <c r="B5922" s="267" t="s">
        <v>14073</v>
      </c>
      <c r="C5922" s="267" t="s">
        <v>22275</v>
      </c>
      <c r="D5922" s="268"/>
      <c r="E5922" s="267">
        <v>50</v>
      </c>
      <c r="F5922" s="269">
        <v>5542</v>
      </c>
      <c r="G5922" s="270">
        <v>11140.4</v>
      </c>
      <c r="M5922" s="267">
        <v>-68.40137895794372</v>
      </c>
    </row>
    <row r="5923" spans="1:13" x14ac:dyDescent="0.25">
      <c r="A5923" s="267">
        <v>8317971</v>
      </c>
      <c r="B5923" s="267" t="s">
        <v>14073</v>
      </c>
      <c r="C5923" s="267" t="s">
        <v>22278</v>
      </c>
      <c r="D5923" s="268"/>
      <c r="E5923" s="267">
        <v>50</v>
      </c>
      <c r="F5923" s="269">
        <v>0</v>
      </c>
      <c r="G5923" s="270">
        <v>0</v>
      </c>
      <c r="M5923" s="267">
        <v>0</v>
      </c>
    </row>
    <row r="5924" spans="1:13" x14ac:dyDescent="0.25">
      <c r="A5924" s="267">
        <v>8325001</v>
      </c>
      <c r="B5924" s="267" t="s">
        <v>14076</v>
      </c>
      <c r="C5924" s="267" t="s">
        <v>2525</v>
      </c>
      <c r="D5924" s="268"/>
      <c r="E5924" s="267">
        <v>50</v>
      </c>
      <c r="F5924" s="269">
        <v>2011</v>
      </c>
      <c r="G5924" s="270">
        <v>4042.2</v>
      </c>
      <c r="M5924" s="267">
        <v>-61.534165836783572</v>
      </c>
    </row>
    <row r="5925" spans="1:13" x14ac:dyDescent="0.25">
      <c r="A5925" s="267">
        <v>8325009</v>
      </c>
      <c r="B5925" s="267" t="s">
        <v>14078</v>
      </c>
      <c r="C5925" s="267" t="s">
        <v>2525</v>
      </c>
      <c r="D5925" s="268"/>
      <c r="E5925" s="267">
        <v>50</v>
      </c>
      <c r="F5925" s="269">
        <v>1701</v>
      </c>
      <c r="G5925" s="270">
        <v>3419.8</v>
      </c>
      <c r="M5925" s="267">
        <v>-75.607394664390625</v>
      </c>
    </row>
    <row r="5926" spans="1:13" x14ac:dyDescent="0.25">
      <c r="A5926" s="267">
        <v>8325011</v>
      </c>
      <c r="B5926" s="267" t="s">
        <v>14080</v>
      </c>
      <c r="C5926" s="267" t="s">
        <v>2525</v>
      </c>
      <c r="D5926" s="268"/>
      <c r="E5926" s="267">
        <v>50</v>
      </c>
      <c r="F5926" s="269">
        <v>1951</v>
      </c>
      <c r="G5926" s="270">
        <v>3920.6</v>
      </c>
      <c r="M5926" s="267">
        <v>-77.971355703970517</v>
      </c>
    </row>
    <row r="5927" spans="1:13" x14ac:dyDescent="0.25">
      <c r="A5927" s="267">
        <v>8325012</v>
      </c>
      <c r="B5927" s="267" t="s">
        <v>14082</v>
      </c>
      <c r="C5927" s="267" t="s">
        <v>22275</v>
      </c>
      <c r="D5927" s="268"/>
      <c r="E5927" s="267">
        <v>50</v>
      </c>
      <c r="F5927" s="269">
        <v>3022</v>
      </c>
      <c r="G5927" s="270">
        <v>6073.4</v>
      </c>
      <c r="M5927" s="267">
        <v>-76.829832396030341</v>
      </c>
    </row>
    <row r="5928" spans="1:13" x14ac:dyDescent="0.25">
      <c r="A5928" s="267">
        <v>8325014</v>
      </c>
      <c r="B5928" s="267" t="s">
        <v>14084</v>
      </c>
      <c r="C5928" s="267" t="s">
        <v>2525</v>
      </c>
      <c r="D5928" s="268"/>
      <c r="E5928" s="267">
        <v>50</v>
      </c>
      <c r="F5928" s="269">
        <v>2977</v>
      </c>
      <c r="G5928" s="270">
        <v>5984.2</v>
      </c>
      <c r="M5928" s="267">
        <v>-59.328068993287914</v>
      </c>
    </row>
    <row r="5929" spans="1:13" x14ac:dyDescent="0.25">
      <c r="A5929" s="267">
        <v>8325015</v>
      </c>
      <c r="B5929" s="267" t="s">
        <v>14086</v>
      </c>
      <c r="C5929" s="267" t="s">
        <v>2525</v>
      </c>
      <c r="D5929" s="268"/>
      <c r="E5929" s="267">
        <v>50</v>
      </c>
      <c r="F5929" s="269">
        <v>1650</v>
      </c>
      <c r="G5929" s="270">
        <v>3317.2</v>
      </c>
      <c r="M5929" s="267">
        <v>-75.851837712235323</v>
      </c>
    </row>
    <row r="5930" spans="1:13" x14ac:dyDescent="0.25">
      <c r="A5930" s="267">
        <v>8325024</v>
      </c>
      <c r="B5930" s="267" t="s">
        <v>10294</v>
      </c>
      <c r="C5930" s="267" t="s">
        <v>2525</v>
      </c>
      <c r="D5930" s="268"/>
      <c r="E5930" s="267">
        <v>50</v>
      </c>
      <c r="F5930" s="269">
        <v>1264</v>
      </c>
      <c r="G5930" s="270">
        <v>2540.1999999999998</v>
      </c>
      <c r="M5930" s="267">
        <v>-69.139660803229916</v>
      </c>
    </row>
    <row r="5931" spans="1:13" x14ac:dyDescent="0.25">
      <c r="A5931" s="267">
        <v>8325036</v>
      </c>
      <c r="B5931" s="267" t="s">
        <v>14089</v>
      </c>
      <c r="C5931" s="267" t="s">
        <v>2525</v>
      </c>
      <c r="D5931" s="268"/>
      <c r="E5931" s="267">
        <v>60</v>
      </c>
      <c r="F5931" s="269">
        <v>1470</v>
      </c>
      <c r="G5931" s="270">
        <v>2954.4</v>
      </c>
      <c r="M5931" s="267">
        <v>-79.01801798872728</v>
      </c>
    </row>
    <row r="5932" spans="1:13" x14ac:dyDescent="0.25">
      <c r="A5932" s="267">
        <v>8325045</v>
      </c>
      <c r="B5932" s="267" t="s">
        <v>14091</v>
      </c>
      <c r="C5932" s="267" t="s">
        <v>22275</v>
      </c>
      <c r="D5932" s="268"/>
      <c r="E5932" s="267">
        <v>50</v>
      </c>
      <c r="F5932" s="269">
        <v>6948</v>
      </c>
      <c r="G5932" s="270">
        <v>13965.8</v>
      </c>
      <c r="M5932" s="267">
        <v>-64.153952989764747</v>
      </c>
    </row>
    <row r="5933" spans="1:13" x14ac:dyDescent="0.25">
      <c r="A5933" s="267">
        <v>8325049</v>
      </c>
      <c r="B5933" s="267" t="s">
        <v>14093</v>
      </c>
      <c r="C5933" s="267" t="s">
        <v>22275</v>
      </c>
      <c r="D5933" s="268"/>
      <c r="E5933" s="267">
        <v>50</v>
      </c>
      <c r="F5933" s="269">
        <v>12397</v>
      </c>
      <c r="G5933" s="270">
        <v>24917.599999999999</v>
      </c>
      <c r="M5933" s="267">
        <v>-67.455776108222878</v>
      </c>
    </row>
    <row r="5934" spans="1:13" x14ac:dyDescent="0.25">
      <c r="A5934" s="267">
        <v>8325050</v>
      </c>
      <c r="B5934" s="267" t="s">
        <v>14095</v>
      </c>
      <c r="C5934" s="267" t="s">
        <v>2525</v>
      </c>
      <c r="D5934" s="268"/>
      <c r="E5934" s="267">
        <v>50</v>
      </c>
      <c r="F5934" s="269">
        <v>890</v>
      </c>
      <c r="G5934" s="270">
        <v>1789</v>
      </c>
      <c r="M5934" s="267">
        <v>-50.23529104405003</v>
      </c>
    </row>
    <row r="5935" spans="1:13" x14ac:dyDescent="0.25">
      <c r="A5935" s="267">
        <v>8325051</v>
      </c>
      <c r="B5935" s="267" t="s">
        <v>14097</v>
      </c>
      <c r="C5935" s="267" t="s">
        <v>22275</v>
      </c>
      <c r="D5935" s="268"/>
      <c r="E5935" s="267">
        <v>50</v>
      </c>
      <c r="F5935" s="269">
        <v>1929</v>
      </c>
      <c r="G5935" s="270">
        <v>3877.6</v>
      </c>
      <c r="M5935" s="267">
        <v>35.513856862346358</v>
      </c>
    </row>
    <row r="5936" spans="1:13" x14ac:dyDescent="0.25">
      <c r="A5936" s="267">
        <v>8325053</v>
      </c>
      <c r="B5936" s="267" t="s">
        <v>14099</v>
      </c>
      <c r="C5936" s="267" t="s">
        <v>22275</v>
      </c>
      <c r="D5936" s="268"/>
      <c r="E5936" s="267">
        <v>50</v>
      </c>
      <c r="F5936" s="269">
        <v>10446</v>
      </c>
      <c r="G5936" s="270">
        <v>20996.400000000001</v>
      </c>
      <c r="M5936" s="267">
        <v>-61.219980955650456</v>
      </c>
    </row>
    <row r="5937" spans="1:13" x14ac:dyDescent="0.25">
      <c r="A5937" s="267">
        <v>8325057</v>
      </c>
      <c r="B5937" s="267" t="s">
        <v>14101</v>
      </c>
      <c r="C5937" s="267" t="s">
        <v>22275</v>
      </c>
      <c r="D5937" s="268"/>
      <c r="E5937" s="267">
        <v>50</v>
      </c>
      <c r="F5937" s="269">
        <v>5954</v>
      </c>
      <c r="G5937" s="270">
        <v>11968</v>
      </c>
      <c r="M5937" s="267">
        <v>-72.82271297781773</v>
      </c>
    </row>
    <row r="5938" spans="1:13" x14ac:dyDescent="0.25">
      <c r="A5938" s="267">
        <v>8325060</v>
      </c>
      <c r="B5938" s="267" t="s">
        <v>14103</v>
      </c>
      <c r="C5938" s="267" t="s">
        <v>2525</v>
      </c>
      <c r="D5938" s="268"/>
      <c r="E5938" s="267">
        <v>50</v>
      </c>
      <c r="F5938" s="269">
        <v>1620</v>
      </c>
      <c r="G5938" s="270">
        <v>3256.6</v>
      </c>
      <c r="M5938" s="267">
        <v>-76.408637419731591</v>
      </c>
    </row>
    <row r="5939" spans="1:13" x14ac:dyDescent="0.25">
      <c r="A5939" s="267">
        <v>8325061</v>
      </c>
      <c r="B5939" s="267" t="s">
        <v>14105</v>
      </c>
      <c r="C5939" s="267" t="s">
        <v>2525</v>
      </c>
      <c r="D5939" s="268"/>
      <c r="E5939" s="267">
        <v>50</v>
      </c>
      <c r="F5939" s="269">
        <v>2084</v>
      </c>
      <c r="G5939" s="270">
        <v>4189.3999999999996</v>
      </c>
      <c r="M5939" s="267">
        <v>-71.643748288020191</v>
      </c>
    </row>
    <row r="5940" spans="1:13" x14ac:dyDescent="0.25">
      <c r="A5940" s="267">
        <v>8325064</v>
      </c>
      <c r="B5940" s="267" t="s">
        <v>14107</v>
      </c>
      <c r="C5940" s="267" t="s">
        <v>2525</v>
      </c>
      <c r="D5940" s="268"/>
      <c r="E5940" s="267">
        <v>50</v>
      </c>
      <c r="F5940" s="269">
        <v>1519</v>
      </c>
      <c r="G5940" s="270">
        <v>3053.2</v>
      </c>
      <c r="M5940" s="267">
        <v>-58.491141916807138</v>
      </c>
    </row>
    <row r="5941" spans="1:13" x14ac:dyDescent="0.25">
      <c r="A5941" s="267">
        <v>8325069</v>
      </c>
      <c r="B5941" s="267" t="s">
        <v>14109</v>
      </c>
      <c r="C5941" s="267" t="s">
        <v>2525</v>
      </c>
      <c r="D5941" s="268"/>
      <c r="E5941" s="267">
        <v>50</v>
      </c>
      <c r="F5941" s="269">
        <v>2906</v>
      </c>
      <c r="G5941" s="270">
        <v>5841</v>
      </c>
      <c r="M5941" s="267">
        <v>-70.13244868246997</v>
      </c>
    </row>
    <row r="5942" spans="1:13" x14ac:dyDescent="0.25">
      <c r="A5942" s="267">
        <v>8325070</v>
      </c>
      <c r="B5942" s="267" t="s">
        <v>14111</v>
      </c>
      <c r="C5942" s="267" t="s">
        <v>2525</v>
      </c>
      <c r="D5942" s="268"/>
      <c r="E5942" s="267">
        <v>50</v>
      </c>
      <c r="F5942" s="269">
        <v>1563</v>
      </c>
      <c r="G5942" s="270">
        <v>3142.4</v>
      </c>
      <c r="M5942" s="267">
        <v>-73.848260690822997</v>
      </c>
    </row>
    <row r="5943" spans="1:13" x14ac:dyDescent="0.25">
      <c r="A5943" s="267">
        <v>8325071</v>
      </c>
      <c r="B5943" s="267" t="s">
        <v>14113</v>
      </c>
      <c r="C5943" s="267" t="s">
        <v>2525</v>
      </c>
      <c r="D5943" s="268"/>
      <c r="E5943" s="267">
        <v>50</v>
      </c>
      <c r="F5943" s="269">
        <v>1034</v>
      </c>
      <c r="G5943" s="270">
        <v>2079</v>
      </c>
      <c r="M5943" s="267">
        <v>-77.632990973536465</v>
      </c>
    </row>
    <row r="5944" spans="1:13" x14ac:dyDescent="0.25">
      <c r="A5944" s="267">
        <v>8325072</v>
      </c>
      <c r="B5944" s="267" t="s">
        <v>14115</v>
      </c>
      <c r="C5944" s="267" t="s">
        <v>2525</v>
      </c>
      <c r="D5944" s="268"/>
      <c r="E5944" s="267">
        <v>50</v>
      </c>
      <c r="F5944" s="269">
        <v>2976</v>
      </c>
      <c r="G5944" s="270">
        <v>5980.8</v>
      </c>
      <c r="M5944" s="267">
        <v>-63.666931720881337</v>
      </c>
    </row>
    <row r="5945" spans="1:13" x14ac:dyDescent="0.25">
      <c r="A5945" s="267">
        <v>8326003</v>
      </c>
      <c r="B5945" s="267" t="s">
        <v>14117</v>
      </c>
      <c r="C5945" s="267" t="s">
        <v>22275</v>
      </c>
      <c r="D5945" s="268"/>
      <c r="E5945" s="267">
        <v>50</v>
      </c>
      <c r="F5945" s="269">
        <v>6306</v>
      </c>
      <c r="G5945" s="270">
        <v>12675</v>
      </c>
      <c r="M5945" s="267">
        <v>-75.865841645455987</v>
      </c>
    </row>
    <row r="5946" spans="1:13" x14ac:dyDescent="0.25">
      <c r="A5946" s="267">
        <v>8326005</v>
      </c>
      <c r="B5946" s="267" t="s">
        <v>14119</v>
      </c>
      <c r="C5946" s="267" t="s">
        <v>22275</v>
      </c>
      <c r="D5946" s="268"/>
      <c r="E5946" s="267">
        <v>50</v>
      </c>
      <c r="F5946" s="269">
        <v>4995</v>
      </c>
      <c r="G5946" s="270">
        <v>10040</v>
      </c>
      <c r="M5946" s="267">
        <v>-73.096951084925024</v>
      </c>
    </row>
    <row r="5947" spans="1:13" x14ac:dyDescent="0.25">
      <c r="A5947" s="267">
        <v>8326006</v>
      </c>
      <c r="B5947" s="267" t="s">
        <v>14121</v>
      </c>
      <c r="C5947" s="267" t="s">
        <v>22275</v>
      </c>
      <c r="D5947" s="268"/>
      <c r="E5947" s="267">
        <v>50</v>
      </c>
      <c r="F5947" s="269">
        <v>2927</v>
      </c>
      <c r="G5947" s="270">
        <v>5883.6</v>
      </c>
      <c r="M5947" s="267">
        <v>-64.35277255940629</v>
      </c>
    </row>
    <row r="5948" spans="1:13" x14ac:dyDescent="0.25">
      <c r="A5948" s="267">
        <v>8326010</v>
      </c>
      <c r="B5948" s="267" t="s">
        <v>14123</v>
      </c>
      <c r="C5948" s="267" t="s">
        <v>2525</v>
      </c>
      <c r="D5948" s="268"/>
      <c r="E5948" s="267">
        <v>50</v>
      </c>
      <c r="F5948" s="269">
        <v>1809</v>
      </c>
      <c r="G5948" s="270">
        <v>3636</v>
      </c>
      <c r="M5948" s="267">
        <v>-64.879081150970364</v>
      </c>
    </row>
    <row r="5949" spans="1:13" x14ac:dyDescent="0.25">
      <c r="A5949" s="267">
        <v>8326012</v>
      </c>
      <c r="B5949" s="267" t="s">
        <v>14125</v>
      </c>
      <c r="C5949" s="267" t="s">
        <v>22275</v>
      </c>
      <c r="D5949" s="268"/>
      <c r="E5949" s="267">
        <v>50</v>
      </c>
      <c r="F5949" s="269">
        <v>10510</v>
      </c>
      <c r="G5949" s="270">
        <v>21124.2</v>
      </c>
      <c r="M5949" s="267">
        <v>-67.131310804823727</v>
      </c>
    </row>
    <row r="5950" spans="1:13" x14ac:dyDescent="0.25">
      <c r="A5950" s="267">
        <v>8326017</v>
      </c>
      <c r="B5950" s="267" t="s">
        <v>14127</v>
      </c>
      <c r="C5950" s="267" t="s">
        <v>22275</v>
      </c>
      <c r="D5950" s="268"/>
      <c r="E5950" s="267">
        <v>50</v>
      </c>
      <c r="F5950" s="269">
        <v>4596</v>
      </c>
      <c r="G5950" s="270">
        <v>9237.4</v>
      </c>
      <c r="M5950" s="267">
        <v>-60.188646432993529</v>
      </c>
    </row>
    <row r="5951" spans="1:13" x14ac:dyDescent="0.25">
      <c r="A5951" s="267">
        <v>8326020</v>
      </c>
      <c r="B5951" s="267" t="s">
        <v>14129</v>
      </c>
      <c r="C5951" s="267" t="s">
        <v>2525</v>
      </c>
      <c r="D5951" s="268"/>
      <c r="E5951" s="267">
        <v>50</v>
      </c>
      <c r="F5951" s="269">
        <v>591</v>
      </c>
      <c r="G5951" s="270">
        <v>1188.4000000000001</v>
      </c>
      <c r="M5951" s="267">
        <v>-49.41683365161515</v>
      </c>
    </row>
    <row r="5952" spans="1:13" x14ac:dyDescent="0.25">
      <c r="A5952" s="267">
        <v>8326027</v>
      </c>
      <c r="B5952" s="267" t="s">
        <v>14131</v>
      </c>
      <c r="C5952" s="267" t="s">
        <v>22275</v>
      </c>
      <c r="D5952" s="268"/>
      <c r="E5952" s="267">
        <v>50</v>
      </c>
      <c r="F5952" s="269">
        <v>3783</v>
      </c>
      <c r="G5952" s="270">
        <v>7604.2</v>
      </c>
      <c r="M5952" s="267">
        <v>-76.312524027809573</v>
      </c>
    </row>
    <row r="5953" spans="1:13" x14ac:dyDescent="0.25">
      <c r="A5953" s="267">
        <v>8326031</v>
      </c>
      <c r="B5953" s="267" t="s">
        <v>14133</v>
      </c>
      <c r="C5953" s="267" t="s">
        <v>2525</v>
      </c>
      <c r="D5953" s="268"/>
      <c r="E5953" s="267">
        <v>50</v>
      </c>
      <c r="F5953" s="269">
        <v>2934</v>
      </c>
      <c r="G5953" s="270">
        <v>5896.8</v>
      </c>
      <c r="M5953" s="267">
        <v>-78.948617446490999</v>
      </c>
    </row>
    <row r="5954" spans="1:13" x14ac:dyDescent="0.25">
      <c r="A5954" s="267">
        <v>8326037</v>
      </c>
      <c r="B5954" s="267" t="s">
        <v>14135</v>
      </c>
      <c r="C5954" s="267" t="s">
        <v>2525</v>
      </c>
      <c r="D5954" s="268"/>
      <c r="E5954" s="267">
        <v>50</v>
      </c>
      <c r="F5954" s="269">
        <v>1508</v>
      </c>
      <c r="G5954" s="270">
        <v>3031.8</v>
      </c>
      <c r="M5954" s="267">
        <v>-69.363354956837568</v>
      </c>
    </row>
    <row r="5955" spans="1:13" x14ac:dyDescent="0.25">
      <c r="A5955" s="267">
        <v>8326041</v>
      </c>
      <c r="B5955" s="267" t="s">
        <v>14137</v>
      </c>
      <c r="C5955" s="267" t="s">
        <v>2525</v>
      </c>
      <c r="D5955" s="268"/>
      <c r="E5955" s="267">
        <v>50</v>
      </c>
      <c r="F5955" s="269">
        <v>2922</v>
      </c>
      <c r="G5955" s="270">
        <v>5873.8</v>
      </c>
      <c r="M5955" s="267">
        <v>-65.610905962722342</v>
      </c>
    </row>
    <row r="5956" spans="1:13" x14ac:dyDescent="0.25">
      <c r="A5956" s="267">
        <v>8326052</v>
      </c>
      <c r="B5956" s="267" t="s">
        <v>14139</v>
      </c>
      <c r="C5956" s="267" t="s">
        <v>22275</v>
      </c>
      <c r="D5956" s="268"/>
      <c r="E5956" s="267">
        <v>50</v>
      </c>
      <c r="F5956" s="269">
        <v>6441</v>
      </c>
      <c r="G5956" s="270">
        <v>12947.4</v>
      </c>
      <c r="M5956" s="267">
        <v>-68.63566564410803</v>
      </c>
    </row>
    <row r="5957" spans="1:13" x14ac:dyDescent="0.25">
      <c r="A5957" s="267">
        <v>8326054</v>
      </c>
      <c r="B5957" s="267" t="s">
        <v>14141</v>
      </c>
      <c r="C5957" s="267" t="s">
        <v>2525</v>
      </c>
      <c r="D5957" s="268"/>
      <c r="E5957" s="267">
        <v>50</v>
      </c>
      <c r="F5957" s="269">
        <v>1162</v>
      </c>
      <c r="G5957" s="270">
        <v>2334.8000000000002</v>
      </c>
      <c r="M5957" s="267">
        <v>-78.126653064056129</v>
      </c>
    </row>
    <row r="5958" spans="1:13" x14ac:dyDescent="0.25">
      <c r="A5958" s="267">
        <v>8326055</v>
      </c>
      <c r="B5958" s="267" t="s">
        <v>14143</v>
      </c>
      <c r="C5958" s="267" t="s">
        <v>2525</v>
      </c>
      <c r="D5958" s="268"/>
      <c r="E5958" s="267">
        <v>50</v>
      </c>
      <c r="F5958" s="269">
        <v>1979</v>
      </c>
      <c r="G5958" s="270">
        <v>3977.2</v>
      </c>
      <c r="M5958" s="267">
        <v>-73.040519188716942</v>
      </c>
    </row>
    <row r="5959" spans="1:13" x14ac:dyDescent="0.25">
      <c r="A5959" s="267">
        <v>8326060</v>
      </c>
      <c r="B5959" s="267" t="s">
        <v>14145</v>
      </c>
      <c r="C5959" s="267" t="s">
        <v>22275</v>
      </c>
      <c r="D5959" s="268"/>
      <c r="E5959" s="267">
        <v>50</v>
      </c>
      <c r="F5959" s="269">
        <v>2388</v>
      </c>
      <c r="G5959" s="270">
        <v>4800.3999999999996</v>
      </c>
      <c r="M5959" s="267">
        <v>-69.722077199480978</v>
      </c>
    </row>
    <row r="5960" spans="1:13" x14ac:dyDescent="0.25">
      <c r="A5960" s="267">
        <v>8326061</v>
      </c>
      <c r="B5960" s="267" t="s">
        <v>14147</v>
      </c>
      <c r="C5960" s="267" t="s">
        <v>2525</v>
      </c>
      <c r="D5960" s="268"/>
      <c r="E5960" s="267">
        <v>50</v>
      </c>
      <c r="F5960" s="269">
        <v>1433</v>
      </c>
      <c r="G5960" s="270">
        <v>2879.8</v>
      </c>
      <c r="M5960" s="267">
        <v>-66.193180005111884</v>
      </c>
    </row>
    <row r="5961" spans="1:13" x14ac:dyDescent="0.25">
      <c r="A5961" s="267">
        <v>8326065</v>
      </c>
      <c r="B5961" s="267" t="s">
        <v>14149</v>
      </c>
      <c r="C5961" s="267" t="s">
        <v>2525</v>
      </c>
      <c r="D5961" s="268"/>
      <c r="E5961" s="267">
        <v>50</v>
      </c>
      <c r="F5961" s="269">
        <v>1281</v>
      </c>
      <c r="G5961" s="270">
        <v>2575.4</v>
      </c>
      <c r="M5961" s="267">
        <v>-66.492552200709838</v>
      </c>
    </row>
    <row r="5962" spans="1:13" x14ac:dyDescent="0.25">
      <c r="A5962" s="267">
        <v>8326068</v>
      </c>
      <c r="B5962" s="267" t="s">
        <v>14151</v>
      </c>
      <c r="C5962" s="267" t="s">
        <v>22275</v>
      </c>
      <c r="D5962" s="268"/>
      <c r="E5962" s="267">
        <v>50</v>
      </c>
      <c r="F5962" s="269">
        <v>1916</v>
      </c>
      <c r="G5962" s="270">
        <v>3851.2</v>
      </c>
      <c r="M5962" s="267">
        <v>-76.157842788424347</v>
      </c>
    </row>
    <row r="5963" spans="1:13" x14ac:dyDescent="0.25">
      <c r="A5963" s="267">
        <v>8326074</v>
      </c>
      <c r="B5963" s="267" t="s">
        <v>14153</v>
      </c>
      <c r="C5963" s="267" t="s">
        <v>22275</v>
      </c>
      <c r="D5963" s="268"/>
      <c r="E5963" s="267">
        <v>50</v>
      </c>
      <c r="F5963" s="269">
        <v>40227</v>
      </c>
      <c r="G5963" s="270">
        <v>80856.399999999994</v>
      </c>
      <c r="M5963" s="267">
        <v>-68.845196641653089</v>
      </c>
    </row>
    <row r="5964" spans="1:13" x14ac:dyDescent="0.25">
      <c r="A5964" s="267">
        <v>8326075</v>
      </c>
      <c r="B5964" s="267" t="s">
        <v>14155</v>
      </c>
      <c r="C5964" s="267" t="s">
        <v>2525</v>
      </c>
      <c r="D5964" s="268"/>
      <c r="E5964" s="267">
        <v>50</v>
      </c>
      <c r="F5964" s="269">
        <v>2525</v>
      </c>
      <c r="G5964" s="270">
        <v>5075.6000000000004</v>
      </c>
      <c r="M5964" s="267">
        <v>-74.253293145704603</v>
      </c>
    </row>
    <row r="5965" spans="1:13" x14ac:dyDescent="0.25">
      <c r="A5965" s="267">
        <v>8327002</v>
      </c>
      <c r="B5965" s="267" t="s">
        <v>14157</v>
      </c>
      <c r="C5965" s="267" t="s">
        <v>2525</v>
      </c>
      <c r="D5965" s="268"/>
      <c r="E5965" s="267">
        <v>50</v>
      </c>
      <c r="F5965" s="269">
        <v>3700</v>
      </c>
      <c r="G5965" s="270">
        <v>7437.6</v>
      </c>
      <c r="M5965" s="267">
        <v>-69.007061660210482</v>
      </c>
    </row>
    <row r="5966" spans="1:13" x14ac:dyDescent="0.25">
      <c r="A5966" s="267">
        <v>8327004</v>
      </c>
      <c r="B5966" s="267" t="s">
        <v>14159</v>
      </c>
      <c r="C5966" s="267" t="s">
        <v>2525</v>
      </c>
      <c r="D5966" s="268"/>
      <c r="E5966" s="267">
        <v>50</v>
      </c>
      <c r="F5966" s="269">
        <v>224</v>
      </c>
      <c r="G5966" s="270">
        <v>449.4</v>
      </c>
      <c r="M5966" s="267">
        <v>-71.528887909632175</v>
      </c>
    </row>
    <row r="5967" spans="1:13" x14ac:dyDescent="0.25">
      <c r="A5967" s="267">
        <v>8327005</v>
      </c>
      <c r="B5967" s="267" t="s">
        <v>14161</v>
      </c>
      <c r="C5967" s="267" t="s">
        <v>2525</v>
      </c>
      <c r="D5967" s="268"/>
      <c r="E5967" s="267">
        <v>50</v>
      </c>
      <c r="F5967" s="269">
        <v>572</v>
      </c>
      <c r="G5967" s="270">
        <v>1150.5999999999999</v>
      </c>
      <c r="M5967" s="267">
        <v>-65.852414162127985</v>
      </c>
    </row>
    <row r="5968" spans="1:13" x14ac:dyDescent="0.25">
      <c r="A5968" s="267">
        <v>8327006</v>
      </c>
      <c r="B5968" s="267" t="s">
        <v>14163</v>
      </c>
      <c r="C5968" s="267" t="s">
        <v>2525</v>
      </c>
      <c r="D5968" s="268"/>
      <c r="E5968" s="267">
        <v>50</v>
      </c>
      <c r="F5968" s="269">
        <v>726</v>
      </c>
      <c r="G5968" s="270">
        <v>1459.4</v>
      </c>
      <c r="M5968" s="267">
        <v>-71.639543005567774</v>
      </c>
    </row>
    <row r="5969" spans="1:13" x14ac:dyDescent="0.25">
      <c r="A5969" s="267">
        <v>8327007</v>
      </c>
      <c r="B5969" s="267" t="s">
        <v>14165</v>
      </c>
      <c r="C5969" s="267" t="s">
        <v>2525</v>
      </c>
      <c r="D5969" s="268"/>
      <c r="E5969" s="267">
        <v>50</v>
      </c>
      <c r="F5969" s="269">
        <v>579</v>
      </c>
      <c r="G5969" s="270">
        <v>1164.5999999999999</v>
      </c>
      <c r="M5969" s="267">
        <v>-44.792854079036957</v>
      </c>
    </row>
    <row r="5970" spans="1:13" x14ac:dyDescent="0.25">
      <c r="A5970" s="267">
        <v>8327008</v>
      </c>
      <c r="B5970" s="267" t="s">
        <v>14167</v>
      </c>
      <c r="C5970" s="267" t="s">
        <v>2525</v>
      </c>
      <c r="D5970" s="268"/>
      <c r="E5970" s="267">
        <v>60</v>
      </c>
      <c r="F5970" s="269">
        <v>321</v>
      </c>
      <c r="G5970" s="270">
        <v>645</v>
      </c>
      <c r="M5970" s="267">
        <v>-79.325590799677954</v>
      </c>
    </row>
    <row r="5971" spans="1:13" x14ac:dyDescent="0.25">
      <c r="A5971" s="267">
        <v>8327009</v>
      </c>
      <c r="B5971" s="267" t="s">
        <v>14169</v>
      </c>
      <c r="C5971" s="267" t="s">
        <v>2525</v>
      </c>
      <c r="D5971" s="268"/>
      <c r="E5971" s="267">
        <v>50</v>
      </c>
      <c r="F5971" s="269">
        <v>851</v>
      </c>
      <c r="G5971" s="270">
        <v>1710.8</v>
      </c>
      <c r="M5971" s="267">
        <v>-63.194427799495188</v>
      </c>
    </row>
    <row r="5972" spans="1:13" x14ac:dyDescent="0.25">
      <c r="A5972" s="267">
        <v>8327010</v>
      </c>
      <c r="B5972" s="267" t="s">
        <v>14171</v>
      </c>
      <c r="C5972" s="267" t="s">
        <v>2525</v>
      </c>
      <c r="D5972" s="268"/>
      <c r="E5972" s="267">
        <v>50</v>
      </c>
      <c r="F5972" s="269">
        <v>1262</v>
      </c>
      <c r="G5972" s="270">
        <v>2537.4</v>
      </c>
      <c r="M5972" s="267">
        <v>-68.755527112323733</v>
      </c>
    </row>
    <row r="5973" spans="1:13" x14ac:dyDescent="0.25">
      <c r="A5973" s="267">
        <v>8327011</v>
      </c>
      <c r="B5973" s="267" t="s">
        <v>14173</v>
      </c>
      <c r="C5973" s="267" t="s">
        <v>2525</v>
      </c>
      <c r="D5973" s="268"/>
      <c r="E5973" s="267">
        <v>50</v>
      </c>
      <c r="F5973" s="269">
        <v>822</v>
      </c>
      <c r="G5973" s="270">
        <v>1652.4</v>
      </c>
      <c r="M5973" s="267">
        <v>-71.152815547379561</v>
      </c>
    </row>
    <row r="5974" spans="1:13" x14ac:dyDescent="0.25">
      <c r="A5974" s="267">
        <v>8327012</v>
      </c>
      <c r="B5974" s="267" t="s">
        <v>14175</v>
      </c>
      <c r="C5974" s="267" t="s">
        <v>2525</v>
      </c>
      <c r="D5974" s="268"/>
      <c r="E5974" s="267">
        <v>50</v>
      </c>
      <c r="F5974" s="269">
        <v>460</v>
      </c>
      <c r="G5974" s="270">
        <v>925.6</v>
      </c>
      <c r="M5974" s="267">
        <v>-70.500339672747316</v>
      </c>
    </row>
    <row r="5975" spans="1:13" x14ac:dyDescent="0.25">
      <c r="A5975" s="267">
        <v>8327013</v>
      </c>
      <c r="B5975" s="267" t="s">
        <v>14177</v>
      </c>
      <c r="C5975" s="267" t="s">
        <v>2525</v>
      </c>
      <c r="D5975" s="268"/>
      <c r="E5975" s="267">
        <v>50</v>
      </c>
      <c r="F5975" s="269">
        <v>322</v>
      </c>
      <c r="G5975" s="270">
        <v>648.20000000000005</v>
      </c>
      <c r="M5975" s="267">
        <v>-69.35306164469543</v>
      </c>
    </row>
    <row r="5976" spans="1:13" x14ac:dyDescent="0.25">
      <c r="A5976" s="267">
        <v>8327016</v>
      </c>
      <c r="B5976" s="267" t="s">
        <v>14179</v>
      </c>
      <c r="C5976" s="267" t="s">
        <v>22275</v>
      </c>
      <c r="D5976" s="268"/>
      <c r="E5976" s="267">
        <v>50</v>
      </c>
      <c r="F5976" s="269">
        <v>1547</v>
      </c>
      <c r="G5976" s="270">
        <v>3109.2</v>
      </c>
      <c r="M5976" s="267">
        <v>-72.554829941669098</v>
      </c>
    </row>
    <row r="5977" spans="1:13" x14ac:dyDescent="0.25">
      <c r="A5977" s="267">
        <v>8327017</v>
      </c>
      <c r="B5977" s="267" t="s">
        <v>14181</v>
      </c>
      <c r="C5977" s="267" t="s">
        <v>2525</v>
      </c>
      <c r="D5977" s="268"/>
      <c r="E5977" s="267">
        <v>50</v>
      </c>
      <c r="F5977" s="269">
        <v>1045</v>
      </c>
      <c r="G5977" s="270">
        <v>2100.4</v>
      </c>
      <c r="M5977" s="267">
        <v>-43.717300755234703</v>
      </c>
    </row>
    <row r="5978" spans="1:13" x14ac:dyDescent="0.25">
      <c r="A5978" s="267">
        <v>8327018</v>
      </c>
      <c r="B5978" s="267" t="s">
        <v>14183</v>
      </c>
      <c r="C5978" s="267" t="s">
        <v>22275</v>
      </c>
      <c r="D5978" s="268"/>
      <c r="E5978" s="267">
        <v>50</v>
      </c>
      <c r="F5978" s="269">
        <v>2998</v>
      </c>
      <c r="G5978" s="270">
        <v>6025.8</v>
      </c>
      <c r="M5978" s="267">
        <v>-72.877764732715306</v>
      </c>
    </row>
    <row r="5979" spans="1:13" x14ac:dyDescent="0.25">
      <c r="A5979" s="267">
        <v>8327019</v>
      </c>
      <c r="B5979" s="267" t="s">
        <v>14185</v>
      </c>
      <c r="C5979" s="267" t="s">
        <v>2525</v>
      </c>
      <c r="D5979" s="268"/>
      <c r="E5979" s="267">
        <v>50</v>
      </c>
      <c r="F5979" s="269">
        <v>1896</v>
      </c>
      <c r="G5979" s="270">
        <v>3811.2</v>
      </c>
      <c r="M5979" s="267">
        <v>-24.835311580177418</v>
      </c>
    </row>
    <row r="5980" spans="1:13" x14ac:dyDescent="0.25">
      <c r="A5980" s="267">
        <v>8327020</v>
      </c>
      <c r="B5980" s="267" t="s">
        <v>14187</v>
      </c>
      <c r="C5980" s="267" t="s">
        <v>2525</v>
      </c>
      <c r="D5980" s="268"/>
      <c r="E5980" s="267">
        <v>50</v>
      </c>
      <c r="F5980" s="269">
        <v>347</v>
      </c>
      <c r="G5980" s="270">
        <v>697</v>
      </c>
      <c r="M5980" s="267">
        <v>-77.165209017956428</v>
      </c>
    </row>
    <row r="5981" spans="1:13" x14ac:dyDescent="0.25">
      <c r="A5981" s="267">
        <v>8327023</v>
      </c>
      <c r="B5981" s="267" t="s">
        <v>14189</v>
      </c>
      <c r="C5981" s="267" t="s">
        <v>2525</v>
      </c>
      <c r="D5981" s="268"/>
      <c r="E5981" s="267">
        <v>50</v>
      </c>
      <c r="F5981" s="269">
        <v>378</v>
      </c>
      <c r="G5981" s="270">
        <v>760</v>
      </c>
      <c r="M5981" s="267">
        <v>-66.487939974852637</v>
      </c>
    </row>
    <row r="5982" spans="1:13" x14ac:dyDescent="0.25">
      <c r="A5982" s="267">
        <v>8327025</v>
      </c>
      <c r="B5982" s="267" t="s">
        <v>14191</v>
      </c>
      <c r="C5982" s="267" t="s">
        <v>2525</v>
      </c>
      <c r="D5982" s="268"/>
      <c r="E5982" s="267">
        <v>60</v>
      </c>
      <c r="F5982" s="269">
        <v>2914</v>
      </c>
      <c r="G5982" s="270">
        <v>5856.4</v>
      </c>
      <c r="M5982" s="267">
        <v>-81.572880600911162</v>
      </c>
    </row>
    <row r="5983" spans="1:13" x14ac:dyDescent="0.25">
      <c r="A5983" s="267">
        <v>8327027</v>
      </c>
      <c r="B5983" s="267" t="s">
        <v>14193</v>
      </c>
      <c r="C5983" s="267" t="s">
        <v>2525</v>
      </c>
      <c r="D5983" s="268"/>
      <c r="E5983" s="267">
        <v>50</v>
      </c>
      <c r="F5983" s="269">
        <v>369</v>
      </c>
      <c r="G5983" s="270">
        <v>741.4</v>
      </c>
      <c r="M5983" s="267">
        <v>-76.688168495825437</v>
      </c>
    </row>
    <row r="5984" spans="1:13" x14ac:dyDescent="0.25">
      <c r="A5984" s="267">
        <v>8327029</v>
      </c>
      <c r="B5984" s="267" t="s">
        <v>14195</v>
      </c>
      <c r="C5984" s="267" t="s">
        <v>2525</v>
      </c>
      <c r="D5984" s="268"/>
      <c r="E5984" s="267">
        <v>50</v>
      </c>
      <c r="F5984" s="269">
        <v>281</v>
      </c>
      <c r="G5984" s="270">
        <v>565</v>
      </c>
      <c r="M5984" s="267">
        <v>-59.766069904876716</v>
      </c>
    </row>
    <row r="5985" spans="1:13" x14ac:dyDescent="0.25">
      <c r="A5985" s="267">
        <v>8327030</v>
      </c>
      <c r="B5985" s="267" t="s">
        <v>14197</v>
      </c>
      <c r="C5985" s="267" t="s">
        <v>2525</v>
      </c>
      <c r="D5985" s="268"/>
      <c r="E5985" s="267">
        <v>50</v>
      </c>
      <c r="F5985" s="269">
        <v>625</v>
      </c>
      <c r="G5985" s="270">
        <v>1257.2</v>
      </c>
      <c r="M5985" s="267">
        <v>-61.960109989899536</v>
      </c>
    </row>
    <row r="5986" spans="1:13" x14ac:dyDescent="0.25">
      <c r="A5986" s="267">
        <v>8327033</v>
      </c>
      <c r="B5986" s="267" t="s">
        <v>14199</v>
      </c>
      <c r="C5986" s="267" t="s">
        <v>2525</v>
      </c>
      <c r="D5986" s="268"/>
      <c r="E5986" s="267">
        <v>50</v>
      </c>
      <c r="F5986" s="269">
        <v>370</v>
      </c>
      <c r="G5986" s="270">
        <v>744.2</v>
      </c>
      <c r="M5986" s="267">
        <v>-74.374971536320388</v>
      </c>
    </row>
    <row r="5987" spans="1:13" x14ac:dyDescent="0.25">
      <c r="A5987" s="267">
        <v>8327036</v>
      </c>
      <c r="B5987" s="267" t="s">
        <v>14201</v>
      </c>
      <c r="C5987" s="267" t="s">
        <v>22275</v>
      </c>
      <c r="D5987" s="268"/>
      <c r="E5987" s="267">
        <v>50</v>
      </c>
      <c r="F5987" s="269">
        <v>1742</v>
      </c>
      <c r="G5987" s="270">
        <v>3502.4</v>
      </c>
      <c r="M5987" s="267">
        <v>-49.562095133949349</v>
      </c>
    </row>
    <row r="5988" spans="1:13" x14ac:dyDescent="0.25">
      <c r="A5988" s="267">
        <v>8327038</v>
      </c>
      <c r="B5988" s="267" t="s">
        <v>14203</v>
      </c>
      <c r="C5988" s="267" t="s">
        <v>2525</v>
      </c>
      <c r="D5988" s="268"/>
      <c r="E5988" s="267">
        <v>50</v>
      </c>
      <c r="F5988" s="269">
        <v>1905</v>
      </c>
      <c r="G5988" s="270">
        <v>3829.2</v>
      </c>
      <c r="M5988" s="267">
        <v>-69.781938659054688</v>
      </c>
    </row>
    <row r="5989" spans="1:13" x14ac:dyDescent="0.25">
      <c r="A5989" s="267">
        <v>8327040</v>
      </c>
      <c r="B5989" s="267" t="s">
        <v>14205</v>
      </c>
      <c r="C5989" s="267" t="s">
        <v>2525</v>
      </c>
      <c r="D5989" s="268"/>
      <c r="E5989" s="267">
        <v>50</v>
      </c>
      <c r="F5989" s="269">
        <v>243</v>
      </c>
      <c r="G5989" s="270">
        <v>488.4</v>
      </c>
      <c r="M5989" s="267">
        <v>-64.785890660244817</v>
      </c>
    </row>
    <row r="5990" spans="1:13" x14ac:dyDescent="0.25">
      <c r="A5990" s="267">
        <v>8327041</v>
      </c>
      <c r="B5990" s="267" t="s">
        <v>14207</v>
      </c>
      <c r="C5990" s="267" t="s">
        <v>2525</v>
      </c>
      <c r="D5990" s="268"/>
      <c r="E5990" s="267">
        <v>50</v>
      </c>
      <c r="F5990" s="269">
        <v>363</v>
      </c>
      <c r="G5990" s="270">
        <v>729.2</v>
      </c>
      <c r="M5990" s="267">
        <v>-67.331632659737551</v>
      </c>
    </row>
    <row r="5991" spans="1:13" x14ac:dyDescent="0.25">
      <c r="A5991" s="267">
        <v>8327046</v>
      </c>
      <c r="B5991" s="267" t="s">
        <v>14209</v>
      </c>
      <c r="C5991" s="267" t="s">
        <v>22275</v>
      </c>
      <c r="D5991" s="268"/>
      <c r="E5991" s="267">
        <v>50</v>
      </c>
      <c r="F5991" s="269">
        <v>6128</v>
      </c>
      <c r="G5991" s="270">
        <v>12318.2</v>
      </c>
      <c r="M5991" s="267">
        <v>-65.805238144620276</v>
      </c>
    </row>
    <row r="5992" spans="1:13" x14ac:dyDescent="0.25">
      <c r="A5992" s="267">
        <v>8327048</v>
      </c>
      <c r="B5992" s="267" t="s">
        <v>8664</v>
      </c>
      <c r="C5992" s="267" t="s">
        <v>2525</v>
      </c>
      <c r="D5992" s="268"/>
      <c r="E5992" s="267">
        <v>50</v>
      </c>
      <c r="F5992" s="269">
        <v>591</v>
      </c>
      <c r="G5992" s="270">
        <v>1188.2</v>
      </c>
      <c r="M5992" s="267">
        <v>-76.695886076922974</v>
      </c>
    </row>
    <row r="5993" spans="1:13" x14ac:dyDescent="0.25">
      <c r="A5993" s="267">
        <v>8327049</v>
      </c>
      <c r="B5993" s="267" t="s">
        <v>14212</v>
      </c>
      <c r="C5993" s="267" t="s">
        <v>22275</v>
      </c>
      <c r="D5993" s="268"/>
      <c r="E5993" s="267">
        <v>50</v>
      </c>
      <c r="F5993" s="269">
        <v>7581</v>
      </c>
      <c r="G5993" s="270">
        <v>15237.2</v>
      </c>
      <c r="M5993" s="267">
        <v>-74.808898286182469</v>
      </c>
    </row>
    <row r="5994" spans="1:13" x14ac:dyDescent="0.25">
      <c r="A5994" s="267">
        <v>8327050</v>
      </c>
      <c r="B5994" s="267" t="s">
        <v>14214</v>
      </c>
      <c r="C5994" s="267" t="s">
        <v>22275</v>
      </c>
      <c r="D5994" s="268"/>
      <c r="E5994" s="267">
        <v>50</v>
      </c>
      <c r="F5994" s="269">
        <v>16781</v>
      </c>
      <c r="G5994" s="270">
        <v>33729</v>
      </c>
      <c r="M5994" s="267">
        <v>-56.716013115210885</v>
      </c>
    </row>
    <row r="5995" spans="1:13" x14ac:dyDescent="0.25">
      <c r="A5995" s="267">
        <v>8327051</v>
      </c>
      <c r="B5995" s="267" t="s">
        <v>14216</v>
      </c>
      <c r="C5995" s="267" t="s">
        <v>2525</v>
      </c>
      <c r="D5995" s="268"/>
      <c r="E5995" s="267">
        <v>50</v>
      </c>
      <c r="F5995" s="269">
        <v>1789</v>
      </c>
      <c r="G5995" s="270">
        <v>3595.2</v>
      </c>
      <c r="M5995" s="267">
        <v>-67.371602891672893</v>
      </c>
    </row>
    <row r="5996" spans="1:13" x14ac:dyDescent="0.25">
      <c r="A5996" s="267">
        <v>8327054</v>
      </c>
      <c r="B5996" s="267" t="s">
        <v>14218</v>
      </c>
      <c r="C5996" s="267" t="s">
        <v>2525</v>
      </c>
      <c r="D5996" s="268"/>
      <c r="E5996" s="267">
        <v>50</v>
      </c>
      <c r="F5996" s="269">
        <v>1881</v>
      </c>
      <c r="G5996" s="270">
        <v>3781.2</v>
      </c>
      <c r="M5996" s="267">
        <v>-64.274535437438459</v>
      </c>
    </row>
    <row r="5997" spans="1:13" x14ac:dyDescent="0.25">
      <c r="A5997" s="267">
        <v>8327055</v>
      </c>
      <c r="B5997" s="267" t="s">
        <v>14220</v>
      </c>
      <c r="C5997" s="267" t="s">
        <v>2525</v>
      </c>
      <c r="D5997" s="268"/>
      <c r="E5997" s="267">
        <v>50</v>
      </c>
      <c r="F5997" s="269">
        <v>1154</v>
      </c>
      <c r="G5997" s="270">
        <v>2318.8000000000002</v>
      </c>
      <c r="M5997" s="267">
        <v>-74.533968985641508</v>
      </c>
    </row>
    <row r="5998" spans="1:13" x14ac:dyDescent="0.25">
      <c r="A5998" s="267">
        <v>8327056</v>
      </c>
      <c r="B5998" s="267" t="s">
        <v>14222</v>
      </c>
      <c r="C5998" s="267" t="s">
        <v>2525</v>
      </c>
      <c r="D5998" s="268"/>
      <c r="E5998" s="267">
        <v>50</v>
      </c>
      <c r="F5998" s="269">
        <v>1323</v>
      </c>
      <c r="G5998" s="270">
        <v>2659.4</v>
      </c>
      <c r="M5998" s="267">
        <v>-27.860304400610474</v>
      </c>
    </row>
    <row r="5999" spans="1:13" x14ac:dyDescent="0.25">
      <c r="A5999" s="267">
        <v>8327057</v>
      </c>
      <c r="B5999" s="267" t="s">
        <v>14224</v>
      </c>
      <c r="C5999" s="267" t="s">
        <v>2525</v>
      </c>
      <c r="D5999" s="268"/>
      <c r="E5999" s="267">
        <v>50</v>
      </c>
      <c r="F5999" s="269">
        <v>2253</v>
      </c>
      <c r="G5999" s="270">
        <v>4528.2</v>
      </c>
      <c r="M5999" s="267">
        <v>-61.588672343650543</v>
      </c>
    </row>
    <row r="6000" spans="1:13" x14ac:dyDescent="0.25">
      <c r="A6000" s="267">
        <v>8335001</v>
      </c>
      <c r="B6000" s="267" t="s">
        <v>6714</v>
      </c>
      <c r="C6000" s="267" t="s">
        <v>22275</v>
      </c>
      <c r="D6000" s="268"/>
      <c r="E6000" s="267">
        <v>50</v>
      </c>
      <c r="F6000" s="269">
        <v>1080</v>
      </c>
      <c r="G6000" s="270">
        <v>2170.1999999999998</v>
      </c>
      <c r="M6000" s="267">
        <v>-73.774172957297395</v>
      </c>
    </row>
    <row r="6001" spans="1:13" x14ac:dyDescent="0.25">
      <c r="A6001" s="267">
        <v>8335002</v>
      </c>
      <c r="B6001" s="267" t="s">
        <v>14227</v>
      </c>
      <c r="C6001" s="267" t="s">
        <v>2525</v>
      </c>
      <c r="D6001" s="268"/>
      <c r="E6001" s="267">
        <v>50</v>
      </c>
      <c r="F6001" s="269">
        <v>3477</v>
      </c>
      <c r="G6001" s="270">
        <v>6989</v>
      </c>
      <c r="M6001" s="267">
        <v>-74.160524557090568</v>
      </c>
    </row>
    <row r="6002" spans="1:13" x14ac:dyDescent="0.25">
      <c r="A6002" s="267">
        <v>8335015</v>
      </c>
      <c r="B6002" s="267" t="s">
        <v>14229</v>
      </c>
      <c r="C6002" s="267" t="s">
        <v>2525</v>
      </c>
      <c r="D6002" s="268"/>
      <c r="E6002" s="267">
        <v>70</v>
      </c>
      <c r="F6002" s="269">
        <v>681</v>
      </c>
      <c r="G6002" s="270">
        <v>1369.2</v>
      </c>
      <c r="M6002" s="267">
        <v>-86.204580984461217</v>
      </c>
    </row>
    <row r="6003" spans="1:13" x14ac:dyDescent="0.25">
      <c r="A6003" s="267">
        <v>8335021</v>
      </c>
      <c r="B6003" s="267" t="s">
        <v>14231</v>
      </c>
      <c r="C6003" s="267" t="s">
        <v>2525</v>
      </c>
      <c r="D6003" s="268"/>
      <c r="E6003" s="267">
        <v>50</v>
      </c>
      <c r="F6003" s="269">
        <v>1811</v>
      </c>
      <c r="G6003" s="270">
        <v>3639.2</v>
      </c>
      <c r="M6003" s="267">
        <v>-66.01849112656349</v>
      </c>
    </row>
    <row r="6004" spans="1:13" x14ac:dyDescent="0.25">
      <c r="A6004" s="267">
        <v>8335022</v>
      </c>
      <c r="B6004" s="267" t="s">
        <v>14233</v>
      </c>
      <c r="C6004" s="267" t="s">
        <v>22275</v>
      </c>
      <c r="D6004" s="268"/>
      <c r="E6004" s="267">
        <v>50</v>
      </c>
      <c r="F6004" s="269">
        <v>5019</v>
      </c>
      <c r="G6004" s="270">
        <v>10087.200000000001</v>
      </c>
      <c r="M6004" s="267">
        <v>-71.02972590238268</v>
      </c>
    </row>
    <row r="6005" spans="1:13" x14ac:dyDescent="0.25">
      <c r="A6005" s="267">
        <v>8335025</v>
      </c>
      <c r="B6005" s="267" t="s">
        <v>14235</v>
      </c>
      <c r="C6005" s="267" t="s">
        <v>2525</v>
      </c>
      <c r="D6005" s="268"/>
      <c r="E6005" s="267">
        <v>50</v>
      </c>
      <c r="F6005" s="269">
        <v>1602</v>
      </c>
      <c r="G6005" s="270">
        <v>3219.2</v>
      </c>
      <c r="M6005" s="267">
        <v>-75.010541036965193</v>
      </c>
    </row>
    <row r="6006" spans="1:13" x14ac:dyDescent="0.25">
      <c r="A6006" s="267">
        <v>8335026</v>
      </c>
      <c r="B6006" s="267" t="s">
        <v>14237</v>
      </c>
      <c r="C6006" s="267" t="s">
        <v>2525</v>
      </c>
      <c r="D6006" s="268"/>
      <c r="E6006" s="267">
        <v>60</v>
      </c>
      <c r="F6006" s="269">
        <v>1448</v>
      </c>
      <c r="G6006" s="270">
        <v>2911.4</v>
      </c>
      <c r="M6006" s="267">
        <v>-79.671506726487422</v>
      </c>
    </row>
    <row r="6007" spans="1:13" x14ac:dyDescent="0.25">
      <c r="A6007" s="267">
        <v>8335028</v>
      </c>
      <c r="B6007" s="267" t="s">
        <v>14239</v>
      </c>
      <c r="C6007" s="267" t="s">
        <v>2525</v>
      </c>
      <c r="D6007" s="268"/>
      <c r="E6007" s="267">
        <v>50</v>
      </c>
      <c r="F6007" s="269">
        <v>5090</v>
      </c>
      <c r="G6007" s="270">
        <v>10230</v>
      </c>
      <c r="M6007" s="267">
        <v>-74.448661347091502</v>
      </c>
    </row>
    <row r="6008" spans="1:13" x14ac:dyDescent="0.25">
      <c r="A6008" s="267">
        <v>8335035</v>
      </c>
      <c r="B6008" s="267" t="s">
        <v>14241</v>
      </c>
      <c r="C6008" s="267" t="s">
        <v>2525</v>
      </c>
      <c r="D6008" s="268"/>
      <c r="E6008" s="267">
        <v>50</v>
      </c>
      <c r="F6008" s="269">
        <v>4111</v>
      </c>
      <c r="G6008" s="270">
        <v>8262.6</v>
      </c>
      <c r="M6008" s="267">
        <v>-71.630477967301871</v>
      </c>
    </row>
    <row r="6009" spans="1:13" x14ac:dyDescent="0.25">
      <c r="A6009" s="267">
        <v>8335043</v>
      </c>
      <c r="B6009" s="267" t="s">
        <v>14243</v>
      </c>
      <c r="C6009" s="267" t="s">
        <v>22275</v>
      </c>
      <c r="D6009" s="268"/>
      <c r="E6009" s="267">
        <v>50</v>
      </c>
      <c r="F6009" s="269">
        <v>40563</v>
      </c>
      <c r="G6009" s="270">
        <v>81532.399999999994</v>
      </c>
      <c r="M6009" s="267">
        <v>-69.662613906618333</v>
      </c>
    </row>
    <row r="6010" spans="1:13" x14ac:dyDescent="0.25">
      <c r="A6010" s="267">
        <v>8335055</v>
      </c>
      <c r="B6010" s="267" t="s">
        <v>14245</v>
      </c>
      <c r="C6010" s="267" t="s">
        <v>2525</v>
      </c>
      <c r="D6010" s="268"/>
      <c r="E6010" s="267">
        <v>50</v>
      </c>
      <c r="F6010" s="269">
        <v>1610</v>
      </c>
      <c r="G6010" s="270">
        <v>3236</v>
      </c>
      <c r="M6010" s="267">
        <v>-76.505067158788179</v>
      </c>
    </row>
    <row r="6011" spans="1:13" x14ac:dyDescent="0.25">
      <c r="A6011" s="267">
        <v>8335057</v>
      </c>
      <c r="B6011" s="267" t="s">
        <v>14247</v>
      </c>
      <c r="C6011" s="267" t="s">
        <v>2525</v>
      </c>
      <c r="D6011" s="268"/>
      <c r="E6011" s="267">
        <v>60</v>
      </c>
      <c r="F6011" s="269">
        <v>1152</v>
      </c>
      <c r="G6011" s="270">
        <v>2315.4</v>
      </c>
      <c r="M6011" s="267">
        <v>-80.016932339222549</v>
      </c>
    </row>
    <row r="6012" spans="1:13" x14ac:dyDescent="0.25">
      <c r="A6012" s="267">
        <v>8335061</v>
      </c>
      <c r="B6012" s="267" t="s">
        <v>14249</v>
      </c>
      <c r="C6012" s="267" t="s">
        <v>2525</v>
      </c>
      <c r="D6012" s="268"/>
      <c r="E6012" s="267">
        <v>50</v>
      </c>
      <c r="F6012" s="269">
        <v>1785</v>
      </c>
      <c r="G6012" s="270">
        <v>3587.4</v>
      </c>
      <c r="M6012" s="267">
        <v>-77.19049460545483</v>
      </c>
    </row>
    <row r="6013" spans="1:13" x14ac:dyDescent="0.25">
      <c r="A6013" s="267">
        <v>8335063</v>
      </c>
      <c r="B6013" s="267" t="s">
        <v>14251</v>
      </c>
      <c r="C6013" s="267" t="s">
        <v>22275</v>
      </c>
      <c r="D6013" s="268"/>
      <c r="E6013" s="267">
        <v>50</v>
      </c>
      <c r="F6013" s="269">
        <v>15088</v>
      </c>
      <c r="G6013" s="270">
        <v>30326.400000000001</v>
      </c>
      <c r="M6013" s="267">
        <v>-69.139746601023774</v>
      </c>
    </row>
    <row r="6014" spans="1:13" x14ac:dyDescent="0.25">
      <c r="A6014" s="267">
        <v>8335066</v>
      </c>
      <c r="B6014" s="267" t="s">
        <v>14253</v>
      </c>
      <c r="C6014" s="267" t="s">
        <v>2525</v>
      </c>
      <c r="D6014" s="268"/>
      <c r="E6014" s="267">
        <v>50</v>
      </c>
      <c r="F6014" s="269">
        <v>2555</v>
      </c>
      <c r="G6014" s="270">
        <v>5135</v>
      </c>
      <c r="M6014" s="267">
        <v>-69.833924120045978</v>
      </c>
    </row>
    <row r="6015" spans="1:13" x14ac:dyDescent="0.25">
      <c r="A6015" s="267">
        <v>8335075</v>
      </c>
      <c r="B6015" s="267" t="s">
        <v>14255</v>
      </c>
      <c r="C6015" s="267" t="s">
        <v>22275</v>
      </c>
      <c r="D6015" s="268"/>
      <c r="E6015" s="267">
        <v>50</v>
      </c>
      <c r="F6015" s="269">
        <v>22614</v>
      </c>
      <c r="G6015" s="270">
        <v>45454</v>
      </c>
      <c r="M6015" s="267">
        <v>-65.44123279911679</v>
      </c>
    </row>
    <row r="6016" spans="1:13" x14ac:dyDescent="0.25">
      <c r="A6016" s="267">
        <v>8335077</v>
      </c>
      <c r="B6016" s="267" t="s">
        <v>14257</v>
      </c>
      <c r="C6016" s="267" t="s">
        <v>2525</v>
      </c>
      <c r="D6016" s="268"/>
      <c r="E6016" s="267">
        <v>50</v>
      </c>
      <c r="F6016" s="269">
        <v>2271</v>
      </c>
      <c r="G6016" s="270">
        <v>4564.2</v>
      </c>
      <c r="M6016" s="267">
        <v>-70.133723346106379</v>
      </c>
    </row>
    <row r="6017" spans="1:13" x14ac:dyDescent="0.25">
      <c r="A6017" s="267">
        <v>8335079</v>
      </c>
      <c r="B6017" s="267" t="s">
        <v>14259</v>
      </c>
      <c r="C6017" s="267" t="s">
        <v>22275</v>
      </c>
      <c r="D6017" s="268"/>
      <c r="E6017" s="267">
        <v>50</v>
      </c>
      <c r="F6017" s="269">
        <v>8098</v>
      </c>
      <c r="G6017" s="270">
        <v>16276.2</v>
      </c>
      <c r="M6017" s="267">
        <v>-71.34577164768649</v>
      </c>
    </row>
    <row r="6018" spans="1:13" x14ac:dyDescent="0.25">
      <c r="A6018" s="267">
        <v>8335080</v>
      </c>
      <c r="B6018" s="267" t="s">
        <v>14261</v>
      </c>
      <c r="C6018" s="267" t="s">
        <v>22275</v>
      </c>
      <c r="D6018" s="268"/>
      <c r="E6018" s="267">
        <v>50</v>
      </c>
      <c r="F6018" s="269">
        <v>2267</v>
      </c>
      <c r="G6018" s="270">
        <v>4556</v>
      </c>
      <c r="M6018" s="267">
        <v>-78.345181191787773</v>
      </c>
    </row>
    <row r="6019" spans="1:13" x14ac:dyDescent="0.25">
      <c r="A6019" s="267">
        <v>8335081</v>
      </c>
      <c r="B6019" s="267" t="s">
        <v>14263</v>
      </c>
      <c r="C6019" s="267" t="s">
        <v>2525</v>
      </c>
      <c r="D6019" s="268"/>
      <c r="E6019" s="267">
        <v>50</v>
      </c>
      <c r="F6019" s="269">
        <v>1463</v>
      </c>
      <c r="G6019" s="270">
        <v>2940</v>
      </c>
      <c r="M6019" s="267">
        <v>-77.931702282831893</v>
      </c>
    </row>
    <row r="6020" spans="1:13" x14ac:dyDescent="0.25">
      <c r="A6020" s="267">
        <v>8335096</v>
      </c>
      <c r="B6020" s="267" t="s">
        <v>14265</v>
      </c>
      <c r="C6020" s="267" t="s">
        <v>2525</v>
      </c>
      <c r="D6020" s="268"/>
      <c r="E6020" s="267">
        <v>50</v>
      </c>
      <c r="F6020" s="269">
        <v>987</v>
      </c>
      <c r="G6020" s="270">
        <v>1984.4</v>
      </c>
      <c r="M6020" s="267">
        <v>-74.748832272184259</v>
      </c>
    </row>
    <row r="6021" spans="1:13" x14ac:dyDescent="0.25">
      <c r="A6021" s="267">
        <v>8335097</v>
      </c>
      <c r="B6021" s="267" t="s">
        <v>14267</v>
      </c>
      <c r="C6021" s="267" t="s">
        <v>2525</v>
      </c>
      <c r="D6021" s="268"/>
      <c r="E6021" s="267">
        <v>60</v>
      </c>
      <c r="F6021" s="269">
        <v>1815</v>
      </c>
      <c r="G6021" s="270">
        <v>3648.8</v>
      </c>
      <c r="M6021" s="267">
        <v>-79.149719193966263</v>
      </c>
    </row>
    <row r="6022" spans="1:13" x14ac:dyDescent="0.25">
      <c r="A6022" s="267">
        <v>8335098</v>
      </c>
      <c r="B6022" s="267" t="s">
        <v>14269</v>
      </c>
      <c r="C6022" s="267" t="s">
        <v>2525</v>
      </c>
      <c r="D6022" s="268"/>
      <c r="E6022" s="267">
        <v>50</v>
      </c>
      <c r="F6022" s="269">
        <v>2178</v>
      </c>
      <c r="G6022" s="270">
        <v>4377.2</v>
      </c>
      <c r="M6022" s="267">
        <v>-72.304985017593651</v>
      </c>
    </row>
    <row r="6023" spans="1:13" x14ac:dyDescent="0.25">
      <c r="A6023" s="267">
        <v>8335099</v>
      </c>
      <c r="B6023" s="267" t="s">
        <v>14271</v>
      </c>
      <c r="C6023" s="267" t="s">
        <v>2525</v>
      </c>
      <c r="D6023" s="268"/>
      <c r="E6023" s="267">
        <v>50</v>
      </c>
      <c r="F6023" s="269">
        <v>1598</v>
      </c>
      <c r="G6023" s="270">
        <v>3212.6</v>
      </c>
      <c r="M6023" s="267">
        <v>-69.818020482161629</v>
      </c>
    </row>
    <row r="6024" spans="1:13" x14ac:dyDescent="0.25">
      <c r="A6024" s="267">
        <v>8335100</v>
      </c>
      <c r="B6024" s="267" t="s">
        <v>14273</v>
      </c>
      <c r="C6024" s="267" t="s">
        <v>2525</v>
      </c>
      <c r="D6024" s="268"/>
      <c r="E6024" s="267">
        <v>50</v>
      </c>
      <c r="F6024" s="269">
        <v>5836</v>
      </c>
      <c r="G6024" s="270">
        <v>11731.2</v>
      </c>
      <c r="M6024" s="267">
        <v>-75.405992592842736</v>
      </c>
    </row>
    <row r="6025" spans="1:13" x14ac:dyDescent="0.25">
      <c r="A6025" s="267">
        <v>8336004</v>
      </c>
      <c r="B6025" s="267" t="s">
        <v>14275</v>
      </c>
      <c r="C6025" s="267" t="s">
        <v>2525</v>
      </c>
      <c r="D6025" s="268"/>
      <c r="E6025" s="267">
        <v>50</v>
      </c>
      <c r="F6025" s="269">
        <v>275</v>
      </c>
      <c r="G6025" s="270">
        <v>553.20000000000005</v>
      </c>
      <c r="M6025" s="267">
        <v>-78.230357883299675</v>
      </c>
    </row>
    <row r="6026" spans="1:13" x14ac:dyDescent="0.25">
      <c r="A6026" s="267">
        <v>8336006</v>
      </c>
      <c r="B6026" s="267" t="s">
        <v>14277</v>
      </c>
      <c r="C6026" s="267" t="s">
        <v>2525</v>
      </c>
      <c r="D6026" s="268"/>
      <c r="E6026" s="267">
        <v>50</v>
      </c>
      <c r="F6026" s="269">
        <v>1948</v>
      </c>
      <c r="G6026" s="270">
        <v>3914.8</v>
      </c>
      <c r="M6026" s="267">
        <v>-78.015835273461263</v>
      </c>
    </row>
    <row r="6027" spans="1:13" x14ac:dyDescent="0.25">
      <c r="A6027" s="267">
        <v>8336008</v>
      </c>
      <c r="B6027" s="267" t="s">
        <v>14279</v>
      </c>
      <c r="C6027" s="267" t="s">
        <v>2525</v>
      </c>
      <c r="D6027" s="268"/>
      <c r="E6027" s="267">
        <v>50</v>
      </c>
      <c r="F6027" s="269">
        <v>1449</v>
      </c>
      <c r="G6027" s="270">
        <v>2912.4</v>
      </c>
      <c r="M6027" s="267">
        <v>-52.247994933522413</v>
      </c>
    </row>
    <row r="6028" spans="1:13" x14ac:dyDescent="0.25">
      <c r="A6028" s="267">
        <v>8336010</v>
      </c>
      <c r="B6028" s="267" t="s">
        <v>14281</v>
      </c>
      <c r="C6028" s="267" t="s">
        <v>2525</v>
      </c>
      <c r="D6028" s="268"/>
      <c r="E6028" s="267">
        <v>50</v>
      </c>
      <c r="F6028" s="269">
        <v>47</v>
      </c>
      <c r="G6028" s="270">
        <v>94.8</v>
      </c>
      <c r="M6028" s="267">
        <v>-75.738223083282861</v>
      </c>
    </row>
    <row r="6029" spans="1:13" x14ac:dyDescent="0.25">
      <c r="A6029" s="267">
        <v>8336014</v>
      </c>
      <c r="B6029" s="267" t="s">
        <v>9814</v>
      </c>
      <c r="C6029" s="267" t="s">
        <v>2525</v>
      </c>
      <c r="D6029" s="268"/>
      <c r="E6029" s="267">
        <v>50</v>
      </c>
      <c r="F6029" s="269">
        <v>4125</v>
      </c>
      <c r="G6029" s="270">
        <v>8291.7999999999993</v>
      </c>
      <c r="M6029" s="267">
        <v>-72.359075316996567</v>
      </c>
    </row>
    <row r="6030" spans="1:13" x14ac:dyDescent="0.25">
      <c r="A6030" s="267">
        <v>8336019</v>
      </c>
      <c r="B6030" s="267" t="s">
        <v>9816</v>
      </c>
      <c r="C6030" s="267" t="s">
        <v>2525</v>
      </c>
      <c r="D6030" s="268"/>
      <c r="E6030" s="267">
        <v>50</v>
      </c>
      <c r="F6030" s="269">
        <v>1213</v>
      </c>
      <c r="G6030" s="270">
        <v>2437.4</v>
      </c>
      <c r="M6030" s="267">
        <v>-72.632582915399567</v>
      </c>
    </row>
    <row r="6031" spans="1:13" x14ac:dyDescent="0.25">
      <c r="A6031" s="267">
        <v>8336024</v>
      </c>
      <c r="B6031" s="267" t="s">
        <v>9818</v>
      </c>
      <c r="C6031" s="267" t="s">
        <v>2525</v>
      </c>
      <c r="D6031" s="268"/>
      <c r="E6031" s="267">
        <v>50</v>
      </c>
      <c r="F6031" s="269">
        <v>346</v>
      </c>
      <c r="G6031" s="270">
        <v>696</v>
      </c>
      <c r="M6031" s="267">
        <v>-72.634996417153786</v>
      </c>
    </row>
    <row r="6032" spans="1:13" x14ac:dyDescent="0.25">
      <c r="A6032" s="267">
        <v>8336025</v>
      </c>
      <c r="B6032" s="267" t="s">
        <v>9820</v>
      </c>
      <c r="C6032" s="267" t="s">
        <v>2525</v>
      </c>
      <c r="D6032" s="268"/>
      <c r="E6032" s="267">
        <v>60</v>
      </c>
      <c r="F6032" s="269">
        <v>239</v>
      </c>
      <c r="G6032" s="270">
        <v>480</v>
      </c>
      <c r="M6032" s="267">
        <v>-83.063442826206199</v>
      </c>
    </row>
    <row r="6033" spans="1:13" x14ac:dyDescent="0.25">
      <c r="A6033" s="267">
        <v>8336034</v>
      </c>
      <c r="B6033" s="267" t="s">
        <v>9822</v>
      </c>
      <c r="C6033" s="267" t="s">
        <v>2525</v>
      </c>
      <c r="D6033" s="268"/>
      <c r="E6033" s="267">
        <v>60</v>
      </c>
      <c r="F6033" s="269">
        <v>559</v>
      </c>
      <c r="G6033" s="270">
        <v>1124.2</v>
      </c>
      <c r="M6033" s="267">
        <v>-81.405713750191524</v>
      </c>
    </row>
    <row r="6034" spans="1:13" x14ac:dyDescent="0.25">
      <c r="A6034" s="267">
        <v>8336036</v>
      </c>
      <c r="B6034" s="267" t="s">
        <v>9824</v>
      </c>
      <c r="C6034" s="267" t="s">
        <v>2525</v>
      </c>
      <c r="D6034" s="268"/>
      <c r="E6034" s="267">
        <v>50</v>
      </c>
      <c r="F6034" s="269">
        <v>1162</v>
      </c>
      <c r="G6034" s="270">
        <v>2335.6</v>
      </c>
      <c r="M6034" s="267">
        <v>-69.772891349791109</v>
      </c>
    </row>
    <row r="6035" spans="1:13" x14ac:dyDescent="0.25">
      <c r="A6035" s="267">
        <v>8336043</v>
      </c>
      <c r="B6035" s="267" t="s">
        <v>9826</v>
      </c>
      <c r="C6035" s="267" t="s">
        <v>2525</v>
      </c>
      <c r="D6035" s="268"/>
      <c r="E6035" s="267">
        <v>50</v>
      </c>
      <c r="F6035" s="269">
        <v>1220</v>
      </c>
      <c r="G6035" s="270">
        <v>2451.4</v>
      </c>
      <c r="M6035" s="267">
        <v>-73.908510449564233</v>
      </c>
    </row>
    <row r="6036" spans="1:13" x14ac:dyDescent="0.25">
      <c r="A6036" s="267">
        <v>8336045</v>
      </c>
      <c r="B6036" s="267" t="s">
        <v>9828</v>
      </c>
      <c r="C6036" s="267" t="s">
        <v>22275</v>
      </c>
      <c r="D6036" s="268"/>
      <c r="E6036" s="267">
        <v>60</v>
      </c>
      <c r="F6036" s="269">
        <v>4027</v>
      </c>
      <c r="G6036" s="270">
        <v>8094.4</v>
      </c>
      <c r="M6036" s="267">
        <v>-79.16651196172549</v>
      </c>
    </row>
    <row r="6037" spans="1:13" x14ac:dyDescent="0.25">
      <c r="A6037" s="267">
        <v>8336050</v>
      </c>
      <c r="B6037" s="267" t="s">
        <v>9830</v>
      </c>
      <c r="C6037" s="267" t="s">
        <v>22275</v>
      </c>
      <c r="D6037" s="268"/>
      <c r="E6037" s="267">
        <v>50</v>
      </c>
      <c r="F6037" s="269">
        <v>23965</v>
      </c>
      <c r="G6037" s="270">
        <v>48169.2</v>
      </c>
      <c r="M6037" s="267">
        <v>-69.513789029646148</v>
      </c>
    </row>
    <row r="6038" spans="1:13" x14ac:dyDescent="0.25">
      <c r="A6038" s="267">
        <v>8336057</v>
      </c>
      <c r="B6038" s="267" t="s">
        <v>9832</v>
      </c>
      <c r="C6038" s="267" t="s">
        <v>2525</v>
      </c>
      <c r="D6038" s="268"/>
      <c r="E6038" s="267">
        <v>50</v>
      </c>
      <c r="F6038" s="269">
        <v>2041</v>
      </c>
      <c r="G6038" s="270">
        <v>4101.6000000000004</v>
      </c>
      <c r="M6038" s="267">
        <v>-20.591939346505924</v>
      </c>
    </row>
    <row r="6039" spans="1:13" x14ac:dyDescent="0.25">
      <c r="A6039" s="267">
        <v>8336069</v>
      </c>
      <c r="B6039" s="267" t="s">
        <v>9834</v>
      </c>
      <c r="C6039" s="267" t="s">
        <v>22275</v>
      </c>
      <c r="D6039" s="268"/>
      <c r="E6039" s="267">
        <v>50</v>
      </c>
      <c r="F6039" s="269">
        <v>15973</v>
      </c>
      <c r="G6039" s="270">
        <v>32105.200000000001</v>
      </c>
      <c r="M6039" s="267">
        <v>-70.374492429123251</v>
      </c>
    </row>
    <row r="6040" spans="1:13" x14ac:dyDescent="0.25">
      <c r="A6040" s="267">
        <v>8336073</v>
      </c>
      <c r="B6040" s="267" t="s">
        <v>9836</v>
      </c>
      <c r="C6040" s="267" t="s">
        <v>2525</v>
      </c>
      <c r="D6040" s="268"/>
      <c r="E6040" s="267">
        <v>50</v>
      </c>
      <c r="F6040" s="269">
        <v>820</v>
      </c>
      <c r="G6040" s="270">
        <v>1647.4</v>
      </c>
      <c r="M6040" s="267">
        <v>-73.369091757734822</v>
      </c>
    </row>
    <row r="6041" spans="1:13" x14ac:dyDescent="0.25">
      <c r="A6041" s="267">
        <v>8336075</v>
      </c>
      <c r="B6041" s="267" t="s">
        <v>9838</v>
      </c>
      <c r="C6041" s="267" t="s">
        <v>2525</v>
      </c>
      <c r="D6041" s="268"/>
      <c r="E6041" s="267">
        <v>50</v>
      </c>
      <c r="F6041" s="269">
        <v>364</v>
      </c>
      <c r="G6041" s="270">
        <v>731.6</v>
      </c>
      <c r="M6041" s="267">
        <v>-76.368793067062953</v>
      </c>
    </row>
    <row r="6042" spans="1:13" x14ac:dyDescent="0.25">
      <c r="A6042" s="267">
        <v>8336078</v>
      </c>
      <c r="B6042" s="267" t="s">
        <v>9840</v>
      </c>
      <c r="C6042" s="267" t="s">
        <v>2525</v>
      </c>
      <c r="D6042" s="268"/>
      <c r="E6042" s="267">
        <v>50</v>
      </c>
      <c r="F6042" s="269">
        <v>2646</v>
      </c>
      <c r="G6042" s="270">
        <v>5318.8</v>
      </c>
      <c r="M6042" s="267">
        <v>-76.890922980277509</v>
      </c>
    </row>
    <row r="6043" spans="1:13" x14ac:dyDescent="0.25">
      <c r="A6043" s="267">
        <v>8336079</v>
      </c>
      <c r="B6043" s="267" t="s">
        <v>9842</v>
      </c>
      <c r="C6043" s="267" t="s">
        <v>22275</v>
      </c>
      <c r="D6043" s="268"/>
      <c r="E6043" s="267">
        <v>50</v>
      </c>
      <c r="F6043" s="269">
        <v>1168</v>
      </c>
      <c r="G6043" s="270">
        <v>2348.1999999999998</v>
      </c>
      <c r="M6043" s="267">
        <v>-62.890701059573182</v>
      </c>
    </row>
    <row r="6044" spans="1:13" x14ac:dyDescent="0.25">
      <c r="A6044" s="267">
        <v>8336080</v>
      </c>
      <c r="B6044" s="267" t="s">
        <v>9844</v>
      </c>
      <c r="C6044" s="267" t="s">
        <v>2525</v>
      </c>
      <c r="D6044" s="268"/>
      <c r="E6044" s="267">
        <v>60</v>
      </c>
      <c r="F6044" s="269">
        <v>173</v>
      </c>
      <c r="G6044" s="270">
        <v>348</v>
      </c>
      <c r="M6044" s="267">
        <v>-82.867214685859793</v>
      </c>
    </row>
    <row r="6045" spans="1:13" x14ac:dyDescent="0.25">
      <c r="A6045" s="267">
        <v>8336081</v>
      </c>
      <c r="B6045" s="267" t="s">
        <v>9846</v>
      </c>
      <c r="C6045" s="267" t="s">
        <v>22275</v>
      </c>
      <c r="D6045" s="268"/>
      <c r="E6045" s="267">
        <v>50</v>
      </c>
      <c r="F6045" s="269">
        <v>9380</v>
      </c>
      <c r="G6045" s="270">
        <v>18853.2</v>
      </c>
      <c r="M6045" s="267">
        <v>-69.309640759414052</v>
      </c>
    </row>
    <row r="6046" spans="1:13" x14ac:dyDescent="0.25">
      <c r="A6046" s="267">
        <v>8336082</v>
      </c>
      <c r="B6046" s="267" t="s">
        <v>9848</v>
      </c>
      <c r="C6046" s="267" t="s">
        <v>2525</v>
      </c>
      <c r="D6046" s="268"/>
      <c r="E6046" s="267">
        <v>50</v>
      </c>
      <c r="F6046" s="269">
        <v>1194</v>
      </c>
      <c r="G6046" s="270">
        <v>2400.6</v>
      </c>
      <c r="M6046" s="267">
        <v>-77.518832157087218</v>
      </c>
    </row>
    <row r="6047" spans="1:13" x14ac:dyDescent="0.25">
      <c r="A6047" s="267">
        <v>8336084</v>
      </c>
      <c r="B6047" s="267" t="s">
        <v>5581</v>
      </c>
      <c r="C6047" s="267" t="s">
        <v>2525</v>
      </c>
      <c r="D6047" s="268"/>
      <c r="E6047" s="267">
        <v>50</v>
      </c>
      <c r="F6047" s="269">
        <v>4928</v>
      </c>
      <c r="G6047" s="270">
        <v>9905.2000000000007</v>
      </c>
      <c r="M6047" s="267">
        <v>-71.712883244981327</v>
      </c>
    </row>
    <row r="6048" spans="1:13" x14ac:dyDescent="0.25">
      <c r="A6048" s="267">
        <v>8336087</v>
      </c>
      <c r="B6048" s="267" t="s">
        <v>9851</v>
      </c>
      <c r="C6048" s="267" t="s">
        <v>22275</v>
      </c>
      <c r="D6048" s="268"/>
      <c r="E6048" s="267">
        <v>50</v>
      </c>
      <c r="F6048" s="269">
        <v>2405</v>
      </c>
      <c r="G6048" s="270">
        <v>4833.2</v>
      </c>
      <c r="M6048" s="267">
        <v>-74.956087710141873</v>
      </c>
    </row>
    <row r="6049" spans="1:13" x14ac:dyDescent="0.25">
      <c r="A6049" s="267">
        <v>8336089</v>
      </c>
      <c r="B6049" s="267" t="s">
        <v>9853</v>
      </c>
      <c r="C6049" s="267" t="s">
        <v>2525</v>
      </c>
      <c r="D6049" s="268"/>
      <c r="E6049" s="267">
        <v>50</v>
      </c>
      <c r="F6049" s="269">
        <v>92</v>
      </c>
      <c r="G6049" s="270">
        <v>184.6</v>
      </c>
      <c r="M6049" s="267">
        <v>-78.557599482574886</v>
      </c>
    </row>
    <row r="6050" spans="1:13" x14ac:dyDescent="0.25">
      <c r="A6050" s="267">
        <v>8336090</v>
      </c>
      <c r="B6050" s="267" t="s">
        <v>9855</v>
      </c>
      <c r="C6050" s="267" t="s">
        <v>2525</v>
      </c>
      <c r="D6050" s="268"/>
      <c r="E6050" s="267">
        <v>50</v>
      </c>
      <c r="F6050" s="269">
        <v>312</v>
      </c>
      <c r="G6050" s="270">
        <v>626.20000000000005</v>
      </c>
      <c r="M6050" s="267">
        <v>-66.981221658798489</v>
      </c>
    </row>
    <row r="6051" spans="1:13" x14ac:dyDescent="0.25">
      <c r="A6051" s="267">
        <v>8336091</v>
      </c>
      <c r="B6051" s="267" t="s">
        <v>9857</v>
      </c>
      <c r="C6051" s="267" t="s">
        <v>22275</v>
      </c>
      <c r="D6051" s="268"/>
      <c r="E6051" s="267">
        <v>50</v>
      </c>
      <c r="F6051" s="269">
        <v>14606</v>
      </c>
      <c r="G6051" s="270">
        <v>29357.599999999999</v>
      </c>
      <c r="M6051" s="267">
        <v>-70.488289623118135</v>
      </c>
    </row>
    <row r="6052" spans="1:13" x14ac:dyDescent="0.25">
      <c r="A6052" s="267">
        <v>8336094</v>
      </c>
      <c r="B6052" s="267" t="s">
        <v>9859</v>
      </c>
      <c r="C6052" s="267" t="s">
        <v>2525</v>
      </c>
      <c r="D6052" s="268"/>
      <c r="E6052" s="267">
        <v>50</v>
      </c>
      <c r="F6052" s="269">
        <v>166</v>
      </c>
      <c r="G6052" s="270">
        <v>334.6</v>
      </c>
      <c r="M6052" s="267">
        <v>-43.023308568822792</v>
      </c>
    </row>
    <row r="6053" spans="1:13" x14ac:dyDescent="0.25">
      <c r="A6053" s="267">
        <v>8336096</v>
      </c>
      <c r="B6053" s="267" t="s">
        <v>9861</v>
      </c>
      <c r="C6053" s="267" t="s">
        <v>2525</v>
      </c>
      <c r="D6053" s="268"/>
      <c r="E6053" s="267">
        <v>60</v>
      </c>
      <c r="F6053" s="269">
        <v>284</v>
      </c>
      <c r="G6053" s="270">
        <v>571.20000000000005</v>
      </c>
      <c r="M6053" s="267">
        <v>-81.54952709930744</v>
      </c>
    </row>
    <row r="6054" spans="1:13" x14ac:dyDescent="0.25">
      <c r="A6054" s="267">
        <v>8336100</v>
      </c>
      <c r="B6054" s="267" t="s">
        <v>9863</v>
      </c>
      <c r="C6054" s="267" t="s">
        <v>2525</v>
      </c>
      <c r="D6054" s="268"/>
      <c r="E6054" s="267">
        <v>50</v>
      </c>
      <c r="F6054" s="269">
        <v>478</v>
      </c>
      <c r="G6054" s="270">
        <v>961.6</v>
      </c>
      <c r="M6054" s="267">
        <v>-74.807304152162772</v>
      </c>
    </row>
    <row r="6055" spans="1:13" x14ac:dyDescent="0.25">
      <c r="A6055" s="267">
        <v>8336103</v>
      </c>
      <c r="B6055" s="267" t="s">
        <v>9865</v>
      </c>
      <c r="C6055" s="267" t="s">
        <v>22275</v>
      </c>
      <c r="D6055" s="268"/>
      <c r="E6055" s="267">
        <v>50</v>
      </c>
      <c r="F6055" s="269">
        <v>2992</v>
      </c>
      <c r="G6055" s="270">
        <v>6013.4</v>
      </c>
      <c r="M6055" s="267">
        <v>-76.619563721882415</v>
      </c>
    </row>
    <row r="6056" spans="1:13" x14ac:dyDescent="0.25">
      <c r="A6056" s="267">
        <v>8336104</v>
      </c>
      <c r="B6056" s="267" t="s">
        <v>9867</v>
      </c>
      <c r="C6056" s="267" t="s">
        <v>2525</v>
      </c>
      <c r="D6056" s="268"/>
      <c r="E6056" s="267">
        <v>60</v>
      </c>
      <c r="F6056" s="269">
        <v>735</v>
      </c>
      <c r="G6056" s="270">
        <v>1477.6</v>
      </c>
      <c r="M6056" s="267">
        <v>-81.668361439669496</v>
      </c>
    </row>
    <row r="6057" spans="1:13" x14ac:dyDescent="0.25">
      <c r="A6057" s="267">
        <v>8336105</v>
      </c>
      <c r="B6057" s="267" t="s">
        <v>9869</v>
      </c>
      <c r="C6057" s="267" t="s">
        <v>2525</v>
      </c>
      <c r="D6057" s="268"/>
      <c r="E6057" s="267">
        <v>50</v>
      </c>
      <c r="F6057" s="269">
        <v>6947</v>
      </c>
      <c r="G6057" s="270">
        <v>13963.6</v>
      </c>
      <c r="M6057" s="267">
        <v>-53.618337567723628</v>
      </c>
    </row>
    <row r="6058" spans="1:13" x14ac:dyDescent="0.25">
      <c r="A6058" s="267">
        <v>8336106</v>
      </c>
      <c r="B6058" s="267" t="s">
        <v>9871</v>
      </c>
      <c r="C6058" s="267" t="s">
        <v>2525</v>
      </c>
      <c r="D6058" s="268"/>
      <c r="E6058" s="267">
        <v>60</v>
      </c>
      <c r="F6058" s="269">
        <v>440</v>
      </c>
      <c r="G6058" s="270">
        <v>884.2</v>
      </c>
      <c r="M6058" s="267">
        <v>-80.349820224647672</v>
      </c>
    </row>
    <row r="6059" spans="1:13" x14ac:dyDescent="0.25">
      <c r="A6059" s="267">
        <v>8336107</v>
      </c>
      <c r="B6059" s="267" t="s">
        <v>9873</v>
      </c>
      <c r="C6059" s="267" t="s">
        <v>2525</v>
      </c>
      <c r="D6059" s="268"/>
      <c r="E6059" s="267">
        <v>60</v>
      </c>
      <c r="F6059" s="269">
        <v>1440</v>
      </c>
      <c r="G6059" s="270">
        <v>2893.4</v>
      </c>
      <c r="M6059" s="267">
        <v>-80.626579293058313</v>
      </c>
    </row>
    <row r="6060" spans="1:13" x14ac:dyDescent="0.25">
      <c r="A6060" s="267">
        <v>8337002</v>
      </c>
      <c r="B6060" s="267" t="s">
        <v>9875</v>
      </c>
      <c r="C6060" s="267" t="s">
        <v>2525</v>
      </c>
      <c r="D6060" s="268"/>
      <c r="E6060" s="267">
        <v>50</v>
      </c>
      <c r="F6060" s="269">
        <v>3580</v>
      </c>
      <c r="G6060" s="270">
        <v>7196.8</v>
      </c>
      <c r="M6060" s="267">
        <v>-72.571310106717803</v>
      </c>
    </row>
    <row r="6061" spans="1:13" x14ac:dyDescent="0.25">
      <c r="A6061" s="267">
        <v>8337013</v>
      </c>
      <c r="B6061" s="267" t="s">
        <v>9877</v>
      </c>
      <c r="C6061" s="267" t="s">
        <v>2525</v>
      </c>
      <c r="D6061" s="268"/>
      <c r="E6061" s="267">
        <v>50</v>
      </c>
      <c r="F6061" s="269">
        <v>946</v>
      </c>
      <c r="G6061" s="270">
        <v>1901.4</v>
      </c>
      <c r="M6061" s="267">
        <v>-78.298739604239557</v>
      </c>
    </row>
    <row r="6062" spans="1:13" x14ac:dyDescent="0.25">
      <c r="A6062" s="267">
        <v>8337022</v>
      </c>
      <c r="B6062" s="267" t="s">
        <v>9879</v>
      </c>
      <c r="C6062" s="267" t="s">
        <v>22275</v>
      </c>
      <c r="D6062" s="268"/>
      <c r="E6062" s="267">
        <v>50</v>
      </c>
      <c r="F6062" s="269">
        <v>3390</v>
      </c>
      <c r="G6062" s="270">
        <v>6814</v>
      </c>
      <c r="M6062" s="267">
        <v>-70.475883946234063</v>
      </c>
    </row>
    <row r="6063" spans="1:13" x14ac:dyDescent="0.25">
      <c r="A6063" s="267">
        <v>8337027</v>
      </c>
      <c r="B6063" s="267" t="s">
        <v>9881</v>
      </c>
      <c r="C6063" s="267" t="s">
        <v>2525</v>
      </c>
      <c r="D6063" s="268"/>
      <c r="E6063" s="267">
        <v>60</v>
      </c>
      <c r="F6063" s="269">
        <v>681</v>
      </c>
      <c r="G6063" s="270">
        <v>1369.4</v>
      </c>
      <c r="M6063" s="267">
        <v>-81.89509030664837</v>
      </c>
    </row>
    <row r="6064" spans="1:13" x14ac:dyDescent="0.25">
      <c r="A6064" s="267">
        <v>8337030</v>
      </c>
      <c r="B6064" s="267" t="s">
        <v>9883</v>
      </c>
      <c r="C6064" s="267" t="s">
        <v>2525</v>
      </c>
      <c r="D6064" s="268"/>
      <c r="E6064" s="267">
        <v>60</v>
      </c>
      <c r="F6064" s="269">
        <v>544</v>
      </c>
      <c r="G6064" s="270">
        <v>1094.4000000000001</v>
      </c>
      <c r="M6064" s="267">
        <v>-79.135730872773294</v>
      </c>
    </row>
    <row r="6065" spans="1:13" x14ac:dyDescent="0.25">
      <c r="A6065" s="267">
        <v>8337032</v>
      </c>
      <c r="B6065" s="267" t="s">
        <v>9885</v>
      </c>
      <c r="C6065" s="267" t="s">
        <v>2525</v>
      </c>
      <c r="D6065" s="268"/>
      <c r="E6065" s="267">
        <v>50</v>
      </c>
      <c r="F6065" s="269">
        <v>1133</v>
      </c>
      <c r="G6065" s="270">
        <v>2277</v>
      </c>
      <c r="M6065" s="267">
        <v>-54.566823129100754</v>
      </c>
    </row>
    <row r="6066" spans="1:13" x14ac:dyDescent="0.25">
      <c r="A6066" s="267">
        <v>8337038</v>
      </c>
      <c r="B6066" s="267" t="s">
        <v>9887</v>
      </c>
      <c r="C6066" s="267" t="s">
        <v>2525</v>
      </c>
      <c r="D6066" s="268"/>
      <c r="E6066" s="267">
        <v>50</v>
      </c>
      <c r="F6066" s="269">
        <v>2135</v>
      </c>
      <c r="G6066" s="270">
        <v>4292.2</v>
      </c>
      <c r="M6066" s="267">
        <v>-77.062615354577375</v>
      </c>
    </row>
    <row r="6067" spans="1:13" x14ac:dyDescent="0.25">
      <c r="A6067" s="267">
        <v>8337039</v>
      </c>
      <c r="B6067" s="267" t="s">
        <v>9889</v>
      </c>
      <c r="C6067" s="267" t="s">
        <v>2525</v>
      </c>
      <c r="D6067" s="268"/>
      <c r="E6067" s="267">
        <v>50</v>
      </c>
      <c r="F6067" s="269">
        <v>1101</v>
      </c>
      <c r="G6067" s="270">
        <v>2213</v>
      </c>
      <c r="M6067" s="267">
        <v>-37.254748808368788</v>
      </c>
    </row>
    <row r="6068" spans="1:13" x14ac:dyDescent="0.25">
      <c r="A6068" s="267">
        <v>8337045</v>
      </c>
      <c r="B6068" s="267" t="s">
        <v>9891</v>
      </c>
      <c r="C6068" s="267" t="s">
        <v>2525</v>
      </c>
      <c r="D6068" s="268"/>
      <c r="E6068" s="267">
        <v>50</v>
      </c>
      <c r="F6068" s="269">
        <v>623</v>
      </c>
      <c r="G6068" s="270">
        <v>1251.5999999999999</v>
      </c>
      <c r="M6068" s="267">
        <v>-76.126238160808086</v>
      </c>
    </row>
    <row r="6069" spans="1:13" x14ac:dyDescent="0.25">
      <c r="A6069" s="267">
        <v>8337049</v>
      </c>
      <c r="B6069" s="267" t="s">
        <v>9893</v>
      </c>
      <c r="C6069" s="267" t="s">
        <v>2525</v>
      </c>
      <c r="D6069" s="268"/>
      <c r="E6069" s="267">
        <v>60</v>
      </c>
      <c r="F6069" s="269">
        <v>1334</v>
      </c>
      <c r="G6069" s="270">
        <v>2681.8</v>
      </c>
      <c r="M6069" s="267">
        <v>-82.470191802734448</v>
      </c>
    </row>
    <row r="6070" spans="1:13" x14ac:dyDescent="0.25">
      <c r="A6070" s="267">
        <v>8337051</v>
      </c>
      <c r="B6070" s="267" t="s">
        <v>9895</v>
      </c>
      <c r="C6070" s="267" t="s">
        <v>2525</v>
      </c>
      <c r="D6070" s="268"/>
      <c r="E6070" s="267">
        <v>60</v>
      </c>
      <c r="F6070" s="269">
        <v>1247</v>
      </c>
      <c r="G6070" s="270">
        <v>2506.8000000000002</v>
      </c>
      <c r="M6070" s="267">
        <v>-81.615165905557618</v>
      </c>
    </row>
    <row r="6071" spans="1:13" x14ac:dyDescent="0.25">
      <c r="A6071" s="267">
        <v>8337053</v>
      </c>
      <c r="B6071" s="267" t="s">
        <v>9897</v>
      </c>
      <c r="C6071" s="267" t="s">
        <v>2525</v>
      </c>
      <c r="D6071" s="268"/>
      <c r="E6071" s="267">
        <v>50</v>
      </c>
      <c r="F6071" s="269">
        <v>1829</v>
      </c>
      <c r="G6071" s="270">
        <v>3676.4</v>
      </c>
      <c r="M6071" s="267">
        <v>-76.327498836161084</v>
      </c>
    </row>
    <row r="6072" spans="1:13" x14ac:dyDescent="0.25">
      <c r="A6072" s="267">
        <v>8337059</v>
      </c>
      <c r="B6072" s="267" t="s">
        <v>9899</v>
      </c>
      <c r="C6072" s="267" t="s">
        <v>2525</v>
      </c>
      <c r="D6072" s="268"/>
      <c r="E6072" s="267">
        <v>60</v>
      </c>
      <c r="F6072" s="269">
        <v>193</v>
      </c>
      <c r="G6072" s="270">
        <v>387.6</v>
      </c>
      <c r="M6072" s="267">
        <v>-79.572760834288374</v>
      </c>
    </row>
    <row r="6073" spans="1:13" x14ac:dyDescent="0.25">
      <c r="A6073" s="267">
        <v>8337060</v>
      </c>
      <c r="B6073" s="267" t="s">
        <v>9901</v>
      </c>
      <c r="C6073" s="267" t="s">
        <v>2525</v>
      </c>
      <c r="D6073" s="268"/>
      <c r="E6073" s="267">
        <v>50</v>
      </c>
      <c r="F6073" s="269">
        <v>2491</v>
      </c>
      <c r="G6073" s="270">
        <v>5007.2</v>
      </c>
      <c r="M6073" s="267">
        <v>-76.814898688725947</v>
      </c>
    </row>
    <row r="6074" spans="1:13" x14ac:dyDescent="0.25">
      <c r="A6074" s="267">
        <v>8337062</v>
      </c>
      <c r="B6074" s="267" t="s">
        <v>9903</v>
      </c>
      <c r="C6074" s="267" t="s">
        <v>2525</v>
      </c>
      <c r="D6074" s="268"/>
      <c r="E6074" s="267">
        <v>50</v>
      </c>
      <c r="F6074" s="269">
        <v>3691</v>
      </c>
      <c r="G6074" s="270">
        <v>7419.6</v>
      </c>
      <c r="M6074" s="267">
        <v>-71.964434836745127</v>
      </c>
    </row>
    <row r="6075" spans="1:13" x14ac:dyDescent="0.25">
      <c r="A6075" s="267">
        <v>8337065</v>
      </c>
      <c r="B6075" s="267" t="s">
        <v>9905</v>
      </c>
      <c r="C6075" s="267" t="s">
        <v>2525</v>
      </c>
      <c r="D6075" s="268"/>
      <c r="E6075" s="267">
        <v>50</v>
      </c>
      <c r="F6075" s="269">
        <v>3749</v>
      </c>
      <c r="G6075" s="270">
        <v>7535.6</v>
      </c>
      <c r="M6075" s="267">
        <v>-74.650890576279465</v>
      </c>
    </row>
    <row r="6076" spans="1:13" x14ac:dyDescent="0.25">
      <c r="A6076" s="267">
        <v>8337066</v>
      </c>
      <c r="B6076" s="267" t="s">
        <v>9907</v>
      </c>
      <c r="C6076" s="267" t="s">
        <v>22275</v>
      </c>
      <c r="D6076" s="268"/>
      <c r="E6076" s="267">
        <v>50</v>
      </c>
      <c r="F6076" s="269">
        <v>4302</v>
      </c>
      <c r="G6076" s="270">
        <v>8647.7999999999993</v>
      </c>
      <c r="M6076" s="267">
        <v>-70.527557681372983</v>
      </c>
    </row>
    <row r="6077" spans="1:13" x14ac:dyDescent="0.25">
      <c r="A6077" s="267">
        <v>8337070</v>
      </c>
      <c r="B6077" s="267" t="s">
        <v>9909</v>
      </c>
      <c r="C6077" s="267" t="s">
        <v>2525</v>
      </c>
      <c r="D6077" s="268"/>
      <c r="E6077" s="267">
        <v>50</v>
      </c>
      <c r="F6077" s="269">
        <v>1073</v>
      </c>
      <c r="G6077" s="270">
        <v>2157</v>
      </c>
      <c r="M6077" s="267">
        <v>-72.381758220378345</v>
      </c>
    </row>
    <row r="6078" spans="1:13" x14ac:dyDescent="0.25">
      <c r="A6078" s="267">
        <v>8337076</v>
      </c>
      <c r="B6078" s="267" t="s">
        <v>9911</v>
      </c>
      <c r="C6078" s="267" t="s">
        <v>2525</v>
      </c>
      <c r="D6078" s="268"/>
      <c r="E6078" s="267">
        <v>50</v>
      </c>
      <c r="F6078" s="269">
        <v>3371</v>
      </c>
      <c r="G6078" s="270">
        <v>6776.6</v>
      </c>
      <c r="M6078" s="267">
        <v>-74.662291833219655</v>
      </c>
    </row>
    <row r="6079" spans="1:13" x14ac:dyDescent="0.25">
      <c r="A6079" s="267">
        <v>8337090</v>
      </c>
      <c r="B6079" s="267" t="s">
        <v>9913</v>
      </c>
      <c r="C6079" s="267" t="s">
        <v>2525</v>
      </c>
      <c r="D6079" s="268"/>
      <c r="E6079" s="267">
        <v>50</v>
      </c>
      <c r="F6079" s="269">
        <v>1916</v>
      </c>
      <c r="G6079" s="270">
        <v>3850.4</v>
      </c>
      <c r="M6079" s="267">
        <v>-76.280650005950491</v>
      </c>
    </row>
    <row r="6080" spans="1:13" x14ac:dyDescent="0.25">
      <c r="A6080" s="267">
        <v>8337096</v>
      </c>
      <c r="B6080" s="267" t="s">
        <v>9915</v>
      </c>
      <c r="C6080" s="267" t="s">
        <v>22275</v>
      </c>
      <c r="D6080" s="268"/>
      <c r="E6080" s="267">
        <v>50</v>
      </c>
      <c r="F6080" s="269">
        <v>8189</v>
      </c>
      <c r="G6080" s="270">
        <v>16459.599999999999</v>
      </c>
      <c r="M6080" s="267">
        <v>-70.606417425030699</v>
      </c>
    </row>
    <row r="6081" spans="1:13" x14ac:dyDescent="0.25">
      <c r="A6081" s="267">
        <v>8337097</v>
      </c>
      <c r="B6081" s="267" t="s">
        <v>9917</v>
      </c>
      <c r="C6081" s="267" t="s">
        <v>22275</v>
      </c>
      <c r="D6081" s="268"/>
      <c r="E6081" s="267">
        <v>50</v>
      </c>
      <c r="F6081" s="269">
        <v>1893</v>
      </c>
      <c r="G6081" s="270">
        <v>3805.4</v>
      </c>
      <c r="M6081" s="267">
        <v>-77.759661384202744</v>
      </c>
    </row>
    <row r="6082" spans="1:13" x14ac:dyDescent="0.25">
      <c r="A6082" s="267">
        <v>8337106</v>
      </c>
      <c r="B6082" s="267" t="s">
        <v>9919</v>
      </c>
      <c r="C6082" s="267" t="s">
        <v>22275</v>
      </c>
      <c r="D6082" s="268"/>
      <c r="E6082" s="267">
        <v>50</v>
      </c>
      <c r="F6082" s="269">
        <v>2530</v>
      </c>
      <c r="G6082" s="270">
        <v>5085.2</v>
      </c>
      <c r="M6082" s="267">
        <v>-65.175049241461551</v>
      </c>
    </row>
    <row r="6083" spans="1:13" x14ac:dyDescent="0.25">
      <c r="A6083" s="267">
        <v>8337108</v>
      </c>
      <c r="B6083" s="267" t="s">
        <v>9921</v>
      </c>
      <c r="C6083" s="267" t="s">
        <v>2525</v>
      </c>
      <c r="D6083" s="268"/>
      <c r="E6083" s="267">
        <v>60</v>
      </c>
      <c r="F6083" s="269">
        <v>956</v>
      </c>
      <c r="G6083" s="270">
        <v>1921.4</v>
      </c>
      <c r="M6083" s="267">
        <v>-81.450093173789696</v>
      </c>
    </row>
    <row r="6084" spans="1:13" x14ac:dyDescent="0.25">
      <c r="A6084" s="267">
        <v>8337116</v>
      </c>
      <c r="B6084" s="267" t="s">
        <v>8451</v>
      </c>
      <c r="C6084" s="267" t="s">
        <v>22275</v>
      </c>
      <c r="D6084" s="268"/>
      <c r="E6084" s="267">
        <v>50</v>
      </c>
      <c r="F6084" s="269">
        <v>6326</v>
      </c>
      <c r="G6084" s="270">
        <v>12714.4</v>
      </c>
      <c r="M6084" s="267">
        <v>-69.892396490464762</v>
      </c>
    </row>
    <row r="6085" spans="1:13" x14ac:dyDescent="0.25">
      <c r="A6085" s="267">
        <v>8337118</v>
      </c>
      <c r="B6085" s="267" t="s">
        <v>9924</v>
      </c>
      <c r="C6085" s="267" t="s">
        <v>2525</v>
      </c>
      <c r="D6085" s="268"/>
      <c r="E6085" s="267">
        <v>50</v>
      </c>
      <c r="F6085" s="269">
        <v>1531</v>
      </c>
      <c r="G6085" s="270">
        <v>3077.4</v>
      </c>
      <c r="M6085" s="267">
        <v>-76.250373300999399</v>
      </c>
    </row>
    <row r="6086" spans="1:13" x14ac:dyDescent="0.25">
      <c r="A6086" s="267">
        <v>8337123</v>
      </c>
      <c r="B6086" s="267" t="s">
        <v>9926</v>
      </c>
      <c r="C6086" s="267" t="s">
        <v>2525</v>
      </c>
      <c r="D6086" s="268"/>
      <c r="E6086" s="267">
        <v>50</v>
      </c>
      <c r="F6086" s="269">
        <v>3246</v>
      </c>
      <c r="G6086" s="270">
        <v>6523.6</v>
      </c>
      <c r="M6086" s="267">
        <v>-74.116375839070045</v>
      </c>
    </row>
    <row r="6087" spans="1:13" x14ac:dyDescent="0.25">
      <c r="A6087" s="267">
        <v>8337124</v>
      </c>
      <c r="B6087" s="267" t="s">
        <v>9928</v>
      </c>
      <c r="C6087" s="267" t="s">
        <v>2525</v>
      </c>
      <c r="D6087" s="268"/>
      <c r="E6087" s="267">
        <v>50</v>
      </c>
      <c r="F6087" s="269">
        <v>821</v>
      </c>
      <c r="G6087" s="270">
        <v>1651</v>
      </c>
      <c r="M6087" s="267">
        <v>-77.862123930606444</v>
      </c>
    </row>
    <row r="6088" spans="1:13" x14ac:dyDescent="0.25">
      <c r="A6088" s="267">
        <v>8337125</v>
      </c>
      <c r="B6088" s="267" t="s">
        <v>9930</v>
      </c>
      <c r="C6088" s="267" t="s">
        <v>2525</v>
      </c>
      <c r="D6088" s="268"/>
      <c r="E6088" s="267">
        <v>50</v>
      </c>
      <c r="F6088" s="269">
        <v>2666</v>
      </c>
      <c r="G6088" s="270">
        <v>5359.4</v>
      </c>
      <c r="M6088" s="267">
        <v>-73.377939964040735</v>
      </c>
    </row>
    <row r="6089" spans="1:13" x14ac:dyDescent="0.25">
      <c r="A6089" s="267">
        <v>8337126</v>
      </c>
      <c r="B6089" s="267" t="s">
        <v>9932</v>
      </c>
      <c r="C6089" s="267" t="s">
        <v>22275</v>
      </c>
      <c r="D6089" s="268"/>
      <c r="E6089" s="267">
        <v>50</v>
      </c>
      <c r="F6089" s="269">
        <v>11295</v>
      </c>
      <c r="G6089" s="270">
        <v>22702</v>
      </c>
      <c r="M6089" s="267">
        <v>-66.169929911257441</v>
      </c>
    </row>
    <row r="6090" spans="1:13" x14ac:dyDescent="0.25">
      <c r="A6090" s="267">
        <v>8337127</v>
      </c>
      <c r="B6090" s="267" t="s">
        <v>9934</v>
      </c>
      <c r="C6090" s="267" t="s">
        <v>2525</v>
      </c>
      <c r="D6090" s="268"/>
      <c r="E6090" s="267">
        <v>60</v>
      </c>
      <c r="F6090" s="269">
        <v>603</v>
      </c>
      <c r="G6090" s="270">
        <v>1211.8</v>
      </c>
      <c r="M6090" s="267">
        <v>-81.807483067019859</v>
      </c>
    </row>
    <row r="6091" spans="1:13" x14ac:dyDescent="0.25">
      <c r="A6091" s="267">
        <v>8337128</v>
      </c>
      <c r="B6091" s="267" t="s">
        <v>9936</v>
      </c>
      <c r="C6091" s="267" t="s">
        <v>2525</v>
      </c>
      <c r="D6091" s="268"/>
      <c r="E6091" s="267">
        <v>60</v>
      </c>
      <c r="F6091" s="269">
        <v>2566</v>
      </c>
      <c r="G6091" s="270">
        <v>5158</v>
      </c>
      <c r="M6091" s="267">
        <v>-81.650339150709655</v>
      </c>
    </row>
    <row r="6092" spans="1:13" x14ac:dyDescent="0.25">
      <c r="A6092" s="267">
        <v>8415014</v>
      </c>
      <c r="B6092" s="267" t="s">
        <v>9938</v>
      </c>
      <c r="C6092" s="267" t="s">
        <v>2525</v>
      </c>
      <c r="D6092" s="268"/>
      <c r="E6092" s="267">
        <v>50</v>
      </c>
      <c r="F6092" s="269">
        <v>4583</v>
      </c>
      <c r="G6092" s="270">
        <v>9212.4</v>
      </c>
      <c r="M6092" s="267">
        <v>-60.871485679769968</v>
      </c>
    </row>
    <row r="6093" spans="1:13" x14ac:dyDescent="0.25">
      <c r="A6093" s="267">
        <v>8415019</v>
      </c>
      <c r="B6093" s="267" t="s">
        <v>9940</v>
      </c>
      <c r="C6093" s="267" t="s">
        <v>2525</v>
      </c>
      <c r="D6093" s="268"/>
      <c r="E6093" s="267">
        <v>50</v>
      </c>
      <c r="F6093" s="269">
        <v>5371</v>
      </c>
      <c r="G6093" s="270">
        <v>10796.2</v>
      </c>
      <c r="M6093" s="267">
        <v>-66.613257247869441</v>
      </c>
    </row>
    <row r="6094" spans="1:13" x14ac:dyDescent="0.25">
      <c r="A6094" s="267">
        <v>8415027</v>
      </c>
      <c r="B6094" s="267" t="s">
        <v>9942</v>
      </c>
      <c r="C6094" s="267" t="s">
        <v>2525</v>
      </c>
      <c r="D6094" s="268"/>
      <c r="E6094" s="267">
        <v>50</v>
      </c>
      <c r="F6094" s="269">
        <v>1103</v>
      </c>
      <c r="G6094" s="270">
        <v>2216.6</v>
      </c>
      <c r="M6094" s="267">
        <v>-78.303093214495846</v>
      </c>
    </row>
    <row r="6095" spans="1:13" x14ac:dyDescent="0.25">
      <c r="A6095" s="267">
        <v>8415028</v>
      </c>
      <c r="B6095" s="267" t="s">
        <v>9944</v>
      </c>
      <c r="C6095" s="267" t="s">
        <v>2525</v>
      </c>
      <c r="D6095" s="268"/>
      <c r="E6095" s="267">
        <v>50</v>
      </c>
      <c r="F6095" s="269">
        <v>782</v>
      </c>
      <c r="G6095" s="270">
        <v>1571.2</v>
      </c>
      <c r="M6095" s="267">
        <v>-76.040257117610665</v>
      </c>
    </row>
    <row r="6096" spans="1:13" x14ac:dyDescent="0.25">
      <c r="A6096" s="267">
        <v>8415029</v>
      </c>
      <c r="B6096" s="267" t="s">
        <v>9946</v>
      </c>
      <c r="C6096" s="267" t="s">
        <v>2525</v>
      </c>
      <c r="D6096" s="268"/>
      <c r="E6096" s="267">
        <v>50</v>
      </c>
      <c r="F6096" s="269">
        <v>1292</v>
      </c>
      <c r="G6096" s="270">
        <v>2597.4</v>
      </c>
      <c r="M6096" s="267">
        <v>-66.855132166247103</v>
      </c>
    </row>
    <row r="6097" spans="1:13" x14ac:dyDescent="0.25">
      <c r="A6097" s="267">
        <v>8415034</v>
      </c>
      <c r="B6097" s="267" t="s">
        <v>9948</v>
      </c>
      <c r="C6097" s="267" t="s">
        <v>22275</v>
      </c>
      <c r="D6097" s="268"/>
      <c r="E6097" s="267">
        <v>50</v>
      </c>
      <c r="F6097" s="269">
        <v>1060</v>
      </c>
      <c r="G6097" s="270">
        <v>2130.8000000000002</v>
      </c>
      <c r="M6097" s="267">
        <v>-75.971478613789941</v>
      </c>
    </row>
    <row r="6098" spans="1:13" x14ac:dyDescent="0.25">
      <c r="A6098" s="267">
        <v>8415039</v>
      </c>
      <c r="B6098" s="267" t="s">
        <v>9950</v>
      </c>
      <c r="C6098" s="267" t="s">
        <v>2525</v>
      </c>
      <c r="D6098" s="268"/>
      <c r="E6098" s="267">
        <v>50</v>
      </c>
      <c r="F6098" s="269">
        <v>1400</v>
      </c>
      <c r="G6098" s="270">
        <v>2814.2</v>
      </c>
      <c r="M6098" s="267">
        <v>-72.385686600994418</v>
      </c>
    </row>
    <row r="6099" spans="1:13" x14ac:dyDescent="0.25">
      <c r="A6099" s="267">
        <v>8415048</v>
      </c>
      <c r="B6099" s="267" t="s">
        <v>9952</v>
      </c>
      <c r="C6099" s="267" t="s">
        <v>2525</v>
      </c>
      <c r="D6099" s="268"/>
      <c r="E6099" s="267">
        <v>50</v>
      </c>
      <c r="F6099" s="269">
        <v>671</v>
      </c>
      <c r="G6099" s="270">
        <v>1348.2</v>
      </c>
      <c r="M6099" s="267">
        <v>-78.455822282413976</v>
      </c>
    </row>
    <row r="6100" spans="1:13" x14ac:dyDescent="0.25">
      <c r="A6100" s="267">
        <v>8415050</v>
      </c>
      <c r="B6100" s="267" t="s">
        <v>9954</v>
      </c>
      <c r="C6100" s="267" t="s">
        <v>22275</v>
      </c>
      <c r="D6100" s="268"/>
      <c r="E6100" s="267">
        <v>50</v>
      </c>
      <c r="F6100" s="269">
        <v>10671</v>
      </c>
      <c r="G6100" s="270">
        <v>21449.200000000001</v>
      </c>
      <c r="M6100" s="267">
        <v>-52.398164150572825</v>
      </c>
    </row>
    <row r="6101" spans="1:13" x14ac:dyDescent="0.25">
      <c r="A6101" s="267">
        <v>8415053</v>
      </c>
      <c r="B6101" s="267" t="s">
        <v>9956</v>
      </c>
      <c r="C6101" s="267" t="s">
        <v>22275</v>
      </c>
      <c r="D6101" s="268"/>
      <c r="E6101" s="267">
        <v>50</v>
      </c>
      <c r="F6101" s="269">
        <v>7045</v>
      </c>
      <c r="G6101" s="270">
        <v>14160.4</v>
      </c>
      <c r="M6101" s="267">
        <v>-74.600358419521243</v>
      </c>
    </row>
    <row r="6102" spans="1:13" x14ac:dyDescent="0.25">
      <c r="A6102" s="267">
        <v>8415058</v>
      </c>
      <c r="B6102" s="267" t="s">
        <v>9958</v>
      </c>
      <c r="C6102" s="267" t="s">
        <v>2525</v>
      </c>
      <c r="D6102" s="268"/>
      <c r="E6102" s="267">
        <v>50</v>
      </c>
      <c r="F6102" s="269">
        <v>750</v>
      </c>
      <c r="G6102" s="270">
        <v>1507.6</v>
      </c>
      <c r="M6102" s="267">
        <v>-75.326182036931044</v>
      </c>
    </row>
    <row r="6103" spans="1:13" x14ac:dyDescent="0.25">
      <c r="A6103" s="267">
        <v>8415059</v>
      </c>
      <c r="B6103" s="267" t="s">
        <v>9960</v>
      </c>
      <c r="C6103" s="267" t="s">
        <v>22275</v>
      </c>
      <c r="D6103" s="268"/>
      <c r="E6103" s="267">
        <v>50</v>
      </c>
      <c r="F6103" s="269">
        <v>8931</v>
      </c>
      <c r="G6103" s="270">
        <v>17951.400000000001</v>
      </c>
      <c r="M6103" s="267">
        <v>-70.400683249301721</v>
      </c>
    </row>
    <row r="6104" spans="1:13" x14ac:dyDescent="0.25">
      <c r="A6104" s="267">
        <v>8415060</v>
      </c>
      <c r="B6104" s="267" t="s">
        <v>9962</v>
      </c>
      <c r="C6104" s="267" t="s">
        <v>2525</v>
      </c>
      <c r="D6104" s="268"/>
      <c r="E6104" s="267">
        <v>50</v>
      </c>
      <c r="F6104" s="269">
        <v>4636</v>
      </c>
      <c r="G6104" s="270">
        <v>9319.2000000000007</v>
      </c>
      <c r="M6104" s="267">
        <v>-67.064426371912518</v>
      </c>
    </row>
    <row r="6105" spans="1:13" x14ac:dyDescent="0.25">
      <c r="A6105" s="267">
        <v>8415061</v>
      </c>
      <c r="B6105" s="267" t="s">
        <v>9964</v>
      </c>
      <c r="C6105" s="267" t="s">
        <v>22275</v>
      </c>
      <c r="D6105" s="268"/>
      <c r="E6105" s="267">
        <v>50</v>
      </c>
      <c r="F6105" s="269">
        <v>55397</v>
      </c>
      <c r="G6105" s="270">
        <v>111347.6</v>
      </c>
      <c r="M6105" s="267">
        <v>-68.732370243448941</v>
      </c>
    </row>
    <row r="6106" spans="1:13" x14ac:dyDescent="0.25">
      <c r="A6106" s="267">
        <v>8415062</v>
      </c>
      <c r="B6106" s="267" t="s">
        <v>9966</v>
      </c>
      <c r="C6106" s="267" t="s">
        <v>2525</v>
      </c>
      <c r="D6106" s="268"/>
      <c r="E6106" s="267">
        <v>50</v>
      </c>
      <c r="F6106" s="269">
        <v>2109</v>
      </c>
      <c r="G6106" s="270">
        <v>4239.8</v>
      </c>
      <c r="M6106" s="267">
        <v>-63.015724168288884</v>
      </c>
    </row>
    <row r="6107" spans="1:13" x14ac:dyDescent="0.25">
      <c r="A6107" s="267">
        <v>8415073</v>
      </c>
      <c r="B6107" s="267" t="s">
        <v>9968</v>
      </c>
      <c r="C6107" s="267" t="s">
        <v>22275</v>
      </c>
      <c r="D6107" s="268"/>
      <c r="E6107" s="267">
        <v>50</v>
      </c>
      <c r="F6107" s="269">
        <v>3167</v>
      </c>
      <c r="G6107" s="270">
        <v>6365.2</v>
      </c>
      <c r="M6107" s="267">
        <v>-74.29537409552384</v>
      </c>
    </row>
    <row r="6108" spans="1:13" x14ac:dyDescent="0.25">
      <c r="A6108" s="267">
        <v>8415078</v>
      </c>
      <c r="B6108" s="267" t="s">
        <v>9970</v>
      </c>
      <c r="C6108" s="267" t="s">
        <v>22275</v>
      </c>
      <c r="D6108" s="268"/>
      <c r="E6108" s="267">
        <v>50</v>
      </c>
      <c r="F6108" s="269">
        <v>5984</v>
      </c>
      <c r="G6108" s="270">
        <v>12027.2</v>
      </c>
      <c r="M6108" s="267">
        <v>-67.889566923846488</v>
      </c>
    </row>
    <row r="6109" spans="1:13" x14ac:dyDescent="0.25">
      <c r="A6109" s="267">
        <v>8415080</v>
      </c>
      <c r="B6109" s="267" t="s">
        <v>9972</v>
      </c>
      <c r="C6109" s="267" t="s">
        <v>2525</v>
      </c>
      <c r="D6109" s="268"/>
      <c r="E6109" s="267">
        <v>50</v>
      </c>
      <c r="F6109" s="269">
        <v>2561</v>
      </c>
      <c r="G6109" s="270">
        <v>5148.3999999999996</v>
      </c>
      <c r="M6109" s="267">
        <v>-75.264284616553141</v>
      </c>
    </row>
    <row r="6110" spans="1:13" x14ac:dyDescent="0.25">
      <c r="A6110" s="267">
        <v>8415085</v>
      </c>
      <c r="B6110" s="267" t="s">
        <v>9974</v>
      </c>
      <c r="C6110" s="267" t="s">
        <v>2525</v>
      </c>
      <c r="D6110" s="268"/>
      <c r="E6110" s="267">
        <v>50</v>
      </c>
      <c r="F6110" s="269">
        <v>1060</v>
      </c>
      <c r="G6110" s="270">
        <v>2130.6</v>
      </c>
      <c r="M6110" s="267">
        <v>-76.262292085756982</v>
      </c>
    </row>
    <row r="6111" spans="1:13" x14ac:dyDescent="0.25">
      <c r="A6111" s="267">
        <v>8415087</v>
      </c>
      <c r="B6111" s="267" t="s">
        <v>9976</v>
      </c>
      <c r="C6111" s="267" t="s">
        <v>2525</v>
      </c>
      <c r="D6111" s="268"/>
      <c r="E6111" s="267">
        <v>50</v>
      </c>
      <c r="F6111" s="269">
        <v>2404</v>
      </c>
      <c r="G6111" s="270">
        <v>4831.2</v>
      </c>
      <c r="M6111" s="267">
        <v>-66.187605124607416</v>
      </c>
    </row>
    <row r="6112" spans="1:13" x14ac:dyDescent="0.25">
      <c r="A6112" s="267">
        <v>8415088</v>
      </c>
      <c r="B6112" s="267" t="s">
        <v>9978</v>
      </c>
      <c r="C6112" s="267" t="s">
        <v>2525</v>
      </c>
      <c r="D6112" s="268"/>
      <c r="E6112" s="267">
        <v>50</v>
      </c>
      <c r="F6112" s="269">
        <v>1964</v>
      </c>
      <c r="G6112" s="270">
        <v>3948.4</v>
      </c>
      <c r="M6112" s="267">
        <v>-75.404268677470256</v>
      </c>
    </row>
    <row r="6113" spans="1:13" x14ac:dyDescent="0.25">
      <c r="A6113" s="267">
        <v>8415089</v>
      </c>
      <c r="B6113" s="267" t="s">
        <v>9980</v>
      </c>
      <c r="C6113" s="267" t="s">
        <v>2525</v>
      </c>
      <c r="D6113" s="268"/>
      <c r="E6113" s="267">
        <v>50</v>
      </c>
      <c r="F6113" s="269">
        <v>2602</v>
      </c>
      <c r="G6113" s="270">
        <v>5229.8</v>
      </c>
      <c r="M6113" s="267">
        <v>-74.877965466284493</v>
      </c>
    </row>
    <row r="6114" spans="1:13" x14ac:dyDescent="0.25">
      <c r="A6114" s="267">
        <v>8415090</v>
      </c>
      <c r="B6114" s="267" t="s">
        <v>3092</v>
      </c>
      <c r="C6114" s="267" t="s">
        <v>2525</v>
      </c>
      <c r="D6114" s="268"/>
      <c r="E6114" s="267">
        <v>50</v>
      </c>
      <c r="F6114" s="269">
        <v>1830</v>
      </c>
      <c r="G6114" s="270">
        <v>3678.2</v>
      </c>
      <c r="M6114" s="267">
        <v>-76.750096520413933</v>
      </c>
    </row>
    <row r="6115" spans="1:13" x14ac:dyDescent="0.25">
      <c r="A6115" s="267">
        <v>8415091</v>
      </c>
      <c r="B6115" s="267" t="s">
        <v>9983</v>
      </c>
      <c r="C6115" s="267" t="s">
        <v>2525</v>
      </c>
      <c r="D6115" s="268"/>
      <c r="E6115" s="267">
        <v>50</v>
      </c>
      <c r="F6115" s="269">
        <v>3483</v>
      </c>
      <c r="G6115" s="270">
        <v>7001.8</v>
      </c>
      <c r="M6115" s="267">
        <v>-71.172896865947706</v>
      </c>
    </row>
    <row r="6116" spans="1:13" x14ac:dyDescent="0.25">
      <c r="A6116" s="267">
        <v>8415092</v>
      </c>
      <c r="B6116" s="267" t="s">
        <v>9985</v>
      </c>
      <c r="C6116" s="267" t="s">
        <v>2525</v>
      </c>
      <c r="D6116" s="268"/>
      <c r="E6116" s="267">
        <v>50</v>
      </c>
      <c r="F6116" s="269">
        <v>4501</v>
      </c>
      <c r="G6116" s="270">
        <v>9047.4</v>
      </c>
      <c r="M6116" s="267">
        <v>-76.635855655082068</v>
      </c>
    </row>
    <row r="6117" spans="1:13" x14ac:dyDescent="0.25">
      <c r="A6117" s="267">
        <v>8415093</v>
      </c>
      <c r="B6117" s="267" t="s">
        <v>9987</v>
      </c>
      <c r="C6117" s="267" t="s">
        <v>2525</v>
      </c>
      <c r="D6117" s="268"/>
      <c r="E6117" s="267">
        <v>50</v>
      </c>
      <c r="F6117" s="269">
        <v>2537</v>
      </c>
      <c r="G6117" s="270">
        <v>5100.2</v>
      </c>
      <c r="M6117" s="267">
        <v>-74.69307083863319</v>
      </c>
    </row>
    <row r="6118" spans="1:13" x14ac:dyDescent="0.25">
      <c r="A6118" s="267">
        <v>8415971</v>
      </c>
      <c r="B6118" s="267" t="s">
        <v>9989</v>
      </c>
      <c r="C6118" s="267" t="s">
        <v>22278</v>
      </c>
      <c r="D6118" s="268"/>
      <c r="E6118" s="267">
        <v>50</v>
      </c>
      <c r="F6118" s="269">
        <v>36</v>
      </c>
      <c r="G6118" s="270">
        <v>72.200000000000074</v>
      </c>
      <c r="M6118" s="267">
        <v>-73.011316437488048</v>
      </c>
    </row>
    <row r="6119" spans="1:13" x14ac:dyDescent="0.25">
      <c r="A6119" s="267">
        <v>8416006</v>
      </c>
      <c r="B6119" s="267" t="s">
        <v>9991</v>
      </c>
      <c r="C6119" s="267" t="s">
        <v>2525</v>
      </c>
      <c r="D6119" s="268"/>
      <c r="E6119" s="267">
        <v>50</v>
      </c>
      <c r="F6119" s="269">
        <v>2825</v>
      </c>
      <c r="G6119" s="270">
        <v>5679</v>
      </c>
      <c r="M6119" s="267">
        <v>-49.573489005650302</v>
      </c>
    </row>
    <row r="6120" spans="1:13" x14ac:dyDescent="0.25">
      <c r="A6120" s="267">
        <v>8416009</v>
      </c>
      <c r="B6120" s="267" t="s">
        <v>9993</v>
      </c>
      <c r="C6120" s="267" t="s">
        <v>2525</v>
      </c>
      <c r="D6120" s="268"/>
      <c r="E6120" s="267">
        <v>50</v>
      </c>
      <c r="F6120" s="269">
        <v>2697</v>
      </c>
      <c r="G6120" s="270">
        <v>5421.2</v>
      </c>
      <c r="M6120" s="267">
        <v>-70.893287506324597</v>
      </c>
    </row>
    <row r="6121" spans="1:13" x14ac:dyDescent="0.25">
      <c r="A6121" s="267">
        <v>8416011</v>
      </c>
      <c r="B6121" s="267" t="s">
        <v>9995</v>
      </c>
      <c r="C6121" s="267" t="s">
        <v>2525</v>
      </c>
      <c r="D6121" s="268"/>
      <c r="E6121" s="267">
        <v>50</v>
      </c>
      <c r="F6121" s="269">
        <v>2787</v>
      </c>
      <c r="G6121" s="270">
        <v>5602.2</v>
      </c>
      <c r="M6121" s="267">
        <v>-73.737634236854433</v>
      </c>
    </row>
    <row r="6122" spans="1:13" x14ac:dyDescent="0.25">
      <c r="A6122" s="267">
        <v>8416015</v>
      </c>
      <c r="B6122" s="267" t="s">
        <v>9997</v>
      </c>
      <c r="C6122" s="267" t="s">
        <v>2525</v>
      </c>
      <c r="D6122" s="268"/>
      <c r="E6122" s="267">
        <v>50</v>
      </c>
      <c r="F6122" s="269">
        <v>4302</v>
      </c>
      <c r="G6122" s="270">
        <v>8647.2000000000007</v>
      </c>
      <c r="M6122" s="267">
        <v>-72.5790976595421</v>
      </c>
    </row>
    <row r="6123" spans="1:13" x14ac:dyDescent="0.25">
      <c r="A6123" s="267">
        <v>8416018</v>
      </c>
      <c r="B6123" s="267" t="s">
        <v>9999</v>
      </c>
      <c r="C6123" s="267" t="s">
        <v>2525</v>
      </c>
      <c r="D6123" s="268"/>
      <c r="E6123" s="267">
        <v>50</v>
      </c>
      <c r="F6123" s="269">
        <v>1480</v>
      </c>
      <c r="G6123" s="270">
        <v>2975.8</v>
      </c>
      <c r="M6123" s="267">
        <v>-76.420615122769831</v>
      </c>
    </row>
    <row r="6124" spans="1:13" x14ac:dyDescent="0.25">
      <c r="A6124" s="267">
        <v>8416022</v>
      </c>
      <c r="B6124" s="267" t="s">
        <v>10001</v>
      </c>
      <c r="C6124" s="267" t="s">
        <v>2525</v>
      </c>
      <c r="D6124" s="268"/>
      <c r="E6124" s="267">
        <v>50</v>
      </c>
      <c r="F6124" s="269">
        <v>2756</v>
      </c>
      <c r="G6124" s="270">
        <v>5540.2</v>
      </c>
      <c r="M6124" s="267">
        <v>-68.058403529662058</v>
      </c>
    </row>
    <row r="6125" spans="1:13" x14ac:dyDescent="0.25">
      <c r="A6125" s="267">
        <v>8416023</v>
      </c>
      <c r="B6125" s="267" t="s">
        <v>10003</v>
      </c>
      <c r="C6125" s="267" t="s">
        <v>2525</v>
      </c>
      <c r="D6125" s="268"/>
      <c r="E6125" s="267">
        <v>50</v>
      </c>
      <c r="F6125" s="269">
        <v>4067</v>
      </c>
      <c r="G6125" s="270">
        <v>8175.6</v>
      </c>
      <c r="M6125" s="267">
        <v>-67.558553548418189</v>
      </c>
    </row>
    <row r="6126" spans="1:13" x14ac:dyDescent="0.25">
      <c r="A6126" s="267">
        <v>8416025</v>
      </c>
      <c r="B6126" s="267" t="s">
        <v>10005</v>
      </c>
      <c r="C6126" s="267" t="s">
        <v>22275</v>
      </c>
      <c r="D6126" s="268"/>
      <c r="E6126" s="267">
        <v>50</v>
      </c>
      <c r="F6126" s="269">
        <v>9795</v>
      </c>
      <c r="G6126" s="270">
        <v>19688</v>
      </c>
      <c r="M6126" s="267">
        <v>-75.66011992397975</v>
      </c>
    </row>
    <row r="6127" spans="1:13" x14ac:dyDescent="0.25">
      <c r="A6127" s="267">
        <v>8416026</v>
      </c>
      <c r="B6127" s="267" t="s">
        <v>4590</v>
      </c>
      <c r="C6127" s="267" t="s">
        <v>2525</v>
      </c>
      <c r="D6127" s="268"/>
      <c r="E6127" s="267">
        <v>50</v>
      </c>
      <c r="F6127" s="269">
        <v>2090</v>
      </c>
      <c r="G6127" s="270">
        <v>4201</v>
      </c>
      <c r="M6127" s="267">
        <v>-72.7348105410573</v>
      </c>
    </row>
    <row r="6128" spans="1:13" x14ac:dyDescent="0.25">
      <c r="A6128" s="267">
        <v>8416031</v>
      </c>
      <c r="B6128" s="267" t="s">
        <v>10008</v>
      </c>
      <c r="C6128" s="267" t="s">
        <v>2525</v>
      </c>
      <c r="D6128" s="268"/>
      <c r="E6128" s="267">
        <v>50</v>
      </c>
      <c r="F6128" s="269">
        <v>2256</v>
      </c>
      <c r="G6128" s="270">
        <v>4534</v>
      </c>
      <c r="M6128" s="267">
        <v>-73.872082602334814</v>
      </c>
    </row>
    <row r="6129" spans="1:13" x14ac:dyDescent="0.25">
      <c r="A6129" s="267">
        <v>8416036</v>
      </c>
      <c r="B6129" s="267" t="s">
        <v>10010</v>
      </c>
      <c r="C6129" s="267" t="s">
        <v>22275</v>
      </c>
      <c r="D6129" s="268"/>
      <c r="E6129" s="267">
        <v>50</v>
      </c>
      <c r="F6129" s="269">
        <v>20796</v>
      </c>
      <c r="G6129" s="270">
        <v>41800.400000000001</v>
      </c>
      <c r="M6129" s="267">
        <v>-74.16005612810811</v>
      </c>
    </row>
    <row r="6130" spans="1:13" x14ac:dyDescent="0.25">
      <c r="A6130" s="267">
        <v>8416041</v>
      </c>
      <c r="B6130" s="267" t="s">
        <v>10012</v>
      </c>
      <c r="C6130" s="267" t="s">
        <v>22275</v>
      </c>
      <c r="D6130" s="268"/>
      <c r="E6130" s="267">
        <v>50</v>
      </c>
      <c r="F6130" s="269">
        <v>42714</v>
      </c>
      <c r="G6130" s="270">
        <v>85854.6</v>
      </c>
      <c r="M6130" s="267">
        <v>-71.566666108980385</v>
      </c>
    </row>
    <row r="6131" spans="1:13" x14ac:dyDescent="0.25">
      <c r="A6131" s="267">
        <v>8416048</v>
      </c>
      <c r="B6131" s="267" t="s">
        <v>10014</v>
      </c>
      <c r="C6131" s="267" t="s">
        <v>2525</v>
      </c>
      <c r="D6131" s="268"/>
      <c r="E6131" s="267">
        <v>50</v>
      </c>
      <c r="F6131" s="269">
        <v>5646</v>
      </c>
      <c r="G6131" s="270">
        <v>11347.6</v>
      </c>
      <c r="M6131" s="267">
        <v>-73.11615276252644</v>
      </c>
    </row>
    <row r="6132" spans="1:13" x14ac:dyDescent="0.25">
      <c r="A6132" s="267">
        <v>8416049</v>
      </c>
      <c r="B6132" s="267" t="s">
        <v>10016</v>
      </c>
      <c r="C6132" s="267" t="s">
        <v>2525</v>
      </c>
      <c r="D6132" s="268"/>
      <c r="E6132" s="267">
        <v>50</v>
      </c>
      <c r="F6132" s="269">
        <v>1711</v>
      </c>
      <c r="G6132" s="270">
        <v>3438.6</v>
      </c>
      <c r="M6132" s="267">
        <v>-78.551717742293704</v>
      </c>
    </row>
    <row r="6133" spans="1:13" x14ac:dyDescent="0.25">
      <c r="A6133" s="267">
        <v>8416050</v>
      </c>
      <c r="B6133" s="267" t="s">
        <v>10018</v>
      </c>
      <c r="C6133" s="267" t="s">
        <v>2525</v>
      </c>
      <c r="D6133" s="268"/>
      <c r="E6133" s="267">
        <v>60</v>
      </c>
      <c r="F6133" s="269">
        <v>2168</v>
      </c>
      <c r="G6133" s="270">
        <v>4357.6000000000004</v>
      </c>
      <c r="M6133" s="267">
        <v>-80.481199102209175</v>
      </c>
    </row>
    <row r="6134" spans="1:13" x14ac:dyDescent="0.25">
      <c r="A6134" s="267">
        <v>8417002</v>
      </c>
      <c r="B6134" s="267" t="s">
        <v>10020</v>
      </c>
      <c r="C6134" s="267" t="s">
        <v>22275</v>
      </c>
      <c r="D6134" s="268"/>
      <c r="E6134" s="267">
        <v>50</v>
      </c>
      <c r="F6134" s="269">
        <v>16679</v>
      </c>
      <c r="G6134" s="270">
        <v>33524.400000000001</v>
      </c>
      <c r="M6134" s="267">
        <v>-67.588009376233202</v>
      </c>
    </row>
    <row r="6135" spans="1:13" x14ac:dyDescent="0.25">
      <c r="A6135" s="267">
        <v>8417008</v>
      </c>
      <c r="B6135" s="267" t="s">
        <v>10022</v>
      </c>
      <c r="C6135" s="267" t="s">
        <v>2525</v>
      </c>
      <c r="D6135" s="268"/>
      <c r="E6135" s="267">
        <v>50</v>
      </c>
      <c r="F6135" s="269">
        <v>4582</v>
      </c>
      <c r="G6135" s="270">
        <v>9210.7999999999993</v>
      </c>
      <c r="M6135" s="267">
        <v>-72.431428829656866</v>
      </c>
    </row>
    <row r="6136" spans="1:13" x14ac:dyDescent="0.25">
      <c r="A6136" s="267">
        <v>8417010</v>
      </c>
      <c r="B6136" s="267" t="s">
        <v>10024</v>
      </c>
      <c r="C6136" s="267" t="s">
        <v>2525</v>
      </c>
      <c r="D6136" s="268"/>
      <c r="E6136" s="267">
        <v>50</v>
      </c>
      <c r="F6136" s="269">
        <v>1824</v>
      </c>
      <c r="G6136" s="270">
        <v>3666</v>
      </c>
      <c r="M6136" s="267">
        <v>-77.242282380732433</v>
      </c>
    </row>
    <row r="6137" spans="1:13" x14ac:dyDescent="0.25">
      <c r="A6137" s="267">
        <v>8417013</v>
      </c>
      <c r="B6137" s="267" t="s">
        <v>10026</v>
      </c>
      <c r="C6137" s="267" t="s">
        <v>22275</v>
      </c>
      <c r="D6137" s="268"/>
      <c r="E6137" s="267">
        <v>50</v>
      </c>
      <c r="F6137" s="269">
        <v>6103</v>
      </c>
      <c r="G6137" s="270">
        <v>12267.8</v>
      </c>
      <c r="M6137" s="267">
        <v>-77.181008215635899</v>
      </c>
    </row>
    <row r="6138" spans="1:13" x14ac:dyDescent="0.25">
      <c r="A6138" s="267">
        <v>8417014</v>
      </c>
      <c r="B6138" s="267" t="s">
        <v>10028</v>
      </c>
      <c r="C6138" s="267" t="s">
        <v>2525</v>
      </c>
      <c r="D6138" s="268"/>
      <c r="E6138" s="267">
        <v>60</v>
      </c>
      <c r="F6138" s="269">
        <v>199</v>
      </c>
      <c r="G6138" s="270">
        <v>400.6</v>
      </c>
      <c r="M6138" s="267">
        <v>-79.88464126670037</v>
      </c>
    </row>
    <row r="6139" spans="1:13" x14ac:dyDescent="0.25">
      <c r="A6139" s="267">
        <v>8417015</v>
      </c>
      <c r="B6139" s="267" t="s">
        <v>10030</v>
      </c>
      <c r="C6139" s="267" t="s">
        <v>2525</v>
      </c>
      <c r="D6139" s="268"/>
      <c r="E6139" s="267">
        <v>50</v>
      </c>
      <c r="F6139" s="269">
        <v>517</v>
      </c>
      <c r="G6139" s="270">
        <v>1039.8</v>
      </c>
      <c r="M6139" s="267">
        <v>-60.720492578014436</v>
      </c>
    </row>
    <row r="6140" spans="1:13" x14ac:dyDescent="0.25">
      <c r="A6140" s="267">
        <v>8417016</v>
      </c>
      <c r="B6140" s="267" t="s">
        <v>10032</v>
      </c>
      <c r="C6140" s="267" t="s">
        <v>2525</v>
      </c>
      <c r="D6140" s="268"/>
      <c r="E6140" s="267">
        <v>50</v>
      </c>
      <c r="F6140" s="269">
        <v>908</v>
      </c>
      <c r="G6140" s="270">
        <v>1825.4</v>
      </c>
      <c r="M6140" s="267">
        <v>-70.163285490959311</v>
      </c>
    </row>
    <row r="6141" spans="1:13" x14ac:dyDescent="0.25">
      <c r="A6141" s="267">
        <v>8417022</v>
      </c>
      <c r="B6141" s="267" t="s">
        <v>10034</v>
      </c>
      <c r="C6141" s="267" t="s">
        <v>22275</v>
      </c>
      <c r="D6141" s="268"/>
      <c r="E6141" s="267">
        <v>50</v>
      </c>
      <c r="F6141" s="269">
        <v>2975</v>
      </c>
      <c r="G6141" s="270">
        <v>5979.2</v>
      </c>
      <c r="M6141" s="267">
        <v>-72.813174113779255</v>
      </c>
    </row>
    <row r="6142" spans="1:13" x14ac:dyDescent="0.25">
      <c r="A6142" s="267">
        <v>8417023</v>
      </c>
      <c r="B6142" s="267" t="s">
        <v>10036</v>
      </c>
      <c r="C6142" s="267" t="s">
        <v>2525</v>
      </c>
      <c r="D6142" s="268"/>
      <c r="E6142" s="267">
        <v>50</v>
      </c>
      <c r="F6142" s="269">
        <v>1048</v>
      </c>
      <c r="G6142" s="270">
        <v>2106.8000000000002</v>
      </c>
      <c r="M6142" s="267">
        <v>-78.104203486358529</v>
      </c>
    </row>
    <row r="6143" spans="1:13" x14ac:dyDescent="0.25">
      <c r="A6143" s="267">
        <v>8417025</v>
      </c>
      <c r="B6143" s="267" t="s">
        <v>10038</v>
      </c>
      <c r="C6143" s="267" t="s">
        <v>22275</v>
      </c>
      <c r="D6143" s="268"/>
      <c r="E6143" s="267">
        <v>50</v>
      </c>
      <c r="F6143" s="269">
        <v>5290</v>
      </c>
      <c r="G6143" s="270">
        <v>10632.6</v>
      </c>
      <c r="M6143" s="267">
        <v>-75.066717066133833</v>
      </c>
    </row>
    <row r="6144" spans="1:13" x14ac:dyDescent="0.25">
      <c r="A6144" s="267">
        <v>8417029</v>
      </c>
      <c r="B6144" s="267" t="s">
        <v>10040</v>
      </c>
      <c r="C6144" s="267" t="s">
        <v>2525</v>
      </c>
      <c r="D6144" s="268"/>
      <c r="E6144" s="267">
        <v>50</v>
      </c>
      <c r="F6144" s="269">
        <v>238</v>
      </c>
      <c r="G6144" s="270">
        <v>479</v>
      </c>
      <c r="M6144" s="267">
        <v>-77.254887158999225</v>
      </c>
    </row>
    <row r="6145" spans="1:13" x14ac:dyDescent="0.25">
      <c r="A6145" s="267">
        <v>8417031</v>
      </c>
      <c r="B6145" s="267" t="s">
        <v>10042</v>
      </c>
      <c r="C6145" s="267" t="s">
        <v>22275</v>
      </c>
      <c r="D6145" s="268"/>
      <c r="E6145" s="267">
        <v>50</v>
      </c>
      <c r="F6145" s="269">
        <v>9383</v>
      </c>
      <c r="G6145" s="270">
        <v>18859</v>
      </c>
      <c r="M6145" s="267">
        <v>-68.726827149172209</v>
      </c>
    </row>
    <row r="6146" spans="1:13" x14ac:dyDescent="0.25">
      <c r="A6146" s="267">
        <v>8417036</v>
      </c>
      <c r="B6146" s="267" t="s">
        <v>10044</v>
      </c>
      <c r="C6146" s="267" t="s">
        <v>2525</v>
      </c>
      <c r="D6146" s="268"/>
      <c r="E6146" s="267">
        <v>50</v>
      </c>
      <c r="F6146" s="269">
        <v>695</v>
      </c>
      <c r="G6146" s="270">
        <v>1396</v>
      </c>
      <c r="M6146" s="267">
        <v>-44.661806713881766</v>
      </c>
    </row>
    <row r="6147" spans="1:13" x14ac:dyDescent="0.25">
      <c r="A6147" s="267">
        <v>8417044</v>
      </c>
      <c r="B6147" s="267" t="s">
        <v>10046</v>
      </c>
      <c r="C6147" s="267" t="s">
        <v>22275</v>
      </c>
      <c r="D6147" s="268"/>
      <c r="E6147" s="267">
        <v>50</v>
      </c>
      <c r="F6147" s="269">
        <v>5088</v>
      </c>
      <c r="G6147" s="270">
        <v>10226.4</v>
      </c>
      <c r="M6147" s="267">
        <v>-75.474554241454726</v>
      </c>
    </row>
    <row r="6148" spans="1:13" x14ac:dyDescent="0.25">
      <c r="A6148" s="267">
        <v>8417045</v>
      </c>
      <c r="B6148" s="267" t="s">
        <v>10048</v>
      </c>
      <c r="C6148" s="267" t="s">
        <v>2525</v>
      </c>
      <c r="D6148" s="268"/>
      <c r="E6148" s="267">
        <v>50</v>
      </c>
      <c r="F6148" s="269">
        <v>895</v>
      </c>
      <c r="G6148" s="270">
        <v>1799.4</v>
      </c>
      <c r="M6148" s="267">
        <v>-73.777465171216548</v>
      </c>
    </row>
    <row r="6149" spans="1:13" x14ac:dyDescent="0.25">
      <c r="A6149" s="267">
        <v>8417047</v>
      </c>
      <c r="B6149" s="267" t="s">
        <v>10050</v>
      </c>
      <c r="C6149" s="267" t="s">
        <v>2525</v>
      </c>
      <c r="D6149" s="268"/>
      <c r="E6149" s="267">
        <v>50</v>
      </c>
      <c r="F6149" s="269">
        <v>720</v>
      </c>
      <c r="G6149" s="270">
        <v>1446.8</v>
      </c>
      <c r="M6149" s="267">
        <v>-77.917970364095638</v>
      </c>
    </row>
    <row r="6150" spans="1:13" x14ac:dyDescent="0.25">
      <c r="A6150" s="267">
        <v>8417051</v>
      </c>
      <c r="B6150" s="267" t="s">
        <v>10052</v>
      </c>
      <c r="C6150" s="267" t="s">
        <v>2525</v>
      </c>
      <c r="D6150" s="268"/>
      <c r="E6150" s="267">
        <v>50</v>
      </c>
      <c r="F6150" s="269">
        <v>2554</v>
      </c>
      <c r="G6150" s="270">
        <v>5134.2</v>
      </c>
      <c r="M6150" s="267">
        <v>-72.704858480162144</v>
      </c>
    </row>
    <row r="6151" spans="1:13" x14ac:dyDescent="0.25">
      <c r="A6151" s="267">
        <v>8417052</v>
      </c>
      <c r="B6151" s="267" t="s">
        <v>10054</v>
      </c>
      <c r="C6151" s="267" t="s">
        <v>2525</v>
      </c>
      <c r="D6151" s="268"/>
      <c r="E6151" s="267">
        <v>50</v>
      </c>
      <c r="F6151" s="269">
        <v>378</v>
      </c>
      <c r="G6151" s="270">
        <v>760.2</v>
      </c>
      <c r="M6151" s="267">
        <v>-74.340998332866121</v>
      </c>
    </row>
    <row r="6152" spans="1:13" x14ac:dyDescent="0.25">
      <c r="A6152" s="267">
        <v>8417054</v>
      </c>
      <c r="B6152" s="267" t="s">
        <v>10056</v>
      </c>
      <c r="C6152" s="267" t="s">
        <v>22275</v>
      </c>
      <c r="D6152" s="268"/>
      <c r="E6152" s="267">
        <v>50</v>
      </c>
      <c r="F6152" s="269">
        <v>3192</v>
      </c>
      <c r="G6152" s="270">
        <v>6415</v>
      </c>
      <c r="M6152" s="267">
        <v>-53.290565371941639</v>
      </c>
    </row>
    <row r="6153" spans="1:13" x14ac:dyDescent="0.25">
      <c r="A6153" s="267">
        <v>8417057</v>
      </c>
      <c r="B6153" s="267" t="s">
        <v>9216</v>
      </c>
      <c r="C6153" s="267" t="s">
        <v>22275</v>
      </c>
      <c r="D6153" s="268"/>
      <c r="E6153" s="267">
        <v>50</v>
      </c>
      <c r="F6153" s="269">
        <v>2305</v>
      </c>
      <c r="G6153" s="270">
        <v>4632.2</v>
      </c>
      <c r="M6153" s="267">
        <v>-77.238420001846052</v>
      </c>
    </row>
    <row r="6154" spans="1:13" x14ac:dyDescent="0.25">
      <c r="A6154" s="267">
        <v>8417063</v>
      </c>
      <c r="B6154" s="267" t="s">
        <v>10059</v>
      </c>
      <c r="C6154" s="267" t="s">
        <v>2525</v>
      </c>
      <c r="D6154" s="268"/>
      <c r="E6154" s="267">
        <v>50</v>
      </c>
      <c r="F6154" s="269">
        <v>1260</v>
      </c>
      <c r="G6154" s="270">
        <v>2532.1999999999998</v>
      </c>
      <c r="M6154" s="267">
        <v>-76.80350913172326</v>
      </c>
    </row>
    <row r="6155" spans="1:13" x14ac:dyDescent="0.25">
      <c r="A6155" s="267">
        <v>8417071</v>
      </c>
      <c r="B6155" s="267" t="s">
        <v>10061</v>
      </c>
      <c r="C6155" s="267" t="s">
        <v>2525</v>
      </c>
      <c r="D6155" s="268"/>
      <c r="E6155" s="267">
        <v>50</v>
      </c>
      <c r="F6155" s="269">
        <v>306</v>
      </c>
      <c r="G6155" s="270">
        <v>615.79999999999995</v>
      </c>
      <c r="M6155" s="267">
        <v>-73.339789289865266</v>
      </c>
    </row>
    <row r="6156" spans="1:13" x14ac:dyDescent="0.25">
      <c r="A6156" s="267">
        <v>8417075</v>
      </c>
      <c r="B6156" s="267" t="s">
        <v>10063</v>
      </c>
      <c r="C6156" s="267" t="s">
        <v>2525</v>
      </c>
      <c r="D6156" s="268"/>
      <c r="E6156" s="267">
        <v>60</v>
      </c>
      <c r="F6156" s="269">
        <v>3224</v>
      </c>
      <c r="G6156" s="270">
        <v>6480</v>
      </c>
      <c r="M6156" s="267">
        <v>-79.472662272798317</v>
      </c>
    </row>
    <row r="6157" spans="1:13" x14ac:dyDescent="0.25">
      <c r="A6157" s="267">
        <v>8417078</v>
      </c>
      <c r="B6157" s="267" t="s">
        <v>10065</v>
      </c>
      <c r="C6157" s="267" t="s">
        <v>2525</v>
      </c>
      <c r="D6157" s="268"/>
      <c r="E6157" s="267">
        <v>60</v>
      </c>
      <c r="F6157" s="269">
        <v>236</v>
      </c>
      <c r="G6157" s="270">
        <v>474.8</v>
      </c>
      <c r="M6157" s="267">
        <v>-81.789610161099034</v>
      </c>
    </row>
    <row r="6158" spans="1:13" x14ac:dyDescent="0.25">
      <c r="A6158" s="267">
        <v>8417079</v>
      </c>
      <c r="B6158" s="267" t="s">
        <v>10067</v>
      </c>
      <c r="C6158" s="267" t="s">
        <v>22275</v>
      </c>
      <c r="D6158" s="268"/>
      <c r="E6158" s="267">
        <v>50</v>
      </c>
      <c r="F6158" s="269">
        <v>22150</v>
      </c>
      <c r="G6158" s="270">
        <v>44522</v>
      </c>
      <c r="M6158" s="267">
        <v>-68.751167210381027</v>
      </c>
    </row>
    <row r="6159" spans="1:13" x14ac:dyDescent="0.25">
      <c r="A6159" s="267">
        <v>8421000</v>
      </c>
      <c r="B6159" s="267" t="s">
        <v>10069</v>
      </c>
      <c r="C6159" s="267" t="s">
        <v>22275</v>
      </c>
      <c r="D6159" s="268"/>
      <c r="E6159" s="267">
        <v>50</v>
      </c>
      <c r="F6159" s="269">
        <v>59664</v>
      </c>
      <c r="G6159" s="270">
        <v>119924.8</v>
      </c>
      <c r="M6159" s="267">
        <v>-54.626239876843748</v>
      </c>
    </row>
    <row r="6160" spans="1:13" x14ac:dyDescent="0.25">
      <c r="A6160" s="267">
        <v>8425002</v>
      </c>
      <c r="B6160" s="267" t="s">
        <v>10071</v>
      </c>
      <c r="C6160" s="267" t="s">
        <v>2525</v>
      </c>
      <c r="D6160" s="268"/>
      <c r="E6160" s="267">
        <v>50</v>
      </c>
      <c r="F6160" s="269">
        <v>2180</v>
      </c>
      <c r="G6160" s="270">
        <v>4381</v>
      </c>
      <c r="M6160" s="267">
        <v>-73.268019340238581</v>
      </c>
    </row>
    <row r="6161" spans="1:13" x14ac:dyDescent="0.25">
      <c r="A6161" s="267">
        <v>8425004</v>
      </c>
      <c r="B6161" s="267" t="s">
        <v>10073</v>
      </c>
      <c r="C6161" s="267" t="s">
        <v>2525</v>
      </c>
      <c r="D6161" s="268"/>
      <c r="E6161" s="267">
        <v>50</v>
      </c>
      <c r="F6161" s="269">
        <v>293</v>
      </c>
      <c r="G6161" s="270">
        <v>589.79999999999995</v>
      </c>
      <c r="M6161" s="267">
        <v>-76.440601794668311</v>
      </c>
    </row>
    <row r="6162" spans="1:13" x14ac:dyDescent="0.25">
      <c r="A6162" s="267">
        <v>8425005</v>
      </c>
      <c r="B6162" s="267" t="s">
        <v>10075</v>
      </c>
      <c r="C6162" s="267" t="s">
        <v>2525</v>
      </c>
      <c r="D6162" s="268"/>
      <c r="E6162" s="267">
        <v>60</v>
      </c>
      <c r="F6162" s="269">
        <v>869</v>
      </c>
      <c r="G6162" s="270">
        <v>1746.4</v>
      </c>
      <c r="M6162" s="267">
        <v>-80.028479715157189</v>
      </c>
    </row>
    <row r="6163" spans="1:13" x14ac:dyDescent="0.25">
      <c r="A6163" s="267">
        <v>8425008</v>
      </c>
      <c r="B6163" s="267" t="s">
        <v>10077</v>
      </c>
      <c r="C6163" s="267" t="s">
        <v>2525</v>
      </c>
      <c r="D6163" s="268"/>
      <c r="E6163" s="267">
        <v>50</v>
      </c>
      <c r="F6163" s="269">
        <v>1950</v>
      </c>
      <c r="G6163" s="270">
        <v>3918.6</v>
      </c>
      <c r="M6163" s="267">
        <v>-72.108200461423593</v>
      </c>
    </row>
    <row r="6164" spans="1:13" x14ac:dyDescent="0.25">
      <c r="A6164" s="267">
        <v>8425011</v>
      </c>
      <c r="B6164" s="267" t="s">
        <v>10079</v>
      </c>
      <c r="C6164" s="267" t="s">
        <v>2525</v>
      </c>
      <c r="D6164" s="268"/>
      <c r="E6164" s="267">
        <v>50</v>
      </c>
      <c r="F6164" s="269">
        <v>502</v>
      </c>
      <c r="G6164" s="270">
        <v>1009.2</v>
      </c>
      <c r="M6164" s="267">
        <v>-76.100807889360581</v>
      </c>
    </row>
    <row r="6165" spans="1:13" x14ac:dyDescent="0.25">
      <c r="A6165" s="267">
        <v>8425013</v>
      </c>
      <c r="B6165" s="267" t="s">
        <v>10081</v>
      </c>
      <c r="C6165" s="267" t="s">
        <v>2525</v>
      </c>
      <c r="D6165" s="268"/>
      <c r="E6165" s="267">
        <v>60</v>
      </c>
      <c r="F6165" s="269">
        <v>331</v>
      </c>
      <c r="G6165" s="270">
        <v>664.4</v>
      </c>
      <c r="M6165" s="267">
        <v>-80.364541640685218</v>
      </c>
    </row>
    <row r="6166" spans="1:13" x14ac:dyDescent="0.25">
      <c r="A6166" s="267">
        <v>8425014</v>
      </c>
      <c r="B6166" s="267" t="s">
        <v>10083</v>
      </c>
      <c r="C6166" s="267" t="s">
        <v>2525</v>
      </c>
      <c r="D6166" s="268"/>
      <c r="E6166" s="267">
        <v>50</v>
      </c>
      <c r="F6166" s="269">
        <v>1255</v>
      </c>
      <c r="G6166" s="270">
        <v>2522.8000000000002</v>
      </c>
      <c r="M6166" s="267">
        <v>-67.996444758220704</v>
      </c>
    </row>
    <row r="6167" spans="1:13" x14ac:dyDescent="0.25">
      <c r="A6167" s="267">
        <v>8425017</v>
      </c>
      <c r="B6167" s="267" t="s">
        <v>10085</v>
      </c>
      <c r="C6167" s="267" t="s">
        <v>2525</v>
      </c>
      <c r="D6167" s="268"/>
      <c r="E6167" s="267">
        <v>50</v>
      </c>
      <c r="F6167" s="269">
        <v>955</v>
      </c>
      <c r="G6167" s="270">
        <v>1920.4</v>
      </c>
      <c r="M6167" s="267">
        <v>-76.583926995871636</v>
      </c>
    </row>
    <row r="6168" spans="1:13" x14ac:dyDescent="0.25">
      <c r="A6168" s="267">
        <v>8425019</v>
      </c>
      <c r="B6168" s="267" t="s">
        <v>10087</v>
      </c>
      <c r="C6168" s="267" t="s">
        <v>2525</v>
      </c>
      <c r="D6168" s="268"/>
      <c r="E6168" s="267">
        <v>50</v>
      </c>
      <c r="F6168" s="269">
        <v>1046</v>
      </c>
      <c r="G6168" s="270">
        <v>2103</v>
      </c>
      <c r="M6168" s="267">
        <v>-78.512332204381877</v>
      </c>
    </row>
    <row r="6169" spans="1:13" x14ac:dyDescent="0.25">
      <c r="A6169" s="267">
        <v>8425020</v>
      </c>
      <c r="B6169" s="267" t="s">
        <v>10089</v>
      </c>
      <c r="C6169" s="267" t="s">
        <v>22275</v>
      </c>
      <c r="D6169" s="268"/>
      <c r="E6169" s="267">
        <v>50</v>
      </c>
      <c r="F6169" s="269">
        <v>5839</v>
      </c>
      <c r="G6169" s="270">
        <v>11735.8</v>
      </c>
      <c r="M6169" s="267">
        <v>-57.348286105798792</v>
      </c>
    </row>
    <row r="6170" spans="1:13" x14ac:dyDescent="0.25">
      <c r="A6170" s="267">
        <v>8425022</v>
      </c>
      <c r="B6170" s="267" t="s">
        <v>10091</v>
      </c>
      <c r="C6170" s="267" t="s">
        <v>2525</v>
      </c>
      <c r="D6170" s="268"/>
      <c r="E6170" s="267">
        <v>50</v>
      </c>
      <c r="F6170" s="269">
        <v>86</v>
      </c>
      <c r="G6170" s="270">
        <v>173.4</v>
      </c>
      <c r="M6170" s="267">
        <v>-63.20681578361561</v>
      </c>
    </row>
    <row r="6171" spans="1:13" x14ac:dyDescent="0.25">
      <c r="A6171" s="267">
        <v>8425024</v>
      </c>
      <c r="B6171" s="267" t="s">
        <v>10093</v>
      </c>
      <c r="C6171" s="267" t="s">
        <v>2525</v>
      </c>
      <c r="D6171" s="268"/>
      <c r="E6171" s="267">
        <v>50</v>
      </c>
      <c r="F6171" s="269">
        <v>136</v>
      </c>
      <c r="G6171" s="270">
        <v>272.60000000000002</v>
      </c>
      <c r="M6171" s="267">
        <v>-67.875713317266147</v>
      </c>
    </row>
    <row r="6172" spans="1:13" x14ac:dyDescent="0.25">
      <c r="A6172" s="267">
        <v>8425028</v>
      </c>
      <c r="B6172" s="267" t="s">
        <v>10095</v>
      </c>
      <c r="C6172" s="267" t="s">
        <v>22275</v>
      </c>
      <c r="D6172" s="268"/>
      <c r="E6172" s="267">
        <v>50</v>
      </c>
      <c r="F6172" s="269">
        <v>3267</v>
      </c>
      <c r="G6172" s="270">
        <v>6566</v>
      </c>
      <c r="M6172" s="267">
        <v>-74.227636334578705</v>
      </c>
    </row>
    <row r="6173" spans="1:13" x14ac:dyDescent="0.25">
      <c r="A6173" s="267">
        <v>8425031</v>
      </c>
      <c r="B6173" s="267" t="s">
        <v>10097</v>
      </c>
      <c r="C6173" s="267" t="s">
        <v>2525</v>
      </c>
      <c r="D6173" s="268"/>
      <c r="E6173" s="267">
        <v>50</v>
      </c>
      <c r="F6173" s="269">
        <v>4209</v>
      </c>
      <c r="G6173" s="270">
        <v>8461</v>
      </c>
      <c r="M6173" s="267">
        <v>-60.769342167845977</v>
      </c>
    </row>
    <row r="6174" spans="1:13" x14ac:dyDescent="0.25">
      <c r="A6174" s="267">
        <v>8425033</v>
      </c>
      <c r="B6174" s="267" t="s">
        <v>10099</v>
      </c>
      <c r="C6174" s="267" t="s">
        <v>22275</v>
      </c>
      <c r="D6174" s="268"/>
      <c r="E6174" s="267">
        <v>50</v>
      </c>
      <c r="F6174" s="269">
        <v>12469</v>
      </c>
      <c r="G6174" s="270">
        <v>25062.400000000001</v>
      </c>
      <c r="M6174" s="267">
        <v>-40.125962678974133</v>
      </c>
    </row>
    <row r="6175" spans="1:13" x14ac:dyDescent="0.25">
      <c r="A6175" s="267">
        <v>8425035</v>
      </c>
      <c r="B6175" s="267" t="s">
        <v>10101</v>
      </c>
      <c r="C6175" s="267" t="s">
        <v>2525</v>
      </c>
      <c r="D6175" s="268"/>
      <c r="E6175" s="267">
        <v>60</v>
      </c>
      <c r="F6175" s="269">
        <v>65</v>
      </c>
      <c r="G6175" s="270">
        <v>131.6</v>
      </c>
      <c r="M6175" s="267">
        <v>-83.492373964358691</v>
      </c>
    </row>
    <row r="6176" spans="1:13" x14ac:dyDescent="0.25">
      <c r="A6176" s="267">
        <v>8425036</v>
      </c>
      <c r="B6176" s="267" t="s">
        <v>10103</v>
      </c>
      <c r="C6176" s="267" t="s">
        <v>2525</v>
      </c>
      <c r="D6176" s="268"/>
      <c r="E6176" s="267">
        <v>50</v>
      </c>
      <c r="F6176" s="269">
        <v>415</v>
      </c>
      <c r="G6176" s="270">
        <v>833.4</v>
      </c>
      <c r="M6176" s="267">
        <v>-74.593674492410443</v>
      </c>
    </row>
    <row r="6177" spans="1:13" x14ac:dyDescent="0.25">
      <c r="A6177" s="267">
        <v>8425039</v>
      </c>
      <c r="B6177" s="267" t="s">
        <v>3036</v>
      </c>
      <c r="C6177" s="267" t="s">
        <v>22275</v>
      </c>
      <c r="D6177" s="268"/>
      <c r="E6177" s="267">
        <v>50</v>
      </c>
      <c r="F6177" s="269">
        <v>6525</v>
      </c>
      <c r="G6177" s="270">
        <v>13114.4</v>
      </c>
      <c r="M6177" s="267">
        <v>-74.344985849003763</v>
      </c>
    </row>
    <row r="6178" spans="1:13" x14ac:dyDescent="0.25">
      <c r="A6178" s="267">
        <v>8425050</v>
      </c>
      <c r="B6178" s="267" t="s">
        <v>10106</v>
      </c>
      <c r="C6178" s="267" t="s">
        <v>2525</v>
      </c>
      <c r="D6178" s="268"/>
      <c r="E6178" s="267">
        <v>60</v>
      </c>
      <c r="F6178" s="269">
        <v>517</v>
      </c>
      <c r="G6178" s="270">
        <v>1038.2</v>
      </c>
      <c r="M6178" s="267">
        <v>-81.215878124992855</v>
      </c>
    </row>
    <row r="6179" spans="1:13" x14ac:dyDescent="0.25">
      <c r="A6179" s="267">
        <v>8425052</v>
      </c>
      <c r="B6179" s="267" t="s">
        <v>10108</v>
      </c>
      <c r="C6179" s="267" t="s">
        <v>2525</v>
      </c>
      <c r="D6179" s="268"/>
      <c r="E6179" s="267">
        <v>50</v>
      </c>
      <c r="F6179" s="269">
        <v>101</v>
      </c>
      <c r="G6179" s="270">
        <v>204</v>
      </c>
      <c r="M6179" s="267">
        <v>-74.043586081251632</v>
      </c>
    </row>
    <row r="6180" spans="1:13" x14ac:dyDescent="0.25">
      <c r="A6180" s="267">
        <v>8425055</v>
      </c>
      <c r="B6180" s="267" t="s">
        <v>10110</v>
      </c>
      <c r="C6180" s="267" t="s">
        <v>2525</v>
      </c>
      <c r="D6180" s="268"/>
      <c r="E6180" s="267">
        <v>60</v>
      </c>
      <c r="F6180" s="269">
        <v>133</v>
      </c>
      <c r="G6180" s="270">
        <v>267.39999999999998</v>
      </c>
      <c r="M6180" s="267">
        <v>-80.344360849434366</v>
      </c>
    </row>
    <row r="6181" spans="1:13" x14ac:dyDescent="0.25">
      <c r="A6181" s="267">
        <v>8425062</v>
      </c>
      <c r="B6181" s="267" t="s">
        <v>10112</v>
      </c>
      <c r="C6181" s="267" t="s">
        <v>2525</v>
      </c>
      <c r="D6181" s="268"/>
      <c r="E6181" s="267">
        <v>50</v>
      </c>
      <c r="F6181" s="269">
        <v>133</v>
      </c>
      <c r="G6181" s="270">
        <v>266.60000000000002</v>
      </c>
      <c r="M6181" s="267">
        <v>-75.322879635551175</v>
      </c>
    </row>
    <row r="6182" spans="1:13" x14ac:dyDescent="0.25">
      <c r="A6182" s="267">
        <v>8425064</v>
      </c>
      <c r="B6182" s="267" t="s">
        <v>10114</v>
      </c>
      <c r="C6182" s="267" t="s">
        <v>2525</v>
      </c>
      <c r="D6182" s="268"/>
      <c r="E6182" s="267">
        <v>50</v>
      </c>
      <c r="F6182" s="269">
        <v>675</v>
      </c>
      <c r="G6182" s="270">
        <v>1355.8</v>
      </c>
      <c r="M6182" s="267">
        <v>-76.666054155759738</v>
      </c>
    </row>
    <row r="6183" spans="1:13" x14ac:dyDescent="0.25">
      <c r="A6183" s="267">
        <v>8425066</v>
      </c>
      <c r="B6183" s="267" t="s">
        <v>10116</v>
      </c>
      <c r="C6183" s="267" t="s">
        <v>2525</v>
      </c>
      <c r="D6183" s="268"/>
      <c r="E6183" s="267">
        <v>50</v>
      </c>
      <c r="F6183" s="269">
        <v>1651</v>
      </c>
      <c r="G6183" s="270">
        <v>3318.6</v>
      </c>
      <c r="M6183" s="267">
        <v>-69.189979564096205</v>
      </c>
    </row>
    <row r="6184" spans="1:13" x14ac:dyDescent="0.25">
      <c r="A6184" s="267">
        <v>8425071</v>
      </c>
      <c r="B6184" s="267" t="s">
        <v>10118</v>
      </c>
      <c r="C6184" s="267" t="s">
        <v>22275</v>
      </c>
      <c r="D6184" s="268"/>
      <c r="E6184" s="267">
        <v>50</v>
      </c>
      <c r="F6184" s="269">
        <v>5416</v>
      </c>
      <c r="G6184" s="270">
        <v>10886.2</v>
      </c>
      <c r="M6184" s="267">
        <v>-70.444909763176639</v>
      </c>
    </row>
    <row r="6185" spans="1:13" x14ac:dyDescent="0.25">
      <c r="A6185" s="267">
        <v>8425072</v>
      </c>
      <c r="B6185" s="267" t="s">
        <v>10120</v>
      </c>
      <c r="C6185" s="267" t="s">
        <v>22275</v>
      </c>
      <c r="D6185" s="268"/>
      <c r="E6185" s="267">
        <v>50</v>
      </c>
      <c r="F6185" s="269">
        <v>7111</v>
      </c>
      <c r="G6185" s="270">
        <v>14293</v>
      </c>
      <c r="M6185" s="267">
        <v>-70.588524527275538</v>
      </c>
    </row>
    <row r="6186" spans="1:13" x14ac:dyDescent="0.25">
      <c r="A6186" s="267">
        <v>8425073</v>
      </c>
      <c r="B6186" s="267" t="s">
        <v>10122</v>
      </c>
      <c r="C6186" s="267" t="s">
        <v>2525</v>
      </c>
      <c r="D6186" s="268"/>
      <c r="E6186" s="267">
        <v>60</v>
      </c>
      <c r="F6186" s="269">
        <v>289</v>
      </c>
      <c r="G6186" s="270">
        <v>581.20000000000005</v>
      </c>
      <c r="M6186" s="267">
        <v>-83.632115394317537</v>
      </c>
    </row>
    <row r="6187" spans="1:13" x14ac:dyDescent="0.25">
      <c r="A6187" s="267">
        <v>8425075</v>
      </c>
      <c r="B6187" s="267" t="s">
        <v>10124</v>
      </c>
      <c r="C6187" s="267" t="s">
        <v>2525</v>
      </c>
      <c r="D6187" s="268"/>
      <c r="E6187" s="267">
        <v>50</v>
      </c>
      <c r="F6187" s="269">
        <v>2354</v>
      </c>
      <c r="G6187" s="270">
        <v>4732.3999999999996</v>
      </c>
      <c r="M6187" s="267">
        <v>-76.445634196322672</v>
      </c>
    </row>
    <row r="6188" spans="1:13" x14ac:dyDescent="0.25">
      <c r="A6188" s="267">
        <v>8425079</v>
      </c>
      <c r="B6188" s="267" t="s">
        <v>10126</v>
      </c>
      <c r="C6188" s="267" t="s">
        <v>2525</v>
      </c>
      <c r="D6188" s="268"/>
      <c r="E6188" s="267">
        <v>50</v>
      </c>
      <c r="F6188" s="269">
        <v>944</v>
      </c>
      <c r="G6188" s="270">
        <v>1897.8</v>
      </c>
      <c r="M6188" s="267">
        <v>-69.66855663541763</v>
      </c>
    </row>
    <row r="6189" spans="1:13" x14ac:dyDescent="0.25">
      <c r="A6189" s="267">
        <v>8425081</v>
      </c>
      <c r="B6189" s="267" t="s">
        <v>10128</v>
      </c>
      <c r="C6189" s="267" t="s">
        <v>22275</v>
      </c>
      <c r="D6189" s="268"/>
      <c r="E6189" s="267">
        <v>50</v>
      </c>
      <c r="F6189" s="269">
        <v>2469</v>
      </c>
      <c r="G6189" s="270">
        <v>4963.6000000000004</v>
      </c>
      <c r="M6189" s="267">
        <v>-75.57949072453988</v>
      </c>
    </row>
    <row r="6190" spans="1:13" x14ac:dyDescent="0.25">
      <c r="A6190" s="267">
        <v>8425083</v>
      </c>
      <c r="B6190" s="267" t="s">
        <v>10130</v>
      </c>
      <c r="C6190" s="267" t="s">
        <v>2525</v>
      </c>
      <c r="D6190" s="268"/>
      <c r="E6190" s="267">
        <v>50</v>
      </c>
      <c r="F6190" s="269">
        <v>409</v>
      </c>
      <c r="G6190" s="270">
        <v>821.4</v>
      </c>
      <c r="M6190" s="267">
        <v>-62.400599315051302</v>
      </c>
    </row>
    <row r="6191" spans="1:13" x14ac:dyDescent="0.25">
      <c r="A6191" s="267">
        <v>8425084</v>
      </c>
      <c r="B6191" s="267" t="s">
        <v>10132</v>
      </c>
      <c r="C6191" s="267" t="s">
        <v>2525</v>
      </c>
      <c r="D6191" s="268"/>
      <c r="E6191" s="267">
        <v>50</v>
      </c>
      <c r="F6191" s="269">
        <v>933</v>
      </c>
      <c r="G6191" s="270">
        <v>1875.6</v>
      </c>
      <c r="M6191" s="267">
        <v>-66.378207354215874</v>
      </c>
    </row>
    <row r="6192" spans="1:13" x14ac:dyDescent="0.25">
      <c r="A6192" s="267">
        <v>8425085</v>
      </c>
      <c r="B6192" s="267" t="s">
        <v>10134</v>
      </c>
      <c r="C6192" s="267" t="s">
        <v>2525</v>
      </c>
      <c r="D6192" s="268"/>
      <c r="E6192" s="267">
        <v>60</v>
      </c>
      <c r="F6192" s="269">
        <v>167</v>
      </c>
      <c r="G6192" s="270">
        <v>335.6</v>
      </c>
      <c r="M6192" s="267">
        <v>-83.324235412294271</v>
      </c>
    </row>
    <row r="6193" spans="1:13" x14ac:dyDescent="0.25">
      <c r="A6193" s="267">
        <v>8425088</v>
      </c>
      <c r="B6193" s="267" t="s">
        <v>10136</v>
      </c>
      <c r="C6193" s="267" t="s">
        <v>2525</v>
      </c>
      <c r="D6193" s="268"/>
      <c r="E6193" s="267">
        <v>50</v>
      </c>
      <c r="F6193" s="269">
        <v>1017</v>
      </c>
      <c r="G6193" s="270">
        <v>2044.2</v>
      </c>
      <c r="M6193" s="267">
        <v>-77.107791048407066</v>
      </c>
    </row>
    <row r="6194" spans="1:13" x14ac:dyDescent="0.25">
      <c r="A6194" s="267">
        <v>8425090</v>
      </c>
      <c r="B6194" s="267" t="s">
        <v>10138</v>
      </c>
      <c r="C6194" s="267" t="s">
        <v>2525</v>
      </c>
      <c r="D6194" s="268"/>
      <c r="E6194" s="267">
        <v>50</v>
      </c>
      <c r="F6194" s="269">
        <v>629</v>
      </c>
      <c r="G6194" s="270">
        <v>1264.2</v>
      </c>
      <c r="M6194" s="267">
        <v>-76.456019911127029</v>
      </c>
    </row>
    <row r="6195" spans="1:13" x14ac:dyDescent="0.25">
      <c r="A6195" s="267">
        <v>8425091</v>
      </c>
      <c r="B6195" s="267" t="s">
        <v>10140</v>
      </c>
      <c r="C6195" s="267" t="s">
        <v>2525</v>
      </c>
      <c r="D6195" s="268"/>
      <c r="E6195" s="267">
        <v>60</v>
      </c>
      <c r="F6195" s="269">
        <v>772</v>
      </c>
      <c r="G6195" s="270">
        <v>1551.6</v>
      </c>
      <c r="M6195" s="267">
        <v>-79.572674391951779</v>
      </c>
    </row>
    <row r="6196" spans="1:13" x14ac:dyDescent="0.25">
      <c r="A6196" s="267">
        <v>8425092</v>
      </c>
      <c r="B6196" s="267" t="s">
        <v>10142</v>
      </c>
      <c r="C6196" s="267" t="s">
        <v>2525</v>
      </c>
      <c r="D6196" s="268"/>
      <c r="E6196" s="267">
        <v>60</v>
      </c>
      <c r="F6196" s="269">
        <v>263</v>
      </c>
      <c r="G6196" s="270">
        <v>528.20000000000005</v>
      </c>
      <c r="M6196" s="267">
        <v>-79.382604713134342</v>
      </c>
    </row>
    <row r="6197" spans="1:13" x14ac:dyDescent="0.25">
      <c r="A6197" s="267">
        <v>8425093</v>
      </c>
      <c r="B6197" s="267" t="s">
        <v>10144</v>
      </c>
      <c r="C6197" s="267" t="s">
        <v>2525</v>
      </c>
      <c r="D6197" s="268"/>
      <c r="E6197" s="267">
        <v>60</v>
      </c>
      <c r="F6197" s="269">
        <v>1134</v>
      </c>
      <c r="G6197" s="270">
        <v>2278.8000000000002</v>
      </c>
      <c r="M6197" s="267">
        <v>-79.202164223947491</v>
      </c>
    </row>
    <row r="6198" spans="1:13" x14ac:dyDescent="0.25">
      <c r="A6198" s="267">
        <v>8425097</v>
      </c>
      <c r="B6198" s="267" t="s">
        <v>10146</v>
      </c>
      <c r="C6198" s="267" t="s">
        <v>2525</v>
      </c>
      <c r="D6198" s="268"/>
      <c r="E6198" s="267">
        <v>50</v>
      </c>
      <c r="F6198" s="269">
        <v>628</v>
      </c>
      <c r="G6198" s="270">
        <v>1262</v>
      </c>
      <c r="M6198" s="267">
        <v>-73.889210798703161</v>
      </c>
    </row>
    <row r="6199" spans="1:13" x14ac:dyDescent="0.25">
      <c r="A6199" s="267">
        <v>8425098</v>
      </c>
      <c r="B6199" s="267" t="s">
        <v>10148</v>
      </c>
      <c r="C6199" s="267" t="s">
        <v>2525</v>
      </c>
      <c r="D6199" s="268"/>
      <c r="E6199" s="267">
        <v>50</v>
      </c>
      <c r="F6199" s="269">
        <v>138</v>
      </c>
      <c r="G6199" s="270">
        <v>276.8</v>
      </c>
      <c r="M6199" s="267">
        <v>-72.118325926912462</v>
      </c>
    </row>
    <row r="6200" spans="1:13" x14ac:dyDescent="0.25">
      <c r="A6200" s="267">
        <v>8425104</v>
      </c>
      <c r="B6200" s="267" t="s">
        <v>10150</v>
      </c>
      <c r="C6200" s="267" t="s">
        <v>2525</v>
      </c>
      <c r="D6200" s="268"/>
      <c r="E6200" s="267">
        <v>50</v>
      </c>
      <c r="F6200" s="269">
        <v>1044</v>
      </c>
      <c r="G6200" s="270">
        <v>2098</v>
      </c>
      <c r="M6200" s="267">
        <v>-73.218846626332535</v>
      </c>
    </row>
    <row r="6201" spans="1:13" x14ac:dyDescent="0.25">
      <c r="A6201" s="267">
        <v>8425108</v>
      </c>
      <c r="B6201" s="267" t="s">
        <v>10152</v>
      </c>
      <c r="C6201" s="267" t="s">
        <v>22275</v>
      </c>
      <c r="D6201" s="268"/>
      <c r="E6201" s="267">
        <v>50</v>
      </c>
      <c r="F6201" s="269">
        <v>3442</v>
      </c>
      <c r="G6201" s="270">
        <v>6919</v>
      </c>
      <c r="M6201" s="267">
        <v>-74.335298145562547</v>
      </c>
    </row>
    <row r="6202" spans="1:13" x14ac:dyDescent="0.25">
      <c r="A6202" s="267">
        <v>8425110</v>
      </c>
      <c r="B6202" s="267" t="s">
        <v>10154</v>
      </c>
      <c r="C6202" s="267" t="s">
        <v>2525</v>
      </c>
      <c r="D6202" s="268"/>
      <c r="E6202" s="267">
        <v>50</v>
      </c>
      <c r="F6202" s="269">
        <v>661</v>
      </c>
      <c r="G6202" s="270">
        <v>1329.2</v>
      </c>
      <c r="M6202" s="267">
        <v>-78.932663402730185</v>
      </c>
    </row>
    <row r="6203" spans="1:13" x14ac:dyDescent="0.25">
      <c r="A6203" s="267">
        <v>8425112</v>
      </c>
      <c r="B6203" s="267" t="s">
        <v>10156</v>
      </c>
      <c r="C6203" s="267" t="s">
        <v>2525</v>
      </c>
      <c r="D6203" s="268"/>
      <c r="E6203" s="267">
        <v>60</v>
      </c>
      <c r="F6203" s="269">
        <v>316</v>
      </c>
      <c r="G6203" s="270">
        <v>635.79999999999995</v>
      </c>
      <c r="M6203" s="267">
        <v>-83.707035272513167</v>
      </c>
    </row>
    <row r="6204" spans="1:13" x14ac:dyDescent="0.25">
      <c r="A6204" s="267">
        <v>8425123</v>
      </c>
      <c r="B6204" s="267" t="s">
        <v>10158</v>
      </c>
      <c r="C6204" s="267" t="s">
        <v>2525</v>
      </c>
      <c r="D6204" s="268"/>
      <c r="E6204" s="267">
        <v>60</v>
      </c>
      <c r="F6204" s="269">
        <v>452</v>
      </c>
      <c r="G6204" s="270">
        <v>908.4</v>
      </c>
      <c r="M6204" s="267">
        <v>-84.359199414280781</v>
      </c>
    </row>
    <row r="6205" spans="1:13" x14ac:dyDescent="0.25">
      <c r="A6205" s="267">
        <v>8425124</v>
      </c>
      <c r="B6205" s="267" t="s">
        <v>10160</v>
      </c>
      <c r="C6205" s="267" t="s">
        <v>2525</v>
      </c>
      <c r="D6205" s="268"/>
      <c r="E6205" s="267">
        <v>50</v>
      </c>
      <c r="F6205" s="269">
        <v>371</v>
      </c>
      <c r="G6205" s="270">
        <v>746.2</v>
      </c>
      <c r="M6205" s="267">
        <v>-77.848151813812393</v>
      </c>
    </row>
    <row r="6206" spans="1:13" x14ac:dyDescent="0.25">
      <c r="A6206" s="267">
        <v>8425125</v>
      </c>
      <c r="B6206" s="267" t="s">
        <v>10162</v>
      </c>
      <c r="C6206" s="267" t="s">
        <v>2525</v>
      </c>
      <c r="D6206" s="268"/>
      <c r="E6206" s="267">
        <v>50</v>
      </c>
      <c r="F6206" s="269">
        <v>99</v>
      </c>
      <c r="G6206" s="270">
        <v>199.6</v>
      </c>
      <c r="M6206" s="267">
        <v>-75.554219166144463</v>
      </c>
    </row>
    <row r="6207" spans="1:13" x14ac:dyDescent="0.25">
      <c r="A6207" s="267">
        <v>8425130</v>
      </c>
      <c r="B6207" s="267" t="s">
        <v>10164</v>
      </c>
      <c r="C6207" s="267" t="s">
        <v>2525</v>
      </c>
      <c r="D6207" s="268"/>
      <c r="E6207" s="267">
        <v>50</v>
      </c>
      <c r="F6207" s="269">
        <v>642</v>
      </c>
      <c r="G6207" s="270">
        <v>1289.5999999999999</v>
      </c>
      <c r="M6207" s="267">
        <v>-78.73542901460452</v>
      </c>
    </row>
    <row r="6208" spans="1:13" x14ac:dyDescent="0.25">
      <c r="A6208" s="267">
        <v>8425134</v>
      </c>
      <c r="B6208" s="267" t="s">
        <v>10166</v>
      </c>
      <c r="C6208" s="267" t="s">
        <v>2525</v>
      </c>
      <c r="D6208" s="268"/>
      <c r="E6208" s="267">
        <v>50</v>
      </c>
      <c r="F6208" s="269">
        <v>1426</v>
      </c>
      <c r="G6208" s="270">
        <v>2865.8</v>
      </c>
      <c r="M6208" s="267">
        <v>-62.509969552272764</v>
      </c>
    </row>
    <row r="6209" spans="1:13" x14ac:dyDescent="0.25">
      <c r="A6209" s="267">
        <v>8425135</v>
      </c>
      <c r="B6209" s="267" t="s">
        <v>10168</v>
      </c>
      <c r="C6209" s="267" t="s">
        <v>2525</v>
      </c>
      <c r="D6209" s="268"/>
      <c r="E6209" s="267">
        <v>50</v>
      </c>
      <c r="F6209" s="269">
        <v>1094</v>
      </c>
      <c r="G6209" s="270">
        <v>2198.8000000000002</v>
      </c>
      <c r="M6209" s="267">
        <v>-78.522104748246633</v>
      </c>
    </row>
    <row r="6210" spans="1:13" x14ac:dyDescent="0.25">
      <c r="A6210" s="267">
        <v>8425137</v>
      </c>
      <c r="B6210" s="267" t="s">
        <v>10170</v>
      </c>
      <c r="C6210" s="267" t="s">
        <v>2525</v>
      </c>
      <c r="D6210" s="268"/>
      <c r="E6210" s="267">
        <v>50</v>
      </c>
      <c r="F6210" s="269">
        <v>2345</v>
      </c>
      <c r="G6210" s="270">
        <v>4712.6000000000004</v>
      </c>
      <c r="M6210" s="267">
        <v>-76.406889868978936</v>
      </c>
    </row>
    <row r="6211" spans="1:13" x14ac:dyDescent="0.25">
      <c r="A6211" s="267">
        <v>8425138</v>
      </c>
      <c r="B6211" s="267" t="s">
        <v>10172</v>
      </c>
      <c r="C6211" s="267" t="s">
        <v>2525</v>
      </c>
      <c r="D6211" s="268"/>
      <c r="E6211" s="267">
        <v>50</v>
      </c>
      <c r="F6211" s="269">
        <v>1554</v>
      </c>
      <c r="G6211" s="270">
        <v>3122.8</v>
      </c>
      <c r="M6211" s="267">
        <v>-73.741287449172503</v>
      </c>
    </row>
    <row r="6212" spans="1:13" x14ac:dyDescent="0.25">
      <c r="A6212" s="267">
        <v>8425139</v>
      </c>
      <c r="B6212" s="267" t="s">
        <v>10174</v>
      </c>
      <c r="C6212" s="267" t="s">
        <v>2525</v>
      </c>
      <c r="D6212" s="268"/>
      <c r="E6212" s="267">
        <v>50</v>
      </c>
      <c r="F6212" s="269">
        <v>1348</v>
      </c>
      <c r="G6212" s="270">
        <v>2710.4</v>
      </c>
      <c r="M6212" s="267">
        <v>-73.554479163604356</v>
      </c>
    </row>
    <row r="6213" spans="1:13" x14ac:dyDescent="0.25">
      <c r="A6213" s="267">
        <v>8425140</v>
      </c>
      <c r="B6213" s="267" t="s">
        <v>10176</v>
      </c>
      <c r="C6213" s="267" t="s">
        <v>2525</v>
      </c>
      <c r="D6213" s="268"/>
      <c r="E6213" s="267">
        <v>50</v>
      </c>
      <c r="F6213" s="269">
        <v>994</v>
      </c>
      <c r="G6213" s="270">
        <v>1997.2</v>
      </c>
      <c r="M6213" s="267">
        <v>-71.455467761618692</v>
      </c>
    </row>
    <row r="6214" spans="1:13" x14ac:dyDescent="0.25">
      <c r="A6214" s="267">
        <v>8425141</v>
      </c>
      <c r="B6214" s="267" t="s">
        <v>10178</v>
      </c>
      <c r="C6214" s="267" t="s">
        <v>22275</v>
      </c>
      <c r="D6214" s="268"/>
      <c r="E6214" s="267">
        <v>50</v>
      </c>
      <c r="F6214" s="269">
        <v>7572</v>
      </c>
      <c r="G6214" s="270">
        <v>15219.8</v>
      </c>
      <c r="M6214" s="267">
        <v>-74.456797604378664</v>
      </c>
    </row>
    <row r="6215" spans="1:13" x14ac:dyDescent="0.25">
      <c r="A6215" s="267">
        <v>8426001</v>
      </c>
      <c r="B6215" s="267" t="s">
        <v>10180</v>
      </c>
      <c r="C6215" s="267" t="s">
        <v>2525</v>
      </c>
      <c r="D6215" s="268"/>
      <c r="E6215" s="267">
        <v>50</v>
      </c>
      <c r="F6215" s="269">
        <v>2092</v>
      </c>
      <c r="G6215" s="270">
        <v>4205.8</v>
      </c>
      <c r="M6215" s="267">
        <v>-66.523739850658615</v>
      </c>
    </row>
    <row r="6216" spans="1:13" x14ac:dyDescent="0.25">
      <c r="A6216" s="267">
        <v>8426005</v>
      </c>
      <c r="B6216" s="267" t="s">
        <v>10182</v>
      </c>
      <c r="C6216" s="267" t="s">
        <v>2525</v>
      </c>
      <c r="D6216" s="268"/>
      <c r="E6216" s="267">
        <v>60</v>
      </c>
      <c r="F6216" s="269">
        <v>240</v>
      </c>
      <c r="G6216" s="270">
        <v>482.8</v>
      </c>
      <c r="M6216" s="267">
        <v>-80.966262349408495</v>
      </c>
    </row>
    <row r="6217" spans="1:13" x14ac:dyDescent="0.25">
      <c r="A6217" s="267">
        <v>8426006</v>
      </c>
      <c r="B6217" s="267" t="s">
        <v>10184</v>
      </c>
      <c r="C6217" s="267" t="s">
        <v>2525</v>
      </c>
      <c r="D6217" s="268"/>
      <c r="E6217" s="267">
        <v>50</v>
      </c>
      <c r="F6217" s="269">
        <v>151</v>
      </c>
      <c r="G6217" s="270">
        <v>303.60000000000002</v>
      </c>
      <c r="M6217" s="267">
        <v>-74.882526181164522</v>
      </c>
    </row>
    <row r="6218" spans="1:13" x14ac:dyDescent="0.25">
      <c r="A6218" s="267">
        <v>8426008</v>
      </c>
      <c r="B6218" s="267" t="s">
        <v>10073</v>
      </c>
      <c r="C6218" s="267" t="s">
        <v>2525</v>
      </c>
      <c r="D6218" s="268"/>
      <c r="E6218" s="267">
        <v>50</v>
      </c>
      <c r="F6218" s="269">
        <v>1087</v>
      </c>
      <c r="G6218" s="270">
        <v>2185.6</v>
      </c>
      <c r="M6218" s="267">
        <v>-76.411194023256712</v>
      </c>
    </row>
    <row r="6219" spans="1:13" x14ac:dyDescent="0.25">
      <c r="A6219" s="267">
        <v>8426011</v>
      </c>
      <c r="B6219" s="267" t="s">
        <v>10187</v>
      </c>
      <c r="C6219" s="267" t="s">
        <v>2525</v>
      </c>
      <c r="D6219" s="268"/>
      <c r="E6219" s="267">
        <v>60</v>
      </c>
      <c r="F6219" s="269">
        <v>870</v>
      </c>
      <c r="G6219" s="270">
        <v>1749.2</v>
      </c>
      <c r="M6219" s="267">
        <v>-80.321249332356913</v>
      </c>
    </row>
    <row r="6220" spans="1:13" x14ac:dyDescent="0.25">
      <c r="A6220" s="267">
        <v>8426013</v>
      </c>
      <c r="B6220" s="267" t="s">
        <v>10189</v>
      </c>
      <c r="C6220" s="267" t="s">
        <v>22275</v>
      </c>
      <c r="D6220" s="268"/>
      <c r="E6220" s="267">
        <v>50</v>
      </c>
      <c r="F6220" s="269">
        <v>1980</v>
      </c>
      <c r="G6220" s="270">
        <v>3979.2</v>
      </c>
      <c r="M6220" s="267">
        <v>-74.675169035042074</v>
      </c>
    </row>
    <row r="6221" spans="1:13" x14ac:dyDescent="0.25">
      <c r="A6221" s="267">
        <v>8426014</v>
      </c>
      <c r="B6221" s="267" t="s">
        <v>10191</v>
      </c>
      <c r="C6221" s="267" t="s">
        <v>22275</v>
      </c>
      <c r="D6221" s="268"/>
      <c r="E6221" s="267">
        <v>50</v>
      </c>
      <c r="F6221" s="269">
        <v>4173</v>
      </c>
      <c r="G6221" s="270">
        <v>8388.6</v>
      </c>
      <c r="M6221" s="267">
        <v>-74.50440392121601</v>
      </c>
    </row>
    <row r="6222" spans="1:13" x14ac:dyDescent="0.25">
      <c r="A6222" s="267">
        <v>8426019</v>
      </c>
      <c r="B6222" s="267" t="s">
        <v>10193</v>
      </c>
      <c r="C6222" s="267" t="s">
        <v>2525</v>
      </c>
      <c r="D6222" s="268"/>
      <c r="E6222" s="267">
        <v>50</v>
      </c>
      <c r="F6222" s="269">
        <v>1329</v>
      </c>
      <c r="G6222" s="270">
        <v>2670.4</v>
      </c>
      <c r="M6222" s="267">
        <v>-74.743323428899373</v>
      </c>
    </row>
    <row r="6223" spans="1:13" x14ac:dyDescent="0.25">
      <c r="A6223" s="267">
        <v>8426020</v>
      </c>
      <c r="B6223" s="267" t="s">
        <v>10195</v>
      </c>
      <c r="C6223" s="267" t="s">
        <v>2525</v>
      </c>
      <c r="D6223" s="268"/>
      <c r="E6223" s="267">
        <v>50</v>
      </c>
      <c r="F6223" s="269">
        <v>356</v>
      </c>
      <c r="G6223" s="270">
        <v>714.8</v>
      </c>
      <c r="M6223" s="267">
        <v>-22.086856329073413</v>
      </c>
    </row>
    <row r="6224" spans="1:13" x14ac:dyDescent="0.25">
      <c r="A6224" s="267">
        <v>8426021</v>
      </c>
      <c r="B6224" s="267" t="s">
        <v>10197</v>
      </c>
      <c r="C6224" s="267" t="s">
        <v>22275</v>
      </c>
      <c r="D6224" s="268"/>
      <c r="E6224" s="267">
        <v>50</v>
      </c>
      <c r="F6224" s="269">
        <v>15763</v>
      </c>
      <c r="G6224" s="270">
        <v>31683.4</v>
      </c>
      <c r="M6224" s="267">
        <v>-15.458461564317503</v>
      </c>
    </row>
    <row r="6225" spans="1:13" x14ac:dyDescent="0.25">
      <c r="A6225" s="267">
        <v>8426028</v>
      </c>
      <c r="B6225" s="267" t="s">
        <v>10199</v>
      </c>
      <c r="C6225" s="267" t="s">
        <v>2525</v>
      </c>
      <c r="D6225" s="268"/>
      <c r="E6225" s="267">
        <v>50</v>
      </c>
      <c r="F6225" s="269">
        <v>1800</v>
      </c>
      <c r="G6225" s="270">
        <v>3617.2</v>
      </c>
      <c r="M6225" s="267">
        <v>-76.123322523756073</v>
      </c>
    </row>
    <row r="6226" spans="1:13" x14ac:dyDescent="0.25">
      <c r="A6226" s="267">
        <v>8426031</v>
      </c>
      <c r="B6226" s="267" t="s">
        <v>10201</v>
      </c>
      <c r="C6226" s="267" t="s">
        <v>2525</v>
      </c>
      <c r="D6226" s="268"/>
      <c r="E6226" s="267">
        <v>50</v>
      </c>
      <c r="F6226" s="269">
        <v>1153</v>
      </c>
      <c r="G6226" s="270">
        <v>2317.6</v>
      </c>
      <c r="M6226" s="267">
        <v>-78.445411482360541</v>
      </c>
    </row>
    <row r="6227" spans="1:13" x14ac:dyDescent="0.25">
      <c r="A6227" s="267">
        <v>8426035</v>
      </c>
      <c r="B6227" s="267" t="s">
        <v>10203</v>
      </c>
      <c r="C6227" s="267" t="s">
        <v>2525</v>
      </c>
      <c r="D6227" s="268"/>
      <c r="E6227" s="267">
        <v>50</v>
      </c>
      <c r="F6227" s="269">
        <v>1285</v>
      </c>
      <c r="G6227" s="270">
        <v>2583.6</v>
      </c>
      <c r="M6227" s="267">
        <v>-66.113434897472189</v>
      </c>
    </row>
    <row r="6228" spans="1:13" x14ac:dyDescent="0.25">
      <c r="A6228" s="267">
        <v>8426036</v>
      </c>
      <c r="B6228" s="267" t="s">
        <v>12940</v>
      </c>
      <c r="C6228" s="267" t="s">
        <v>2525</v>
      </c>
      <c r="D6228" s="268"/>
      <c r="E6228" s="267">
        <v>60</v>
      </c>
      <c r="F6228" s="269">
        <v>216</v>
      </c>
      <c r="G6228" s="270">
        <v>435</v>
      </c>
      <c r="M6228" s="267">
        <v>-83.709294929954865</v>
      </c>
    </row>
    <row r="6229" spans="1:13" x14ac:dyDescent="0.25">
      <c r="A6229" s="267">
        <v>8426038</v>
      </c>
      <c r="B6229" s="267" t="s">
        <v>10206</v>
      </c>
      <c r="C6229" s="267" t="s">
        <v>2525</v>
      </c>
      <c r="D6229" s="268"/>
      <c r="E6229" s="267">
        <v>50</v>
      </c>
      <c r="F6229" s="269">
        <v>2089</v>
      </c>
      <c r="G6229" s="270">
        <v>4198.8</v>
      </c>
      <c r="M6229" s="267">
        <v>-69.03125217883229</v>
      </c>
    </row>
    <row r="6230" spans="1:13" x14ac:dyDescent="0.25">
      <c r="A6230" s="267">
        <v>8426043</v>
      </c>
      <c r="B6230" s="267" t="s">
        <v>10208</v>
      </c>
      <c r="C6230" s="267" t="s">
        <v>2525</v>
      </c>
      <c r="D6230" s="268"/>
      <c r="E6230" s="267">
        <v>50</v>
      </c>
      <c r="F6230" s="269">
        <v>826</v>
      </c>
      <c r="G6230" s="270">
        <v>1659.6</v>
      </c>
      <c r="M6230" s="267">
        <v>-72.735038500620178</v>
      </c>
    </row>
    <row r="6231" spans="1:13" x14ac:dyDescent="0.25">
      <c r="A6231" s="267">
        <v>8426044</v>
      </c>
      <c r="B6231" s="267" t="s">
        <v>10210</v>
      </c>
      <c r="C6231" s="267" t="s">
        <v>2525</v>
      </c>
      <c r="D6231" s="268"/>
      <c r="E6231" s="267">
        <v>50</v>
      </c>
      <c r="F6231" s="269">
        <v>1571</v>
      </c>
      <c r="G6231" s="270">
        <v>3158</v>
      </c>
      <c r="M6231" s="267">
        <v>-73.154787593054252</v>
      </c>
    </row>
    <row r="6232" spans="1:13" x14ac:dyDescent="0.25">
      <c r="A6232" s="267">
        <v>8426045</v>
      </c>
      <c r="B6232" s="267" t="s">
        <v>10212</v>
      </c>
      <c r="C6232" s="267" t="s">
        <v>2525</v>
      </c>
      <c r="D6232" s="268"/>
      <c r="E6232" s="267">
        <v>50</v>
      </c>
      <c r="F6232" s="269">
        <v>2681</v>
      </c>
      <c r="G6232" s="270">
        <v>5389</v>
      </c>
      <c r="M6232" s="267">
        <v>-76.066973656578284</v>
      </c>
    </row>
    <row r="6233" spans="1:13" x14ac:dyDescent="0.25">
      <c r="A6233" s="267">
        <v>8426058</v>
      </c>
      <c r="B6233" s="267" t="s">
        <v>12856</v>
      </c>
      <c r="C6233" s="267" t="s">
        <v>2525</v>
      </c>
      <c r="D6233" s="268"/>
      <c r="E6233" s="267">
        <v>50</v>
      </c>
      <c r="F6233" s="269">
        <v>1061</v>
      </c>
      <c r="G6233" s="270">
        <v>2132.8000000000002</v>
      </c>
      <c r="M6233" s="267">
        <v>-74.705294784395619</v>
      </c>
    </row>
    <row r="6234" spans="1:13" x14ac:dyDescent="0.25">
      <c r="A6234" s="267">
        <v>8426062</v>
      </c>
      <c r="B6234" s="267" t="s">
        <v>10215</v>
      </c>
      <c r="C6234" s="267" t="s">
        <v>2525</v>
      </c>
      <c r="D6234" s="268"/>
      <c r="E6234" s="267">
        <v>50</v>
      </c>
      <c r="F6234" s="269">
        <v>1344</v>
      </c>
      <c r="G6234" s="270">
        <v>2701.6</v>
      </c>
      <c r="M6234" s="267">
        <v>-78.029536323384789</v>
      </c>
    </row>
    <row r="6235" spans="1:13" x14ac:dyDescent="0.25">
      <c r="A6235" s="267">
        <v>8426064</v>
      </c>
      <c r="B6235" s="267" t="s">
        <v>10217</v>
      </c>
      <c r="C6235" s="267" t="s">
        <v>2525</v>
      </c>
      <c r="D6235" s="268"/>
      <c r="E6235" s="267">
        <v>50</v>
      </c>
      <c r="F6235" s="269">
        <v>238</v>
      </c>
      <c r="G6235" s="270">
        <v>479</v>
      </c>
      <c r="M6235" s="267">
        <v>-78.026292694552453</v>
      </c>
    </row>
    <row r="6236" spans="1:13" x14ac:dyDescent="0.25">
      <c r="A6236" s="267">
        <v>8426065</v>
      </c>
      <c r="B6236" s="267" t="s">
        <v>10219</v>
      </c>
      <c r="C6236" s="267" t="s">
        <v>2525</v>
      </c>
      <c r="D6236" s="268"/>
      <c r="E6236" s="267">
        <v>50</v>
      </c>
      <c r="F6236" s="269">
        <v>970</v>
      </c>
      <c r="G6236" s="270">
        <v>1949.2</v>
      </c>
      <c r="M6236" s="267">
        <v>-77.881377556600455</v>
      </c>
    </row>
    <row r="6237" spans="1:13" x14ac:dyDescent="0.25">
      <c r="A6237" s="267">
        <v>8426066</v>
      </c>
      <c r="B6237" s="267" t="s">
        <v>10221</v>
      </c>
      <c r="C6237" s="267" t="s">
        <v>2525</v>
      </c>
      <c r="D6237" s="268"/>
      <c r="E6237" s="267">
        <v>50</v>
      </c>
      <c r="F6237" s="269">
        <v>1714</v>
      </c>
      <c r="G6237" s="270">
        <v>3445.6</v>
      </c>
      <c r="M6237" s="267">
        <v>-52.19377683651706</v>
      </c>
    </row>
    <row r="6238" spans="1:13" x14ac:dyDescent="0.25">
      <c r="A6238" s="267">
        <v>8426067</v>
      </c>
      <c r="B6238" s="267" t="s">
        <v>10223</v>
      </c>
      <c r="C6238" s="267" t="s">
        <v>2525</v>
      </c>
      <c r="D6238" s="268"/>
      <c r="E6238" s="267">
        <v>50</v>
      </c>
      <c r="F6238" s="269">
        <v>1731</v>
      </c>
      <c r="G6238" s="270">
        <v>3480</v>
      </c>
      <c r="M6238" s="267">
        <v>-74.28649854797267</v>
      </c>
    </row>
    <row r="6239" spans="1:13" x14ac:dyDescent="0.25">
      <c r="A6239" s="267">
        <v>8426070</v>
      </c>
      <c r="B6239" s="267" t="s">
        <v>10225</v>
      </c>
      <c r="C6239" s="267" t="s">
        <v>22275</v>
      </c>
      <c r="D6239" s="268"/>
      <c r="E6239" s="267">
        <v>50</v>
      </c>
      <c r="F6239" s="269">
        <v>9889</v>
      </c>
      <c r="G6239" s="270">
        <v>19877</v>
      </c>
      <c r="M6239" s="267">
        <v>-63.621316701234157</v>
      </c>
    </row>
    <row r="6240" spans="1:13" x14ac:dyDescent="0.25">
      <c r="A6240" s="267">
        <v>8426071</v>
      </c>
      <c r="B6240" s="267" t="s">
        <v>10227</v>
      </c>
      <c r="C6240" s="267" t="s">
        <v>2525</v>
      </c>
      <c r="D6240" s="268"/>
      <c r="E6240" s="267">
        <v>50</v>
      </c>
      <c r="F6240" s="269">
        <v>2184</v>
      </c>
      <c r="G6240" s="270">
        <v>4389.8</v>
      </c>
      <c r="M6240" s="267">
        <v>-77.867934197467292</v>
      </c>
    </row>
    <row r="6241" spans="1:13" x14ac:dyDescent="0.25">
      <c r="A6241" s="267">
        <v>8426073</v>
      </c>
      <c r="B6241" s="267" t="s">
        <v>10229</v>
      </c>
      <c r="C6241" s="267" t="s">
        <v>2525</v>
      </c>
      <c r="D6241" s="268"/>
      <c r="E6241" s="267">
        <v>50</v>
      </c>
      <c r="F6241" s="269">
        <v>2038</v>
      </c>
      <c r="G6241" s="270">
        <v>4095.4</v>
      </c>
      <c r="M6241" s="267">
        <v>-73.649121615950619</v>
      </c>
    </row>
    <row r="6242" spans="1:13" x14ac:dyDescent="0.25">
      <c r="A6242" s="267">
        <v>8426074</v>
      </c>
      <c r="B6242" s="267" t="s">
        <v>10231</v>
      </c>
      <c r="C6242" s="267" t="s">
        <v>2525</v>
      </c>
      <c r="D6242" s="268"/>
      <c r="E6242" s="267">
        <v>50</v>
      </c>
      <c r="F6242" s="269">
        <v>2025</v>
      </c>
      <c r="G6242" s="270">
        <v>4069.6</v>
      </c>
      <c r="M6242" s="267">
        <v>-76.557652394076186</v>
      </c>
    </row>
    <row r="6243" spans="1:13" x14ac:dyDescent="0.25">
      <c r="A6243" s="267">
        <v>8426078</v>
      </c>
      <c r="B6243" s="267" t="s">
        <v>10233</v>
      </c>
      <c r="C6243" s="267" t="s">
        <v>2525</v>
      </c>
      <c r="D6243" s="268"/>
      <c r="E6243" s="267">
        <v>50</v>
      </c>
      <c r="F6243" s="269">
        <v>100</v>
      </c>
      <c r="G6243" s="270">
        <v>200.6</v>
      </c>
      <c r="M6243" s="267">
        <v>-78.188899691061437</v>
      </c>
    </row>
    <row r="6244" spans="1:13" x14ac:dyDescent="0.25">
      <c r="A6244" s="267">
        <v>8426087</v>
      </c>
      <c r="B6244" s="267" t="s">
        <v>10235</v>
      </c>
      <c r="C6244" s="267" t="s">
        <v>22275</v>
      </c>
      <c r="D6244" s="268"/>
      <c r="E6244" s="267">
        <v>50</v>
      </c>
      <c r="F6244" s="269">
        <v>4331</v>
      </c>
      <c r="G6244" s="270">
        <v>8704.4</v>
      </c>
      <c r="M6244" s="267">
        <v>-65.008119260070146</v>
      </c>
    </row>
    <row r="6245" spans="1:13" x14ac:dyDescent="0.25">
      <c r="A6245" s="267">
        <v>8426090</v>
      </c>
      <c r="B6245" s="267" t="s">
        <v>10237</v>
      </c>
      <c r="C6245" s="267" t="s">
        <v>2525</v>
      </c>
      <c r="D6245" s="268"/>
      <c r="E6245" s="267">
        <v>50</v>
      </c>
      <c r="F6245" s="269">
        <v>452</v>
      </c>
      <c r="G6245" s="270">
        <v>909.4</v>
      </c>
      <c r="M6245" s="267">
        <v>-72.887378352785475</v>
      </c>
    </row>
    <row r="6246" spans="1:13" x14ac:dyDescent="0.25">
      <c r="A6246" s="267">
        <v>8426097</v>
      </c>
      <c r="B6246" s="267" t="s">
        <v>10239</v>
      </c>
      <c r="C6246" s="267" t="s">
        <v>22275</v>
      </c>
      <c r="D6246" s="268"/>
      <c r="E6246" s="267">
        <v>50</v>
      </c>
      <c r="F6246" s="269">
        <v>5039</v>
      </c>
      <c r="G6246" s="270">
        <v>10127.799999999999</v>
      </c>
      <c r="M6246" s="267">
        <v>-71.897985618248569</v>
      </c>
    </row>
    <row r="6247" spans="1:13" x14ac:dyDescent="0.25">
      <c r="A6247" s="267">
        <v>8426100</v>
      </c>
      <c r="B6247" s="267" t="s">
        <v>10241</v>
      </c>
      <c r="C6247" s="267" t="s">
        <v>2525</v>
      </c>
      <c r="D6247" s="268"/>
      <c r="E6247" s="267">
        <v>50</v>
      </c>
      <c r="F6247" s="269">
        <v>2184</v>
      </c>
      <c r="G6247" s="270">
        <v>4390.6000000000004</v>
      </c>
      <c r="M6247" s="267">
        <v>-74.504499815154134</v>
      </c>
    </row>
    <row r="6248" spans="1:13" x14ac:dyDescent="0.25">
      <c r="A6248" s="267">
        <v>8426108</v>
      </c>
      <c r="B6248" s="267" t="s">
        <v>10243</v>
      </c>
      <c r="C6248" s="267" t="s">
        <v>2525</v>
      </c>
      <c r="D6248" s="268"/>
      <c r="E6248" s="267">
        <v>50</v>
      </c>
      <c r="F6248" s="269">
        <v>3102</v>
      </c>
      <c r="G6248" s="270">
        <v>6234.8</v>
      </c>
      <c r="M6248" s="267">
        <v>-68.834527578532843</v>
      </c>
    </row>
    <row r="6249" spans="1:13" x14ac:dyDescent="0.25">
      <c r="A6249" s="267">
        <v>8426109</v>
      </c>
      <c r="B6249" s="267" t="s">
        <v>10245</v>
      </c>
      <c r="C6249" s="267" t="s">
        <v>2525</v>
      </c>
      <c r="D6249" s="268"/>
      <c r="E6249" s="267">
        <v>60</v>
      </c>
      <c r="F6249" s="269">
        <v>144</v>
      </c>
      <c r="G6249" s="270">
        <v>290.39999999999998</v>
      </c>
      <c r="M6249" s="267">
        <v>-81.578830437597944</v>
      </c>
    </row>
    <row r="6250" spans="1:13" x14ac:dyDescent="0.25">
      <c r="A6250" s="267">
        <v>8426113</v>
      </c>
      <c r="B6250" s="267" t="s">
        <v>10247</v>
      </c>
      <c r="C6250" s="267" t="s">
        <v>2525</v>
      </c>
      <c r="D6250" s="268"/>
      <c r="E6250" s="267">
        <v>60</v>
      </c>
      <c r="F6250" s="269">
        <v>980</v>
      </c>
      <c r="G6250" s="270">
        <v>1969.8</v>
      </c>
      <c r="M6250" s="267">
        <v>-80.758916669837717</v>
      </c>
    </row>
    <row r="6251" spans="1:13" x14ac:dyDescent="0.25">
      <c r="A6251" s="267">
        <v>8426117</v>
      </c>
      <c r="B6251" s="267" t="s">
        <v>10249</v>
      </c>
      <c r="C6251" s="267" t="s">
        <v>2525</v>
      </c>
      <c r="D6251" s="268"/>
      <c r="E6251" s="267">
        <v>60</v>
      </c>
      <c r="F6251" s="269">
        <v>1170</v>
      </c>
      <c r="G6251" s="270">
        <v>2352.4</v>
      </c>
      <c r="M6251" s="267">
        <v>-80.161783965496198</v>
      </c>
    </row>
    <row r="6252" spans="1:13" x14ac:dyDescent="0.25">
      <c r="A6252" s="267">
        <v>8426118</v>
      </c>
      <c r="B6252" s="267" t="s">
        <v>9811</v>
      </c>
      <c r="C6252" s="267" t="s">
        <v>2525</v>
      </c>
      <c r="D6252" s="268"/>
      <c r="E6252" s="267">
        <v>60</v>
      </c>
      <c r="F6252" s="269">
        <v>260</v>
      </c>
      <c r="G6252" s="270">
        <v>522.20000000000005</v>
      </c>
      <c r="M6252" s="267">
        <v>-81.743992686842375</v>
      </c>
    </row>
    <row r="6253" spans="1:13" x14ac:dyDescent="0.25">
      <c r="A6253" s="267">
        <v>8426120</v>
      </c>
      <c r="B6253" s="267" t="s">
        <v>10252</v>
      </c>
      <c r="C6253" s="267" t="s">
        <v>2525</v>
      </c>
      <c r="D6253" s="268"/>
      <c r="E6253" s="267">
        <v>50</v>
      </c>
      <c r="F6253" s="269">
        <v>2168</v>
      </c>
      <c r="G6253" s="270">
        <v>4358</v>
      </c>
      <c r="M6253" s="267">
        <v>-71.586544334370302</v>
      </c>
    </row>
    <row r="6254" spans="1:13" x14ac:dyDescent="0.25">
      <c r="A6254" s="267">
        <v>8426121</v>
      </c>
      <c r="B6254" s="267" t="s">
        <v>10254</v>
      </c>
      <c r="C6254" s="267" t="s">
        <v>2525</v>
      </c>
      <c r="D6254" s="268"/>
      <c r="E6254" s="267">
        <v>60</v>
      </c>
      <c r="F6254" s="269">
        <v>1202</v>
      </c>
      <c r="G6254" s="270">
        <v>2416.1999999999998</v>
      </c>
      <c r="M6254" s="267">
        <v>-81.167469379799272</v>
      </c>
    </row>
    <row r="6255" spans="1:13" x14ac:dyDescent="0.25">
      <c r="A6255" s="267">
        <v>8426124</v>
      </c>
      <c r="B6255" s="267" t="s">
        <v>10256</v>
      </c>
      <c r="C6255" s="267" t="s">
        <v>2525</v>
      </c>
      <c r="D6255" s="268"/>
      <c r="E6255" s="267">
        <v>50</v>
      </c>
      <c r="F6255" s="269">
        <v>1757</v>
      </c>
      <c r="G6255" s="270">
        <v>3530.6</v>
      </c>
      <c r="M6255" s="267">
        <v>-75.350531317586103</v>
      </c>
    </row>
    <row r="6256" spans="1:13" x14ac:dyDescent="0.25">
      <c r="A6256" s="267">
        <v>8426125</v>
      </c>
      <c r="B6256" s="267" t="s">
        <v>10258</v>
      </c>
      <c r="C6256" s="267" t="s">
        <v>2525</v>
      </c>
      <c r="D6256" s="268"/>
      <c r="E6256" s="267">
        <v>50</v>
      </c>
      <c r="F6256" s="269">
        <v>769</v>
      </c>
      <c r="G6256" s="270">
        <v>1546.4</v>
      </c>
      <c r="M6256" s="267">
        <v>-76.421241059353349</v>
      </c>
    </row>
    <row r="6257" spans="1:13" x14ac:dyDescent="0.25">
      <c r="A6257" s="267">
        <v>8426128</v>
      </c>
      <c r="B6257" s="267" t="s">
        <v>10260</v>
      </c>
      <c r="C6257" s="267" t="s">
        <v>2525</v>
      </c>
      <c r="D6257" s="268"/>
      <c r="E6257" s="267">
        <v>50</v>
      </c>
      <c r="F6257" s="269">
        <v>2484</v>
      </c>
      <c r="G6257" s="270">
        <v>4992.6000000000004</v>
      </c>
      <c r="M6257" s="267">
        <v>-71.625832653678771</v>
      </c>
    </row>
    <row r="6258" spans="1:13" x14ac:dyDescent="0.25">
      <c r="A6258" s="267">
        <v>8426134</v>
      </c>
      <c r="B6258" s="267" t="s">
        <v>10262</v>
      </c>
      <c r="C6258" s="267" t="s">
        <v>2525</v>
      </c>
      <c r="D6258" s="268"/>
      <c r="E6258" s="267">
        <v>50</v>
      </c>
      <c r="F6258" s="269">
        <v>3881</v>
      </c>
      <c r="G6258" s="270">
        <v>7801.8</v>
      </c>
      <c r="M6258" s="267">
        <v>-72.7010910680861</v>
      </c>
    </row>
    <row r="6259" spans="1:13" x14ac:dyDescent="0.25">
      <c r="A6259" s="267">
        <v>8426135</v>
      </c>
      <c r="B6259" s="267" t="s">
        <v>10264</v>
      </c>
      <c r="C6259" s="267" t="s">
        <v>2525</v>
      </c>
      <c r="D6259" s="268"/>
      <c r="E6259" s="267">
        <v>60</v>
      </c>
      <c r="F6259" s="269">
        <v>917</v>
      </c>
      <c r="G6259" s="270">
        <v>1843</v>
      </c>
      <c r="M6259" s="267">
        <v>-81.355715811126984</v>
      </c>
    </row>
    <row r="6260" spans="1:13" x14ac:dyDescent="0.25">
      <c r="A6260" s="267">
        <v>8435005</v>
      </c>
      <c r="B6260" s="267" t="s">
        <v>10266</v>
      </c>
      <c r="C6260" s="267" t="s">
        <v>2525</v>
      </c>
      <c r="D6260" s="268"/>
      <c r="E6260" s="267">
        <v>50</v>
      </c>
      <c r="F6260" s="269">
        <v>1916</v>
      </c>
      <c r="G6260" s="270">
        <v>3850.8</v>
      </c>
      <c r="M6260" s="267">
        <v>-73.583567900743887</v>
      </c>
    </row>
    <row r="6261" spans="1:13" x14ac:dyDescent="0.25">
      <c r="A6261" s="267">
        <v>8435010</v>
      </c>
      <c r="B6261" s="267" t="s">
        <v>10268</v>
      </c>
      <c r="C6261" s="267" t="s">
        <v>2525</v>
      </c>
      <c r="D6261" s="268"/>
      <c r="E6261" s="267">
        <v>50</v>
      </c>
      <c r="F6261" s="269">
        <v>778</v>
      </c>
      <c r="G6261" s="270">
        <v>1564.4</v>
      </c>
      <c r="M6261" s="267">
        <v>-77.071099289930345</v>
      </c>
    </row>
    <row r="6262" spans="1:13" x14ac:dyDescent="0.25">
      <c r="A6262" s="267">
        <v>8435013</v>
      </c>
      <c r="B6262" s="267" t="s">
        <v>10270</v>
      </c>
      <c r="C6262" s="267" t="s">
        <v>2525</v>
      </c>
      <c r="D6262" s="268"/>
      <c r="E6262" s="267">
        <v>50</v>
      </c>
      <c r="F6262" s="269">
        <v>2284</v>
      </c>
      <c r="G6262" s="270">
        <v>4591.3999999999996</v>
      </c>
      <c r="M6262" s="267">
        <v>-75.844287709877506</v>
      </c>
    </row>
    <row r="6263" spans="1:13" x14ac:dyDescent="0.25">
      <c r="A6263" s="267">
        <v>8435015</v>
      </c>
      <c r="B6263" s="267" t="s">
        <v>10272</v>
      </c>
      <c r="C6263" s="267" t="s">
        <v>2525</v>
      </c>
      <c r="D6263" s="268"/>
      <c r="E6263" s="267">
        <v>50</v>
      </c>
      <c r="F6263" s="269">
        <v>1411</v>
      </c>
      <c r="G6263" s="270">
        <v>2835.4</v>
      </c>
      <c r="M6263" s="267">
        <v>-75.823204086201855</v>
      </c>
    </row>
    <row r="6264" spans="1:13" x14ac:dyDescent="0.25">
      <c r="A6264" s="267">
        <v>8435016</v>
      </c>
      <c r="B6264" s="267" t="s">
        <v>10274</v>
      </c>
      <c r="C6264" s="267" t="s">
        <v>22275</v>
      </c>
      <c r="D6264" s="268"/>
      <c r="E6264" s="267">
        <v>50</v>
      </c>
      <c r="F6264" s="269">
        <v>28873</v>
      </c>
      <c r="G6264" s="270">
        <v>58035</v>
      </c>
      <c r="M6264" s="267">
        <v>-60.303130294237327</v>
      </c>
    </row>
    <row r="6265" spans="1:13" x14ac:dyDescent="0.25">
      <c r="A6265" s="267">
        <v>8435018</v>
      </c>
      <c r="B6265" s="267" t="s">
        <v>10276</v>
      </c>
      <c r="C6265" s="267" t="s">
        <v>2525</v>
      </c>
      <c r="D6265" s="268"/>
      <c r="E6265" s="267">
        <v>50</v>
      </c>
      <c r="F6265" s="269">
        <v>702</v>
      </c>
      <c r="G6265" s="270">
        <v>1412</v>
      </c>
      <c r="M6265" s="267">
        <v>-68.78877728900207</v>
      </c>
    </row>
    <row r="6266" spans="1:13" x14ac:dyDescent="0.25">
      <c r="A6266" s="267">
        <v>8435020</v>
      </c>
      <c r="B6266" s="267" t="s">
        <v>10278</v>
      </c>
      <c r="C6266" s="267" t="s">
        <v>2525</v>
      </c>
      <c r="D6266" s="268"/>
      <c r="E6266" s="267">
        <v>60</v>
      </c>
      <c r="F6266" s="269">
        <v>1443</v>
      </c>
      <c r="G6266" s="270">
        <v>2899.6</v>
      </c>
      <c r="M6266" s="267">
        <v>-81.364743669956781</v>
      </c>
    </row>
    <row r="6267" spans="1:13" x14ac:dyDescent="0.25">
      <c r="A6267" s="267">
        <v>8435024</v>
      </c>
      <c r="B6267" s="267" t="s">
        <v>10280</v>
      </c>
      <c r="C6267" s="267" t="s">
        <v>2525</v>
      </c>
      <c r="D6267" s="268"/>
      <c r="E6267" s="267">
        <v>50</v>
      </c>
      <c r="F6267" s="269">
        <v>3081</v>
      </c>
      <c r="G6267" s="270">
        <v>6192.2</v>
      </c>
      <c r="M6267" s="267">
        <v>-58.068005622751436</v>
      </c>
    </row>
    <row r="6268" spans="1:13" x14ac:dyDescent="0.25">
      <c r="A6268" s="267">
        <v>8435029</v>
      </c>
      <c r="B6268" s="267" t="s">
        <v>14758</v>
      </c>
      <c r="C6268" s="267" t="s">
        <v>2525</v>
      </c>
      <c r="D6268" s="268"/>
      <c r="E6268" s="267">
        <v>50</v>
      </c>
      <c r="F6268" s="269">
        <v>4092</v>
      </c>
      <c r="G6268" s="270">
        <v>8224.6</v>
      </c>
      <c r="M6268" s="267">
        <v>-70.744782868732671</v>
      </c>
    </row>
    <row r="6269" spans="1:13" x14ac:dyDescent="0.25">
      <c r="A6269" s="267">
        <v>8435030</v>
      </c>
      <c r="B6269" s="267" t="s">
        <v>14760</v>
      </c>
      <c r="C6269" s="267" t="s">
        <v>2525</v>
      </c>
      <c r="D6269" s="268"/>
      <c r="E6269" s="267">
        <v>50</v>
      </c>
      <c r="F6269" s="269">
        <v>3838</v>
      </c>
      <c r="G6269" s="270">
        <v>7714.2</v>
      </c>
      <c r="M6269" s="267">
        <v>-71.113000085497376</v>
      </c>
    </row>
    <row r="6270" spans="1:13" x14ac:dyDescent="0.25">
      <c r="A6270" s="267">
        <v>8435034</v>
      </c>
      <c r="B6270" s="267" t="s">
        <v>14762</v>
      </c>
      <c r="C6270" s="267" t="s">
        <v>22275</v>
      </c>
      <c r="D6270" s="268"/>
      <c r="E6270" s="267">
        <v>50</v>
      </c>
      <c r="F6270" s="269">
        <v>6471</v>
      </c>
      <c r="G6270" s="270">
        <v>13006</v>
      </c>
      <c r="M6270" s="267">
        <v>-56.228542886519918</v>
      </c>
    </row>
    <row r="6271" spans="1:13" x14ac:dyDescent="0.25">
      <c r="A6271" s="267">
        <v>8435035</v>
      </c>
      <c r="B6271" s="267" t="s">
        <v>14764</v>
      </c>
      <c r="C6271" s="267" t="s">
        <v>2525</v>
      </c>
      <c r="D6271" s="268"/>
      <c r="E6271" s="267">
        <v>50</v>
      </c>
      <c r="F6271" s="269">
        <v>6564</v>
      </c>
      <c r="G6271" s="270">
        <v>13194.6</v>
      </c>
      <c r="M6271" s="267">
        <v>-64.95164451372716</v>
      </c>
    </row>
    <row r="6272" spans="1:13" x14ac:dyDescent="0.25">
      <c r="A6272" s="267">
        <v>8435036</v>
      </c>
      <c r="B6272" s="267" t="s">
        <v>14766</v>
      </c>
      <c r="C6272" s="267" t="s">
        <v>22275</v>
      </c>
      <c r="D6272" s="268"/>
      <c r="E6272" s="267">
        <v>50</v>
      </c>
      <c r="F6272" s="269">
        <v>2755</v>
      </c>
      <c r="G6272" s="270">
        <v>5536.6</v>
      </c>
      <c r="M6272" s="267">
        <v>-71.162583043663432</v>
      </c>
    </row>
    <row r="6273" spans="1:13" x14ac:dyDescent="0.25">
      <c r="A6273" s="267">
        <v>8435042</v>
      </c>
      <c r="B6273" s="267" t="s">
        <v>14768</v>
      </c>
      <c r="C6273" s="267" t="s">
        <v>2525</v>
      </c>
      <c r="D6273" s="268"/>
      <c r="E6273" s="267">
        <v>50</v>
      </c>
      <c r="F6273" s="269">
        <v>1315</v>
      </c>
      <c r="G6273" s="270">
        <v>2643.6</v>
      </c>
      <c r="M6273" s="267">
        <v>-77.048830070203081</v>
      </c>
    </row>
    <row r="6274" spans="1:13" x14ac:dyDescent="0.25">
      <c r="A6274" s="267">
        <v>8435045</v>
      </c>
      <c r="B6274" s="267" t="s">
        <v>14770</v>
      </c>
      <c r="C6274" s="267" t="s">
        <v>2525</v>
      </c>
      <c r="D6274" s="268"/>
      <c r="E6274" s="267">
        <v>50</v>
      </c>
      <c r="F6274" s="269">
        <v>2223</v>
      </c>
      <c r="G6274" s="270">
        <v>4469.2</v>
      </c>
      <c r="M6274" s="267">
        <v>-71.542664452530829</v>
      </c>
    </row>
    <row r="6275" spans="1:13" x14ac:dyDescent="0.25">
      <c r="A6275" s="267">
        <v>8435047</v>
      </c>
      <c r="B6275" s="267" t="s">
        <v>14772</v>
      </c>
      <c r="C6275" s="267" t="s">
        <v>2525</v>
      </c>
      <c r="D6275" s="268"/>
      <c r="E6275" s="267">
        <v>50</v>
      </c>
      <c r="F6275" s="269">
        <v>2104</v>
      </c>
      <c r="G6275" s="270">
        <v>4229.6000000000004</v>
      </c>
      <c r="M6275" s="267">
        <v>-71.581377082604348</v>
      </c>
    </row>
    <row r="6276" spans="1:13" x14ac:dyDescent="0.25">
      <c r="A6276" s="267">
        <v>8435052</v>
      </c>
      <c r="B6276" s="267" t="s">
        <v>3510</v>
      </c>
      <c r="C6276" s="267" t="s">
        <v>2525</v>
      </c>
      <c r="D6276" s="268"/>
      <c r="E6276" s="267">
        <v>50</v>
      </c>
      <c r="F6276" s="269">
        <v>5503</v>
      </c>
      <c r="G6276" s="270">
        <v>11061.8</v>
      </c>
      <c r="M6276" s="267">
        <v>-71.380527491508914</v>
      </c>
    </row>
    <row r="6277" spans="1:13" x14ac:dyDescent="0.25">
      <c r="A6277" s="267">
        <v>8435053</v>
      </c>
      <c r="B6277" s="267" t="s">
        <v>14775</v>
      </c>
      <c r="C6277" s="267" t="s">
        <v>2525</v>
      </c>
      <c r="D6277" s="268"/>
      <c r="E6277" s="267">
        <v>50</v>
      </c>
      <c r="F6277" s="269">
        <v>1039</v>
      </c>
      <c r="G6277" s="270">
        <v>2087.6</v>
      </c>
      <c r="M6277" s="267">
        <v>-78.274219118077383</v>
      </c>
    </row>
    <row r="6278" spans="1:13" x14ac:dyDescent="0.25">
      <c r="A6278" s="267">
        <v>8435054</v>
      </c>
      <c r="B6278" s="267" t="s">
        <v>11894</v>
      </c>
      <c r="C6278" s="267" t="s">
        <v>2525</v>
      </c>
      <c r="D6278" s="268"/>
      <c r="E6278" s="267">
        <v>50</v>
      </c>
      <c r="F6278" s="269">
        <v>493</v>
      </c>
      <c r="G6278" s="270">
        <v>990</v>
      </c>
      <c r="M6278" s="267">
        <v>-76.643057552228839</v>
      </c>
    </row>
    <row r="6279" spans="1:13" x14ac:dyDescent="0.25">
      <c r="A6279" s="267">
        <v>8435057</v>
      </c>
      <c r="B6279" s="267" t="s">
        <v>14778</v>
      </c>
      <c r="C6279" s="267" t="s">
        <v>22275</v>
      </c>
      <c r="D6279" s="268"/>
      <c r="E6279" s="267">
        <v>50</v>
      </c>
      <c r="F6279" s="269">
        <v>9140</v>
      </c>
      <c r="G6279" s="270">
        <v>18371.8</v>
      </c>
      <c r="M6279" s="267">
        <v>-64.220470150471598</v>
      </c>
    </row>
    <row r="6280" spans="1:13" x14ac:dyDescent="0.25">
      <c r="A6280" s="267">
        <v>8435059</v>
      </c>
      <c r="B6280" s="267" t="s">
        <v>14780</v>
      </c>
      <c r="C6280" s="267" t="s">
        <v>22275</v>
      </c>
      <c r="D6280" s="268"/>
      <c r="E6280" s="267">
        <v>50</v>
      </c>
      <c r="F6280" s="269">
        <v>10850</v>
      </c>
      <c r="G6280" s="270">
        <v>21807.599999999999</v>
      </c>
      <c r="M6280" s="267">
        <v>-68.150081866577011</v>
      </c>
    </row>
    <row r="6281" spans="1:13" x14ac:dyDescent="0.25">
      <c r="A6281" s="267">
        <v>8435066</v>
      </c>
      <c r="B6281" s="267" t="s">
        <v>14782</v>
      </c>
      <c r="C6281" s="267" t="s">
        <v>2525</v>
      </c>
      <c r="D6281" s="268"/>
      <c r="E6281" s="267">
        <v>50</v>
      </c>
      <c r="F6281" s="269">
        <v>3929</v>
      </c>
      <c r="G6281" s="270">
        <v>7896.8</v>
      </c>
      <c r="M6281" s="267">
        <v>-76.913609022728565</v>
      </c>
    </row>
    <row r="6282" spans="1:13" x14ac:dyDescent="0.25">
      <c r="A6282" s="267">
        <v>8435067</v>
      </c>
      <c r="B6282" s="267" t="s">
        <v>14784</v>
      </c>
      <c r="C6282" s="267" t="s">
        <v>2525</v>
      </c>
      <c r="D6282" s="268"/>
      <c r="E6282" s="267">
        <v>50</v>
      </c>
      <c r="F6282" s="269">
        <v>2068</v>
      </c>
      <c r="G6282" s="270">
        <v>4155.8</v>
      </c>
      <c r="M6282" s="267">
        <v>-74.980524069789297</v>
      </c>
    </row>
    <row r="6283" spans="1:13" x14ac:dyDescent="0.25">
      <c r="A6283" s="267">
        <v>8436001</v>
      </c>
      <c r="B6283" s="267" t="s">
        <v>14785</v>
      </c>
      <c r="C6283" s="267" t="s">
        <v>2525</v>
      </c>
      <c r="D6283" s="268"/>
      <c r="E6283" s="267">
        <v>50</v>
      </c>
      <c r="F6283" s="269">
        <v>834</v>
      </c>
      <c r="G6283" s="270">
        <v>1676</v>
      </c>
      <c r="M6283" s="267">
        <v>-77.548867346815555</v>
      </c>
    </row>
    <row r="6284" spans="1:13" x14ac:dyDescent="0.25">
      <c r="A6284" s="267">
        <v>8436003</v>
      </c>
      <c r="B6284" s="267" t="s">
        <v>14786</v>
      </c>
      <c r="C6284" s="267" t="s">
        <v>2525</v>
      </c>
      <c r="D6284" s="268"/>
      <c r="E6284" s="267">
        <v>50</v>
      </c>
      <c r="F6284" s="269">
        <v>1346</v>
      </c>
      <c r="G6284" s="270">
        <v>2705.4</v>
      </c>
      <c r="M6284" s="267">
        <v>-73.529392411200249</v>
      </c>
    </row>
    <row r="6285" spans="1:13" x14ac:dyDescent="0.25">
      <c r="A6285" s="267">
        <v>8436004</v>
      </c>
      <c r="B6285" s="267" t="s">
        <v>14787</v>
      </c>
      <c r="C6285" s="267" t="s">
        <v>2525</v>
      </c>
      <c r="D6285" s="268"/>
      <c r="E6285" s="267">
        <v>50</v>
      </c>
      <c r="F6285" s="269">
        <v>1247</v>
      </c>
      <c r="G6285" s="270">
        <v>2507.1999999999998</v>
      </c>
      <c r="M6285" s="267">
        <v>-67.563097597165552</v>
      </c>
    </row>
    <row r="6286" spans="1:13" x14ac:dyDescent="0.25">
      <c r="A6286" s="267">
        <v>8436005</v>
      </c>
      <c r="B6286" s="267" t="s">
        <v>14788</v>
      </c>
      <c r="C6286" s="267" t="s">
        <v>2525</v>
      </c>
      <c r="D6286" s="268"/>
      <c r="E6286" s="267">
        <v>50</v>
      </c>
      <c r="F6286" s="269">
        <v>2128</v>
      </c>
      <c r="G6286" s="270">
        <v>4278.2</v>
      </c>
      <c r="M6286" s="267">
        <v>-71.042082021920407</v>
      </c>
    </row>
    <row r="6287" spans="1:13" x14ac:dyDescent="0.25">
      <c r="A6287" s="267">
        <v>8436006</v>
      </c>
      <c r="B6287" s="267" t="s">
        <v>14789</v>
      </c>
      <c r="C6287" s="267" t="s">
        <v>2525</v>
      </c>
      <c r="D6287" s="268"/>
      <c r="E6287" s="267">
        <v>50</v>
      </c>
      <c r="F6287" s="269">
        <v>1953</v>
      </c>
      <c r="G6287" s="270">
        <v>3926</v>
      </c>
      <c r="M6287" s="267">
        <v>-71.912921083351222</v>
      </c>
    </row>
    <row r="6288" spans="1:13" x14ac:dyDescent="0.25">
      <c r="A6288" s="267">
        <v>8436008</v>
      </c>
      <c r="B6288" s="267" t="s">
        <v>14790</v>
      </c>
      <c r="C6288" s="267" t="s">
        <v>22275</v>
      </c>
      <c r="D6288" s="268"/>
      <c r="E6288" s="267">
        <v>50</v>
      </c>
      <c r="F6288" s="269">
        <v>4837</v>
      </c>
      <c r="G6288" s="270">
        <v>9722.2000000000007</v>
      </c>
      <c r="M6288" s="267">
        <v>-77.698361856674907</v>
      </c>
    </row>
    <row r="6289" spans="1:13" x14ac:dyDescent="0.25">
      <c r="A6289" s="267">
        <v>8436009</v>
      </c>
      <c r="B6289" s="267" t="s">
        <v>14791</v>
      </c>
      <c r="C6289" s="267" t="s">
        <v>22275</v>
      </c>
      <c r="D6289" s="268"/>
      <c r="E6289" s="267">
        <v>50</v>
      </c>
      <c r="F6289" s="269">
        <v>9788</v>
      </c>
      <c r="G6289" s="270">
        <v>19674</v>
      </c>
      <c r="M6289" s="267">
        <v>-74.838076489255897</v>
      </c>
    </row>
    <row r="6290" spans="1:13" x14ac:dyDescent="0.25">
      <c r="A6290" s="267">
        <v>8436010</v>
      </c>
      <c r="B6290" s="267" t="s">
        <v>14792</v>
      </c>
      <c r="C6290" s="267" t="s">
        <v>22275</v>
      </c>
      <c r="D6290" s="268"/>
      <c r="E6290" s="267">
        <v>50</v>
      </c>
      <c r="F6290" s="269">
        <v>7075</v>
      </c>
      <c r="G6290" s="270">
        <v>14221</v>
      </c>
      <c r="M6290" s="267">
        <v>-73.681900964801855</v>
      </c>
    </row>
    <row r="6291" spans="1:13" x14ac:dyDescent="0.25">
      <c r="A6291" s="267">
        <v>8436011</v>
      </c>
      <c r="B6291" s="267" t="s">
        <v>14793</v>
      </c>
      <c r="C6291" s="267" t="s">
        <v>2525</v>
      </c>
      <c r="D6291" s="268"/>
      <c r="E6291" s="267">
        <v>50</v>
      </c>
      <c r="F6291" s="269">
        <v>3557</v>
      </c>
      <c r="G6291" s="270">
        <v>7150</v>
      </c>
      <c r="M6291" s="267">
        <v>-70.222287973324995</v>
      </c>
    </row>
    <row r="6292" spans="1:13" x14ac:dyDescent="0.25">
      <c r="A6292" s="267">
        <v>8436012</v>
      </c>
      <c r="B6292" s="267" t="s">
        <v>14794</v>
      </c>
      <c r="C6292" s="267" t="s">
        <v>2525</v>
      </c>
      <c r="D6292" s="268"/>
      <c r="E6292" s="267">
        <v>50</v>
      </c>
      <c r="F6292" s="269">
        <v>2460</v>
      </c>
      <c r="G6292" s="270">
        <v>4943.6000000000004</v>
      </c>
      <c r="M6292" s="267">
        <v>-74.904890355988044</v>
      </c>
    </row>
    <row r="6293" spans="1:13" x14ac:dyDescent="0.25">
      <c r="A6293" s="267">
        <v>8436013</v>
      </c>
      <c r="B6293" s="267" t="s">
        <v>8330</v>
      </c>
      <c r="C6293" s="267" t="s">
        <v>2525</v>
      </c>
      <c r="D6293" s="268"/>
      <c r="E6293" s="267">
        <v>50</v>
      </c>
      <c r="F6293" s="269">
        <v>1996</v>
      </c>
      <c r="G6293" s="270">
        <v>4011.6</v>
      </c>
      <c r="M6293" s="267">
        <v>-66.468205127979104</v>
      </c>
    </row>
    <row r="6294" spans="1:13" x14ac:dyDescent="0.25">
      <c r="A6294" s="267">
        <v>8436014</v>
      </c>
      <c r="B6294" s="267" t="s">
        <v>14795</v>
      </c>
      <c r="C6294" s="267" t="s">
        <v>2525</v>
      </c>
      <c r="D6294" s="268"/>
      <c r="E6294" s="267">
        <v>60</v>
      </c>
      <c r="F6294" s="269">
        <v>1561</v>
      </c>
      <c r="G6294" s="270">
        <v>3138.4</v>
      </c>
      <c r="M6294" s="267">
        <v>-79.335150422725178</v>
      </c>
    </row>
    <row r="6295" spans="1:13" x14ac:dyDescent="0.25">
      <c r="A6295" s="267">
        <v>8436018</v>
      </c>
      <c r="B6295" s="267" t="s">
        <v>14796</v>
      </c>
      <c r="C6295" s="267" t="s">
        <v>2525</v>
      </c>
      <c r="D6295" s="268"/>
      <c r="E6295" s="267">
        <v>50</v>
      </c>
      <c r="F6295" s="269">
        <v>1561</v>
      </c>
      <c r="G6295" s="270">
        <v>3136.8</v>
      </c>
      <c r="M6295" s="267">
        <v>-74.991836791732027</v>
      </c>
    </row>
    <row r="6296" spans="1:13" x14ac:dyDescent="0.25">
      <c r="A6296" s="267">
        <v>8436019</v>
      </c>
      <c r="B6296" s="267" t="s">
        <v>14797</v>
      </c>
      <c r="C6296" s="267" t="s">
        <v>2525</v>
      </c>
      <c r="D6296" s="268"/>
      <c r="E6296" s="267">
        <v>60</v>
      </c>
      <c r="F6296" s="269">
        <v>309</v>
      </c>
      <c r="G6296" s="270">
        <v>620.79999999999995</v>
      </c>
      <c r="M6296" s="267">
        <v>-82.845389666163157</v>
      </c>
    </row>
    <row r="6297" spans="1:13" x14ac:dyDescent="0.25">
      <c r="A6297" s="267">
        <v>8436024</v>
      </c>
      <c r="B6297" s="267" t="s">
        <v>14798</v>
      </c>
      <c r="C6297" s="267" t="s">
        <v>2525</v>
      </c>
      <c r="D6297" s="268"/>
      <c r="E6297" s="267">
        <v>60</v>
      </c>
      <c r="F6297" s="269">
        <v>593</v>
      </c>
      <c r="G6297" s="270">
        <v>1191.2</v>
      </c>
      <c r="M6297" s="267">
        <v>-81.568907553986449</v>
      </c>
    </row>
    <row r="6298" spans="1:13" x14ac:dyDescent="0.25">
      <c r="A6298" s="267">
        <v>8436027</v>
      </c>
      <c r="B6298" s="267" t="s">
        <v>14799</v>
      </c>
      <c r="C6298" s="267" t="s">
        <v>2525</v>
      </c>
      <c r="D6298" s="268"/>
      <c r="E6298" s="267">
        <v>50</v>
      </c>
      <c r="F6298" s="269">
        <v>248</v>
      </c>
      <c r="G6298" s="270">
        <v>498.4</v>
      </c>
      <c r="M6298" s="267">
        <v>-78.636577579452947</v>
      </c>
    </row>
    <row r="6299" spans="1:13" x14ac:dyDescent="0.25">
      <c r="A6299" s="267">
        <v>8436032</v>
      </c>
      <c r="B6299" s="267" t="s">
        <v>14800</v>
      </c>
      <c r="C6299" s="267" t="s">
        <v>2525</v>
      </c>
      <c r="D6299" s="268"/>
      <c r="E6299" s="267">
        <v>60</v>
      </c>
      <c r="F6299" s="269">
        <v>328</v>
      </c>
      <c r="G6299" s="270">
        <v>659.4</v>
      </c>
      <c r="M6299" s="267">
        <v>-81.834455290595201</v>
      </c>
    </row>
    <row r="6300" spans="1:13" x14ac:dyDescent="0.25">
      <c r="A6300" s="267">
        <v>8436039</v>
      </c>
      <c r="B6300" s="267" t="s">
        <v>14801</v>
      </c>
      <c r="C6300" s="267" t="s">
        <v>2525</v>
      </c>
      <c r="D6300" s="268"/>
      <c r="E6300" s="267">
        <v>50</v>
      </c>
      <c r="F6300" s="269">
        <v>1517</v>
      </c>
      <c r="G6300" s="270">
        <v>3048.8</v>
      </c>
      <c r="M6300" s="267">
        <v>-66.855049402095631</v>
      </c>
    </row>
    <row r="6301" spans="1:13" x14ac:dyDescent="0.25">
      <c r="A6301" s="267">
        <v>8436040</v>
      </c>
      <c r="B6301" s="267" t="s">
        <v>14802</v>
      </c>
      <c r="C6301" s="267" t="s">
        <v>2525</v>
      </c>
      <c r="D6301" s="268"/>
      <c r="E6301" s="267">
        <v>60</v>
      </c>
      <c r="F6301" s="269">
        <v>87</v>
      </c>
      <c r="G6301" s="270">
        <v>175.4</v>
      </c>
      <c r="M6301" s="267">
        <v>-80.247374710628321</v>
      </c>
    </row>
    <row r="6302" spans="1:13" x14ac:dyDescent="0.25">
      <c r="A6302" s="267">
        <v>8436047</v>
      </c>
      <c r="B6302" s="267" t="s">
        <v>14803</v>
      </c>
      <c r="C6302" s="267" t="s">
        <v>2525</v>
      </c>
      <c r="D6302" s="268"/>
      <c r="E6302" s="267">
        <v>50</v>
      </c>
      <c r="F6302" s="269">
        <v>370</v>
      </c>
      <c r="G6302" s="270">
        <v>744.2</v>
      </c>
      <c r="M6302" s="267">
        <v>-78.803198971907392</v>
      </c>
    </row>
    <row r="6303" spans="1:13" x14ac:dyDescent="0.25">
      <c r="A6303" s="267">
        <v>8436049</v>
      </c>
      <c r="B6303" s="267" t="s">
        <v>14804</v>
      </c>
      <c r="C6303" s="267" t="s">
        <v>22275</v>
      </c>
      <c r="D6303" s="268"/>
      <c r="E6303" s="267">
        <v>50</v>
      </c>
      <c r="F6303" s="269">
        <v>6801</v>
      </c>
      <c r="G6303" s="270">
        <v>13670.6</v>
      </c>
      <c r="M6303" s="267">
        <v>-70.481700486409551</v>
      </c>
    </row>
    <row r="6304" spans="1:13" x14ac:dyDescent="0.25">
      <c r="A6304" s="267">
        <v>8436052</v>
      </c>
      <c r="B6304" s="267" t="s">
        <v>14805</v>
      </c>
      <c r="C6304" s="267" t="s">
        <v>2525</v>
      </c>
      <c r="D6304" s="268"/>
      <c r="E6304" s="267">
        <v>50</v>
      </c>
      <c r="F6304" s="269">
        <v>4268</v>
      </c>
      <c r="G6304" s="270">
        <v>8579.4</v>
      </c>
      <c r="M6304" s="267">
        <v>-75.60567545537242</v>
      </c>
    </row>
    <row r="6305" spans="1:13" x14ac:dyDescent="0.25">
      <c r="A6305" s="267">
        <v>8436053</v>
      </c>
      <c r="B6305" s="267" t="s">
        <v>14806</v>
      </c>
      <c r="C6305" s="267" t="s">
        <v>2525</v>
      </c>
      <c r="D6305" s="268"/>
      <c r="E6305" s="267">
        <v>50</v>
      </c>
      <c r="F6305" s="269">
        <v>334</v>
      </c>
      <c r="G6305" s="270">
        <v>670.6</v>
      </c>
      <c r="M6305" s="267">
        <v>-78.132260246647036</v>
      </c>
    </row>
    <row r="6306" spans="1:13" x14ac:dyDescent="0.25">
      <c r="A6306" s="267">
        <v>8436055</v>
      </c>
      <c r="B6306" s="267" t="s">
        <v>14807</v>
      </c>
      <c r="C6306" s="267" t="s">
        <v>22275</v>
      </c>
      <c r="D6306" s="268"/>
      <c r="E6306" s="267">
        <v>50</v>
      </c>
      <c r="F6306" s="269">
        <v>10864</v>
      </c>
      <c r="G6306" s="270">
        <v>21836.400000000001</v>
      </c>
      <c r="M6306" s="267">
        <v>-70.584085494662318</v>
      </c>
    </row>
    <row r="6307" spans="1:13" x14ac:dyDescent="0.25">
      <c r="A6307" s="267">
        <v>8436064</v>
      </c>
      <c r="B6307" s="267" t="s">
        <v>14808</v>
      </c>
      <c r="C6307" s="267" t="s">
        <v>22275</v>
      </c>
      <c r="D6307" s="268"/>
      <c r="E6307" s="267">
        <v>50</v>
      </c>
      <c r="F6307" s="269">
        <v>24445</v>
      </c>
      <c r="G6307" s="270">
        <v>49134.2</v>
      </c>
      <c r="M6307" s="267">
        <v>-60.148644655601657</v>
      </c>
    </row>
    <row r="6308" spans="1:13" x14ac:dyDescent="0.25">
      <c r="A6308" s="267">
        <v>8436067</v>
      </c>
      <c r="B6308" s="267" t="s">
        <v>14809</v>
      </c>
      <c r="C6308" s="267" t="s">
        <v>2525</v>
      </c>
      <c r="D6308" s="268"/>
      <c r="E6308" s="267">
        <v>60</v>
      </c>
      <c r="F6308" s="269">
        <v>317</v>
      </c>
      <c r="G6308" s="270">
        <v>636.6</v>
      </c>
      <c r="M6308" s="267">
        <v>-82.865239574982112</v>
      </c>
    </row>
    <row r="6309" spans="1:13" x14ac:dyDescent="0.25">
      <c r="A6309" s="267">
        <v>8436069</v>
      </c>
      <c r="B6309" s="267" t="s">
        <v>14810</v>
      </c>
      <c r="C6309" s="267" t="s">
        <v>2525</v>
      </c>
      <c r="D6309" s="268"/>
      <c r="E6309" s="267">
        <v>50</v>
      </c>
      <c r="F6309" s="269">
        <v>1847</v>
      </c>
      <c r="G6309" s="270">
        <v>3712.8</v>
      </c>
      <c r="M6309" s="267">
        <v>-73.526291190610024</v>
      </c>
    </row>
    <row r="6310" spans="1:13" x14ac:dyDescent="0.25">
      <c r="A6310" s="267">
        <v>8436077</v>
      </c>
      <c r="B6310" s="267" t="s">
        <v>14811</v>
      </c>
      <c r="C6310" s="267" t="s">
        <v>2525</v>
      </c>
      <c r="D6310" s="268"/>
      <c r="E6310" s="267">
        <v>60</v>
      </c>
      <c r="F6310" s="269">
        <v>138</v>
      </c>
      <c r="G6310" s="270">
        <v>278.2</v>
      </c>
      <c r="M6310" s="267">
        <v>-81.058846197211238</v>
      </c>
    </row>
    <row r="6311" spans="1:13" x14ac:dyDescent="0.25">
      <c r="A6311" s="267">
        <v>8436078</v>
      </c>
      <c r="B6311" s="267" t="s">
        <v>14812</v>
      </c>
      <c r="C6311" s="267" t="s">
        <v>2525</v>
      </c>
      <c r="D6311" s="268"/>
      <c r="E6311" s="267">
        <v>50</v>
      </c>
      <c r="F6311" s="269">
        <v>2233</v>
      </c>
      <c r="G6311" s="270">
        <v>4488</v>
      </c>
      <c r="M6311" s="267">
        <v>-72.036069188179454</v>
      </c>
    </row>
    <row r="6312" spans="1:13" x14ac:dyDescent="0.25">
      <c r="A6312" s="267">
        <v>8436079</v>
      </c>
      <c r="B6312" s="267" t="s">
        <v>14813</v>
      </c>
      <c r="C6312" s="267" t="s">
        <v>2525</v>
      </c>
      <c r="D6312" s="268"/>
      <c r="E6312" s="267">
        <v>50</v>
      </c>
      <c r="F6312" s="269">
        <v>1532</v>
      </c>
      <c r="G6312" s="270">
        <v>3080.2</v>
      </c>
      <c r="M6312" s="267">
        <v>-73.11957485370543</v>
      </c>
    </row>
    <row r="6313" spans="1:13" x14ac:dyDescent="0.25">
      <c r="A6313" s="267">
        <v>8436081</v>
      </c>
      <c r="B6313" s="267" t="s">
        <v>14814</v>
      </c>
      <c r="C6313" s="267" t="s">
        <v>22275</v>
      </c>
      <c r="D6313" s="268"/>
      <c r="E6313" s="267">
        <v>50</v>
      </c>
      <c r="F6313" s="269">
        <v>13323</v>
      </c>
      <c r="G6313" s="270">
        <v>26779.4</v>
      </c>
      <c r="M6313" s="267">
        <v>-69.290987733280886</v>
      </c>
    </row>
    <row r="6314" spans="1:13" x14ac:dyDescent="0.25">
      <c r="A6314" s="267">
        <v>8436082</v>
      </c>
      <c r="B6314" s="267" t="s">
        <v>14815</v>
      </c>
      <c r="C6314" s="267" t="s">
        <v>22275</v>
      </c>
      <c r="D6314" s="268"/>
      <c r="E6314" s="267">
        <v>50</v>
      </c>
      <c r="F6314" s="269">
        <v>11711</v>
      </c>
      <c r="G6314" s="270">
        <v>23539.200000000001</v>
      </c>
      <c r="M6314" s="267">
        <v>-70.360579114239513</v>
      </c>
    </row>
    <row r="6315" spans="1:13" x14ac:dyDescent="0.25">
      <c r="A6315" s="267">
        <v>8436083</v>
      </c>
      <c r="B6315" s="267" t="s">
        <v>14816</v>
      </c>
      <c r="C6315" s="267" t="s">
        <v>2525</v>
      </c>
      <c r="D6315" s="268"/>
      <c r="E6315" s="267">
        <v>60</v>
      </c>
      <c r="F6315" s="269">
        <v>2381</v>
      </c>
      <c r="G6315" s="270">
        <v>4785.3999999999996</v>
      </c>
      <c r="M6315" s="267">
        <v>-80.68789146345398</v>
      </c>
    </row>
    <row r="6316" spans="1:13" x14ac:dyDescent="0.25">
      <c r="A6316" s="267">
        <v>8436085</v>
      </c>
      <c r="B6316" s="267" t="s">
        <v>14817</v>
      </c>
      <c r="C6316" s="267" t="s">
        <v>2525</v>
      </c>
      <c r="D6316" s="268"/>
      <c r="E6316" s="267">
        <v>60</v>
      </c>
      <c r="F6316" s="269">
        <v>1735</v>
      </c>
      <c r="G6316" s="270">
        <v>3487.4</v>
      </c>
      <c r="M6316" s="267">
        <v>-79.291678287900822</v>
      </c>
    </row>
    <row r="6317" spans="1:13" x14ac:dyDescent="0.25">
      <c r="A6317" s="267">
        <v>8436087</v>
      </c>
      <c r="B6317" s="267" t="s">
        <v>14818</v>
      </c>
      <c r="C6317" s="267" t="s">
        <v>2525</v>
      </c>
      <c r="D6317" s="268"/>
      <c r="E6317" s="267">
        <v>50</v>
      </c>
      <c r="F6317" s="269">
        <v>2015</v>
      </c>
      <c r="G6317" s="270">
        <v>4050.8</v>
      </c>
      <c r="M6317" s="267">
        <v>-76.681356067514884</v>
      </c>
    </row>
    <row r="6318" spans="1:13" x14ac:dyDescent="0.25">
      <c r="A6318" s="267">
        <v>8436093</v>
      </c>
      <c r="B6318" s="267" t="s">
        <v>14819</v>
      </c>
      <c r="C6318" s="267" t="s">
        <v>2525</v>
      </c>
      <c r="D6318" s="268"/>
      <c r="E6318" s="267">
        <v>60</v>
      </c>
      <c r="F6318" s="269">
        <v>845</v>
      </c>
      <c r="G6318" s="270">
        <v>1699</v>
      </c>
      <c r="M6318" s="267">
        <v>-81.778081186980501</v>
      </c>
    </row>
    <row r="6319" spans="1:13" x14ac:dyDescent="0.25">
      <c r="A6319" s="267">
        <v>8436094</v>
      </c>
      <c r="B6319" s="267" t="s">
        <v>14820</v>
      </c>
      <c r="C6319" s="267" t="s">
        <v>2525</v>
      </c>
      <c r="D6319" s="268"/>
      <c r="E6319" s="267">
        <v>60</v>
      </c>
      <c r="F6319" s="269">
        <v>3012</v>
      </c>
      <c r="G6319" s="270">
        <v>6054.2</v>
      </c>
      <c r="M6319" s="267">
        <v>-79.871515530918558</v>
      </c>
    </row>
    <row r="6320" spans="1:13" x14ac:dyDescent="0.25">
      <c r="A6320" s="267">
        <v>8436095</v>
      </c>
      <c r="B6320" s="267" t="s">
        <v>14821</v>
      </c>
      <c r="C6320" s="267" t="s">
        <v>2525</v>
      </c>
      <c r="D6320" s="268"/>
      <c r="E6320" s="267">
        <v>50</v>
      </c>
      <c r="F6320" s="269">
        <v>2435</v>
      </c>
      <c r="G6320" s="270">
        <v>4893.3999999999996</v>
      </c>
      <c r="M6320" s="267">
        <v>-78.680134878639777</v>
      </c>
    </row>
    <row r="6321" spans="1:13" x14ac:dyDescent="0.25">
      <c r="A6321" s="267">
        <v>8436096</v>
      </c>
      <c r="B6321" s="267" t="s">
        <v>14822</v>
      </c>
      <c r="C6321" s="267" t="s">
        <v>2525</v>
      </c>
      <c r="D6321" s="268"/>
      <c r="E6321" s="267">
        <v>50</v>
      </c>
      <c r="F6321" s="269">
        <v>2229</v>
      </c>
      <c r="G6321" s="270">
        <v>4480</v>
      </c>
      <c r="M6321" s="267">
        <v>-76.913647820246297</v>
      </c>
    </row>
    <row r="6322" spans="1:13" x14ac:dyDescent="0.25">
      <c r="A6322" s="267">
        <v>8437005</v>
      </c>
      <c r="B6322" s="267" t="s">
        <v>14824</v>
      </c>
      <c r="C6322" s="267" t="s">
        <v>2525</v>
      </c>
      <c r="D6322" s="268"/>
      <c r="E6322" s="267">
        <v>60</v>
      </c>
      <c r="F6322" s="269">
        <v>342</v>
      </c>
      <c r="G6322" s="270">
        <v>687.8</v>
      </c>
      <c r="M6322" s="267">
        <v>-81.496472245802053</v>
      </c>
    </row>
    <row r="6323" spans="1:13" x14ac:dyDescent="0.25">
      <c r="A6323" s="267">
        <v>8437008</v>
      </c>
      <c r="B6323" s="267" t="s">
        <v>14826</v>
      </c>
      <c r="C6323" s="267" t="s">
        <v>2525</v>
      </c>
      <c r="D6323" s="268"/>
      <c r="E6323" s="267">
        <v>50</v>
      </c>
      <c r="F6323" s="269">
        <v>1368</v>
      </c>
      <c r="G6323" s="270">
        <v>2749.8</v>
      </c>
      <c r="M6323" s="267">
        <v>-75.552551799489706</v>
      </c>
    </row>
    <row r="6324" spans="1:13" x14ac:dyDescent="0.25">
      <c r="A6324" s="267">
        <v>8437031</v>
      </c>
      <c r="B6324" s="267" t="s">
        <v>14828</v>
      </c>
      <c r="C6324" s="267" t="s">
        <v>22275</v>
      </c>
      <c r="D6324" s="268"/>
      <c r="E6324" s="267">
        <v>50</v>
      </c>
      <c r="F6324" s="269">
        <v>3169</v>
      </c>
      <c r="G6324" s="270">
        <v>6368.8</v>
      </c>
      <c r="M6324" s="267">
        <v>-75.993310157549487</v>
      </c>
    </row>
    <row r="6325" spans="1:13" x14ac:dyDescent="0.25">
      <c r="A6325" s="267">
        <v>8437044</v>
      </c>
      <c r="B6325" s="267" t="s">
        <v>14830</v>
      </c>
      <c r="C6325" s="267" t="s">
        <v>2525</v>
      </c>
      <c r="D6325" s="268"/>
      <c r="E6325" s="267">
        <v>50</v>
      </c>
      <c r="F6325" s="269">
        <v>2399</v>
      </c>
      <c r="G6325" s="270">
        <v>4821.2</v>
      </c>
      <c r="M6325" s="267">
        <v>-70.456024858046561</v>
      </c>
    </row>
    <row r="6326" spans="1:13" x14ac:dyDescent="0.25">
      <c r="A6326" s="267">
        <v>8437047</v>
      </c>
      <c r="B6326" s="267" t="s">
        <v>14832</v>
      </c>
      <c r="C6326" s="267" t="s">
        <v>22275</v>
      </c>
      <c r="D6326" s="268"/>
      <c r="E6326" s="267">
        <v>50</v>
      </c>
      <c r="F6326" s="269">
        <v>918</v>
      </c>
      <c r="G6326" s="270">
        <v>1844.4</v>
      </c>
      <c r="M6326" s="267">
        <v>-65.906906095811479</v>
      </c>
    </row>
    <row r="6327" spans="1:13" x14ac:dyDescent="0.25">
      <c r="A6327" s="267">
        <v>8437053</v>
      </c>
      <c r="B6327" s="267" t="s">
        <v>14834</v>
      </c>
      <c r="C6327" s="267" t="s">
        <v>2525</v>
      </c>
      <c r="D6327" s="268"/>
      <c r="E6327" s="267">
        <v>50</v>
      </c>
      <c r="F6327" s="269">
        <v>2096</v>
      </c>
      <c r="G6327" s="270">
        <v>4212.2</v>
      </c>
      <c r="M6327" s="267">
        <v>-74.463253942763117</v>
      </c>
    </row>
    <row r="6328" spans="1:13" x14ac:dyDescent="0.25">
      <c r="A6328" s="267">
        <v>8437056</v>
      </c>
      <c r="B6328" s="267" t="s">
        <v>14836</v>
      </c>
      <c r="C6328" s="267" t="s">
        <v>2525</v>
      </c>
      <c r="D6328" s="268"/>
      <c r="E6328" s="267">
        <v>50</v>
      </c>
      <c r="F6328" s="269">
        <v>987</v>
      </c>
      <c r="G6328" s="270">
        <v>1984.2</v>
      </c>
      <c r="M6328" s="267">
        <v>-73.941262269798443</v>
      </c>
    </row>
    <row r="6329" spans="1:13" x14ac:dyDescent="0.25">
      <c r="A6329" s="267">
        <v>8437059</v>
      </c>
      <c r="B6329" s="267" t="s">
        <v>14838</v>
      </c>
      <c r="C6329" s="267" t="s">
        <v>2525</v>
      </c>
      <c r="D6329" s="268"/>
      <c r="E6329" s="267">
        <v>60</v>
      </c>
      <c r="F6329" s="269">
        <v>1399</v>
      </c>
      <c r="G6329" s="270">
        <v>2811</v>
      </c>
      <c r="M6329" s="267">
        <v>-79.500479220528163</v>
      </c>
    </row>
    <row r="6330" spans="1:13" x14ac:dyDescent="0.25">
      <c r="A6330" s="267">
        <v>8437065</v>
      </c>
      <c r="B6330" s="267" t="s">
        <v>14840</v>
      </c>
      <c r="C6330" s="267" t="s">
        <v>2525</v>
      </c>
      <c r="D6330" s="268"/>
      <c r="E6330" s="267">
        <v>50</v>
      </c>
      <c r="F6330" s="269">
        <v>2485</v>
      </c>
      <c r="G6330" s="270">
        <v>4994</v>
      </c>
      <c r="M6330" s="267">
        <v>-71.454536129144856</v>
      </c>
    </row>
    <row r="6331" spans="1:13" x14ac:dyDescent="0.25">
      <c r="A6331" s="267">
        <v>8437072</v>
      </c>
      <c r="B6331" s="267" t="s">
        <v>14842</v>
      </c>
      <c r="C6331" s="267" t="s">
        <v>2525</v>
      </c>
      <c r="D6331" s="268"/>
      <c r="E6331" s="267">
        <v>60</v>
      </c>
      <c r="F6331" s="269">
        <v>1079</v>
      </c>
      <c r="G6331" s="270">
        <v>2167.8000000000002</v>
      </c>
      <c r="M6331" s="267">
        <v>-79.674767071746047</v>
      </c>
    </row>
    <row r="6332" spans="1:13" x14ac:dyDescent="0.25">
      <c r="A6332" s="267">
        <v>8437076</v>
      </c>
      <c r="B6332" s="267" t="s">
        <v>14844</v>
      </c>
      <c r="C6332" s="267" t="s">
        <v>22275</v>
      </c>
      <c r="D6332" s="268"/>
      <c r="E6332" s="267">
        <v>50</v>
      </c>
      <c r="F6332" s="269">
        <v>4914</v>
      </c>
      <c r="G6332" s="270">
        <v>9877.2000000000007</v>
      </c>
      <c r="M6332" s="267">
        <v>-72.820116214339464</v>
      </c>
    </row>
    <row r="6333" spans="1:13" x14ac:dyDescent="0.25">
      <c r="A6333" s="267">
        <v>8437078</v>
      </c>
      <c r="B6333" s="267" t="s">
        <v>14846</v>
      </c>
      <c r="C6333" s="267" t="s">
        <v>22275</v>
      </c>
      <c r="D6333" s="268"/>
      <c r="E6333" s="267">
        <v>50</v>
      </c>
      <c r="F6333" s="269">
        <v>4082</v>
      </c>
      <c r="G6333" s="270">
        <v>8204.7999999999993</v>
      </c>
      <c r="M6333" s="267">
        <v>-76.34600333830403</v>
      </c>
    </row>
    <row r="6334" spans="1:13" x14ac:dyDescent="0.25">
      <c r="A6334" s="267">
        <v>8437082</v>
      </c>
      <c r="B6334" s="267" t="s">
        <v>14848</v>
      </c>
      <c r="C6334" s="267" t="s">
        <v>2525</v>
      </c>
      <c r="D6334" s="268"/>
      <c r="E6334" s="267">
        <v>50</v>
      </c>
      <c r="F6334" s="269">
        <v>928</v>
      </c>
      <c r="G6334" s="270">
        <v>1864.6</v>
      </c>
      <c r="M6334" s="267">
        <v>-71.71410627606447</v>
      </c>
    </row>
    <row r="6335" spans="1:13" x14ac:dyDescent="0.25">
      <c r="A6335" s="267">
        <v>8437086</v>
      </c>
      <c r="B6335" s="267" t="s">
        <v>14850</v>
      </c>
      <c r="C6335" s="267" t="s">
        <v>2525</v>
      </c>
      <c r="D6335" s="268"/>
      <c r="E6335" s="267">
        <v>50</v>
      </c>
      <c r="F6335" s="269">
        <v>3323</v>
      </c>
      <c r="G6335" s="270">
        <v>6678.8</v>
      </c>
      <c r="M6335" s="267">
        <v>-75.79388782021941</v>
      </c>
    </row>
    <row r="6336" spans="1:13" x14ac:dyDescent="0.25">
      <c r="A6336" s="267">
        <v>8437088</v>
      </c>
      <c r="B6336" s="267" t="s">
        <v>14852</v>
      </c>
      <c r="C6336" s="267" t="s">
        <v>22275</v>
      </c>
      <c r="D6336" s="268"/>
      <c r="E6336" s="267">
        <v>50</v>
      </c>
      <c r="F6336" s="269">
        <v>6470</v>
      </c>
      <c r="G6336" s="270">
        <v>13005</v>
      </c>
      <c r="M6336" s="267">
        <v>-54.763776748411374</v>
      </c>
    </row>
    <row r="6337" spans="1:13" x14ac:dyDescent="0.25">
      <c r="A6337" s="267">
        <v>8437100</v>
      </c>
      <c r="B6337" s="267" t="s">
        <v>14854</v>
      </c>
      <c r="C6337" s="267" t="s">
        <v>22275</v>
      </c>
      <c r="D6337" s="268"/>
      <c r="E6337" s="267">
        <v>50</v>
      </c>
      <c r="F6337" s="269">
        <v>8565</v>
      </c>
      <c r="G6337" s="270">
        <v>17216.2</v>
      </c>
      <c r="M6337" s="267">
        <v>-67.226325060733984</v>
      </c>
    </row>
    <row r="6338" spans="1:13" x14ac:dyDescent="0.25">
      <c r="A6338" s="267">
        <v>8437101</v>
      </c>
      <c r="B6338" s="267" t="s">
        <v>14856</v>
      </c>
      <c r="C6338" s="267" t="s">
        <v>22275</v>
      </c>
      <c r="D6338" s="268"/>
      <c r="E6338" s="267">
        <v>50</v>
      </c>
      <c r="F6338" s="269">
        <v>1266</v>
      </c>
      <c r="G6338" s="270">
        <v>2543.8000000000002</v>
      </c>
      <c r="M6338" s="267">
        <v>-74.956597717121809</v>
      </c>
    </row>
    <row r="6339" spans="1:13" x14ac:dyDescent="0.25">
      <c r="A6339" s="267">
        <v>8437102</v>
      </c>
      <c r="B6339" s="267" t="s">
        <v>14858</v>
      </c>
      <c r="C6339" s="267" t="s">
        <v>2525</v>
      </c>
      <c r="D6339" s="268"/>
      <c r="E6339" s="267">
        <v>60</v>
      </c>
      <c r="F6339" s="269">
        <v>776</v>
      </c>
      <c r="G6339" s="270">
        <v>1560.4</v>
      </c>
      <c r="M6339" s="267">
        <v>-79.631402360611787</v>
      </c>
    </row>
    <row r="6340" spans="1:13" x14ac:dyDescent="0.25">
      <c r="A6340" s="267">
        <v>8437104</v>
      </c>
      <c r="B6340" s="267" t="s">
        <v>14860</v>
      </c>
      <c r="C6340" s="267" t="s">
        <v>22275</v>
      </c>
      <c r="D6340" s="268"/>
      <c r="E6340" s="267">
        <v>50</v>
      </c>
      <c r="F6340" s="269">
        <v>7873</v>
      </c>
      <c r="G6340" s="270">
        <v>15824.2</v>
      </c>
      <c r="M6340" s="267">
        <v>-73.568724775949534</v>
      </c>
    </row>
    <row r="6341" spans="1:13" x14ac:dyDescent="0.25">
      <c r="A6341" s="267">
        <v>8437105</v>
      </c>
      <c r="B6341" s="267" t="s">
        <v>14862</v>
      </c>
      <c r="C6341" s="267" t="s">
        <v>2525</v>
      </c>
      <c r="D6341" s="268"/>
      <c r="E6341" s="267">
        <v>50</v>
      </c>
      <c r="F6341" s="269">
        <v>1803</v>
      </c>
      <c r="G6341" s="270">
        <v>3623.6</v>
      </c>
      <c r="M6341" s="267">
        <v>-64.261282128418486</v>
      </c>
    </row>
    <row r="6342" spans="1:13" x14ac:dyDescent="0.25">
      <c r="A6342" s="267">
        <v>8437107</v>
      </c>
      <c r="B6342" s="267" t="s">
        <v>14864</v>
      </c>
      <c r="C6342" s="267" t="s">
        <v>2525</v>
      </c>
      <c r="D6342" s="268"/>
      <c r="E6342" s="267">
        <v>50</v>
      </c>
      <c r="F6342" s="269">
        <v>2466</v>
      </c>
      <c r="G6342" s="270">
        <v>4957.2</v>
      </c>
      <c r="M6342" s="267">
        <v>-78.89973719825845</v>
      </c>
    </row>
    <row r="6343" spans="1:13" x14ac:dyDescent="0.25">
      <c r="A6343" s="267">
        <v>8437114</v>
      </c>
      <c r="B6343" s="267" t="s">
        <v>14866</v>
      </c>
      <c r="C6343" s="267" t="s">
        <v>22275</v>
      </c>
      <c r="D6343" s="268"/>
      <c r="E6343" s="267">
        <v>60</v>
      </c>
      <c r="F6343" s="269">
        <v>1100</v>
      </c>
      <c r="G6343" s="270">
        <v>2211.1999999999998</v>
      </c>
      <c r="M6343" s="267">
        <v>-80.302538082098565</v>
      </c>
    </row>
    <row r="6344" spans="1:13" x14ac:dyDescent="0.25">
      <c r="A6344" s="267">
        <v>8437118</v>
      </c>
      <c r="B6344" s="267" t="s">
        <v>14868</v>
      </c>
      <c r="C6344" s="267" t="s">
        <v>2525</v>
      </c>
      <c r="D6344" s="268"/>
      <c r="E6344" s="267">
        <v>50</v>
      </c>
      <c r="F6344" s="269">
        <v>1319</v>
      </c>
      <c r="G6344" s="270">
        <v>2651.4</v>
      </c>
      <c r="M6344" s="267">
        <v>-78.885352689931949</v>
      </c>
    </row>
    <row r="6345" spans="1:13" x14ac:dyDescent="0.25">
      <c r="A6345" s="267">
        <v>8437123</v>
      </c>
      <c r="B6345" s="267" t="s">
        <v>14870</v>
      </c>
      <c r="C6345" s="267" t="s">
        <v>2525</v>
      </c>
      <c r="D6345" s="268"/>
      <c r="E6345" s="267">
        <v>50</v>
      </c>
      <c r="F6345" s="269">
        <v>1240</v>
      </c>
      <c r="G6345" s="270">
        <v>2491.4</v>
      </c>
      <c r="M6345" s="267">
        <v>-76.690582954181508</v>
      </c>
    </row>
    <row r="6346" spans="1:13" x14ac:dyDescent="0.25">
      <c r="A6346" s="267">
        <v>8437124</v>
      </c>
      <c r="B6346" s="267" t="s">
        <v>14872</v>
      </c>
      <c r="C6346" s="267" t="s">
        <v>2525</v>
      </c>
      <c r="D6346" s="268"/>
      <c r="E6346" s="267">
        <v>50</v>
      </c>
      <c r="F6346" s="269">
        <v>1622</v>
      </c>
      <c r="G6346" s="270">
        <v>3260.2</v>
      </c>
      <c r="M6346" s="267">
        <v>-78.153256646926309</v>
      </c>
    </row>
    <row r="6347" spans="1:13" x14ac:dyDescent="0.25">
      <c r="A6347" s="267">
        <v>9161000</v>
      </c>
      <c r="B6347" s="267" t="s">
        <v>14874</v>
      </c>
      <c r="C6347" s="267" t="s">
        <v>22275</v>
      </c>
      <c r="D6347" s="268"/>
      <c r="E6347" s="267">
        <v>50</v>
      </c>
      <c r="F6347" s="269">
        <v>62943</v>
      </c>
      <c r="G6347" s="270">
        <v>126514.6</v>
      </c>
      <c r="M6347" s="267">
        <v>-46.864890349694171</v>
      </c>
    </row>
    <row r="6348" spans="1:13" x14ac:dyDescent="0.25">
      <c r="A6348" s="267">
        <v>9162000</v>
      </c>
      <c r="B6348" s="267" t="s">
        <v>14876</v>
      </c>
      <c r="C6348" s="267" t="s">
        <v>22275</v>
      </c>
      <c r="D6348" s="268"/>
      <c r="E6348" s="267">
        <v>50</v>
      </c>
      <c r="F6348" s="269">
        <v>681064</v>
      </c>
      <c r="G6348" s="270">
        <v>1368938</v>
      </c>
      <c r="M6348" s="267">
        <v>-47.958338235129261</v>
      </c>
    </row>
    <row r="6349" spans="1:13" x14ac:dyDescent="0.25">
      <c r="A6349" s="267">
        <v>9163000</v>
      </c>
      <c r="B6349" s="267" t="s">
        <v>14878</v>
      </c>
      <c r="C6349" s="267" t="s">
        <v>22275</v>
      </c>
      <c r="D6349" s="268"/>
      <c r="E6349" s="267">
        <v>50</v>
      </c>
      <c r="F6349" s="269">
        <v>30061</v>
      </c>
      <c r="G6349" s="270">
        <v>60423.6</v>
      </c>
      <c r="M6349" s="267">
        <v>-63.821784477266377</v>
      </c>
    </row>
    <row r="6350" spans="1:13" x14ac:dyDescent="0.25">
      <c r="A6350" s="267">
        <v>9171111</v>
      </c>
      <c r="B6350" s="267" t="s">
        <v>14880</v>
      </c>
      <c r="C6350" s="267" t="s">
        <v>22275</v>
      </c>
      <c r="D6350" s="268"/>
      <c r="E6350" s="267">
        <v>50</v>
      </c>
      <c r="F6350" s="269">
        <v>6242</v>
      </c>
      <c r="G6350" s="270">
        <v>12546</v>
      </c>
      <c r="M6350" s="267">
        <v>-72.365989296931645</v>
      </c>
    </row>
    <row r="6351" spans="1:13" x14ac:dyDescent="0.25">
      <c r="A6351" s="267">
        <v>9171112</v>
      </c>
      <c r="B6351" s="267" t="s">
        <v>14882</v>
      </c>
      <c r="C6351" s="267" t="s">
        <v>22275</v>
      </c>
      <c r="D6351" s="268"/>
      <c r="E6351" s="267">
        <v>50</v>
      </c>
      <c r="F6351" s="269">
        <v>8874</v>
      </c>
      <c r="G6351" s="270">
        <v>17836</v>
      </c>
      <c r="M6351" s="267">
        <v>-4.9924461343407671</v>
      </c>
    </row>
    <row r="6352" spans="1:13" x14ac:dyDescent="0.25">
      <c r="A6352" s="267">
        <v>9171113</v>
      </c>
      <c r="B6352" s="267" t="s">
        <v>14884</v>
      </c>
      <c r="C6352" s="267" t="s">
        <v>2525</v>
      </c>
      <c r="D6352" s="268"/>
      <c r="E6352" s="267">
        <v>50</v>
      </c>
      <c r="F6352" s="269">
        <v>5089</v>
      </c>
      <c r="G6352" s="270">
        <v>10229.799999999999</v>
      </c>
      <c r="M6352" s="267">
        <v>-63.467828927989707</v>
      </c>
    </row>
    <row r="6353" spans="1:13" x14ac:dyDescent="0.25">
      <c r="A6353" s="267">
        <v>9171114</v>
      </c>
      <c r="B6353" s="267" t="s">
        <v>14886</v>
      </c>
      <c r="C6353" s="267" t="s">
        <v>2525</v>
      </c>
      <c r="D6353" s="268"/>
      <c r="E6353" s="267">
        <v>50</v>
      </c>
      <c r="F6353" s="269">
        <v>2036</v>
      </c>
      <c r="G6353" s="270">
        <v>4093</v>
      </c>
      <c r="M6353" s="267">
        <v>-76.039027636055778</v>
      </c>
    </row>
    <row r="6354" spans="1:13" x14ac:dyDescent="0.25">
      <c r="A6354" s="267">
        <v>9171115</v>
      </c>
      <c r="B6354" s="267" t="s">
        <v>14888</v>
      </c>
      <c r="C6354" s="267" t="s">
        <v>2525</v>
      </c>
      <c r="D6354" s="268"/>
      <c r="E6354" s="267">
        <v>60</v>
      </c>
      <c r="F6354" s="269">
        <v>587</v>
      </c>
      <c r="G6354" s="270">
        <v>1180.2</v>
      </c>
      <c r="M6354" s="267">
        <v>-82.644800387343224</v>
      </c>
    </row>
    <row r="6355" spans="1:13" x14ac:dyDescent="0.25">
      <c r="A6355" s="267">
        <v>9171116</v>
      </c>
      <c r="B6355" s="267" t="s">
        <v>14890</v>
      </c>
      <c r="C6355" s="267" t="s">
        <v>2525</v>
      </c>
      <c r="D6355" s="268"/>
      <c r="E6355" s="267">
        <v>50</v>
      </c>
      <c r="F6355" s="269">
        <v>588</v>
      </c>
      <c r="G6355" s="270">
        <v>1182.2</v>
      </c>
      <c r="M6355" s="267">
        <v>-77.121594188724714</v>
      </c>
    </row>
    <row r="6356" spans="1:13" x14ac:dyDescent="0.25">
      <c r="A6356" s="267">
        <v>9171117</v>
      </c>
      <c r="B6356" s="267" t="s">
        <v>14892</v>
      </c>
      <c r="C6356" s="267" t="s">
        <v>2525</v>
      </c>
      <c r="D6356" s="268"/>
      <c r="E6356" s="267">
        <v>60</v>
      </c>
      <c r="F6356" s="269">
        <v>4216</v>
      </c>
      <c r="G6356" s="270">
        <v>8474</v>
      </c>
      <c r="M6356" s="267">
        <v>-79.922104256820489</v>
      </c>
    </row>
    <row r="6357" spans="1:13" x14ac:dyDescent="0.25">
      <c r="A6357" s="267">
        <v>9171118</v>
      </c>
      <c r="B6357" s="267" t="s">
        <v>14894</v>
      </c>
      <c r="C6357" s="267" t="s">
        <v>2525</v>
      </c>
      <c r="D6357" s="268"/>
      <c r="E6357" s="267">
        <v>50</v>
      </c>
      <c r="F6357" s="269">
        <v>1226</v>
      </c>
      <c r="G6357" s="270">
        <v>2464.4</v>
      </c>
      <c r="M6357" s="267">
        <v>-59.948739893383177</v>
      </c>
    </row>
    <row r="6358" spans="1:13" x14ac:dyDescent="0.25">
      <c r="A6358" s="267">
        <v>9171119</v>
      </c>
      <c r="B6358" s="267" t="s">
        <v>14896</v>
      </c>
      <c r="C6358" s="267" t="s">
        <v>2525</v>
      </c>
      <c r="D6358" s="268"/>
      <c r="E6358" s="267">
        <v>50</v>
      </c>
      <c r="F6358" s="269">
        <v>469</v>
      </c>
      <c r="G6358" s="270">
        <v>942.8</v>
      </c>
      <c r="M6358" s="267">
        <v>-77.758951312792732</v>
      </c>
    </row>
    <row r="6359" spans="1:13" x14ac:dyDescent="0.25">
      <c r="A6359" s="267">
        <v>9171121</v>
      </c>
      <c r="B6359" s="267" t="s">
        <v>14898</v>
      </c>
      <c r="C6359" s="267" t="s">
        <v>2525</v>
      </c>
      <c r="D6359" s="268"/>
      <c r="E6359" s="267">
        <v>50</v>
      </c>
      <c r="F6359" s="269">
        <v>1319</v>
      </c>
      <c r="G6359" s="270">
        <v>2651</v>
      </c>
      <c r="M6359" s="267">
        <v>-67.459617469771274</v>
      </c>
    </row>
    <row r="6360" spans="1:13" x14ac:dyDescent="0.25">
      <c r="A6360" s="267">
        <v>9171122</v>
      </c>
      <c r="B6360" s="267" t="s">
        <v>14900</v>
      </c>
      <c r="C6360" s="267" t="s">
        <v>2525</v>
      </c>
      <c r="D6360" s="268"/>
      <c r="E6360" s="267">
        <v>50</v>
      </c>
      <c r="F6360" s="269">
        <v>1129</v>
      </c>
      <c r="G6360" s="270">
        <v>2269.6</v>
      </c>
      <c r="M6360" s="267">
        <v>-71.21210267189727</v>
      </c>
    </row>
    <row r="6361" spans="1:13" x14ac:dyDescent="0.25">
      <c r="A6361" s="267">
        <v>9171123</v>
      </c>
      <c r="B6361" s="267" t="s">
        <v>14902</v>
      </c>
      <c r="C6361" s="267" t="s">
        <v>2525</v>
      </c>
      <c r="D6361" s="268"/>
      <c r="E6361" s="267">
        <v>50</v>
      </c>
      <c r="F6361" s="269">
        <v>1311</v>
      </c>
      <c r="G6361" s="270">
        <v>2635.2</v>
      </c>
      <c r="M6361" s="267">
        <v>-73.587101620309966</v>
      </c>
    </row>
    <row r="6362" spans="1:13" x14ac:dyDescent="0.25">
      <c r="A6362" s="267">
        <v>9171124</v>
      </c>
      <c r="B6362" s="267" t="s">
        <v>6814</v>
      </c>
      <c r="C6362" s="267" t="s">
        <v>2525</v>
      </c>
      <c r="D6362" s="268"/>
      <c r="E6362" s="267">
        <v>50</v>
      </c>
      <c r="F6362" s="269">
        <v>1119</v>
      </c>
      <c r="G6362" s="270">
        <v>2249</v>
      </c>
      <c r="M6362" s="267">
        <v>-56.40460039217124</v>
      </c>
    </row>
    <row r="6363" spans="1:13" x14ac:dyDescent="0.25">
      <c r="A6363" s="267">
        <v>9171125</v>
      </c>
      <c r="B6363" s="267" t="s">
        <v>14905</v>
      </c>
      <c r="C6363" s="267" t="s">
        <v>22275</v>
      </c>
      <c r="D6363" s="268"/>
      <c r="E6363" s="267">
        <v>50</v>
      </c>
      <c r="F6363" s="269">
        <v>4190</v>
      </c>
      <c r="G6363" s="270">
        <v>8422.7999999999993</v>
      </c>
      <c r="M6363" s="267">
        <v>-73.785258722645622</v>
      </c>
    </row>
    <row r="6364" spans="1:13" x14ac:dyDescent="0.25">
      <c r="A6364" s="267">
        <v>9171126</v>
      </c>
      <c r="B6364" s="267" t="s">
        <v>14907</v>
      </c>
      <c r="C6364" s="267" t="s">
        <v>2525</v>
      </c>
      <c r="D6364" s="268"/>
      <c r="E6364" s="267">
        <v>60</v>
      </c>
      <c r="F6364" s="269">
        <v>603</v>
      </c>
      <c r="G6364" s="270">
        <v>1212.5999999999999</v>
      </c>
      <c r="M6364" s="267">
        <v>-81.532380174192468</v>
      </c>
    </row>
    <row r="6365" spans="1:13" x14ac:dyDescent="0.25">
      <c r="A6365" s="267">
        <v>9171127</v>
      </c>
      <c r="B6365" s="267" t="s">
        <v>14909</v>
      </c>
      <c r="C6365" s="267" t="s">
        <v>2525</v>
      </c>
      <c r="D6365" s="268"/>
      <c r="E6365" s="267">
        <v>50</v>
      </c>
      <c r="F6365" s="269">
        <v>1177</v>
      </c>
      <c r="G6365" s="270">
        <v>2365.1999999999998</v>
      </c>
      <c r="M6365" s="267">
        <v>-75.884524814296583</v>
      </c>
    </row>
    <row r="6366" spans="1:13" x14ac:dyDescent="0.25">
      <c r="A6366" s="267">
        <v>9171129</v>
      </c>
      <c r="B6366" s="267" t="s">
        <v>14911</v>
      </c>
      <c r="C6366" s="267" t="s">
        <v>2525</v>
      </c>
      <c r="D6366" s="268"/>
      <c r="E6366" s="267">
        <v>50</v>
      </c>
      <c r="F6366" s="269">
        <v>1295</v>
      </c>
      <c r="G6366" s="270">
        <v>2603.8000000000002</v>
      </c>
      <c r="M6366" s="267">
        <v>-76.749969136402427</v>
      </c>
    </row>
    <row r="6367" spans="1:13" x14ac:dyDescent="0.25">
      <c r="A6367" s="267">
        <v>9171130</v>
      </c>
      <c r="B6367" s="267" t="s">
        <v>14913</v>
      </c>
      <c r="C6367" s="267" t="s">
        <v>2525</v>
      </c>
      <c r="D6367" s="268"/>
      <c r="E6367" s="267">
        <v>50</v>
      </c>
      <c r="F6367" s="269">
        <v>511</v>
      </c>
      <c r="G6367" s="270">
        <v>1027.2</v>
      </c>
      <c r="M6367" s="267">
        <v>-78.62998263886918</v>
      </c>
    </row>
    <row r="6368" spans="1:13" x14ac:dyDescent="0.25">
      <c r="A6368" s="267">
        <v>9171131</v>
      </c>
      <c r="B6368" s="267" t="s">
        <v>14915</v>
      </c>
      <c r="C6368" s="267" t="s">
        <v>2525</v>
      </c>
      <c r="D6368" s="268"/>
      <c r="E6368" s="267">
        <v>50</v>
      </c>
      <c r="F6368" s="269">
        <v>932</v>
      </c>
      <c r="G6368" s="270">
        <v>1873.2</v>
      </c>
      <c r="M6368" s="267">
        <v>-73.249017039348502</v>
      </c>
    </row>
    <row r="6369" spans="1:13" x14ac:dyDescent="0.25">
      <c r="A6369" s="267">
        <v>9171132</v>
      </c>
      <c r="B6369" s="267" t="s">
        <v>14917</v>
      </c>
      <c r="C6369" s="267" t="s">
        <v>22275</v>
      </c>
      <c r="D6369" s="268"/>
      <c r="E6369" s="267">
        <v>50</v>
      </c>
      <c r="F6369" s="269">
        <v>4533</v>
      </c>
      <c r="G6369" s="270">
        <v>9111.2000000000007</v>
      </c>
      <c r="M6369" s="267">
        <v>-74.039259537918284</v>
      </c>
    </row>
    <row r="6370" spans="1:13" x14ac:dyDescent="0.25">
      <c r="A6370" s="267">
        <v>9171133</v>
      </c>
      <c r="B6370" s="267" t="s">
        <v>14919</v>
      </c>
      <c r="C6370" s="267" t="s">
        <v>2525</v>
      </c>
      <c r="D6370" s="268"/>
      <c r="E6370" s="267">
        <v>50</v>
      </c>
      <c r="F6370" s="269">
        <v>1595</v>
      </c>
      <c r="G6370" s="270">
        <v>3206.2</v>
      </c>
      <c r="M6370" s="267">
        <v>-77.325157656039551</v>
      </c>
    </row>
    <row r="6371" spans="1:13" x14ac:dyDescent="0.25">
      <c r="A6371" s="267">
        <v>9171134</v>
      </c>
      <c r="B6371" s="267" t="s">
        <v>14921</v>
      </c>
      <c r="C6371" s="267" t="s">
        <v>2525</v>
      </c>
      <c r="D6371" s="268"/>
      <c r="E6371" s="267">
        <v>60</v>
      </c>
      <c r="F6371" s="269">
        <v>477</v>
      </c>
      <c r="G6371" s="270">
        <v>958</v>
      </c>
      <c r="M6371" s="267">
        <v>-79.311751994158783</v>
      </c>
    </row>
    <row r="6372" spans="1:13" x14ac:dyDescent="0.25">
      <c r="A6372" s="267">
        <v>9171135</v>
      </c>
      <c r="B6372" s="267" t="s">
        <v>14923</v>
      </c>
      <c r="C6372" s="267" t="s">
        <v>2525</v>
      </c>
      <c r="D6372" s="268"/>
      <c r="E6372" s="267">
        <v>50</v>
      </c>
      <c r="F6372" s="269">
        <v>1447</v>
      </c>
      <c r="G6372" s="270">
        <v>2909.4</v>
      </c>
      <c r="M6372" s="267">
        <v>-72.015065905283052</v>
      </c>
    </row>
    <row r="6373" spans="1:13" x14ac:dyDescent="0.25">
      <c r="A6373" s="267">
        <v>9171137</v>
      </c>
      <c r="B6373" s="267" t="s">
        <v>14925</v>
      </c>
      <c r="C6373" s="267" t="s">
        <v>2525</v>
      </c>
      <c r="D6373" s="268"/>
      <c r="E6373" s="267">
        <v>50</v>
      </c>
      <c r="F6373" s="269">
        <v>2311</v>
      </c>
      <c r="G6373" s="270">
        <v>4644.3999999999996</v>
      </c>
      <c r="M6373" s="267">
        <v>-74.223278184585013</v>
      </c>
    </row>
    <row r="6374" spans="1:13" x14ac:dyDescent="0.25">
      <c r="A6374" s="267">
        <v>9172111</v>
      </c>
      <c r="B6374" s="267" t="s">
        <v>14927</v>
      </c>
      <c r="C6374" s="267" t="s">
        <v>2525</v>
      </c>
      <c r="D6374" s="268"/>
      <c r="E6374" s="267">
        <v>50</v>
      </c>
      <c r="F6374" s="269">
        <v>4828</v>
      </c>
      <c r="G6374" s="270">
        <v>9705</v>
      </c>
      <c r="M6374" s="267">
        <v>-66.88205743033626</v>
      </c>
    </row>
    <row r="6375" spans="1:13" x14ac:dyDescent="0.25">
      <c r="A6375" s="267">
        <v>9172112</v>
      </c>
      <c r="B6375" s="267" t="s">
        <v>14929</v>
      </c>
      <c r="C6375" s="267" t="s">
        <v>2525</v>
      </c>
      <c r="D6375" s="268"/>
      <c r="E6375" s="267">
        <v>60</v>
      </c>
      <c r="F6375" s="269">
        <v>2153</v>
      </c>
      <c r="G6375" s="270">
        <v>4328.2</v>
      </c>
      <c r="M6375" s="267">
        <v>-81.611506101006029</v>
      </c>
    </row>
    <row r="6376" spans="1:13" x14ac:dyDescent="0.25">
      <c r="A6376" s="267">
        <v>9172114</v>
      </c>
      <c r="B6376" s="267" t="s">
        <v>14931</v>
      </c>
      <c r="C6376" s="267" t="s">
        <v>22275</v>
      </c>
      <c r="D6376" s="268"/>
      <c r="E6376" s="267">
        <v>50</v>
      </c>
      <c r="F6376" s="269">
        <v>8559</v>
      </c>
      <c r="G6376" s="270">
        <v>17203.400000000001</v>
      </c>
      <c r="M6376" s="267">
        <v>-73.220356530043148</v>
      </c>
    </row>
    <row r="6377" spans="1:13" x14ac:dyDescent="0.25">
      <c r="A6377" s="267">
        <v>9172115</v>
      </c>
      <c r="B6377" s="267" t="s">
        <v>14933</v>
      </c>
      <c r="C6377" s="267" t="s">
        <v>2525</v>
      </c>
      <c r="D6377" s="268"/>
      <c r="E6377" s="267">
        <v>50</v>
      </c>
      <c r="F6377" s="269">
        <v>1488</v>
      </c>
      <c r="G6377" s="270">
        <v>2990</v>
      </c>
      <c r="M6377" s="267">
        <v>-78.321251222870416</v>
      </c>
    </row>
    <row r="6378" spans="1:13" x14ac:dyDescent="0.25">
      <c r="A6378" s="267">
        <v>9172116</v>
      </c>
      <c r="B6378" s="267" t="s">
        <v>14935</v>
      </c>
      <c r="C6378" s="267" t="s">
        <v>2525</v>
      </c>
      <c r="D6378" s="268"/>
      <c r="E6378" s="267">
        <v>50</v>
      </c>
      <c r="F6378" s="269">
        <v>3804</v>
      </c>
      <c r="G6378" s="270">
        <v>7646</v>
      </c>
      <c r="M6378" s="267">
        <v>-74.295343636667553</v>
      </c>
    </row>
    <row r="6379" spans="1:13" x14ac:dyDescent="0.25">
      <c r="A6379" s="267">
        <v>9172117</v>
      </c>
      <c r="B6379" s="267" t="s">
        <v>14937</v>
      </c>
      <c r="C6379" s="267" t="s">
        <v>2525</v>
      </c>
      <c r="D6379" s="268"/>
      <c r="E6379" s="267">
        <v>50</v>
      </c>
      <c r="F6379" s="269">
        <v>3732</v>
      </c>
      <c r="G6379" s="270">
        <v>7502.2</v>
      </c>
      <c r="M6379" s="267">
        <v>-78.715393547666707</v>
      </c>
    </row>
    <row r="6380" spans="1:13" x14ac:dyDescent="0.25">
      <c r="A6380" s="267">
        <v>9172118</v>
      </c>
      <c r="B6380" s="267" t="s">
        <v>14939</v>
      </c>
      <c r="C6380" s="267" t="s">
        <v>22275</v>
      </c>
      <c r="D6380" s="268"/>
      <c r="E6380" s="267">
        <v>50</v>
      </c>
      <c r="F6380" s="269">
        <v>7931</v>
      </c>
      <c r="G6380" s="270">
        <v>15941.4</v>
      </c>
      <c r="M6380" s="267">
        <v>-68.422967149705499</v>
      </c>
    </row>
    <row r="6381" spans="1:13" x14ac:dyDescent="0.25">
      <c r="A6381" s="267">
        <v>9172122</v>
      </c>
      <c r="B6381" s="267" t="s">
        <v>14941</v>
      </c>
      <c r="C6381" s="267" t="s">
        <v>22275</v>
      </c>
      <c r="D6381" s="268"/>
      <c r="E6381" s="267">
        <v>60</v>
      </c>
      <c r="F6381" s="269">
        <v>3357</v>
      </c>
      <c r="G6381" s="270">
        <v>6747.2</v>
      </c>
      <c r="M6381" s="267">
        <v>-80.562780907799407</v>
      </c>
    </row>
    <row r="6382" spans="1:13" x14ac:dyDescent="0.25">
      <c r="A6382" s="267">
        <v>9172124</v>
      </c>
      <c r="B6382" s="267" t="s">
        <v>14943</v>
      </c>
      <c r="C6382" s="267" t="s">
        <v>2525</v>
      </c>
      <c r="D6382" s="268"/>
      <c r="E6382" s="267">
        <v>60</v>
      </c>
      <c r="F6382" s="269">
        <v>880</v>
      </c>
      <c r="G6382" s="270">
        <v>1767.8</v>
      </c>
      <c r="M6382" s="267">
        <v>-82.0056243703429</v>
      </c>
    </row>
    <row r="6383" spans="1:13" x14ac:dyDescent="0.25">
      <c r="A6383" s="267">
        <v>9172128</v>
      </c>
      <c r="B6383" s="267" t="s">
        <v>14945</v>
      </c>
      <c r="C6383" s="267" t="s">
        <v>2525</v>
      </c>
      <c r="D6383" s="268"/>
      <c r="E6383" s="267">
        <v>50</v>
      </c>
      <c r="F6383" s="269">
        <v>2592</v>
      </c>
      <c r="G6383" s="270">
        <v>5210.3999999999996</v>
      </c>
      <c r="M6383" s="267">
        <v>-72.763324629079378</v>
      </c>
    </row>
    <row r="6384" spans="1:13" x14ac:dyDescent="0.25">
      <c r="A6384" s="267">
        <v>9172129</v>
      </c>
      <c r="B6384" s="267" t="s">
        <v>14947</v>
      </c>
      <c r="C6384" s="267" t="s">
        <v>2525</v>
      </c>
      <c r="D6384" s="268"/>
      <c r="E6384" s="267">
        <v>60</v>
      </c>
      <c r="F6384" s="269">
        <v>875</v>
      </c>
      <c r="G6384" s="270">
        <v>1758.8</v>
      </c>
      <c r="M6384" s="267">
        <v>-82.839042282851992</v>
      </c>
    </row>
    <row r="6385" spans="1:13" x14ac:dyDescent="0.25">
      <c r="A6385" s="267">
        <v>9172130</v>
      </c>
      <c r="B6385" s="267" t="s">
        <v>14949</v>
      </c>
      <c r="C6385" s="267" t="s">
        <v>2525</v>
      </c>
      <c r="D6385" s="268"/>
      <c r="E6385" s="267">
        <v>50</v>
      </c>
      <c r="F6385" s="269">
        <v>2626</v>
      </c>
      <c r="G6385" s="270">
        <v>5278.6</v>
      </c>
      <c r="M6385" s="267">
        <v>-71.395467091029246</v>
      </c>
    </row>
    <row r="6386" spans="1:13" x14ac:dyDescent="0.25">
      <c r="A6386" s="267">
        <v>9172131</v>
      </c>
      <c r="B6386" s="267" t="s">
        <v>14951</v>
      </c>
      <c r="C6386" s="267" t="s">
        <v>2525</v>
      </c>
      <c r="D6386" s="268"/>
      <c r="E6386" s="267">
        <v>50</v>
      </c>
      <c r="F6386" s="269">
        <v>683</v>
      </c>
      <c r="G6386" s="270">
        <v>1372.8</v>
      </c>
      <c r="M6386" s="267">
        <v>-73.981924748627506</v>
      </c>
    </row>
    <row r="6387" spans="1:13" x14ac:dyDescent="0.25">
      <c r="A6387" s="267">
        <v>9172132</v>
      </c>
      <c r="B6387" s="267" t="s">
        <v>14953</v>
      </c>
      <c r="C6387" s="267" t="s">
        <v>2525</v>
      </c>
      <c r="D6387" s="268"/>
      <c r="E6387" s="267">
        <v>50</v>
      </c>
      <c r="F6387" s="269">
        <v>2664</v>
      </c>
      <c r="G6387" s="270">
        <v>5355</v>
      </c>
      <c r="M6387" s="267">
        <v>-76.209081356964361</v>
      </c>
    </row>
    <row r="6388" spans="1:13" x14ac:dyDescent="0.25">
      <c r="A6388" s="267">
        <v>9172134</v>
      </c>
      <c r="B6388" s="267" t="s">
        <v>14955</v>
      </c>
      <c r="C6388" s="267" t="s">
        <v>2525</v>
      </c>
      <c r="D6388" s="268"/>
      <c r="E6388" s="267">
        <v>60</v>
      </c>
      <c r="F6388" s="269">
        <v>4564</v>
      </c>
      <c r="G6388" s="270">
        <v>9174.6</v>
      </c>
      <c r="M6388" s="267">
        <v>-81.391579479878089</v>
      </c>
    </row>
    <row r="6389" spans="1:13" x14ac:dyDescent="0.25">
      <c r="A6389" s="267">
        <v>9172452</v>
      </c>
      <c r="B6389" s="267" t="s">
        <v>14957</v>
      </c>
      <c r="C6389" s="267" t="s">
        <v>22278</v>
      </c>
      <c r="D6389" s="268"/>
      <c r="E6389" s="267">
        <v>50</v>
      </c>
      <c r="F6389" s="269">
        <v>0</v>
      </c>
      <c r="G6389" s="270">
        <v>0</v>
      </c>
      <c r="M6389" s="267">
        <v>0</v>
      </c>
    </row>
    <row r="6390" spans="1:13" x14ac:dyDescent="0.25">
      <c r="A6390" s="267">
        <v>9172454</v>
      </c>
      <c r="B6390" s="267" t="s">
        <v>14959</v>
      </c>
      <c r="C6390" s="267" t="s">
        <v>22278</v>
      </c>
      <c r="D6390" s="268"/>
      <c r="E6390" s="267">
        <v>50</v>
      </c>
      <c r="F6390" s="269">
        <v>0</v>
      </c>
      <c r="G6390" s="270">
        <v>0</v>
      </c>
      <c r="M6390" s="267">
        <v>0</v>
      </c>
    </row>
    <row r="6391" spans="1:13" x14ac:dyDescent="0.25">
      <c r="A6391" s="267">
        <v>9173111</v>
      </c>
      <c r="B6391" s="267" t="s">
        <v>14961</v>
      </c>
      <c r="C6391" s="267" t="s">
        <v>2525</v>
      </c>
      <c r="D6391" s="268"/>
      <c r="E6391" s="267">
        <v>50</v>
      </c>
      <c r="F6391" s="269">
        <v>1861</v>
      </c>
      <c r="G6391" s="270">
        <v>3740.8</v>
      </c>
      <c r="M6391" s="267">
        <v>-75.13651744211559</v>
      </c>
    </row>
    <row r="6392" spans="1:13" x14ac:dyDescent="0.25">
      <c r="A6392" s="267">
        <v>9173112</v>
      </c>
      <c r="B6392" s="267" t="s">
        <v>14963</v>
      </c>
      <c r="C6392" s="267" t="s">
        <v>22275</v>
      </c>
      <c r="D6392" s="268"/>
      <c r="E6392" s="267">
        <v>50</v>
      </c>
      <c r="F6392" s="269">
        <v>8877</v>
      </c>
      <c r="G6392" s="270">
        <v>17842.8</v>
      </c>
      <c r="M6392" s="267">
        <v>-71.556059112876596</v>
      </c>
    </row>
    <row r="6393" spans="1:13" x14ac:dyDescent="0.25">
      <c r="A6393" s="267">
        <v>9173113</v>
      </c>
      <c r="B6393" s="267" t="s">
        <v>14965</v>
      </c>
      <c r="C6393" s="267" t="s">
        <v>2525</v>
      </c>
      <c r="D6393" s="268"/>
      <c r="E6393" s="267">
        <v>50</v>
      </c>
      <c r="F6393" s="269">
        <v>1756</v>
      </c>
      <c r="G6393" s="270">
        <v>3529.6</v>
      </c>
      <c r="M6393" s="267">
        <v>-75.426278743680598</v>
      </c>
    </row>
    <row r="6394" spans="1:13" x14ac:dyDescent="0.25">
      <c r="A6394" s="267">
        <v>9173115</v>
      </c>
      <c r="B6394" s="267" t="s">
        <v>14967</v>
      </c>
      <c r="C6394" s="267" t="s">
        <v>2525</v>
      </c>
      <c r="D6394" s="268"/>
      <c r="E6394" s="267">
        <v>50</v>
      </c>
      <c r="F6394" s="269">
        <v>1050</v>
      </c>
      <c r="G6394" s="270">
        <v>2110.4</v>
      </c>
      <c r="M6394" s="267">
        <v>-77.448185615395531</v>
      </c>
    </row>
    <row r="6395" spans="1:13" x14ac:dyDescent="0.25">
      <c r="A6395" s="267">
        <v>9173118</v>
      </c>
      <c r="B6395" s="267" t="s">
        <v>14969</v>
      </c>
      <c r="C6395" s="267" t="s">
        <v>2525</v>
      </c>
      <c r="D6395" s="268"/>
      <c r="E6395" s="267">
        <v>50</v>
      </c>
      <c r="F6395" s="269">
        <v>2629</v>
      </c>
      <c r="G6395" s="270">
        <v>5284.6</v>
      </c>
      <c r="M6395" s="267">
        <v>-74.117603101800071</v>
      </c>
    </row>
    <row r="6396" spans="1:13" x14ac:dyDescent="0.25">
      <c r="A6396" s="267">
        <v>9173120</v>
      </c>
      <c r="B6396" s="267" t="s">
        <v>14971</v>
      </c>
      <c r="C6396" s="267" t="s">
        <v>2525</v>
      </c>
      <c r="D6396" s="268"/>
      <c r="E6396" s="267">
        <v>50</v>
      </c>
      <c r="F6396" s="269">
        <v>2648</v>
      </c>
      <c r="G6396" s="270">
        <v>5322</v>
      </c>
      <c r="M6396" s="267">
        <v>-70.880756994463525</v>
      </c>
    </row>
    <row r="6397" spans="1:13" x14ac:dyDescent="0.25">
      <c r="A6397" s="267">
        <v>9173123</v>
      </c>
      <c r="B6397" s="267" t="s">
        <v>14973</v>
      </c>
      <c r="C6397" s="267" t="s">
        <v>2525</v>
      </c>
      <c r="D6397" s="268"/>
      <c r="E6397" s="267">
        <v>50</v>
      </c>
      <c r="F6397" s="269">
        <v>2134</v>
      </c>
      <c r="G6397" s="270">
        <v>4289.8</v>
      </c>
      <c r="M6397" s="267">
        <v>-67.523253562390593</v>
      </c>
    </row>
    <row r="6398" spans="1:13" x14ac:dyDescent="0.25">
      <c r="A6398" s="267">
        <v>9173124</v>
      </c>
      <c r="B6398" s="267" t="s">
        <v>14975</v>
      </c>
      <c r="C6398" s="267" t="s">
        <v>2525</v>
      </c>
      <c r="D6398" s="268"/>
      <c r="E6398" s="267">
        <v>50</v>
      </c>
      <c r="F6398" s="269">
        <v>1484</v>
      </c>
      <c r="G6398" s="270">
        <v>2983.8</v>
      </c>
      <c r="M6398" s="267">
        <v>-76.764015016896948</v>
      </c>
    </row>
    <row r="6399" spans="1:13" x14ac:dyDescent="0.25">
      <c r="A6399" s="267">
        <v>9173126</v>
      </c>
      <c r="B6399" s="267" t="s">
        <v>14977</v>
      </c>
      <c r="C6399" s="267" t="s">
        <v>22275</v>
      </c>
      <c r="D6399" s="268"/>
      <c r="E6399" s="267">
        <v>50</v>
      </c>
      <c r="F6399" s="269">
        <v>11593</v>
      </c>
      <c r="G6399" s="270">
        <v>23301</v>
      </c>
      <c r="M6399" s="267">
        <v>-67.487243730769777</v>
      </c>
    </row>
    <row r="6400" spans="1:13" x14ac:dyDescent="0.25">
      <c r="A6400" s="267">
        <v>9173127</v>
      </c>
      <c r="B6400" s="267" t="s">
        <v>14979</v>
      </c>
      <c r="C6400" s="267" t="s">
        <v>2525</v>
      </c>
      <c r="D6400" s="268"/>
      <c r="E6400" s="267">
        <v>50</v>
      </c>
      <c r="F6400" s="269">
        <v>701</v>
      </c>
      <c r="G6400" s="270">
        <v>1409</v>
      </c>
      <c r="M6400" s="267">
        <v>-72.386633532044158</v>
      </c>
    </row>
    <row r="6401" spans="1:13" x14ac:dyDescent="0.25">
      <c r="A6401" s="267">
        <v>9173130</v>
      </c>
      <c r="B6401" s="267" t="s">
        <v>14981</v>
      </c>
      <c r="C6401" s="267" t="s">
        <v>2525</v>
      </c>
      <c r="D6401" s="268"/>
      <c r="E6401" s="267">
        <v>50</v>
      </c>
      <c r="F6401" s="269">
        <v>1827</v>
      </c>
      <c r="G6401" s="270">
        <v>3671.4</v>
      </c>
      <c r="M6401" s="267">
        <v>-64.623505388108299</v>
      </c>
    </row>
    <row r="6402" spans="1:13" x14ac:dyDescent="0.25">
      <c r="A6402" s="267">
        <v>9173131</v>
      </c>
      <c r="B6402" s="267" t="s">
        <v>14983</v>
      </c>
      <c r="C6402" s="267" t="s">
        <v>2525</v>
      </c>
      <c r="D6402" s="268"/>
      <c r="E6402" s="267">
        <v>60</v>
      </c>
      <c r="F6402" s="269">
        <v>424</v>
      </c>
      <c r="G6402" s="270">
        <v>852.8</v>
      </c>
      <c r="M6402" s="267">
        <v>-82.318431695322332</v>
      </c>
    </row>
    <row r="6403" spans="1:13" x14ac:dyDescent="0.25">
      <c r="A6403" s="267">
        <v>9173133</v>
      </c>
      <c r="B6403" s="267" t="s">
        <v>14985</v>
      </c>
      <c r="C6403" s="267" t="s">
        <v>2525</v>
      </c>
      <c r="D6403" s="268"/>
      <c r="E6403" s="267">
        <v>50</v>
      </c>
      <c r="F6403" s="269">
        <v>2006</v>
      </c>
      <c r="G6403" s="270">
        <v>4031.2</v>
      </c>
      <c r="M6403" s="267">
        <v>-74.438541303463637</v>
      </c>
    </row>
    <row r="6404" spans="1:13" x14ac:dyDescent="0.25">
      <c r="A6404" s="267">
        <v>9173134</v>
      </c>
      <c r="B6404" s="267" t="s">
        <v>14987</v>
      </c>
      <c r="C6404" s="267" t="s">
        <v>2525</v>
      </c>
      <c r="D6404" s="268"/>
      <c r="E6404" s="267">
        <v>50</v>
      </c>
      <c r="F6404" s="269">
        <v>1469</v>
      </c>
      <c r="G6404" s="270">
        <v>2952.4</v>
      </c>
      <c r="M6404" s="267">
        <v>-70.426618037817875</v>
      </c>
    </row>
    <row r="6405" spans="1:13" x14ac:dyDescent="0.25">
      <c r="A6405" s="267">
        <v>9173135</v>
      </c>
      <c r="B6405" s="267" t="s">
        <v>14989</v>
      </c>
      <c r="C6405" s="267" t="s">
        <v>2525</v>
      </c>
      <c r="D6405" s="268"/>
      <c r="E6405" s="267">
        <v>50</v>
      </c>
      <c r="F6405" s="269">
        <v>4834</v>
      </c>
      <c r="G6405" s="270">
        <v>9716</v>
      </c>
      <c r="M6405" s="267">
        <v>-77.238925608147099</v>
      </c>
    </row>
    <row r="6406" spans="1:13" x14ac:dyDescent="0.25">
      <c r="A6406" s="267">
        <v>9173137</v>
      </c>
      <c r="B6406" s="267" t="s">
        <v>14991</v>
      </c>
      <c r="C6406" s="267" t="s">
        <v>2525</v>
      </c>
      <c r="D6406" s="268"/>
      <c r="E6406" s="267">
        <v>50</v>
      </c>
      <c r="F6406" s="269">
        <v>2069</v>
      </c>
      <c r="G6406" s="270">
        <v>4158.8</v>
      </c>
      <c r="M6406" s="267">
        <v>-67.061775134775218</v>
      </c>
    </row>
    <row r="6407" spans="1:13" x14ac:dyDescent="0.25">
      <c r="A6407" s="267">
        <v>9173140</v>
      </c>
      <c r="B6407" s="267" t="s">
        <v>14993</v>
      </c>
      <c r="C6407" s="267" t="s">
        <v>2525</v>
      </c>
      <c r="D6407" s="268"/>
      <c r="E6407" s="267">
        <v>50</v>
      </c>
      <c r="F6407" s="269">
        <v>1113</v>
      </c>
      <c r="G6407" s="270">
        <v>2236.8000000000002</v>
      </c>
      <c r="M6407" s="267">
        <v>-75.093512511242182</v>
      </c>
    </row>
    <row r="6408" spans="1:13" x14ac:dyDescent="0.25">
      <c r="A6408" s="267">
        <v>9173141</v>
      </c>
      <c r="B6408" s="267" t="s">
        <v>14995</v>
      </c>
      <c r="C6408" s="267" t="s">
        <v>2525</v>
      </c>
      <c r="D6408" s="268"/>
      <c r="E6408" s="267">
        <v>50</v>
      </c>
      <c r="F6408" s="269">
        <v>639</v>
      </c>
      <c r="G6408" s="270">
        <v>1283.4000000000001</v>
      </c>
      <c r="M6408" s="267">
        <v>-70.366450467350901</v>
      </c>
    </row>
    <row r="6409" spans="1:13" x14ac:dyDescent="0.25">
      <c r="A6409" s="267">
        <v>9173142</v>
      </c>
      <c r="B6409" s="267" t="s">
        <v>14997</v>
      </c>
      <c r="C6409" s="267" t="s">
        <v>2525</v>
      </c>
      <c r="D6409" s="268"/>
      <c r="E6409" s="267">
        <v>60</v>
      </c>
      <c r="F6409" s="269">
        <v>607</v>
      </c>
      <c r="G6409" s="270">
        <v>1220.4000000000001</v>
      </c>
      <c r="M6409" s="267">
        <v>-81.314300199999309</v>
      </c>
    </row>
    <row r="6410" spans="1:13" x14ac:dyDescent="0.25">
      <c r="A6410" s="267">
        <v>9173145</v>
      </c>
      <c r="B6410" s="267" t="s">
        <v>14999</v>
      </c>
      <c r="C6410" s="267" t="s">
        <v>2525</v>
      </c>
      <c r="D6410" s="268"/>
      <c r="E6410" s="267">
        <v>60</v>
      </c>
      <c r="F6410" s="269">
        <v>1734</v>
      </c>
      <c r="G6410" s="270">
        <v>3484.6</v>
      </c>
      <c r="M6410" s="267">
        <v>-80.144138472953813</v>
      </c>
    </row>
    <row r="6411" spans="1:13" x14ac:dyDescent="0.25">
      <c r="A6411" s="267">
        <v>9173147</v>
      </c>
      <c r="B6411" s="267" t="s">
        <v>15001</v>
      </c>
      <c r="C6411" s="267" t="s">
        <v>22275</v>
      </c>
      <c r="D6411" s="268"/>
      <c r="E6411" s="267">
        <v>50</v>
      </c>
      <c r="F6411" s="269">
        <v>8801</v>
      </c>
      <c r="G6411" s="270">
        <v>17691</v>
      </c>
      <c r="M6411" s="267">
        <v>-63.129478278023264</v>
      </c>
    </row>
    <row r="6412" spans="1:13" x14ac:dyDescent="0.25">
      <c r="A6412" s="267">
        <v>9173451</v>
      </c>
      <c r="B6412" s="267" t="s">
        <v>15003</v>
      </c>
      <c r="C6412" s="267" t="s">
        <v>22278</v>
      </c>
      <c r="D6412" s="268"/>
      <c r="E6412" s="267">
        <v>50</v>
      </c>
      <c r="F6412" s="269">
        <v>0</v>
      </c>
      <c r="G6412" s="270">
        <v>0</v>
      </c>
      <c r="M6412" s="267">
        <v>0</v>
      </c>
    </row>
    <row r="6413" spans="1:13" x14ac:dyDescent="0.25">
      <c r="A6413" s="267">
        <v>9173452</v>
      </c>
      <c r="B6413" s="267" t="s">
        <v>15005</v>
      </c>
      <c r="C6413" s="267" t="s">
        <v>22278</v>
      </c>
      <c r="D6413" s="268"/>
      <c r="E6413" s="267">
        <v>50</v>
      </c>
      <c r="F6413" s="269">
        <v>0</v>
      </c>
      <c r="G6413" s="270">
        <v>0</v>
      </c>
      <c r="M6413" s="267">
        <v>0</v>
      </c>
    </row>
    <row r="6414" spans="1:13" x14ac:dyDescent="0.25">
      <c r="A6414" s="267">
        <v>9174111</v>
      </c>
      <c r="B6414" s="267" t="s">
        <v>15007</v>
      </c>
      <c r="C6414" s="267" t="s">
        <v>2525</v>
      </c>
      <c r="D6414" s="268"/>
      <c r="E6414" s="267">
        <v>50</v>
      </c>
      <c r="F6414" s="269">
        <v>3715</v>
      </c>
      <c r="G6414" s="270">
        <v>7467.2</v>
      </c>
      <c r="M6414" s="267">
        <v>-76.307831744336511</v>
      </c>
    </row>
    <row r="6415" spans="1:13" x14ac:dyDescent="0.25">
      <c r="A6415" s="267">
        <v>9174113</v>
      </c>
      <c r="B6415" s="267" t="s">
        <v>15009</v>
      </c>
      <c r="C6415" s="267" t="s">
        <v>2525</v>
      </c>
      <c r="D6415" s="268"/>
      <c r="E6415" s="267">
        <v>50</v>
      </c>
      <c r="F6415" s="269">
        <v>3613</v>
      </c>
      <c r="G6415" s="270">
        <v>7262</v>
      </c>
      <c r="M6415" s="267">
        <v>-55.595029677795601</v>
      </c>
    </row>
    <row r="6416" spans="1:13" x14ac:dyDescent="0.25">
      <c r="A6416" s="267">
        <v>9174115</v>
      </c>
      <c r="B6416" s="267" t="s">
        <v>15011</v>
      </c>
      <c r="C6416" s="267" t="s">
        <v>22275</v>
      </c>
      <c r="D6416" s="268"/>
      <c r="E6416" s="267">
        <v>50</v>
      </c>
      <c r="F6416" s="269">
        <v>21792</v>
      </c>
      <c r="G6416" s="270">
        <v>43801.4</v>
      </c>
      <c r="M6416" s="267">
        <v>-64.175737060815564</v>
      </c>
    </row>
    <row r="6417" spans="1:13" x14ac:dyDescent="0.25">
      <c r="A6417" s="267">
        <v>9174118</v>
      </c>
      <c r="B6417" s="267" t="s">
        <v>15013</v>
      </c>
      <c r="C6417" s="267" t="s">
        <v>2525</v>
      </c>
      <c r="D6417" s="268"/>
      <c r="E6417" s="267">
        <v>50</v>
      </c>
      <c r="F6417" s="269">
        <v>2797</v>
      </c>
      <c r="G6417" s="270">
        <v>5622.2</v>
      </c>
      <c r="M6417" s="267">
        <v>-73.661805409235257</v>
      </c>
    </row>
    <row r="6418" spans="1:13" x14ac:dyDescent="0.25">
      <c r="A6418" s="267">
        <v>9174121</v>
      </c>
      <c r="B6418" s="267" t="s">
        <v>15015</v>
      </c>
      <c r="C6418" s="267" t="s">
        <v>2525</v>
      </c>
      <c r="D6418" s="268"/>
      <c r="E6418" s="267">
        <v>50</v>
      </c>
      <c r="F6418" s="269">
        <v>2477</v>
      </c>
      <c r="G6418" s="270">
        <v>4978.6000000000004</v>
      </c>
      <c r="M6418" s="267">
        <v>-54.399889018947654</v>
      </c>
    </row>
    <row r="6419" spans="1:13" x14ac:dyDescent="0.25">
      <c r="A6419" s="267">
        <v>9174122</v>
      </c>
      <c r="B6419" s="267" t="s">
        <v>15017</v>
      </c>
      <c r="C6419" s="267" t="s">
        <v>2525</v>
      </c>
      <c r="D6419" s="268"/>
      <c r="E6419" s="267">
        <v>50</v>
      </c>
      <c r="F6419" s="269">
        <v>2636</v>
      </c>
      <c r="G6419" s="270">
        <v>5298.4</v>
      </c>
      <c r="M6419" s="267">
        <v>-70.342398058087724</v>
      </c>
    </row>
    <row r="6420" spans="1:13" x14ac:dyDescent="0.25">
      <c r="A6420" s="267">
        <v>9174126</v>
      </c>
      <c r="B6420" s="267" t="s">
        <v>15019</v>
      </c>
      <c r="C6420" s="267" t="s">
        <v>2525</v>
      </c>
      <c r="D6420" s="268"/>
      <c r="E6420" s="267">
        <v>50</v>
      </c>
      <c r="F6420" s="269">
        <v>9198</v>
      </c>
      <c r="G6420" s="270">
        <v>18488.2</v>
      </c>
      <c r="M6420" s="267">
        <v>-64.293167951265247</v>
      </c>
    </row>
    <row r="6421" spans="1:13" x14ac:dyDescent="0.25">
      <c r="A6421" s="267">
        <v>9174131</v>
      </c>
      <c r="B6421" s="267" t="s">
        <v>15021</v>
      </c>
      <c r="C6421" s="267" t="s">
        <v>2525</v>
      </c>
      <c r="D6421" s="268"/>
      <c r="E6421" s="267">
        <v>50</v>
      </c>
      <c r="F6421" s="269">
        <v>4718</v>
      </c>
      <c r="G6421" s="270">
        <v>9482.7999999999993</v>
      </c>
      <c r="M6421" s="267">
        <v>-69.783534662288048</v>
      </c>
    </row>
    <row r="6422" spans="1:13" x14ac:dyDescent="0.25">
      <c r="A6422" s="267">
        <v>9174135</v>
      </c>
      <c r="B6422" s="267" t="s">
        <v>15023</v>
      </c>
      <c r="C6422" s="267" t="s">
        <v>2525</v>
      </c>
      <c r="D6422" s="268"/>
      <c r="E6422" s="267">
        <v>50</v>
      </c>
      <c r="F6422" s="269">
        <v>2218</v>
      </c>
      <c r="G6422" s="270">
        <v>4457.8</v>
      </c>
      <c r="M6422" s="267">
        <v>-60.974993136611261</v>
      </c>
    </row>
    <row r="6423" spans="1:13" x14ac:dyDescent="0.25">
      <c r="A6423" s="267">
        <v>9174136</v>
      </c>
      <c r="B6423" s="267" t="s">
        <v>15025</v>
      </c>
      <c r="C6423" s="267" t="s">
        <v>2525</v>
      </c>
      <c r="D6423" s="268"/>
      <c r="E6423" s="267">
        <v>50</v>
      </c>
      <c r="F6423" s="269">
        <v>3042</v>
      </c>
      <c r="G6423" s="270">
        <v>6115.2</v>
      </c>
      <c r="M6423" s="267">
        <v>-69.82677959305839</v>
      </c>
    </row>
    <row r="6424" spans="1:13" x14ac:dyDescent="0.25">
      <c r="A6424" s="267">
        <v>9174137</v>
      </c>
      <c r="B6424" s="267" t="s">
        <v>15027</v>
      </c>
      <c r="C6424" s="267" t="s">
        <v>2525</v>
      </c>
      <c r="D6424" s="268"/>
      <c r="E6424" s="267">
        <v>50</v>
      </c>
      <c r="F6424" s="269">
        <v>909</v>
      </c>
      <c r="G6424" s="270">
        <v>1827.8</v>
      </c>
      <c r="M6424" s="267">
        <v>-65.321615525717348</v>
      </c>
    </row>
    <row r="6425" spans="1:13" x14ac:dyDescent="0.25">
      <c r="A6425" s="267">
        <v>9174141</v>
      </c>
      <c r="B6425" s="267" t="s">
        <v>15029</v>
      </c>
      <c r="C6425" s="267" t="s">
        <v>2525</v>
      </c>
      <c r="D6425" s="268"/>
      <c r="E6425" s="267">
        <v>50</v>
      </c>
      <c r="F6425" s="269">
        <v>3104</v>
      </c>
      <c r="G6425" s="270">
        <v>6238.2</v>
      </c>
      <c r="M6425" s="267">
        <v>-74.241795391455682</v>
      </c>
    </row>
    <row r="6426" spans="1:13" x14ac:dyDescent="0.25">
      <c r="A6426" s="267">
        <v>9174143</v>
      </c>
      <c r="B6426" s="267" t="s">
        <v>15031</v>
      </c>
      <c r="C6426" s="267" t="s">
        <v>2525</v>
      </c>
      <c r="D6426" s="268"/>
      <c r="E6426" s="267">
        <v>50</v>
      </c>
      <c r="F6426" s="269">
        <v>3064</v>
      </c>
      <c r="G6426" s="270">
        <v>6158</v>
      </c>
      <c r="M6426" s="267">
        <v>-71.439412430585449</v>
      </c>
    </row>
    <row r="6427" spans="1:13" x14ac:dyDescent="0.25">
      <c r="A6427" s="267">
        <v>9174146</v>
      </c>
      <c r="B6427" s="267" t="s">
        <v>15033</v>
      </c>
      <c r="C6427" s="267" t="s">
        <v>2525</v>
      </c>
      <c r="D6427" s="268"/>
      <c r="E6427" s="267">
        <v>50</v>
      </c>
      <c r="F6427" s="269">
        <v>1313</v>
      </c>
      <c r="G6427" s="270">
        <v>2640</v>
      </c>
      <c r="M6427" s="267">
        <v>-48.961551437808218</v>
      </c>
    </row>
    <row r="6428" spans="1:13" x14ac:dyDescent="0.25">
      <c r="A6428" s="267">
        <v>9174147</v>
      </c>
      <c r="B6428" s="267" t="s">
        <v>15035</v>
      </c>
      <c r="C6428" s="267" t="s">
        <v>2525</v>
      </c>
      <c r="D6428" s="268"/>
      <c r="E6428" s="267">
        <v>50</v>
      </c>
      <c r="F6428" s="269">
        <v>1570</v>
      </c>
      <c r="G6428" s="270">
        <v>3156.2</v>
      </c>
      <c r="M6428" s="267">
        <v>-74.084716050210247</v>
      </c>
    </row>
    <row r="6429" spans="1:13" x14ac:dyDescent="0.25">
      <c r="A6429" s="267">
        <v>9174150</v>
      </c>
      <c r="B6429" s="267" t="s">
        <v>15037</v>
      </c>
      <c r="C6429" s="267" t="s">
        <v>2525</v>
      </c>
      <c r="D6429" s="268"/>
      <c r="E6429" s="267">
        <v>50</v>
      </c>
      <c r="F6429" s="269">
        <v>2154</v>
      </c>
      <c r="G6429" s="270">
        <v>4330</v>
      </c>
      <c r="M6429" s="267">
        <v>-64.457283547034166</v>
      </c>
    </row>
    <row r="6430" spans="1:13" x14ac:dyDescent="0.25">
      <c r="A6430" s="267">
        <v>9174151</v>
      </c>
      <c r="B6430" s="267" t="s">
        <v>15039</v>
      </c>
      <c r="C6430" s="267" t="s">
        <v>2525</v>
      </c>
      <c r="D6430" s="268"/>
      <c r="E6430" s="267">
        <v>50</v>
      </c>
      <c r="F6430" s="269">
        <v>1588</v>
      </c>
      <c r="G6430" s="270">
        <v>3191.2</v>
      </c>
      <c r="M6430" s="267">
        <v>-70.085402400249492</v>
      </c>
    </row>
    <row r="6431" spans="1:13" x14ac:dyDescent="0.25">
      <c r="A6431" s="267">
        <v>9175111</v>
      </c>
      <c r="B6431" s="267" t="s">
        <v>15041</v>
      </c>
      <c r="C6431" s="267" t="s">
        <v>2525</v>
      </c>
      <c r="D6431" s="268"/>
      <c r="E6431" s="267">
        <v>50</v>
      </c>
      <c r="F6431" s="269">
        <v>1846</v>
      </c>
      <c r="G6431" s="270">
        <v>3711.2</v>
      </c>
      <c r="M6431" s="267">
        <v>-64.201380763584808</v>
      </c>
    </row>
    <row r="6432" spans="1:13" x14ac:dyDescent="0.25">
      <c r="A6432" s="267">
        <v>9175112</v>
      </c>
      <c r="B6432" s="267" t="s">
        <v>15043</v>
      </c>
      <c r="C6432" s="267" t="s">
        <v>2525</v>
      </c>
      <c r="D6432" s="268"/>
      <c r="E6432" s="267">
        <v>50</v>
      </c>
      <c r="F6432" s="269">
        <v>2138</v>
      </c>
      <c r="G6432" s="270">
        <v>4297</v>
      </c>
      <c r="M6432" s="267">
        <v>-70.827918275211275</v>
      </c>
    </row>
    <row r="6433" spans="1:13" x14ac:dyDescent="0.25">
      <c r="A6433" s="267">
        <v>9175113</v>
      </c>
      <c r="B6433" s="267" t="s">
        <v>15045</v>
      </c>
      <c r="C6433" s="267" t="s">
        <v>2525</v>
      </c>
      <c r="D6433" s="268"/>
      <c r="E6433" s="267">
        <v>50</v>
      </c>
      <c r="F6433" s="269">
        <v>718</v>
      </c>
      <c r="G6433" s="270">
        <v>1444</v>
      </c>
      <c r="M6433" s="267">
        <v>-75.546815166790935</v>
      </c>
    </row>
    <row r="6434" spans="1:13" x14ac:dyDescent="0.25">
      <c r="A6434" s="267">
        <v>9175114</v>
      </c>
      <c r="B6434" s="267" t="s">
        <v>15047</v>
      </c>
      <c r="C6434" s="267" t="s">
        <v>2525</v>
      </c>
      <c r="D6434" s="268"/>
      <c r="E6434" s="267">
        <v>50</v>
      </c>
      <c r="F6434" s="269">
        <v>582</v>
      </c>
      <c r="G6434" s="270">
        <v>1170</v>
      </c>
      <c r="M6434" s="267">
        <v>-77.656321457300038</v>
      </c>
    </row>
    <row r="6435" spans="1:13" x14ac:dyDescent="0.25">
      <c r="A6435" s="267">
        <v>9175115</v>
      </c>
      <c r="B6435" s="267" t="s">
        <v>15049</v>
      </c>
      <c r="C6435" s="267" t="s">
        <v>22275</v>
      </c>
      <c r="D6435" s="268"/>
      <c r="E6435" s="267">
        <v>50</v>
      </c>
      <c r="F6435" s="269">
        <v>5641</v>
      </c>
      <c r="G6435" s="270">
        <v>11338</v>
      </c>
      <c r="M6435" s="267">
        <v>-58.483594126238799</v>
      </c>
    </row>
    <row r="6436" spans="1:13" x14ac:dyDescent="0.25">
      <c r="A6436" s="267">
        <v>9175116</v>
      </c>
      <c r="B6436" s="267" t="s">
        <v>15051</v>
      </c>
      <c r="C6436" s="267" t="s">
        <v>2525</v>
      </c>
      <c r="D6436" s="268"/>
      <c r="E6436" s="267">
        <v>50</v>
      </c>
      <c r="F6436" s="269">
        <v>1090</v>
      </c>
      <c r="G6436" s="270">
        <v>2190.8000000000002</v>
      </c>
      <c r="M6436" s="267">
        <v>-70.325414018422606</v>
      </c>
    </row>
    <row r="6437" spans="1:13" x14ac:dyDescent="0.25">
      <c r="A6437" s="267">
        <v>9175118</v>
      </c>
      <c r="B6437" s="267" t="s">
        <v>15053</v>
      </c>
      <c r="C6437" s="267" t="s">
        <v>2525</v>
      </c>
      <c r="D6437" s="268"/>
      <c r="E6437" s="267">
        <v>50</v>
      </c>
      <c r="F6437" s="269">
        <v>1758</v>
      </c>
      <c r="G6437" s="270">
        <v>3534.4</v>
      </c>
      <c r="M6437" s="267">
        <v>-58.854017076150861</v>
      </c>
    </row>
    <row r="6438" spans="1:13" x14ac:dyDescent="0.25">
      <c r="A6438" s="267">
        <v>9175119</v>
      </c>
      <c r="B6438" s="267" t="s">
        <v>15055</v>
      </c>
      <c r="C6438" s="267" t="s">
        <v>2525</v>
      </c>
      <c r="D6438" s="268"/>
      <c r="E6438" s="267">
        <v>60</v>
      </c>
      <c r="F6438" s="269">
        <v>742</v>
      </c>
      <c r="G6438" s="270">
        <v>1491.2</v>
      </c>
      <c r="M6438" s="267">
        <v>-79.240517596679354</v>
      </c>
    </row>
    <row r="6439" spans="1:13" x14ac:dyDescent="0.25">
      <c r="A6439" s="267">
        <v>9175121</v>
      </c>
      <c r="B6439" s="267" t="s">
        <v>15057</v>
      </c>
      <c r="C6439" s="267" t="s">
        <v>2525</v>
      </c>
      <c r="D6439" s="268"/>
      <c r="E6439" s="267">
        <v>50</v>
      </c>
      <c r="F6439" s="269">
        <v>2297</v>
      </c>
      <c r="G6439" s="270">
        <v>4616.8</v>
      </c>
      <c r="M6439" s="267">
        <v>-71.764000416688049</v>
      </c>
    </row>
    <row r="6440" spans="1:13" x14ac:dyDescent="0.25">
      <c r="A6440" s="267">
        <v>9175122</v>
      </c>
      <c r="B6440" s="267" t="s">
        <v>15059</v>
      </c>
      <c r="C6440" s="267" t="s">
        <v>22275</v>
      </c>
      <c r="D6440" s="268"/>
      <c r="E6440" s="267">
        <v>50</v>
      </c>
      <c r="F6440" s="269">
        <v>6418</v>
      </c>
      <c r="G6440" s="270">
        <v>12899.4</v>
      </c>
      <c r="M6440" s="267">
        <v>-69.036937912555942</v>
      </c>
    </row>
    <row r="6441" spans="1:13" x14ac:dyDescent="0.25">
      <c r="A6441" s="267">
        <v>9175123</v>
      </c>
      <c r="B6441" s="267" t="s">
        <v>15061</v>
      </c>
      <c r="C6441" s="267" t="s">
        <v>2525</v>
      </c>
      <c r="D6441" s="268"/>
      <c r="E6441" s="267">
        <v>50</v>
      </c>
      <c r="F6441" s="269">
        <v>1441</v>
      </c>
      <c r="G6441" s="270">
        <v>2897.2</v>
      </c>
      <c r="M6441" s="267">
        <v>-64.075293536558974</v>
      </c>
    </row>
    <row r="6442" spans="1:13" x14ac:dyDescent="0.25">
      <c r="A6442" s="267">
        <v>9175124</v>
      </c>
      <c r="B6442" s="267" t="s">
        <v>15063</v>
      </c>
      <c r="C6442" s="267" t="s">
        <v>2525</v>
      </c>
      <c r="D6442" s="268"/>
      <c r="E6442" s="267">
        <v>50</v>
      </c>
      <c r="F6442" s="269">
        <v>4855</v>
      </c>
      <c r="G6442" s="270">
        <v>9758.4</v>
      </c>
      <c r="M6442" s="267">
        <v>-72.612031810845323</v>
      </c>
    </row>
    <row r="6443" spans="1:13" x14ac:dyDescent="0.25">
      <c r="A6443" s="267">
        <v>9175127</v>
      </c>
      <c r="B6443" s="267" t="s">
        <v>15065</v>
      </c>
      <c r="C6443" s="267" t="s">
        <v>2525</v>
      </c>
      <c r="D6443" s="268"/>
      <c r="E6443" s="267">
        <v>50</v>
      </c>
      <c r="F6443" s="269">
        <v>6063</v>
      </c>
      <c r="G6443" s="270">
        <v>12186.8</v>
      </c>
      <c r="M6443" s="267">
        <v>-65.381583556014903</v>
      </c>
    </row>
    <row r="6444" spans="1:13" x14ac:dyDescent="0.25">
      <c r="A6444" s="267">
        <v>9175128</v>
      </c>
      <c r="B6444" s="267" t="s">
        <v>15067</v>
      </c>
      <c r="C6444" s="267" t="s">
        <v>2525</v>
      </c>
      <c r="D6444" s="268"/>
      <c r="E6444" s="267">
        <v>50</v>
      </c>
      <c r="F6444" s="269">
        <v>729</v>
      </c>
      <c r="G6444" s="270">
        <v>1465.4</v>
      </c>
      <c r="M6444" s="267">
        <v>-70.228935111389475</v>
      </c>
    </row>
    <row r="6445" spans="1:13" x14ac:dyDescent="0.25">
      <c r="A6445" s="267">
        <v>9175131</v>
      </c>
      <c r="B6445" s="267" t="s">
        <v>15069</v>
      </c>
      <c r="C6445" s="267" t="s">
        <v>2525</v>
      </c>
      <c r="D6445" s="268"/>
      <c r="E6445" s="267">
        <v>50</v>
      </c>
      <c r="F6445" s="269">
        <v>1110</v>
      </c>
      <c r="G6445" s="270">
        <v>2231</v>
      </c>
      <c r="M6445" s="267">
        <v>-51.75262422666453</v>
      </c>
    </row>
    <row r="6446" spans="1:13" x14ac:dyDescent="0.25">
      <c r="A6446" s="267">
        <v>9175132</v>
      </c>
      <c r="B6446" s="267" t="s">
        <v>15071</v>
      </c>
      <c r="C6446" s="267" t="s">
        <v>2525</v>
      </c>
      <c r="D6446" s="268"/>
      <c r="E6446" s="267">
        <v>50</v>
      </c>
      <c r="F6446" s="269">
        <v>10851</v>
      </c>
      <c r="G6446" s="270">
        <v>21811.200000000001</v>
      </c>
      <c r="M6446" s="267">
        <v>-62.551178913377157</v>
      </c>
    </row>
    <row r="6447" spans="1:13" x14ac:dyDescent="0.25">
      <c r="A6447" s="267">
        <v>9175133</v>
      </c>
      <c r="B6447" s="267" t="s">
        <v>15073</v>
      </c>
      <c r="C6447" s="267" t="s">
        <v>2525</v>
      </c>
      <c r="D6447" s="268"/>
      <c r="E6447" s="267">
        <v>50</v>
      </c>
      <c r="F6447" s="269">
        <v>2571</v>
      </c>
      <c r="G6447" s="270">
        <v>5166.8</v>
      </c>
      <c r="M6447" s="267">
        <v>-57.384949753764943</v>
      </c>
    </row>
    <row r="6448" spans="1:13" x14ac:dyDescent="0.25">
      <c r="A6448" s="267">
        <v>9175135</v>
      </c>
      <c r="B6448" s="267" t="s">
        <v>15075</v>
      </c>
      <c r="C6448" s="267" t="s">
        <v>2525</v>
      </c>
      <c r="D6448" s="268"/>
      <c r="E6448" s="267">
        <v>50</v>
      </c>
      <c r="F6448" s="269">
        <v>6763</v>
      </c>
      <c r="G6448" s="270">
        <v>13594.2</v>
      </c>
      <c r="M6448" s="267">
        <v>-46.573038251110738</v>
      </c>
    </row>
    <row r="6449" spans="1:13" x14ac:dyDescent="0.25">
      <c r="A6449" s="267">
        <v>9175136</v>
      </c>
      <c r="B6449" s="267" t="s">
        <v>15077</v>
      </c>
      <c r="C6449" s="267" t="s">
        <v>2525</v>
      </c>
      <c r="D6449" s="268"/>
      <c r="E6449" s="267">
        <v>60</v>
      </c>
      <c r="F6449" s="269">
        <v>722</v>
      </c>
      <c r="G6449" s="270">
        <v>1451</v>
      </c>
      <c r="M6449" s="267">
        <v>-80.915333455666115</v>
      </c>
    </row>
    <row r="6450" spans="1:13" x14ac:dyDescent="0.25">
      <c r="A6450" s="267">
        <v>9175137</v>
      </c>
      <c r="B6450" s="267" t="s">
        <v>15079</v>
      </c>
      <c r="C6450" s="267" t="s">
        <v>2525</v>
      </c>
      <c r="D6450" s="268"/>
      <c r="E6450" s="267">
        <v>50</v>
      </c>
      <c r="F6450" s="269">
        <v>1939</v>
      </c>
      <c r="G6450" s="270">
        <v>3897.4</v>
      </c>
      <c r="M6450" s="267">
        <v>-74.349628674215637</v>
      </c>
    </row>
    <row r="6451" spans="1:13" x14ac:dyDescent="0.25">
      <c r="A6451" s="267">
        <v>9175139</v>
      </c>
      <c r="B6451" s="267" t="s">
        <v>15081</v>
      </c>
      <c r="C6451" s="267" t="s">
        <v>2525</v>
      </c>
      <c r="D6451" s="268"/>
      <c r="E6451" s="267">
        <v>50</v>
      </c>
      <c r="F6451" s="269">
        <v>4401</v>
      </c>
      <c r="G6451" s="270">
        <v>8846.6</v>
      </c>
      <c r="M6451" s="267">
        <v>-65.476421987530031</v>
      </c>
    </row>
    <row r="6452" spans="1:13" x14ac:dyDescent="0.25">
      <c r="A6452" s="267">
        <v>9175451</v>
      </c>
      <c r="B6452" s="267" t="s">
        <v>15083</v>
      </c>
      <c r="C6452" s="267" t="s">
        <v>22278</v>
      </c>
      <c r="D6452" s="268"/>
      <c r="E6452" s="267">
        <v>50</v>
      </c>
      <c r="F6452" s="269">
        <v>0</v>
      </c>
      <c r="G6452" s="270">
        <v>0</v>
      </c>
      <c r="M6452" s="267">
        <v>0</v>
      </c>
    </row>
    <row r="6453" spans="1:13" x14ac:dyDescent="0.25">
      <c r="A6453" s="267">
        <v>9175452</v>
      </c>
      <c r="B6453" s="267" t="s">
        <v>15085</v>
      </c>
      <c r="C6453" s="267" t="s">
        <v>22278</v>
      </c>
      <c r="D6453" s="268"/>
      <c r="E6453" s="267">
        <v>50</v>
      </c>
      <c r="F6453" s="269">
        <v>0</v>
      </c>
      <c r="G6453" s="270">
        <v>0</v>
      </c>
      <c r="M6453" s="267">
        <v>0</v>
      </c>
    </row>
    <row r="6454" spans="1:13" x14ac:dyDescent="0.25">
      <c r="A6454" s="267">
        <v>9175453</v>
      </c>
      <c r="B6454" s="267" t="s">
        <v>15087</v>
      </c>
      <c r="C6454" s="267" t="s">
        <v>22278</v>
      </c>
      <c r="D6454" s="268"/>
      <c r="E6454" s="267">
        <v>50</v>
      </c>
      <c r="F6454" s="269">
        <v>0</v>
      </c>
      <c r="G6454" s="270">
        <v>0</v>
      </c>
      <c r="M6454" s="267">
        <v>0</v>
      </c>
    </row>
    <row r="6455" spans="1:13" x14ac:dyDescent="0.25">
      <c r="A6455" s="267">
        <v>9176111</v>
      </c>
      <c r="B6455" s="267" t="s">
        <v>15089</v>
      </c>
      <c r="C6455" s="267" t="s">
        <v>2525</v>
      </c>
      <c r="D6455" s="268"/>
      <c r="E6455" s="267">
        <v>50</v>
      </c>
      <c r="F6455" s="269">
        <v>1400</v>
      </c>
      <c r="G6455" s="270">
        <v>2814.4</v>
      </c>
      <c r="M6455" s="267">
        <v>-78.147557371820994</v>
      </c>
    </row>
    <row r="6456" spans="1:13" x14ac:dyDescent="0.25">
      <c r="A6456" s="267">
        <v>9176112</v>
      </c>
      <c r="B6456" s="267" t="s">
        <v>15091</v>
      </c>
      <c r="C6456" s="267" t="s">
        <v>2525</v>
      </c>
      <c r="D6456" s="268"/>
      <c r="E6456" s="267">
        <v>50</v>
      </c>
      <c r="F6456" s="269">
        <v>3370</v>
      </c>
      <c r="G6456" s="270">
        <v>6774.6</v>
      </c>
      <c r="M6456" s="267">
        <v>-77.022531378168154</v>
      </c>
    </row>
    <row r="6457" spans="1:13" x14ac:dyDescent="0.25">
      <c r="A6457" s="267">
        <v>9176114</v>
      </c>
      <c r="B6457" s="267" t="s">
        <v>15093</v>
      </c>
      <c r="C6457" s="267" t="s">
        <v>22275</v>
      </c>
      <c r="D6457" s="268"/>
      <c r="E6457" s="267">
        <v>50</v>
      </c>
      <c r="F6457" s="269">
        <v>4365</v>
      </c>
      <c r="G6457" s="270">
        <v>8772.7999999999993</v>
      </c>
      <c r="M6457" s="267">
        <v>-69.985059431940911</v>
      </c>
    </row>
    <row r="6458" spans="1:13" x14ac:dyDescent="0.25">
      <c r="A6458" s="267">
        <v>9176116</v>
      </c>
      <c r="B6458" s="267" t="s">
        <v>15095</v>
      </c>
      <c r="C6458" s="267" t="s">
        <v>2525</v>
      </c>
      <c r="D6458" s="268"/>
      <c r="E6458" s="267">
        <v>50</v>
      </c>
      <c r="F6458" s="269">
        <v>803</v>
      </c>
      <c r="G6458" s="270">
        <v>1613.4</v>
      </c>
      <c r="M6458" s="267">
        <v>-73.680135871903317</v>
      </c>
    </row>
    <row r="6459" spans="1:13" x14ac:dyDescent="0.25">
      <c r="A6459" s="267">
        <v>9176118</v>
      </c>
      <c r="B6459" s="267" t="s">
        <v>15097</v>
      </c>
      <c r="C6459" s="267" t="s">
        <v>2525</v>
      </c>
      <c r="D6459" s="268"/>
      <c r="E6459" s="267">
        <v>50</v>
      </c>
      <c r="F6459" s="269">
        <v>1751</v>
      </c>
      <c r="G6459" s="270">
        <v>3519.8</v>
      </c>
      <c r="M6459" s="267">
        <v>-75.379379408378909</v>
      </c>
    </row>
    <row r="6460" spans="1:13" x14ac:dyDescent="0.25">
      <c r="A6460" s="267">
        <v>9176120</v>
      </c>
      <c r="B6460" s="267" t="s">
        <v>12844</v>
      </c>
      <c r="C6460" s="267" t="s">
        <v>2525</v>
      </c>
      <c r="D6460" s="268"/>
      <c r="E6460" s="267">
        <v>50</v>
      </c>
      <c r="F6460" s="269">
        <v>2224</v>
      </c>
      <c r="G6460" s="270">
        <v>4470.6000000000004</v>
      </c>
      <c r="M6460" s="267">
        <v>-70.027647874260168</v>
      </c>
    </row>
    <row r="6461" spans="1:13" x14ac:dyDescent="0.25">
      <c r="A6461" s="267">
        <v>9176121</v>
      </c>
      <c r="B6461" s="267" t="s">
        <v>15100</v>
      </c>
      <c r="C6461" s="267" t="s">
        <v>2525</v>
      </c>
      <c r="D6461" s="268"/>
      <c r="E6461" s="267">
        <v>50</v>
      </c>
      <c r="F6461" s="269">
        <v>1367</v>
      </c>
      <c r="G6461" s="270">
        <v>2746.8</v>
      </c>
      <c r="M6461" s="267">
        <v>-77.689835402385242</v>
      </c>
    </row>
    <row r="6462" spans="1:13" x14ac:dyDescent="0.25">
      <c r="A6462" s="267">
        <v>9176122</v>
      </c>
      <c r="B6462" s="267" t="s">
        <v>15102</v>
      </c>
      <c r="C6462" s="267" t="s">
        <v>2525</v>
      </c>
      <c r="D6462" s="268"/>
      <c r="E6462" s="267">
        <v>50</v>
      </c>
      <c r="F6462" s="269">
        <v>551</v>
      </c>
      <c r="G6462" s="270">
        <v>1107.5999999999999</v>
      </c>
      <c r="M6462" s="267">
        <v>-77.461868952659586</v>
      </c>
    </row>
    <row r="6463" spans="1:13" x14ac:dyDescent="0.25">
      <c r="A6463" s="267">
        <v>9176123</v>
      </c>
      <c r="B6463" s="267" t="s">
        <v>15104</v>
      </c>
      <c r="C6463" s="267" t="s">
        <v>22275</v>
      </c>
      <c r="D6463" s="268"/>
      <c r="E6463" s="267">
        <v>50</v>
      </c>
      <c r="F6463" s="269">
        <v>6678</v>
      </c>
      <c r="G6463" s="270">
        <v>13422.6</v>
      </c>
      <c r="M6463" s="267">
        <v>-71.369040462827229</v>
      </c>
    </row>
    <row r="6464" spans="1:13" x14ac:dyDescent="0.25">
      <c r="A6464" s="267">
        <v>9176124</v>
      </c>
      <c r="B6464" s="267" t="s">
        <v>15106</v>
      </c>
      <c r="C6464" s="267" t="s">
        <v>2525</v>
      </c>
      <c r="D6464" s="268"/>
      <c r="E6464" s="267">
        <v>50</v>
      </c>
      <c r="F6464" s="269">
        <v>1413</v>
      </c>
      <c r="G6464" s="270">
        <v>2839.2</v>
      </c>
      <c r="M6464" s="267">
        <v>-74.986945670075585</v>
      </c>
    </row>
    <row r="6465" spans="1:13" x14ac:dyDescent="0.25">
      <c r="A6465" s="267">
        <v>9176126</v>
      </c>
      <c r="B6465" s="267" t="s">
        <v>15108</v>
      </c>
      <c r="C6465" s="267" t="s">
        <v>2525</v>
      </c>
      <c r="D6465" s="268"/>
      <c r="E6465" s="267">
        <v>50</v>
      </c>
      <c r="F6465" s="269">
        <v>5610</v>
      </c>
      <c r="G6465" s="270">
        <v>11275.8</v>
      </c>
      <c r="M6465" s="267">
        <v>-46.248915376796582</v>
      </c>
    </row>
    <row r="6466" spans="1:13" x14ac:dyDescent="0.25">
      <c r="A6466" s="267">
        <v>9176129</v>
      </c>
      <c r="B6466" s="267" t="s">
        <v>15110</v>
      </c>
      <c r="C6466" s="267" t="s">
        <v>2525</v>
      </c>
      <c r="D6466" s="268"/>
      <c r="E6466" s="267">
        <v>50</v>
      </c>
      <c r="F6466" s="269">
        <v>3240</v>
      </c>
      <c r="G6466" s="270">
        <v>6512</v>
      </c>
      <c r="M6466" s="267">
        <v>-70.393473532535253</v>
      </c>
    </row>
    <row r="6467" spans="1:13" x14ac:dyDescent="0.25">
      <c r="A6467" s="267">
        <v>9176131</v>
      </c>
      <c r="B6467" s="267" t="s">
        <v>15112</v>
      </c>
      <c r="C6467" s="267" t="s">
        <v>2525</v>
      </c>
      <c r="D6467" s="268"/>
      <c r="E6467" s="267">
        <v>50</v>
      </c>
      <c r="F6467" s="269">
        <v>1249</v>
      </c>
      <c r="G6467" s="270">
        <v>2510.6</v>
      </c>
      <c r="M6467" s="267">
        <v>-71.726647120459148</v>
      </c>
    </row>
    <row r="6468" spans="1:13" x14ac:dyDescent="0.25">
      <c r="A6468" s="267">
        <v>9176132</v>
      </c>
      <c r="B6468" s="267" t="s">
        <v>15114</v>
      </c>
      <c r="C6468" s="267" t="s">
        <v>2525</v>
      </c>
      <c r="D6468" s="268"/>
      <c r="E6468" s="267">
        <v>50</v>
      </c>
      <c r="F6468" s="269">
        <v>1411</v>
      </c>
      <c r="G6468" s="270">
        <v>2835.2</v>
      </c>
      <c r="M6468" s="267">
        <v>-76.847270392313874</v>
      </c>
    </row>
    <row r="6469" spans="1:13" x14ac:dyDescent="0.25">
      <c r="A6469" s="267">
        <v>9176137</v>
      </c>
      <c r="B6469" s="267" t="s">
        <v>15116</v>
      </c>
      <c r="C6469" s="267" t="s">
        <v>2525</v>
      </c>
      <c r="D6469" s="268"/>
      <c r="E6469" s="267">
        <v>50</v>
      </c>
      <c r="F6469" s="269">
        <v>1262</v>
      </c>
      <c r="G6469" s="270">
        <v>2535.8000000000002</v>
      </c>
      <c r="M6469" s="267">
        <v>-75.19160314326939</v>
      </c>
    </row>
    <row r="6470" spans="1:13" x14ac:dyDescent="0.25">
      <c r="A6470" s="267">
        <v>9176138</v>
      </c>
      <c r="B6470" s="267" t="s">
        <v>15118</v>
      </c>
      <c r="C6470" s="267" t="s">
        <v>2525</v>
      </c>
      <c r="D6470" s="268"/>
      <c r="E6470" s="267">
        <v>50</v>
      </c>
      <c r="F6470" s="269">
        <v>2788</v>
      </c>
      <c r="G6470" s="270">
        <v>5604.4</v>
      </c>
      <c r="M6470" s="267">
        <v>-68.78731298939951</v>
      </c>
    </row>
    <row r="6471" spans="1:13" x14ac:dyDescent="0.25">
      <c r="A6471" s="267">
        <v>9176139</v>
      </c>
      <c r="B6471" s="267" t="s">
        <v>15120</v>
      </c>
      <c r="C6471" s="267" t="s">
        <v>2525</v>
      </c>
      <c r="D6471" s="268"/>
      <c r="E6471" s="267">
        <v>50</v>
      </c>
      <c r="F6471" s="269">
        <v>4472</v>
      </c>
      <c r="G6471" s="270">
        <v>8988.2000000000007</v>
      </c>
      <c r="M6471" s="267">
        <v>-71.35102686374492</v>
      </c>
    </row>
    <row r="6472" spans="1:13" x14ac:dyDescent="0.25">
      <c r="A6472" s="267">
        <v>9176143</v>
      </c>
      <c r="B6472" s="267" t="s">
        <v>15122</v>
      </c>
      <c r="C6472" s="267" t="s">
        <v>2525</v>
      </c>
      <c r="D6472" s="268"/>
      <c r="E6472" s="267">
        <v>50</v>
      </c>
      <c r="F6472" s="269">
        <v>2350</v>
      </c>
      <c r="G6472" s="270">
        <v>4723.6000000000004</v>
      </c>
      <c r="M6472" s="267">
        <v>-66.522750341646358</v>
      </c>
    </row>
    <row r="6473" spans="1:13" x14ac:dyDescent="0.25">
      <c r="A6473" s="267">
        <v>9176147</v>
      </c>
      <c r="B6473" s="267" t="s">
        <v>15124</v>
      </c>
      <c r="C6473" s="267" t="s">
        <v>2525</v>
      </c>
      <c r="D6473" s="268"/>
      <c r="E6473" s="267">
        <v>50</v>
      </c>
      <c r="F6473" s="269">
        <v>813</v>
      </c>
      <c r="G6473" s="270">
        <v>1634</v>
      </c>
      <c r="M6473" s="267">
        <v>-71.318292122873316</v>
      </c>
    </row>
    <row r="6474" spans="1:13" x14ac:dyDescent="0.25">
      <c r="A6474" s="267">
        <v>9176148</v>
      </c>
      <c r="B6474" s="267" t="s">
        <v>15126</v>
      </c>
      <c r="C6474" s="267" t="s">
        <v>2525</v>
      </c>
      <c r="D6474" s="268"/>
      <c r="E6474" s="267">
        <v>60</v>
      </c>
      <c r="F6474" s="269">
        <v>773</v>
      </c>
      <c r="G6474" s="270">
        <v>1553.8</v>
      </c>
      <c r="M6474" s="267">
        <v>-80.990395928701957</v>
      </c>
    </row>
    <row r="6475" spans="1:13" x14ac:dyDescent="0.25">
      <c r="A6475" s="267">
        <v>9176149</v>
      </c>
      <c r="B6475" s="267" t="s">
        <v>15128</v>
      </c>
      <c r="C6475" s="267" t="s">
        <v>2525</v>
      </c>
      <c r="D6475" s="268"/>
      <c r="E6475" s="267">
        <v>50</v>
      </c>
      <c r="F6475" s="269">
        <v>975</v>
      </c>
      <c r="G6475" s="270">
        <v>1960.6</v>
      </c>
      <c r="M6475" s="267">
        <v>-77.54597592011929</v>
      </c>
    </row>
    <row r="6476" spans="1:13" x14ac:dyDescent="0.25">
      <c r="A6476" s="267">
        <v>9176150</v>
      </c>
      <c r="B6476" s="267" t="s">
        <v>15130</v>
      </c>
      <c r="C6476" s="267" t="s">
        <v>2525</v>
      </c>
      <c r="D6476" s="268"/>
      <c r="E6476" s="267">
        <v>50</v>
      </c>
      <c r="F6476" s="269">
        <v>600</v>
      </c>
      <c r="G6476" s="270">
        <v>1206.4000000000001</v>
      </c>
      <c r="M6476" s="267">
        <v>-70.976418784189264</v>
      </c>
    </row>
    <row r="6477" spans="1:13" x14ac:dyDescent="0.25">
      <c r="A6477" s="267">
        <v>9176153</v>
      </c>
      <c r="B6477" s="267" t="s">
        <v>15132</v>
      </c>
      <c r="C6477" s="267" t="s">
        <v>2525</v>
      </c>
      <c r="D6477" s="268"/>
      <c r="E6477" s="267">
        <v>50</v>
      </c>
      <c r="F6477" s="269">
        <v>1755</v>
      </c>
      <c r="G6477" s="270">
        <v>3526.6</v>
      </c>
      <c r="M6477" s="267">
        <v>-69.127320257643973</v>
      </c>
    </row>
    <row r="6478" spans="1:13" x14ac:dyDescent="0.25">
      <c r="A6478" s="267">
        <v>9176155</v>
      </c>
      <c r="B6478" s="267" t="s">
        <v>15134</v>
      </c>
      <c r="C6478" s="267" t="s">
        <v>2525</v>
      </c>
      <c r="D6478" s="268"/>
      <c r="E6478" s="267">
        <v>50</v>
      </c>
      <c r="F6478" s="269">
        <v>1389</v>
      </c>
      <c r="G6478" s="270">
        <v>2792.8</v>
      </c>
      <c r="M6478" s="267">
        <v>-74.55338959892525</v>
      </c>
    </row>
    <row r="6479" spans="1:13" x14ac:dyDescent="0.25">
      <c r="A6479" s="267">
        <v>9176160</v>
      </c>
      <c r="B6479" s="267" t="s">
        <v>15136</v>
      </c>
      <c r="C6479" s="267" t="s">
        <v>2525</v>
      </c>
      <c r="D6479" s="268"/>
      <c r="E6479" s="267">
        <v>50</v>
      </c>
      <c r="F6479" s="269">
        <v>1517</v>
      </c>
      <c r="G6479" s="270">
        <v>3049</v>
      </c>
      <c r="M6479" s="267">
        <v>-76.779821706564022</v>
      </c>
    </row>
    <row r="6480" spans="1:13" x14ac:dyDescent="0.25">
      <c r="A6480" s="267">
        <v>9176161</v>
      </c>
      <c r="B6480" s="267" t="s">
        <v>14913</v>
      </c>
      <c r="C6480" s="267" t="s">
        <v>2525</v>
      </c>
      <c r="D6480" s="268"/>
      <c r="E6480" s="267">
        <v>50</v>
      </c>
      <c r="F6480" s="269">
        <v>1853</v>
      </c>
      <c r="G6480" s="270">
        <v>3724.8</v>
      </c>
      <c r="M6480" s="267">
        <v>-74.70912612315783</v>
      </c>
    </row>
    <row r="6481" spans="1:13" x14ac:dyDescent="0.25">
      <c r="A6481" s="267">
        <v>9176164</v>
      </c>
      <c r="B6481" s="267" t="s">
        <v>15139</v>
      </c>
      <c r="C6481" s="267" t="s">
        <v>2525</v>
      </c>
      <c r="D6481" s="268"/>
      <c r="E6481" s="267">
        <v>50</v>
      </c>
      <c r="F6481" s="269">
        <v>1318</v>
      </c>
      <c r="G6481" s="270">
        <v>2649</v>
      </c>
      <c r="M6481" s="267">
        <v>-72.323370438894273</v>
      </c>
    </row>
    <row r="6482" spans="1:13" x14ac:dyDescent="0.25">
      <c r="A6482" s="267">
        <v>9176165</v>
      </c>
      <c r="B6482" s="267" t="s">
        <v>15141</v>
      </c>
      <c r="C6482" s="267" t="s">
        <v>2525</v>
      </c>
      <c r="D6482" s="268"/>
      <c r="E6482" s="267">
        <v>60</v>
      </c>
      <c r="F6482" s="269">
        <v>1159</v>
      </c>
      <c r="G6482" s="270">
        <v>2330.1999999999998</v>
      </c>
      <c r="M6482" s="267">
        <v>-80.419137459936721</v>
      </c>
    </row>
    <row r="6483" spans="1:13" x14ac:dyDescent="0.25">
      <c r="A6483" s="267">
        <v>9176166</v>
      </c>
      <c r="B6483" s="267" t="s">
        <v>15143</v>
      </c>
      <c r="C6483" s="267" t="s">
        <v>2525</v>
      </c>
      <c r="D6483" s="268"/>
      <c r="E6483" s="267">
        <v>60</v>
      </c>
      <c r="F6483" s="269">
        <v>1324</v>
      </c>
      <c r="G6483" s="270">
        <v>2661.6</v>
      </c>
      <c r="M6483" s="267">
        <v>-79.70142396793068</v>
      </c>
    </row>
    <row r="6484" spans="1:13" x14ac:dyDescent="0.25">
      <c r="A6484" s="267">
        <v>9176167</v>
      </c>
      <c r="B6484" s="267" t="s">
        <v>15145</v>
      </c>
      <c r="C6484" s="267" t="s">
        <v>2525</v>
      </c>
      <c r="D6484" s="268"/>
      <c r="E6484" s="267">
        <v>50</v>
      </c>
      <c r="F6484" s="269">
        <v>2367</v>
      </c>
      <c r="G6484" s="270">
        <v>4758.2</v>
      </c>
      <c r="M6484" s="267">
        <v>-70.199552627483627</v>
      </c>
    </row>
    <row r="6485" spans="1:13" x14ac:dyDescent="0.25">
      <c r="A6485" s="267">
        <v>9176451</v>
      </c>
      <c r="B6485" s="267" t="s">
        <v>15147</v>
      </c>
      <c r="C6485" s="267" t="s">
        <v>22278</v>
      </c>
      <c r="D6485" s="268"/>
      <c r="E6485" s="267">
        <v>50</v>
      </c>
      <c r="F6485" s="269">
        <v>0</v>
      </c>
      <c r="G6485" s="270">
        <v>0</v>
      </c>
      <c r="M6485" s="267">
        <v>0</v>
      </c>
    </row>
    <row r="6486" spans="1:13" x14ac:dyDescent="0.25">
      <c r="A6486" s="267">
        <v>9177112</v>
      </c>
      <c r="B6486" s="267" t="s">
        <v>15149</v>
      </c>
      <c r="C6486" s="267" t="s">
        <v>2525</v>
      </c>
      <c r="D6486" s="268"/>
      <c r="E6486" s="267">
        <v>50</v>
      </c>
      <c r="F6486" s="269">
        <v>1293</v>
      </c>
      <c r="G6486" s="270">
        <v>2598.4</v>
      </c>
      <c r="M6486" s="267">
        <v>-74.067816042643983</v>
      </c>
    </row>
    <row r="6487" spans="1:13" x14ac:dyDescent="0.25">
      <c r="A6487" s="267">
        <v>9177113</v>
      </c>
      <c r="B6487" s="267" t="s">
        <v>1856</v>
      </c>
      <c r="C6487" s="267" t="s">
        <v>2525</v>
      </c>
      <c r="D6487" s="268"/>
      <c r="E6487" s="267">
        <v>50</v>
      </c>
      <c r="F6487" s="269">
        <v>1785</v>
      </c>
      <c r="G6487" s="270">
        <v>3588</v>
      </c>
      <c r="M6487" s="267">
        <v>-74.727388320395534</v>
      </c>
    </row>
    <row r="6488" spans="1:13" x14ac:dyDescent="0.25">
      <c r="A6488" s="267">
        <v>9177114</v>
      </c>
      <c r="B6488" s="267" t="s">
        <v>15152</v>
      </c>
      <c r="C6488" s="267" t="s">
        <v>2525</v>
      </c>
      <c r="D6488" s="268"/>
      <c r="E6488" s="267">
        <v>50</v>
      </c>
      <c r="F6488" s="269">
        <v>715</v>
      </c>
      <c r="G6488" s="270">
        <v>1436.8</v>
      </c>
      <c r="M6488" s="267">
        <v>-75.032799169315496</v>
      </c>
    </row>
    <row r="6489" spans="1:13" x14ac:dyDescent="0.25">
      <c r="A6489" s="267">
        <v>9177115</v>
      </c>
      <c r="B6489" s="267" t="s">
        <v>15154</v>
      </c>
      <c r="C6489" s="267" t="s">
        <v>22275</v>
      </c>
      <c r="D6489" s="268"/>
      <c r="E6489" s="267">
        <v>50</v>
      </c>
      <c r="F6489" s="269">
        <v>6920</v>
      </c>
      <c r="G6489" s="270">
        <v>13909.2</v>
      </c>
      <c r="M6489" s="267">
        <v>-74.63256946622748</v>
      </c>
    </row>
    <row r="6490" spans="1:13" x14ac:dyDescent="0.25">
      <c r="A6490" s="267">
        <v>9177116</v>
      </c>
      <c r="B6490" s="267" t="s">
        <v>15156</v>
      </c>
      <c r="C6490" s="267" t="s">
        <v>2525</v>
      </c>
      <c r="D6490" s="268"/>
      <c r="E6490" s="267">
        <v>50</v>
      </c>
      <c r="F6490" s="269">
        <v>1217</v>
      </c>
      <c r="G6490" s="270">
        <v>2445.1999999999998</v>
      </c>
      <c r="M6490" s="267">
        <v>-69.533408359351014</v>
      </c>
    </row>
    <row r="6491" spans="1:13" x14ac:dyDescent="0.25">
      <c r="A6491" s="267">
        <v>9177117</v>
      </c>
      <c r="B6491" s="267" t="s">
        <v>15158</v>
      </c>
      <c r="C6491" s="267" t="s">
        <v>22275</v>
      </c>
      <c r="D6491" s="268"/>
      <c r="E6491" s="267">
        <v>50</v>
      </c>
      <c r="F6491" s="269">
        <v>17159</v>
      </c>
      <c r="G6491" s="270">
        <v>34489.199999999997</v>
      </c>
      <c r="M6491" s="267">
        <v>-57.781105626603534</v>
      </c>
    </row>
    <row r="6492" spans="1:13" x14ac:dyDescent="0.25">
      <c r="A6492" s="267">
        <v>9177118</v>
      </c>
      <c r="B6492" s="267" t="s">
        <v>15160</v>
      </c>
      <c r="C6492" s="267" t="s">
        <v>2525</v>
      </c>
      <c r="D6492" s="268"/>
      <c r="E6492" s="267">
        <v>50</v>
      </c>
      <c r="F6492" s="269">
        <v>2122</v>
      </c>
      <c r="G6492" s="270">
        <v>4264.6000000000004</v>
      </c>
      <c r="M6492" s="267">
        <v>-65.140467325764618</v>
      </c>
    </row>
    <row r="6493" spans="1:13" x14ac:dyDescent="0.25">
      <c r="A6493" s="267">
        <v>9177119</v>
      </c>
      <c r="B6493" s="267" t="s">
        <v>15162</v>
      </c>
      <c r="C6493" s="267" t="s">
        <v>2525</v>
      </c>
      <c r="D6493" s="268"/>
      <c r="E6493" s="267">
        <v>50</v>
      </c>
      <c r="F6493" s="269">
        <v>1641</v>
      </c>
      <c r="G6493" s="270">
        <v>3297.6</v>
      </c>
      <c r="M6493" s="267">
        <v>-69.666182677616533</v>
      </c>
    </row>
    <row r="6494" spans="1:13" x14ac:dyDescent="0.25">
      <c r="A6494" s="267">
        <v>9177120</v>
      </c>
      <c r="B6494" s="267" t="s">
        <v>15164</v>
      </c>
      <c r="C6494" s="267" t="s">
        <v>2525</v>
      </c>
      <c r="D6494" s="268"/>
      <c r="E6494" s="267">
        <v>50</v>
      </c>
      <c r="F6494" s="269">
        <v>1687</v>
      </c>
      <c r="G6494" s="270">
        <v>3390.2</v>
      </c>
      <c r="M6494" s="267">
        <v>-74.966263760832462</v>
      </c>
    </row>
    <row r="6495" spans="1:13" x14ac:dyDescent="0.25">
      <c r="A6495" s="267">
        <v>9177121</v>
      </c>
      <c r="B6495" s="267" t="s">
        <v>15166</v>
      </c>
      <c r="C6495" s="267" t="s">
        <v>2525</v>
      </c>
      <c r="D6495" s="268"/>
      <c r="E6495" s="267">
        <v>60</v>
      </c>
      <c r="F6495" s="269">
        <v>720</v>
      </c>
      <c r="G6495" s="270">
        <v>1446.4</v>
      </c>
      <c r="M6495" s="267">
        <v>-79.743173591919984</v>
      </c>
    </row>
    <row r="6496" spans="1:13" x14ac:dyDescent="0.25">
      <c r="A6496" s="267">
        <v>9177122</v>
      </c>
      <c r="B6496" s="267" t="s">
        <v>15168</v>
      </c>
      <c r="C6496" s="267" t="s">
        <v>2525</v>
      </c>
      <c r="D6496" s="268"/>
      <c r="E6496" s="267">
        <v>50</v>
      </c>
      <c r="F6496" s="269">
        <v>716</v>
      </c>
      <c r="G6496" s="270">
        <v>1438.4</v>
      </c>
      <c r="M6496" s="267">
        <v>-74.95124006048556</v>
      </c>
    </row>
    <row r="6497" spans="1:13" x14ac:dyDescent="0.25">
      <c r="A6497" s="267">
        <v>9177123</v>
      </c>
      <c r="B6497" s="267" t="s">
        <v>15170</v>
      </c>
      <c r="C6497" s="267" t="s">
        <v>2525</v>
      </c>
      <c r="D6497" s="268"/>
      <c r="E6497" s="267">
        <v>50</v>
      </c>
      <c r="F6497" s="269">
        <v>2691</v>
      </c>
      <c r="G6497" s="270">
        <v>5408</v>
      </c>
      <c r="M6497" s="267">
        <v>-70.533154152793657</v>
      </c>
    </row>
    <row r="6498" spans="1:13" x14ac:dyDescent="0.25">
      <c r="A6498" s="267">
        <v>9177124</v>
      </c>
      <c r="B6498" s="267" t="s">
        <v>15172</v>
      </c>
      <c r="C6498" s="267" t="s">
        <v>2525</v>
      </c>
      <c r="D6498" s="268"/>
      <c r="E6498" s="267">
        <v>50</v>
      </c>
      <c r="F6498" s="269">
        <v>463</v>
      </c>
      <c r="G6498" s="270">
        <v>931.4</v>
      </c>
      <c r="M6498" s="267">
        <v>-73.167877980334083</v>
      </c>
    </row>
    <row r="6499" spans="1:13" x14ac:dyDescent="0.25">
      <c r="A6499" s="267">
        <v>9177126</v>
      </c>
      <c r="B6499" s="267" t="s">
        <v>15174</v>
      </c>
      <c r="C6499" s="267" t="s">
        <v>2525</v>
      </c>
      <c r="D6499" s="268"/>
      <c r="E6499" s="267">
        <v>50</v>
      </c>
      <c r="F6499" s="269">
        <v>1306</v>
      </c>
      <c r="G6499" s="270">
        <v>2625.4</v>
      </c>
      <c r="M6499" s="267">
        <v>-75.1977643758092</v>
      </c>
    </row>
    <row r="6500" spans="1:13" x14ac:dyDescent="0.25">
      <c r="A6500" s="267">
        <v>9177127</v>
      </c>
      <c r="B6500" s="267" t="s">
        <v>15176</v>
      </c>
      <c r="C6500" s="267" t="s">
        <v>2525</v>
      </c>
      <c r="D6500" s="268"/>
      <c r="E6500" s="267">
        <v>50</v>
      </c>
      <c r="F6500" s="269">
        <v>1354</v>
      </c>
      <c r="G6500" s="270">
        <v>2721.6</v>
      </c>
      <c r="M6500" s="267">
        <v>-76.945682202676011</v>
      </c>
    </row>
    <row r="6501" spans="1:13" x14ac:dyDescent="0.25">
      <c r="A6501" s="267">
        <v>9177130</v>
      </c>
      <c r="B6501" s="267" t="s">
        <v>15178</v>
      </c>
      <c r="C6501" s="267" t="s">
        <v>2525</v>
      </c>
      <c r="D6501" s="268"/>
      <c r="E6501" s="267">
        <v>50</v>
      </c>
      <c r="F6501" s="269">
        <v>2722</v>
      </c>
      <c r="G6501" s="270">
        <v>5471.2</v>
      </c>
      <c r="M6501" s="267">
        <v>-69.430479615631427</v>
      </c>
    </row>
    <row r="6502" spans="1:13" x14ac:dyDescent="0.25">
      <c r="A6502" s="267">
        <v>9177131</v>
      </c>
      <c r="B6502" s="267" t="s">
        <v>15180</v>
      </c>
      <c r="C6502" s="267" t="s">
        <v>2525</v>
      </c>
      <c r="D6502" s="268"/>
      <c r="E6502" s="267">
        <v>50</v>
      </c>
      <c r="F6502" s="269">
        <v>1208</v>
      </c>
      <c r="G6502" s="270">
        <v>2427.6</v>
      </c>
      <c r="M6502" s="267">
        <v>-68.487760851244005</v>
      </c>
    </row>
    <row r="6503" spans="1:13" x14ac:dyDescent="0.25">
      <c r="A6503" s="267">
        <v>9177133</v>
      </c>
      <c r="B6503" s="267" t="s">
        <v>15182</v>
      </c>
      <c r="C6503" s="267" t="s">
        <v>2525</v>
      </c>
      <c r="D6503" s="268"/>
      <c r="E6503" s="267">
        <v>50</v>
      </c>
      <c r="F6503" s="269">
        <v>2763</v>
      </c>
      <c r="G6503" s="270">
        <v>5553.4</v>
      </c>
      <c r="M6503" s="267">
        <v>15.0270493306693</v>
      </c>
    </row>
    <row r="6504" spans="1:13" x14ac:dyDescent="0.25">
      <c r="A6504" s="267">
        <v>9177134</v>
      </c>
      <c r="B6504" s="267" t="s">
        <v>15184</v>
      </c>
      <c r="C6504" s="267" t="s">
        <v>2525</v>
      </c>
      <c r="D6504" s="268"/>
      <c r="E6504" s="267">
        <v>50</v>
      </c>
      <c r="F6504" s="269">
        <v>927</v>
      </c>
      <c r="G6504" s="270">
        <v>1863</v>
      </c>
      <c r="M6504" s="267">
        <v>-70.463219967117027</v>
      </c>
    </row>
    <row r="6505" spans="1:13" x14ac:dyDescent="0.25">
      <c r="A6505" s="267">
        <v>9177135</v>
      </c>
      <c r="B6505" s="267" t="s">
        <v>15186</v>
      </c>
      <c r="C6505" s="267" t="s">
        <v>2525</v>
      </c>
      <c r="D6505" s="268"/>
      <c r="E6505" s="267">
        <v>50</v>
      </c>
      <c r="F6505" s="269">
        <v>1251</v>
      </c>
      <c r="G6505" s="270">
        <v>2515.4</v>
      </c>
      <c r="M6505" s="267">
        <v>-74.080088752285377</v>
      </c>
    </row>
    <row r="6506" spans="1:13" x14ac:dyDescent="0.25">
      <c r="A6506" s="267">
        <v>9177137</v>
      </c>
      <c r="B6506" s="267" t="s">
        <v>15188</v>
      </c>
      <c r="C6506" s="267" t="s">
        <v>2525</v>
      </c>
      <c r="D6506" s="268"/>
      <c r="E6506" s="267">
        <v>50</v>
      </c>
      <c r="F6506" s="269">
        <v>2137</v>
      </c>
      <c r="G6506" s="270">
        <v>4294.3999999999996</v>
      </c>
      <c r="M6506" s="267">
        <v>-74.580049783472433</v>
      </c>
    </row>
    <row r="6507" spans="1:13" x14ac:dyDescent="0.25">
      <c r="A6507" s="267">
        <v>9177138</v>
      </c>
      <c r="B6507" s="267" t="s">
        <v>6134</v>
      </c>
      <c r="C6507" s="267" t="s">
        <v>2525</v>
      </c>
      <c r="D6507" s="268"/>
      <c r="E6507" s="267">
        <v>50</v>
      </c>
      <c r="F6507" s="269">
        <v>578</v>
      </c>
      <c r="G6507" s="270">
        <v>1160.8</v>
      </c>
      <c r="M6507" s="267">
        <v>-73.8541475407294</v>
      </c>
    </row>
    <row r="6508" spans="1:13" x14ac:dyDescent="0.25">
      <c r="A6508" s="267">
        <v>9177139</v>
      </c>
      <c r="B6508" s="267" t="s">
        <v>15191</v>
      </c>
      <c r="C6508" s="267" t="s">
        <v>2525</v>
      </c>
      <c r="D6508" s="268"/>
      <c r="E6508" s="267">
        <v>50</v>
      </c>
      <c r="F6508" s="269">
        <v>4552</v>
      </c>
      <c r="G6508" s="270">
        <v>9149.4</v>
      </c>
      <c r="M6508" s="267">
        <v>-73.890411429901008</v>
      </c>
    </row>
    <row r="6509" spans="1:13" x14ac:dyDescent="0.25">
      <c r="A6509" s="267">
        <v>9177142</v>
      </c>
      <c r="B6509" s="267" t="s">
        <v>15193</v>
      </c>
      <c r="C6509" s="267" t="s">
        <v>2525</v>
      </c>
      <c r="D6509" s="268"/>
      <c r="E6509" s="267">
        <v>50</v>
      </c>
      <c r="F6509" s="269">
        <v>1020</v>
      </c>
      <c r="G6509" s="270">
        <v>2050.6</v>
      </c>
      <c r="M6509" s="267">
        <v>-74.566127998662751</v>
      </c>
    </row>
    <row r="6510" spans="1:13" x14ac:dyDescent="0.25">
      <c r="A6510" s="267">
        <v>9177143</v>
      </c>
      <c r="B6510" s="267" t="s">
        <v>8031</v>
      </c>
      <c r="C6510" s="267" t="s">
        <v>2525</v>
      </c>
      <c r="D6510" s="268"/>
      <c r="E6510" s="267">
        <v>50</v>
      </c>
      <c r="F6510" s="269">
        <v>2406</v>
      </c>
      <c r="G6510" s="270">
        <v>4835.2</v>
      </c>
      <c r="M6510" s="267">
        <v>-72.099461824370323</v>
      </c>
    </row>
    <row r="6511" spans="1:13" x14ac:dyDescent="0.25">
      <c r="A6511" s="267">
        <v>9177144</v>
      </c>
      <c r="B6511" s="267" t="s">
        <v>15196</v>
      </c>
      <c r="C6511" s="267" t="s">
        <v>2525</v>
      </c>
      <c r="D6511" s="268"/>
      <c r="E6511" s="267">
        <v>50</v>
      </c>
      <c r="F6511" s="269">
        <v>2192</v>
      </c>
      <c r="G6511" s="270">
        <v>4405.3999999999996</v>
      </c>
      <c r="M6511" s="267">
        <v>-65.06768818270902</v>
      </c>
    </row>
    <row r="6512" spans="1:13" x14ac:dyDescent="0.25">
      <c r="A6512" s="267">
        <v>9178113</v>
      </c>
      <c r="B6512" s="267" t="s">
        <v>15198</v>
      </c>
      <c r="C6512" s="267" t="s">
        <v>2525</v>
      </c>
      <c r="D6512" s="268"/>
      <c r="E6512" s="267">
        <v>50</v>
      </c>
      <c r="F6512" s="269">
        <v>2582</v>
      </c>
      <c r="G6512" s="270">
        <v>5189.8</v>
      </c>
      <c r="M6512" s="267">
        <v>-64.582165209945146</v>
      </c>
    </row>
    <row r="6513" spans="1:13" x14ac:dyDescent="0.25">
      <c r="A6513" s="267">
        <v>9178115</v>
      </c>
      <c r="B6513" s="267" t="s">
        <v>15200</v>
      </c>
      <c r="C6513" s="267" t="s">
        <v>2525</v>
      </c>
      <c r="D6513" s="268"/>
      <c r="E6513" s="267">
        <v>50</v>
      </c>
      <c r="F6513" s="269">
        <v>1298</v>
      </c>
      <c r="G6513" s="270">
        <v>2608.8000000000002</v>
      </c>
      <c r="M6513" s="267">
        <v>-74.436939011772054</v>
      </c>
    </row>
    <row r="6514" spans="1:13" x14ac:dyDescent="0.25">
      <c r="A6514" s="267">
        <v>9178116</v>
      </c>
      <c r="B6514" s="267" t="s">
        <v>15202</v>
      </c>
      <c r="C6514" s="267" t="s">
        <v>2525</v>
      </c>
      <c r="D6514" s="268"/>
      <c r="E6514" s="267">
        <v>50</v>
      </c>
      <c r="F6514" s="269">
        <v>2802</v>
      </c>
      <c r="G6514" s="270">
        <v>5631.2</v>
      </c>
      <c r="M6514" s="267">
        <v>-71.225312859586921</v>
      </c>
    </row>
    <row r="6515" spans="1:13" x14ac:dyDescent="0.25">
      <c r="A6515" s="267">
        <v>9178120</v>
      </c>
      <c r="B6515" s="267" t="s">
        <v>15204</v>
      </c>
      <c r="C6515" s="267" t="s">
        <v>2525</v>
      </c>
      <c r="D6515" s="268"/>
      <c r="E6515" s="267">
        <v>50</v>
      </c>
      <c r="F6515" s="269">
        <v>6562</v>
      </c>
      <c r="G6515" s="270">
        <v>13190.2</v>
      </c>
      <c r="M6515" s="267">
        <v>-46.784321555876588</v>
      </c>
    </row>
    <row r="6516" spans="1:13" x14ac:dyDescent="0.25">
      <c r="A6516" s="267">
        <v>9178122</v>
      </c>
      <c r="B6516" s="267" t="s">
        <v>15206</v>
      </c>
      <c r="C6516" s="267" t="s">
        <v>2525</v>
      </c>
      <c r="D6516" s="268"/>
      <c r="E6516" s="267">
        <v>50</v>
      </c>
      <c r="F6516" s="269">
        <v>1604</v>
      </c>
      <c r="G6516" s="270">
        <v>3225</v>
      </c>
      <c r="M6516" s="267">
        <v>-75.821133811974065</v>
      </c>
    </row>
    <row r="6517" spans="1:13" x14ac:dyDescent="0.25">
      <c r="A6517" s="267">
        <v>9178123</v>
      </c>
      <c r="B6517" s="267" t="s">
        <v>15208</v>
      </c>
      <c r="C6517" s="267" t="s">
        <v>2525</v>
      </c>
      <c r="D6517" s="268"/>
      <c r="E6517" s="267">
        <v>50</v>
      </c>
      <c r="F6517" s="269">
        <v>2292</v>
      </c>
      <c r="G6517" s="270">
        <v>4607.8</v>
      </c>
      <c r="M6517" s="267">
        <v>-53.919929730453617</v>
      </c>
    </row>
    <row r="6518" spans="1:13" x14ac:dyDescent="0.25">
      <c r="A6518" s="267">
        <v>9178124</v>
      </c>
      <c r="B6518" s="267" t="s">
        <v>15210</v>
      </c>
      <c r="C6518" s="267" t="s">
        <v>22275</v>
      </c>
      <c r="D6518" s="268"/>
      <c r="E6518" s="267">
        <v>50</v>
      </c>
      <c r="F6518" s="269">
        <v>22499</v>
      </c>
      <c r="G6518" s="270">
        <v>45222</v>
      </c>
      <c r="M6518" s="267">
        <v>-62.934256887828099</v>
      </c>
    </row>
    <row r="6519" spans="1:13" x14ac:dyDescent="0.25">
      <c r="A6519" s="267">
        <v>9178125</v>
      </c>
      <c r="B6519" s="267" t="s">
        <v>15212</v>
      </c>
      <c r="C6519" s="267" t="s">
        <v>2525</v>
      </c>
      <c r="D6519" s="268"/>
      <c r="E6519" s="267">
        <v>50</v>
      </c>
      <c r="F6519" s="269">
        <v>732</v>
      </c>
      <c r="G6519" s="270">
        <v>1472</v>
      </c>
      <c r="M6519" s="267">
        <v>-75.675158144608574</v>
      </c>
    </row>
    <row r="6520" spans="1:13" x14ac:dyDescent="0.25">
      <c r="A6520" s="267">
        <v>9178129</v>
      </c>
      <c r="B6520" s="267" t="s">
        <v>15214</v>
      </c>
      <c r="C6520" s="267" t="s">
        <v>2525</v>
      </c>
      <c r="D6520" s="268"/>
      <c r="E6520" s="267">
        <v>50</v>
      </c>
      <c r="F6520" s="269">
        <v>1401</v>
      </c>
      <c r="G6520" s="270">
        <v>2815.4</v>
      </c>
      <c r="M6520" s="267">
        <v>-72.494956536652097</v>
      </c>
    </row>
    <row r="6521" spans="1:13" x14ac:dyDescent="0.25">
      <c r="A6521" s="267">
        <v>9178130</v>
      </c>
      <c r="B6521" s="267" t="s">
        <v>15216</v>
      </c>
      <c r="C6521" s="267" t="s">
        <v>2525</v>
      </c>
      <c r="D6521" s="268"/>
      <c r="E6521" s="267">
        <v>50</v>
      </c>
      <c r="F6521" s="269">
        <v>4732</v>
      </c>
      <c r="G6521" s="270">
        <v>9512</v>
      </c>
      <c r="M6521" s="267">
        <v>-3.4033559044843429</v>
      </c>
    </row>
    <row r="6522" spans="1:13" x14ac:dyDescent="0.25">
      <c r="A6522" s="267">
        <v>9178132</v>
      </c>
      <c r="B6522" s="267" t="s">
        <v>15218</v>
      </c>
      <c r="C6522" s="267" t="s">
        <v>2525</v>
      </c>
      <c r="D6522" s="268"/>
      <c r="E6522" s="267">
        <v>50</v>
      </c>
      <c r="F6522" s="269">
        <v>928</v>
      </c>
      <c r="G6522" s="270">
        <v>1864.4</v>
      </c>
      <c r="M6522" s="267">
        <v>-76.382128118605891</v>
      </c>
    </row>
    <row r="6523" spans="1:13" x14ac:dyDescent="0.25">
      <c r="A6523" s="267">
        <v>9178133</v>
      </c>
      <c r="B6523" s="267" t="s">
        <v>15220</v>
      </c>
      <c r="C6523" s="267" t="s">
        <v>2525</v>
      </c>
      <c r="D6523" s="268"/>
      <c r="E6523" s="267">
        <v>50</v>
      </c>
      <c r="F6523" s="269">
        <v>1159</v>
      </c>
      <c r="G6523" s="270">
        <v>2328.8000000000002</v>
      </c>
      <c r="M6523" s="267">
        <v>-63.295567814880208</v>
      </c>
    </row>
    <row r="6524" spans="1:13" x14ac:dyDescent="0.25">
      <c r="A6524" s="267">
        <v>9178136</v>
      </c>
      <c r="B6524" s="267" t="s">
        <v>15222</v>
      </c>
      <c r="C6524" s="267" t="s">
        <v>2525</v>
      </c>
      <c r="D6524" s="268"/>
      <c r="E6524" s="267">
        <v>50</v>
      </c>
      <c r="F6524" s="269">
        <v>1396</v>
      </c>
      <c r="G6524" s="270">
        <v>2805.4</v>
      </c>
      <c r="M6524" s="267">
        <v>-74.535270748335904</v>
      </c>
    </row>
    <row r="6525" spans="1:13" x14ac:dyDescent="0.25">
      <c r="A6525" s="267">
        <v>9178137</v>
      </c>
      <c r="B6525" s="267" t="s">
        <v>15224</v>
      </c>
      <c r="C6525" s="267" t="s">
        <v>2525</v>
      </c>
      <c r="D6525" s="268"/>
      <c r="E6525" s="267">
        <v>50</v>
      </c>
      <c r="F6525" s="269">
        <v>2010</v>
      </c>
      <c r="G6525" s="270">
        <v>4039.8</v>
      </c>
      <c r="M6525" s="267">
        <v>-70.658923359792112</v>
      </c>
    </row>
    <row r="6526" spans="1:13" x14ac:dyDescent="0.25">
      <c r="A6526" s="267">
        <v>9178138</v>
      </c>
      <c r="B6526" s="267" t="s">
        <v>7626</v>
      </c>
      <c r="C6526" s="267" t="s">
        <v>2525</v>
      </c>
      <c r="D6526" s="268"/>
      <c r="E6526" s="267">
        <v>50</v>
      </c>
      <c r="F6526" s="269">
        <v>1935</v>
      </c>
      <c r="G6526" s="270">
        <v>3889.6</v>
      </c>
      <c r="M6526" s="267">
        <v>-63.315896940951731</v>
      </c>
    </row>
    <row r="6527" spans="1:13" x14ac:dyDescent="0.25">
      <c r="A6527" s="267">
        <v>9178140</v>
      </c>
      <c r="B6527" s="267" t="s">
        <v>15227</v>
      </c>
      <c r="C6527" s="267" t="s">
        <v>2525</v>
      </c>
      <c r="D6527" s="268"/>
      <c r="E6527" s="267">
        <v>50</v>
      </c>
      <c r="F6527" s="269">
        <v>1522</v>
      </c>
      <c r="G6527" s="270">
        <v>3059.4</v>
      </c>
      <c r="M6527" s="267">
        <v>-71.665728517936273</v>
      </c>
    </row>
    <row r="6528" spans="1:13" x14ac:dyDescent="0.25">
      <c r="A6528" s="267">
        <v>9178142</v>
      </c>
      <c r="B6528" s="267" t="s">
        <v>15229</v>
      </c>
      <c r="C6528" s="267" t="s">
        <v>2525</v>
      </c>
      <c r="D6528" s="268"/>
      <c r="E6528" s="267">
        <v>50</v>
      </c>
      <c r="F6528" s="269">
        <v>1413</v>
      </c>
      <c r="G6528" s="270">
        <v>2839.2</v>
      </c>
      <c r="M6528" s="267">
        <v>-75.376960566262952</v>
      </c>
    </row>
    <row r="6529" spans="1:13" x14ac:dyDescent="0.25">
      <c r="A6529" s="267">
        <v>9178143</v>
      </c>
      <c r="B6529" s="267" t="s">
        <v>15231</v>
      </c>
      <c r="C6529" s="267" t="s">
        <v>22275</v>
      </c>
      <c r="D6529" s="268"/>
      <c r="E6529" s="267">
        <v>50</v>
      </c>
      <c r="F6529" s="269">
        <v>8580</v>
      </c>
      <c r="G6529" s="270">
        <v>17245.400000000001</v>
      </c>
      <c r="M6529" s="267">
        <v>-70.080671464033074</v>
      </c>
    </row>
    <row r="6530" spans="1:13" x14ac:dyDescent="0.25">
      <c r="A6530" s="267">
        <v>9178144</v>
      </c>
      <c r="B6530" s="267" t="s">
        <v>15233</v>
      </c>
      <c r="C6530" s="267" t="s">
        <v>2525</v>
      </c>
      <c r="D6530" s="268"/>
      <c r="E6530" s="267">
        <v>50</v>
      </c>
      <c r="F6530" s="269">
        <v>2471</v>
      </c>
      <c r="G6530" s="270">
        <v>4967.2</v>
      </c>
      <c r="M6530" s="267">
        <v>-78.750661434860149</v>
      </c>
    </row>
    <row r="6531" spans="1:13" x14ac:dyDescent="0.25">
      <c r="A6531" s="267">
        <v>9178145</v>
      </c>
      <c r="B6531" s="267" t="s">
        <v>15235</v>
      </c>
      <c r="C6531" s="267" t="s">
        <v>2525</v>
      </c>
      <c r="D6531" s="268"/>
      <c r="E6531" s="267">
        <v>50</v>
      </c>
      <c r="F6531" s="269">
        <v>9428</v>
      </c>
      <c r="G6531" s="270">
        <v>18949.599999999999</v>
      </c>
      <c r="M6531" s="267">
        <v>-66.851046276943265</v>
      </c>
    </row>
    <row r="6532" spans="1:13" x14ac:dyDescent="0.25">
      <c r="A6532" s="267">
        <v>9178150</v>
      </c>
      <c r="B6532" s="267" t="s">
        <v>15237</v>
      </c>
      <c r="C6532" s="267" t="s">
        <v>2525</v>
      </c>
      <c r="D6532" s="268"/>
      <c r="E6532" s="267">
        <v>50</v>
      </c>
      <c r="F6532" s="269">
        <v>767</v>
      </c>
      <c r="G6532" s="270">
        <v>1542.4</v>
      </c>
      <c r="M6532" s="267">
        <v>-75.936638655989256</v>
      </c>
    </row>
    <row r="6533" spans="1:13" x14ac:dyDescent="0.25">
      <c r="A6533" s="267">
        <v>9178155</v>
      </c>
      <c r="B6533" s="267" t="s">
        <v>15239</v>
      </c>
      <c r="C6533" s="267" t="s">
        <v>2525</v>
      </c>
      <c r="D6533" s="268"/>
      <c r="E6533" s="267">
        <v>50</v>
      </c>
      <c r="F6533" s="269">
        <v>1221</v>
      </c>
      <c r="G6533" s="270">
        <v>2455</v>
      </c>
      <c r="M6533" s="267">
        <v>-65.862015094630522</v>
      </c>
    </row>
    <row r="6534" spans="1:13" x14ac:dyDescent="0.25">
      <c r="A6534" s="267">
        <v>9178156</v>
      </c>
      <c r="B6534" s="267" t="s">
        <v>15241</v>
      </c>
      <c r="C6534" s="267" t="s">
        <v>2525</v>
      </c>
      <c r="D6534" s="268"/>
      <c r="E6534" s="267">
        <v>50</v>
      </c>
      <c r="F6534" s="269">
        <v>1205</v>
      </c>
      <c r="G6534" s="270">
        <v>2422.6</v>
      </c>
      <c r="M6534" s="267">
        <v>-77.271797078398933</v>
      </c>
    </row>
    <row r="6535" spans="1:13" x14ac:dyDescent="0.25">
      <c r="A6535" s="267">
        <v>9178157</v>
      </c>
      <c r="B6535" s="267" t="s">
        <v>15243</v>
      </c>
      <c r="C6535" s="267" t="s">
        <v>2525</v>
      </c>
      <c r="D6535" s="268"/>
      <c r="E6535" s="267">
        <v>50</v>
      </c>
      <c r="F6535" s="269">
        <v>2186</v>
      </c>
      <c r="G6535" s="270">
        <v>4394.2</v>
      </c>
      <c r="M6535" s="267">
        <v>-58.774626509032551</v>
      </c>
    </row>
    <row r="6536" spans="1:13" x14ac:dyDescent="0.25">
      <c r="A6536" s="267">
        <v>9179111</v>
      </c>
      <c r="B6536" s="267" t="s">
        <v>15245</v>
      </c>
      <c r="C6536" s="267" t="s">
        <v>2525</v>
      </c>
      <c r="D6536" s="268"/>
      <c r="E6536" s="267">
        <v>50</v>
      </c>
      <c r="F6536" s="269">
        <v>793</v>
      </c>
      <c r="G6536" s="270">
        <v>1594.4</v>
      </c>
      <c r="M6536" s="267">
        <v>-76.131206273608342</v>
      </c>
    </row>
    <row r="6537" spans="1:13" x14ac:dyDescent="0.25">
      <c r="A6537" s="267">
        <v>9179113</v>
      </c>
      <c r="B6537" s="267" t="s">
        <v>15247</v>
      </c>
      <c r="C6537" s="267" t="s">
        <v>2525</v>
      </c>
      <c r="D6537" s="268"/>
      <c r="E6537" s="267">
        <v>50</v>
      </c>
      <c r="F6537" s="269">
        <v>1769</v>
      </c>
      <c r="G6537" s="270">
        <v>3556.2</v>
      </c>
      <c r="M6537" s="267">
        <v>-57.341559142030469</v>
      </c>
    </row>
    <row r="6538" spans="1:13" x14ac:dyDescent="0.25">
      <c r="A6538" s="267">
        <v>9179114</v>
      </c>
      <c r="B6538" s="267" t="s">
        <v>15249</v>
      </c>
      <c r="C6538" s="267" t="s">
        <v>2525</v>
      </c>
      <c r="D6538" s="268"/>
      <c r="E6538" s="267">
        <v>50</v>
      </c>
      <c r="F6538" s="269">
        <v>916</v>
      </c>
      <c r="G6538" s="270">
        <v>1841.8</v>
      </c>
      <c r="M6538" s="267">
        <v>-77.254756321375169</v>
      </c>
    </row>
    <row r="6539" spans="1:13" x14ac:dyDescent="0.25">
      <c r="A6539" s="267">
        <v>9179117</v>
      </c>
      <c r="B6539" s="267" t="s">
        <v>15251</v>
      </c>
      <c r="C6539" s="267" t="s">
        <v>2525</v>
      </c>
      <c r="D6539" s="268"/>
      <c r="E6539" s="267">
        <v>50</v>
      </c>
      <c r="F6539" s="269">
        <v>1612</v>
      </c>
      <c r="G6539" s="270">
        <v>3239.2</v>
      </c>
      <c r="M6539" s="267">
        <v>-74.102384235092231</v>
      </c>
    </row>
    <row r="6540" spans="1:13" x14ac:dyDescent="0.25">
      <c r="A6540" s="267">
        <v>9179118</v>
      </c>
      <c r="B6540" s="267" t="s">
        <v>15253</v>
      </c>
      <c r="C6540" s="267" t="s">
        <v>2525</v>
      </c>
      <c r="D6540" s="268"/>
      <c r="E6540" s="267">
        <v>50</v>
      </c>
      <c r="F6540" s="269">
        <v>5857</v>
      </c>
      <c r="G6540" s="270">
        <v>11772.6</v>
      </c>
      <c r="M6540" s="267">
        <v>-67.979030088930372</v>
      </c>
    </row>
    <row r="6541" spans="1:13" x14ac:dyDescent="0.25">
      <c r="A6541" s="267">
        <v>9179119</v>
      </c>
      <c r="B6541" s="267" t="s">
        <v>15077</v>
      </c>
      <c r="C6541" s="267" t="s">
        <v>2525</v>
      </c>
      <c r="D6541" s="268"/>
      <c r="E6541" s="267">
        <v>50</v>
      </c>
      <c r="F6541" s="269">
        <v>3145</v>
      </c>
      <c r="G6541" s="270">
        <v>6320.8</v>
      </c>
      <c r="M6541" s="267">
        <v>-71.310265891702329</v>
      </c>
    </row>
    <row r="6542" spans="1:13" x14ac:dyDescent="0.25">
      <c r="A6542" s="267">
        <v>9179121</v>
      </c>
      <c r="B6542" s="267" t="s">
        <v>15256</v>
      </c>
      <c r="C6542" s="267" t="s">
        <v>22275</v>
      </c>
      <c r="D6542" s="268"/>
      <c r="E6542" s="267">
        <v>50</v>
      </c>
      <c r="F6542" s="269">
        <v>16985</v>
      </c>
      <c r="G6542" s="270">
        <v>34140.800000000003</v>
      </c>
      <c r="M6542" s="267">
        <v>-65.189681746706299</v>
      </c>
    </row>
    <row r="6543" spans="1:13" x14ac:dyDescent="0.25">
      <c r="A6543" s="267">
        <v>9179123</v>
      </c>
      <c r="B6543" s="267" t="s">
        <v>15258</v>
      </c>
      <c r="C6543" s="267" t="s">
        <v>22275</v>
      </c>
      <c r="D6543" s="268"/>
      <c r="E6543" s="267">
        <v>50</v>
      </c>
      <c r="F6543" s="269">
        <v>18880</v>
      </c>
      <c r="G6543" s="270">
        <v>37948</v>
      </c>
      <c r="M6543" s="267">
        <v>-66.441918296864145</v>
      </c>
    </row>
    <row r="6544" spans="1:13" x14ac:dyDescent="0.25">
      <c r="A6544" s="267">
        <v>9179125</v>
      </c>
      <c r="B6544" s="267" t="s">
        <v>15260</v>
      </c>
      <c r="C6544" s="267" t="s">
        <v>2525</v>
      </c>
      <c r="D6544" s="268"/>
      <c r="E6544" s="267">
        <v>50</v>
      </c>
      <c r="F6544" s="269">
        <v>1810</v>
      </c>
      <c r="G6544" s="270">
        <v>3638.8</v>
      </c>
      <c r="M6544" s="267">
        <v>-68.968089873361237</v>
      </c>
    </row>
    <row r="6545" spans="1:13" x14ac:dyDescent="0.25">
      <c r="A6545" s="267">
        <v>9179126</v>
      </c>
      <c r="B6545" s="267" t="s">
        <v>15262</v>
      </c>
      <c r="C6545" s="267" t="s">
        <v>2525</v>
      </c>
      <c r="D6545" s="268"/>
      <c r="E6545" s="267">
        <v>50</v>
      </c>
      <c r="F6545" s="269">
        <v>9640</v>
      </c>
      <c r="G6545" s="270">
        <v>19375.400000000001</v>
      </c>
      <c r="M6545" s="267">
        <v>-64.914856094240051</v>
      </c>
    </row>
    <row r="6546" spans="1:13" x14ac:dyDescent="0.25">
      <c r="A6546" s="267">
        <v>9179128</v>
      </c>
      <c r="B6546" s="267" t="s">
        <v>12957</v>
      </c>
      <c r="C6546" s="267" t="s">
        <v>2525</v>
      </c>
      <c r="D6546" s="268"/>
      <c r="E6546" s="267">
        <v>50</v>
      </c>
      <c r="F6546" s="269">
        <v>699</v>
      </c>
      <c r="G6546" s="270">
        <v>1405</v>
      </c>
      <c r="M6546" s="267">
        <v>-74.999133890560373</v>
      </c>
    </row>
    <row r="6547" spans="1:13" x14ac:dyDescent="0.25">
      <c r="A6547" s="267">
        <v>9179130</v>
      </c>
      <c r="B6547" s="267" t="s">
        <v>15265</v>
      </c>
      <c r="C6547" s="267" t="s">
        <v>2525</v>
      </c>
      <c r="D6547" s="268"/>
      <c r="E6547" s="267">
        <v>50</v>
      </c>
      <c r="F6547" s="269">
        <v>750</v>
      </c>
      <c r="G6547" s="270">
        <v>1508</v>
      </c>
      <c r="M6547" s="267">
        <v>-74.792169974148607</v>
      </c>
    </row>
    <row r="6548" spans="1:13" x14ac:dyDescent="0.25">
      <c r="A6548" s="267">
        <v>9179131</v>
      </c>
      <c r="B6548" s="267" t="s">
        <v>15267</v>
      </c>
      <c r="C6548" s="267" t="s">
        <v>2525</v>
      </c>
      <c r="D6548" s="268"/>
      <c r="E6548" s="267">
        <v>50</v>
      </c>
      <c r="F6548" s="269">
        <v>788</v>
      </c>
      <c r="G6548" s="270">
        <v>1584.4</v>
      </c>
      <c r="M6548" s="267">
        <v>-74.355660911498688</v>
      </c>
    </row>
    <row r="6549" spans="1:13" x14ac:dyDescent="0.25">
      <c r="A6549" s="267">
        <v>9179132</v>
      </c>
      <c r="B6549" s="267" t="s">
        <v>15269</v>
      </c>
      <c r="C6549" s="267" t="s">
        <v>2525</v>
      </c>
      <c r="D6549" s="268"/>
      <c r="E6549" s="267">
        <v>50</v>
      </c>
      <c r="F6549" s="269">
        <v>721</v>
      </c>
      <c r="G6549" s="270">
        <v>1449.6</v>
      </c>
      <c r="M6549" s="267">
        <v>-72.933907483115348</v>
      </c>
    </row>
    <row r="6550" spans="1:13" x14ac:dyDescent="0.25">
      <c r="A6550" s="267">
        <v>9179134</v>
      </c>
      <c r="B6550" s="267" t="s">
        <v>15271</v>
      </c>
      <c r="C6550" s="267" t="s">
        <v>2525</v>
      </c>
      <c r="D6550" s="268"/>
      <c r="E6550" s="267">
        <v>50</v>
      </c>
      <c r="F6550" s="269">
        <v>6413</v>
      </c>
      <c r="G6550" s="270">
        <v>12890.8</v>
      </c>
      <c r="M6550" s="267">
        <v>-64.480384646872636</v>
      </c>
    </row>
    <row r="6551" spans="1:13" x14ac:dyDescent="0.25">
      <c r="A6551" s="267">
        <v>9179136</v>
      </c>
      <c r="B6551" s="267" t="s">
        <v>15273</v>
      </c>
      <c r="C6551" s="267" t="s">
        <v>2525</v>
      </c>
      <c r="D6551" s="268"/>
      <c r="E6551" s="267">
        <v>50</v>
      </c>
      <c r="F6551" s="269">
        <v>2285</v>
      </c>
      <c r="G6551" s="270">
        <v>4593.3999999999996</v>
      </c>
      <c r="M6551" s="267">
        <v>-64.842073218352382</v>
      </c>
    </row>
    <row r="6552" spans="1:13" x14ac:dyDescent="0.25">
      <c r="A6552" s="267">
        <v>9179137</v>
      </c>
      <c r="B6552" s="267" t="s">
        <v>15275</v>
      </c>
      <c r="C6552" s="267" t="s">
        <v>2525</v>
      </c>
      <c r="D6552" s="268"/>
      <c r="E6552" s="267">
        <v>50</v>
      </c>
      <c r="F6552" s="269">
        <v>829</v>
      </c>
      <c r="G6552" s="270">
        <v>1666.4</v>
      </c>
      <c r="M6552" s="267">
        <v>-77.413753796562233</v>
      </c>
    </row>
    <row r="6553" spans="1:13" x14ac:dyDescent="0.25">
      <c r="A6553" s="267">
        <v>9179138</v>
      </c>
      <c r="B6553" s="267" t="s">
        <v>15277</v>
      </c>
      <c r="C6553" s="267" t="s">
        <v>2525</v>
      </c>
      <c r="D6553" s="268"/>
      <c r="E6553" s="267">
        <v>50</v>
      </c>
      <c r="F6553" s="269">
        <v>1915</v>
      </c>
      <c r="G6553" s="270">
        <v>3849.8</v>
      </c>
      <c r="M6553" s="267">
        <v>-73.07524835752514</v>
      </c>
    </row>
    <row r="6554" spans="1:13" x14ac:dyDescent="0.25">
      <c r="A6554" s="267">
        <v>9179140</v>
      </c>
      <c r="B6554" s="267" t="s">
        <v>15279</v>
      </c>
      <c r="C6554" s="267" t="s">
        <v>2525</v>
      </c>
      <c r="D6554" s="268"/>
      <c r="E6554" s="267">
        <v>50</v>
      </c>
      <c r="F6554" s="269">
        <v>804</v>
      </c>
      <c r="G6554" s="270">
        <v>1616.4</v>
      </c>
      <c r="M6554" s="267">
        <v>-74.639586456722895</v>
      </c>
    </row>
    <row r="6555" spans="1:13" x14ac:dyDescent="0.25">
      <c r="A6555" s="267">
        <v>9179142</v>
      </c>
      <c r="B6555" s="267" t="s">
        <v>15281</v>
      </c>
      <c r="C6555" s="267" t="s">
        <v>22275</v>
      </c>
      <c r="D6555" s="268"/>
      <c r="E6555" s="267">
        <v>50</v>
      </c>
      <c r="F6555" s="269">
        <v>12596</v>
      </c>
      <c r="G6555" s="270">
        <v>25317</v>
      </c>
      <c r="M6555" s="267">
        <v>-69.114577179422241</v>
      </c>
    </row>
    <row r="6556" spans="1:13" x14ac:dyDescent="0.25">
      <c r="A6556" s="267">
        <v>9179145</v>
      </c>
      <c r="B6556" s="267" t="s">
        <v>15283</v>
      </c>
      <c r="C6556" s="267" t="s">
        <v>22275</v>
      </c>
      <c r="D6556" s="268"/>
      <c r="E6556" s="267">
        <v>50</v>
      </c>
      <c r="F6556" s="269">
        <v>9943</v>
      </c>
      <c r="G6556" s="270">
        <v>19985.400000000001</v>
      </c>
      <c r="M6556" s="267">
        <v>-59.880699735195705</v>
      </c>
    </row>
    <row r="6557" spans="1:13" x14ac:dyDescent="0.25">
      <c r="A6557" s="267">
        <v>9179147</v>
      </c>
      <c r="B6557" s="267" t="s">
        <v>15285</v>
      </c>
      <c r="C6557" s="267" t="s">
        <v>2525</v>
      </c>
      <c r="D6557" s="268"/>
      <c r="E6557" s="267">
        <v>50</v>
      </c>
      <c r="F6557" s="269">
        <v>932</v>
      </c>
      <c r="G6557" s="270">
        <v>1872.6</v>
      </c>
      <c r="M6557" s="267">
        <v>-74.16980333405715</v>
      </c>
    </row>
    <row r="6558" spans="1:13" x14ac:dyDescent="0.25">
      <c r="A6558" s="267">
        <v>9179149</v>
      </c>
      <c r="B6558" s="267" t="s">
        <v>15287</v>
      </c>
      <c r="C6558" s="267" t="s">
        <v>2525</v>
      </c>
      <c r="D6558" s="268"/>
      <c r="E6558" s="267">
        <v>50</v>
      </c>
      <c r="F6558" s="269">
        <v>1824</v>
      </c>
      <c r="G6558" s="270">
        <v>3665.6</v>
      </c>
      <c r="M6558" s="267">
        <v>-71.316739304809872</v>
      </c>
    </row>
    <row r="6559" spans="1:13" x14ac:dyDescent="0.25">
      <c r="A6559" s="267">
        <v>9180112</v>
      </c>
      <c r="B6559" s="267" t="s">
        <v>15289</v>
      </c>
      <c r="C6559" s="267" t="s">
        <v>2525</v>
      </c>
      <c r="D6559" s="268"/>
      <c r="E6559" s="267">
        <v>60</v>
      </c>
      <c r="F6559" s="269">
        <v>1233</v>
      </c>
      <c r="G6559" s="270">
        <v>2477.6</v>
      </c>
      <c r="M6559" s="267">
        <v>-79.854507859550864</v>
      </c>
    </row>
    <row r="6560" spans="1:13" x14ac:dyDescent="0.25">
      <c r="A6560" s="267">
        <v>9180113</v>
      </c>
      <c r="B6560" s="267" t="s">
        <v>15291</v>
      </c>
      <c r="C6560" s="267" t="s">
        <v>2525</v>
      </c>
      <c r="D6560" s="268"/>
      <c r="E6560" s="267">
        <v>50</v>
      </c>
      <c r="F6560" s="269">
        <v>562</v>
      </c>
      <c r="G6560" s="270">
        <v>1130.4000000000001</v>
      </c>
      <c r="M6560" s="267">
        <v>-78.943598466102429</v>
      </c>
    </row>
    <row r="6561" spans="1:13" x14ac:dyDescent="0.25">
      <c r="A6561" s="267">
        <v>9180114</v>
      </c>
      <c r="B6561" s="267" t="s">
        <v>15293</v>
      </c>
      <c r="C6561" s="267" t="s">
        <v>2525</v>
      </c>
      <c r="D6561" s="268"/>
      <c r="E6561" s="267">
        <v>50</v>
      </c>
      <c r="F6561" s="269">
        <v>769</v>
      </c>
      <c r="G6561" s="270">
        <v>1545.8</v>
      </c>
      <c r="M6561" s="267">
        <v>-71.599835861242809</v>
      </c>
    </row>
    <row r="6562" spans="1:13" x14ac:dyDescent="0.25">
      <c r="A6562" s="267">
        <v>9180115</v>
      </c>
      <c r="B6562" s="267" t="s">
        <v>15295</v>
      </c>
      <c r="C6562" s="267" t="s">
        <v>2525</v>
      </c>
      <c r="D6562" s="268"/>
      <c r="E6562" s="267">
        <v>60</v>
      </c>
      <c r="F6562" s="269">
        <v>392</v>
      </c>
      <c r="G6562" s="270">
        <v>787.4</v>
      </c>
      <c r="M6562" s="267">
        <v>-83.330987447748143</v>
      </c>
    </row>
    <row r="6563" spans="1:13" x14ac:dyDescent="0.25">
      <c r="A6563" s="267">
        <v>9180116</v>
      </c>
      <c r="B6563" s="267" t="s">
        <v>15297</v>
      </c>
      <c r="C6563" s="267" t="s">
        <v>2525</v>
      </c>
      <c r="D6563" s="268"/>
      <c r="E6563" s="267">
        <v>50</v>
      </c>
      <c r="F6563" s="269">
        <v>1821</v>
      </c>
      <c r="G6563" s="270">
        <v>3661</v>
      </c>
      <c r="M6563" s="267">
        <v>-75.849036466864888</v>
      </c>
    </row>
    <row r="6564" spans="1:13" x14ac:dyDescent="0.25">
      <c r="A6564" s="267">
        <v>9180117</v>
      </c>
      <c r="B6564" s="267" t="s">
        <v>15299</v>
      </c>
      <c r="C6564" s="267" t="s">
        <v>2525</v>
      </c>
      <c r="D6564" s="268"/>
      <c r="E6564" s="267">
        <v>50</v>
      </c>
      <c r="F6564" s="269">
        <v>12905</v>
      </c>
      <c r="G6564" s="270">
        <v>25938.400000000001</v>
      </c>
      <c r="M6564" s="267">
        <v>-70.11960210442858</v>
      </c>
    </row>
    <row r="6565" spans="1:13" x14ac:dyDescent="0.25">
      <c r="A6565" s="267">
        <v>9180118</v>
      </c>
      <c r="B6565" s="267" t="s">
        <v>15301</v>
      </c>
      <c r="C6565" s="267" t="s">
        <v>2525</v>
      </c>
      <c r="D6565" s="268"/>
      <c r="E6565" s="267">
        <v>50</v>
      </c>
      <c r="F6565" s="269">
        <v>1738</v>
      </c>
      <c r="G6565" s="270">
        <v>3494</v>
      </c>
      <c r="M6565" s="267">
        <v>-76.545701173611761</v>
      </c>
    </row>
    <row r="6566" spans="1:13" x14ac:dyDescent="0.25">
      <c r="A6566" s="267">
        <v>9180119</v>
      </c>
      <c r="B6566" s="267" t="s">
        <v>15303</v>
      </c>
      <c r="C6566" s="267" t="s">
        <v>2525</v>
      </c>
      <c r="D6566" s="268"/>
      <c r="E6566" s="267">
        <v>50</v>
      </c>
      <c r="F6566" s="269">
        <v>719</v>
      </c>
      <c r="G6566" s="270">
        <v>1445.8</v>
      </c>
      <c r="M6566" s="267">
        <v>-78.615062303926109</v>
      </c>
    </row>
    <row r="6567" spans="1:13" x14ac:dyDescent="0.25">
      <c r="A6567" s="267">
        <v>9180122</v>
      </c>
      <c r="B6567" s="267" t="s">
        <v>15305</v>
      </c>
      <c r="C6567" s="267" t="s">
        <v>2525</v>
      </c>
      <c r="D6567" s="268"/>
      <c r="E6567" s="267">
        <v>50</v>
      </c>
      <c r="F6567" s="269">
        <v>957</v>
      </c>
      <c r="G6567" s="270">
        <v>1924.4</v>
      </c>
      <c r="M6567" s="267">
        <v>-74.594065505313935</v>
      </c>
    </row>
    <row r="6568" spans="1:13" x14ac:dyDescent="0.25">
      <c r="A6568" s="267">
        <v>9180123</v>
      </c>
      <c r="B6568" s="267" t="s">
        <v>15307</v>
      </c>
      <c r="C6568" s="267" t="s">
        <v>2525</v>
      </c>
      <c r="D6568" s="268"/>
      <c r="E6568" s="267">
        <v>50</v>
      </c>
      <c r="F6568" s="269">
        <v>3669</v>
      </c>
      <c r="G6568" s="270">
        <v>7374</v>
      </c>
      <c r="M6568" s="267">
        <v>-78.581687351808128</v>
      </c>
    </row>
    <row r="6569" spans="1:13" x14ac:dyDescent="0.25">
      <c r="A6569" s="267">
        <v>9180124</v>
      </c>
      <c r="B6569" s="267" t="s">
        <v>15309</v>
      </c>
      <c r="C6569" s="267" t="s">
        <v>2525</v>
      </c>
      <c r="D6569" s="268"/>
      <c r="E6569" s="267">
        <v>50</v>
      </c>
      <c r="F6569" s="269">
        <v>5865</v>
      </c>
      <c r="G6569" s="270">
        <v>11788.8</v>
      </c>
      <c r="M6569" s="267">
        <v>-63.565269450777429</v>
      </c>
    </row>
    <row r="6570" spans="1:13" x14ac:dyDescent="0.25">
      <c r="A6570" s="267">
        <v>9180125</v>
      </c>
      <c r="B6570" s="267" t="s">
        <v>15311</v>
      </c>
      <c r="C6570" s="267" t="s">
        <v>2525</v>
      </c>
      <c r="D6570" s="268"/>
      <c r="E6570" s="267">
        <v>50</v>
      </c>
      <c r="F6570" s="269">
        <v>2563</v>
      </c>
      <c r="G6570" s="270">
        <v>5151.3999999999996</v>
      </c>
      <c r="M6570" s="267">
        <v>-70.845495316764698</v>
      </c>
    </row>
    <row r="6571" spans="1:13" x14ac:dyDescent="0.25">
      <c r="A6571" s="267">
        <v>9180126</v>
      </c>
      <c r="B6571" s="267" t="s">
        <v>15313</v>
      </c>
      <c r="C6571" s="267" t="s">
        <v>2525</v>
      </c>
      <c r="D6571" s="268"/>
      <c r="E6571" s="267">
        <v>50</v>
      </c>
      <c r="F6571" s="269">
        <v>1511</v>
      </c>
      <c r="G6571" s="270">
        <v>3037.6</v>
      </c>
      <c r="M6571" s="267">
        <v>-74.773650025170397</v>
      </c>
    </row>
    <row r="6572" spans="1:13" x14ac:dyDescent="0.25">
      <c r="A6572" s="267">
        <v>9180127</v>
      </c>
      <c r="B6572" s="267" t="s">
        <v>15315</v>
      </c>
      <c r="C6572" s="267" t="s">
        <v>2525</v>
      </c>
      <c r="D6572" s="268"/>
      <c r="E6572" s="267">
        <v>50</v>
      </c>
      <c r="F6572" s="269">
        <v>1597</v>
      </c>
      <c r="G6572" s="270">
        <v>3209.8</v>
      </c>
      <c r="M6572" s="267">
        <v>-78.356251626013645</v>
      </c>
    </row>
    <row r="6573" spans="1:13" x14ac:dyDescent="0.25">
      <c r="A6573" s="267">
        <v>9180128</v>
      </c>
      <c r="B6573" s="267" t="s">
        <v>15317</v>
      </c>
      <c r="C6573" s="267" t="s">
        <v>2525</v>
      </c>
      <c r="D6573" s="268"/>
      <c r="E6573" s="267">
        <v>50</v>
      </c>
      <c r="F6573" s="269">
        <v>587</v>
      </c>
      <c r="G6573" s="270">
        <v>1179.4000000000001</v>
      </c>
      <c r="M6573" s="267">
        <v>-78.375138903583164</v>
      </c>
    </row>
    <row r="6574" spans="1:13" x14ac:dyDescent="0.25">
      <c r="A6574" s="267">
        <v>9180129</v>
      </c>
      <c r="B6574" s="267" t="s">
        <v>15319</v>
      </c>
      <c r="C6574" s="267" t="s">
        <v>2525</v>
      </c>
      <c r="D6574" s="268"/>
      <c r="E6574" s="267">
        <v>60</v>
      </c>
      <c r="F6574" s="269">
        <v>811</v>
      </c>
      <c r="G6574" s="270">
        <v>1630.2</v>
      </c>
      <c r="M6574" s="267">
        <v>-81.894909655202781</v>
      </c>
    </row>
    <row r="6575" spans="1:13" x14ac:dyDescent="0.25">
      <c r="A6575" s="267">
        <v>9180131</v>
      </c>
      <c r="B6575" s="267" t="s">
        <v>15321</v>
      </c>
      <c r="C6575" s="267" t="s">
        <v>2525</v>
      </c>
      <c r="D6575" s="268"/>
      <c r="E6575" s="267">
        <v>60</v>
      </c>
      <c r="F6575" s="269">
        <v>297</v>
      </c>
      <c r="G6575" s="270">
        <v>597.6</v>
      </c>
      <c r="M6575" s="267">
        <v>-83.284408744597002</v>
      </c>
    </row>
    <row r="6576" spans="1:13" x14ac:dyDescent="0.25">
      <c r="A6576" s="267">
        <v>9180132</v>
      </c>
      <c r="B6576" s="267" t="s">
        <v>15323</v>
      </c>
      <c r="C6576" s="267" t="s">
        <v>2525</v>
      </c>
      <c r="D6576" s="268"/>
      <c r="E6576" s="267">
        <v>50</v>
      </c>
      <c r="F6576" s="269">
        <v>1212</v>
      </c>
      <c r="G6576" s="270">
        <v>2436.6</v>
      </c>
      <c r="M6576" s="267">
        <v>-65.36960170923065</v>
      </c>
    </row>
    <row r="6577" spans="1:13" x14ac:dyDescent="0.25">
      <c r="A6577" s="267">
        <v>9180133</v>
      </c>
      <c r="B6577" s="267" t="s">
        <v>15325</v>
      </c>
      <c r="C6577" s="267" t="s">
        <v>2525</v>
      </c>
      <c r="D6577" s="268"/>
      <c r="E6577" s="267">
        <v>50</v>
      </c>
      <c r="F6577" s="269">
        <v>366</v>
      </c>
      <c r="G6577" s="270">
        <v>735.4</v>
      </c>
      <c r="M6577" s="267">
        <v>-77.408545100123149</v>
      </c>
    </row>
    <row r="6578" spans="1:13" x14ac:dyDescent="0.25">
      <c r="A6578" s="267">
        <v>9180134</v>
      </c>
      <c r="B6578" s="267" t="s">
        <v>15327</v>
      </c>
      <c r="C6578" s="267" t="s">
        <v>2525</v>
      </c>
      <c r="D6578" s="268"/>
      <c r="E6578" s="267">
        <v>50</v>
      </c>
      <c r="F6578" s="269">
        <v>1474</v>
      </c>
      <c r="G6578" s="270">
        <v>2963</v>
      </c>
      <c r="M6578" s="267">
        <v>-74.871555586788133</v>
      </c>
    </row>
    <row r="6579" spans="1:13" x14ac:dyDescent="0.25">
      <c r="A6579" s="267">
        <v>9180135</v>
      </c>
      <c r="B6579" s="267" t="s">
        <v>15329</v>
      </c>
      <c r="C6579" s="267" t="s">
        <v>2525</v>
      </c>
      <c r="D6579" s="268"/>
      <c r="E6579" s="267">
        <v>60</v>
      </c>
      <c r="F6579" s="269">
        <v>745</v>
      </c>
      <c r="G6579" s="270">
        <v>1497.2</v>
      </c>
      <c r="M6579" s="267">
        <v>-84.798925220666007</v>
      </c>
    </row>
    <row r="6580" spans="1:13" x14ac:dyDescent="0.25">
      <c r="A6580" s="267">
        <v>9180136</v>
      </c>
      <c r="B6580" s="267" t="s">
        <v>15331</v>
      </c>
      <c r="C6580" s="267" t="s">
        <v>2525</v>
      </c>
      <c r="D6580" s="268"/>
      <c r="E6580" s="267">
        <v>60</v>
      </c>
      <c r="F6580" s="269">
        <v>696</v>
      </c>
      <c r="G6580" s="270">
        <v>1399.8</v>
      </c>
      <c r="M6580" s="267">
        <v>-80.281686284777578</v>
      </c>
    </row>
    <row r="6581" spans="1:13" x14ac:dyDescent="0.25">
      <c r="A6581" s="267">
        <v>9180451</v>
      </c>
      <c r="B6581" s="267" t="s">
        <v>15333</v>
      </c>
      <c r="C6581" s="267" t="s">
        <v>22278</v>
      </c>
      <c r="D6581" s="268"/>
      <c r="E6581" s="267">
        <v>50</v>
      </c>
      <c r="F6581" s="269">
        <v>0</v>
      </c>
      <c r="G6581" s="270">
        <v>0</v>
      </c>
      <c r="M6581" s="267">
        <v>0</v>
      </c>
    </row>
    <row r="6582" spans="1:13" x14ac:dyDescent="0.25">
      <c r="A6582" s="267">
        <v>9181111</v>
      </c>
      <c r="B6582" s="267" t="s">
        <v>15335</v>
      </c>
      <c r="C6582" s="267" t="s">
        <v>2525</v>
      </c>
      <c r="D6582" s="268"/>
      <c r="E6582" s="267">
        <v>60</v>
      </c>
      <c r="F6582" s="269">
        <v>536</v>
      </c>
      <c r="G6582" s="270">
        <v>1077.2</v>
      </c>
      <c r="M6582" s="267">
        <v>-79.755165334052847</v>
      </c>
    </row>
    <row r="6583" spans="1:13" x14ac:dyDescent="0.25">
      <c r="A6583" s="267">
        <v>9181113</v>
      </c>
      <c r="B6583" s="267" t="s">
        <v>15337</v>
      </c>
      <c r="C6583" s="267" t="s">
        <v>2525</v>
      </c>
      <c r="D6583" s="268"/>
      <c r="E6583" s="267">
        <v>50</v>
      </c>
      <c r="F6583" s="269">
        <v>1259</v>
      </c>
      <c r="G6583" s="270">
        <v>2529.8000000000002</v>
      </c>
      <c r="M6583" s="267">
        <v>-36.987717192259794</v>
      </c>
    </row>
    <row r="6584" spans="1:13" x14ac:dyDescent="0.25">
      <c r="A6584" s="267">
        <v>9181114</v>
      </c>
      <c r="B6584" s="267" t="s">
        <v>15339</v>
      </c>
      <c r="C6584" s="267" t="s">
        <v>2525</v>
      </c>
      <c r="D6584" s="268"/>
      <c r="E6584" s="267">
        <v>50</v>
      </c>
      <c r="F6584" s="269">
        <v>5071</v>
      </c>
      <c r="G6584" s="270">
        <v>10191.799999999999</v>
      </c>
      <c r="M6584" s="267">
        <v>-73.83812780998403</v>
      </c>
    </row>
    <row r="6585" spans="1:13" x14ac:dyDescent="0.25">
      <c r="A6585" s="267">
        <v>9181115</v>
      </c>
      <c r="B6585" s="267" t="s">
        <v>15341</v>
      </c>
      <c r="C6585" s="267" t="s">
        <v>2525</v>
      </c>
      <c r="D6585" s="268"/>
      <c r="E6585" s="267">
        <v>50</v>
      </c>
      <c r="F6585" s="269">
        <v>825</v>
      </c>
      <c r="G6585" s="270">
        <v>1658.2</v>
      </c>
      <c r="M6585" s="267">
        <v>-60.727069711439476</v>
      </c>
    </row>
    <row r="6586" spans="1:13" x14ac:dyDescent="0.25">
      <c r="A6586" s="267">
        <v>9181116</v>
      </c>
      <c r="B6586" s="267" t="s">
        <v>15343</v>
      </c>
      <c r="C6586" s="267" t="s">
        <v>2525</v>
      </c>
      <c r="D6586" s="268"/>
      <c r="E6586" s="267">
        <v>50</v>
      </c>
      <c r="F6586" s="269">
        <v>1106</v>
      </c>
      <c r="G6586" s="270">
        <v>2223.6</v>
      </c>
      <c r="M6586" s="267">
        <v>-76.956256343738829</v>
      </c>
    </row>
    <row r="6587" spans="1:13" x14ac:dyDescent="0.25">
      <c r="A6587" s="267">
        <v>9181118</v>
      </c>
      <c r="B6587" s="267" t="s">
        <v>15345</v>
      </c>
      <c r="C6587" s="267" t="s">
        <v>2525</v>
      </c>
      <c r="D6587" s="268"/>
      <c r="E6587" s="267">
        <v>50</v>
      </c>
      <c r="F6587" s="269">
        <v>881</v>
      </c>
      <c r="G6587" s="270">
        <v>1770.6</v>
      </c>
      <c r="M6587" s="267">
        <v>-69.398989768769468</v>
      </c>
    </row>
    <row r="6588" spans="1:13" x14ac:dyDescent="0.25">
      <c r="A6588" s="267">
        <v>9181120</v>
      </c>
      <c r="B6588" s="267" t="s">
        <v>15347</v>
      </c>
      <c r="C6588" s="267" t="s">
        <v>2525</v>
      </c>
      <c r="D6588" s="268"/>
      <c r="E6588" s="267">
        <v>50</v>
      </c>
      <c r="F6588" s="269">
        <v>833</v>
      </c>
      <c r="G6588" s="270">
        <v>1674</v>
      </c>
      <c r="M6588" s="267">
        <v>-65.516251012006293</v>
      </c>
    </row>
    <row r="6589" spans="1:13" x14ac:dyDescent="0.25">
      <c r="A6589" s="267">
        <v>9181121</v>
      </c>
      <c r="B6589" s="267" t="s">
        <v>15349</v>
      </c>
      <c r="C6589" s="267" t="s">
        <v>2525</v>
      </c>
      <c r="D6589" s="268"/>
      <c r="E6589" s="267">
        <v>50</v>
      </c>
      <c r="F6589" s="269">
        <v>1755</v>
      </c>
      <c r="G6589" s="270">
        <v>3528</v>
      </c>
      <c r="M6589" s="267">
        <v>-77.426930346331801</v>
      </c>
    </row>
    <row r="6590" spans="1:13" x14ac:dyDescent="0.25">
      <c r="A6590" s="267">
        <v>9181122</v>
      </c>
      <c r="B6590" s="267" t="s">
        <v>15351</v>
      </c>
      <c r="C6590" s="267" t="s">
        <v>2525</v>
      </c>
      <c r="D6590" s="268"/>
      <c r="E6590" s="267">
        <v>50</v>
      </c>
      <c r="F6590" s="269">
        <v>2735</v>
      </c>
      <c r="G6590" s="270">
        <v>5497.2</v>
      </c>
      <c r="M6590" s="267">
        <v>-74.763576061981752</v>
      </c>
    </row>
    <row r="6591" spans="1:13" x14ac:dyDescent="0.25">
      <c r="A6591" s="267">
        <v>9181123</v>
      </c>
      <c r="B6591" s="267" t="s">
        <v>15353</v>
      </c>
      <c r="C6591" s="267" t="s">
        <v>2525</v>
      </c>
      <c r="D6591" s="268"/>
      <c r="E6591" s="267">
        <v>50</v>
      </c>
      <c r="F6591" s="269">
        <v>1071</v>
      </c>
      <c r="G6591" s="270">
        <v>2153.1999999999998</v>
      </c>
      <c r="M6591" s="267">
        <v>-60.639511943046188</v>
      </c>
    </row>
    <row r="6592" spans="1:13" x14ac:dyDescent="0.25">
      <c r="A6592" s="267">
        <v>9181124</v>
      </c>
      <c r="B6592" s="267" t="s">
        <v>14002</v>
      </c>
      <c r="C6592" s="267" t="s">
        <v>2525</v>
      </c>
      <c r="D6592" s="268"/>
      <c r="E6592" s="267">
        <v>50</v>
      </c>
      <c r="F6592" s="269">
        <v>887</v>
      </c>
      <c r="G6592" s="270">
        <v>1782.4</v>
      </c>
      <c r="M6592" s="267">
        <v>-76.391790053096429</v>
      </c>
    </row>
    <row r="6593" spans="1:13" x14ac:dyDescent="0.25">
      <c r="A6593" s="267">
        <v>9181126</v>
      </c>
      <c r="B6593" s="267" t="s">
        <v>15356</v>
      </c>
      <c r="C6593" s="267" t="s">
        <v>2525</v>
      </c>
      <c r="D6593" s="268"/>
      <c r="E6593" s="267">
        <v>60</v>
      </c>
      <c r="F6593" s="269">
        <v>820</v>
      </c>
      <c r="G6593" s="270">
        <v>1649</v>
      </c>
      <c r="M6593" s="267">
        <v>-79.889864404663911</v>
      </c>
    </row>
    <row r="6594" spans="1:13" x14ac:dyDescent="0.25">
      <c r="A6594" s="267">
        <v>9181127</v>
      </c>
      <c r="B6594" s="267" t="s">
        <v>15358</v>
      </c>
      <c r="C6594" s="267" t="s">
        <v>2525</v>
      </c>
      <c r="D6594" s="268"/>
      <c r="E6594" s="267">
        <v>50</v>
      </c>
      <c r="F6594" s="269">
        <v>1203</v>
      </c>
      <c r="G6594" s="270">
        <v>2417.1999999999998</v>
      </c>
      <c r="M6594" s="267">
        <v>-78.921632941407353</v>
      </c>
    </row>
    <row r="6595" spans="1:13" x14ac:dyDescent="0.25">
      <c r="A6595" s="267">
        <v>9181128</v>
      </c>
      <c r="B6595" s="267" t="s">
        <v>15360</v>
      </c>
      <c r="C6595" s="267" t="s">
        <v>2525</v>
      </c>
      <c r="D6595" s="268"/>
      <c r="E6595" s="267">
        <v>50</v>
      </c>
      <c r="F6595" s="269">
        <v>4987</v>
      </c>
      <c r="G6595" s="270">
        <v>10023.6</v>
      </c>
      <c r="M6595" s="267">
        <v>-70.362419503171225</v>
      </c>
    </row>
    <row r="6596" spans="1:13" x14ac:dyDescent="0.25">
      <c r="A6596" s="267">
        <v>9181129</v>
      </c>
      <c r="B6596" s="267" t="s">
        <v>15362</v>
      </c>
      <c r="C6596" s="267" t="s">
        <v>2525</v>
      </c>
      <c r="D6596" s="268"/>
      <c r="E6596" s="267">
        <v>50</v>
      </c>
      <c r="F6596" s="269">
        <v>507</v>
      </c>
      <c r="G6596" s="270">
        <v>1020</v>
      </c>
      <c r="M6596" s="267">
        <v>-78.083103101691862</v>
      </c>
    </row>
    <row r="6597" spans="1:13" x14ac:dyDescent="0.25">
      <c r="A6597" s="267">
        <v>9181130</v>
      </c>
      <c r="B6597" s="267" t="s">
        <v>15364</v>
      </c>
      <c r="C6597" s="267" t="s">
        <v>22275</v>
      </c>
      <c r="D6597" s="268"/>
      <c r="E6597" s="267">
        <v>50</v>
      </c>
      <c r="F6597" s="269">
        <v>13877</v>
      </c>
      <c r="G6597" s="270">
        <v>27892.799999999999</v>
      </c>
      <c r="M6597" s="267">
        <v>-57.503407521461874</v>
      </c>
    </row>
    <row r="6598" spans="1:13" x14ac:dyDescent="0.25">
      <c r="A6598" s="267">
        <v>9181131</v>
      </c>
      <c r="B6598" s="267" t="s">
        <v>10914</v>
      </c>
      <c r="C6598" s="267" t="s">
        <v>2525</v>
      </c>
      <c r="D6598" s="268"/>
      <c r="E6598" s="267">
        <v>50</v>
      </c>
      <c r="F6598" s="269">
        <v>767</v>
      </c>
      <c r="G6598" s="270">
        <v>1542.6</v>
      </c>
      <c r="M6598" s="267">
        <v>-78.347847172944626</v>
      </c>
    </row>
    <row r="6599" spans="1:13" x14ac:dyDescent="0.25">
      <c r="A6599" s="267">
        <v>9181132</v>
      </c>
      <c r="B6599" s="267" t="s">
        <v>10916</v>
      </c>
      <c r="C6599" s="267" t="s">
        <v>2525</v>
      </c>
      <c r="D6599" s="268"/>
      <c r="E6599" s="267">
        <v>50</v>
      </c>
      <c r="F6599" s="269">
        <v>1798</v>
      </c>
      <c r="G6599" s="270">
        <v>3613.8</v>
      </c>
      <c r="M6599" s="267">
        <v>-76.055040040725501</v>
      </c>
    </row>
    <row r="6600" spans="1:13" x14ac:dyDescent="0.25">
      <c r="A6600" s="267">
        <v>9181133</v>
      </c>
      <c r="B6600" s="267" t="s">
        <v>10918</v>
      </c>
      <c r="C6600" s="267" t="s">
        <v>2525</v>
      </c>
      <c r="D6600" s="268"/>
      <c r="E6600" s="267">
        <v>50</v>
      </c>
      <c r="F6600" s="269">
        <v>1250</v>
      </c>
      <c r="G6600" s="270">
        <v>2512</v>
      </c>
      <c r="M6600" s="267">
        <v>-78.999804519326389</v>
      </c>
    </row>
    <row r="6601" spans="1:13" x14ac:dyDescent="0.25">
      <c r="A6601" s="267">
        <v>9181134</v>
      </c>
      <c r="B6601" s="267" t="s">
        <v>10920</v>
      </c>
      <c r="C6601" s="267" t="s">
        <v>2525</v>
      </c>
      <c r="D6601" s="268"/>
      <c r="E6601" s="267">
        <v>50</v>
      </c>
      <c r="F6601" s="269">
        <v>1208</v>
      </c>
      <c r="G6601" s="270">
        <v>2428.1999999999998</v>
      </c>
      <c r="M6601" s="267">
        <v>-73.74458073186571</v>
      </c>
    </row>
    <row r="6602" spans="1:13" x14ac:dyDescent="0.25">
      <c r="A6602" s="267">
        <v>9181135</v>
      </c>
      <c r="B6602" s="267" t="s">
        <v>10922</v>
      </c>
      <c r="C6602" s="267" t="s">
        <v>2525</v>
      </c>
      <c r="D6602" s="268"/>
      <c r="E6602" s="267">
        <v>60</v>
      </c>
      <c r="F6602" s="269">
        <v>800</v>
      </c>
      <c r="G6602" s="270">
        <v>1607.6</v>
      </c>
      <c r="M6602" s="267">
        <v>-80.3815883708386</v>
      </c>
    </row>
    <row r="6603" spans="1:13" x14ac:dyDescent="0.25">
      <c r="A6603" s="267">
        <v>9181137</v>
      </c>
      <c r="B6603" s="267" t="s">
        <v>3996</v>
      </c>
      <c r="C6603" s="267" t="s">
        <v>2525</v>
      </c>
      <c r="D6603" s="268"/>
      <c r="E6603" s="267">
        <v>50</v>
      </c>
      <c r="F6603" s="269">
        <v>738</v>
      </c>
      <c r="G6603" s="270">
        <v>1482.8</v>
      </c>
      <c r="M6603" s="267">
        <v>-77.728013255758952</v>
      </c>
    </row>
    <row r="6604" spans="1:13" x14ac:dyDescent="0.25">
      <c r="A6604" s="267">
        <v>9181138</v>
      </c>
      <c r="B6604" s="267" t="s">
        <v>10925</v>
      </c>
      <c r="C6604" s="267" t="s">
        <v>2525</v>
      </c>
      <c r="D6604" s="268"/>
      <c r="E6604" s="267">
        <v>50</v>
      </c>
      <c r="F6604" s="269">
        <v>928</v>
      </c>
      <c r="G6604" s="270">
        <v>1864.6</v>
      </c>
      <c r="M6604" s="267">
        <v>-75.79678752899909</v>
      </c>
    </row>
    <row r="6605" spans="1:13" x14ac:dyDescent="0.25">
      <c r="A6605" s="267">
        <v>9181139</v>
      </c>
      <c r="B6605" s="267" t="s">
        <v>10927</v>
      </c>
      <c r="C6605" s="267" t="s">
        <v>2525</v>
      </c>
      <c r="D6605" s="268"/>
      <c r="E6605" s="267">
        <v>50</v>
      </c>
      <c r="F6605" s="269">
        <v>1913</v>
      </c>
      <c r="G6605" s="270">
        <v>3844.8</v>
      </c>
      <c r="M6605" s="267">
        <v>-61.287546343938757</v>
      </c>
    </row>
    <row r="6606" spans="1:13" x14ac:dyDescent="0.25">
      <c r="A6606" s="267">
        <v>9181140</v>
      </c>
      <c r="B6606" s="267" t="s">
        <v>10929</v>
      </c>
      <c r="C6606" s="267" t="s">
        <v>2525</v>
      </c>
      <c r="D6606" s="268"/>
      <c r="E6606" s="267">
        <v>50</v>
      </c>
      <c r="F6606" s="269">
        <v>451</v>
      </c>
      <c r="G6606" s="270">
        <v>906.6</v>
      </c>
      <c r="M6606" s="267">
        <v>-77.117161306807972</v>
      </c>
    </row>
    <row r="6607" spans="1:13" x14ac:dyDescent="0.25">
      <c r="A6607" s="267">
        <v>9181141</v>
      </c>
      <c r="B6607" s="267" t="s">
        <v>10931</v>
      </c>
      <c r="C6607" s="267" t="s">
        <v>2525</v>
      </c>
      <c r="D6607" s="268"/>
      <c r="E6607" s="267">
        <v>50</v>
      </c>
      <c r="F6607" s="269">
        <v>1657</v>
      </c>
      <c r="G6607" s="270">
        <v>3330.2</v>
      </c>
      <c r="M6607" s="267">
        <v>-71.821226208626882</v>
      </c>
    </row>
    <row r="6608" spans="1:13" x14ac:dyDescent="0.25">
      <c r="A6608" s="267">
        <v>9181142</v>
      </c>
      <c r="B6608" s="267" t="s">
        <v>10933</v>
      </c>
      <c r="C6608" s="267" t="s">
        <v>2525</v>
      </c>
      <c r="D6608" s="268"/>
      <c r="E6608" s="267">
        <v>50</v>
      </c>
      <c r="F6608" s="269">
        <v>457</v>
      </c>
      <c r="G6608" s="270">
        <v>917.8</v>
      </c>
      <c r="M6608" s="267">
        <v>-78.019257215677428</v>
      </c>
    </row>
    <row r="6609" spans="1:13" x14ac:dyDescent="0.25">
      <c r="A6609" s="267">
        <v>9181143</v>
      </c>
      <c r="B6609" s="267" t="s">
        <v>10935</v>
      </c>
      <c r="C6609" s="267" t="s">
        <v>2525</v>
      </c>
      <c r="D6609" s="268"/>
      <c r="E6609" s="267">
        <v>60</v>
      </c>
      <c r="F6609" s="269">
        <v>679</v>
      </c>
      <c r="G6609" s="270">
        <v>1365.4</v>
      </c>
      <c r="M6609" s="267">
        <v>-79.61661650165297</v>
      </c>
    </row>
    <row r="6610" spans="1:13" x14ac:dyDescent="0.25">
      <c r="A6610" s="267">
        <v>9181144</v>
      </c>
      <c r="B6610" s="267" t="s">
        <v>10937</v>
      </c>
      <c r="C6610" s="267" t="s">
        <v>2525</v>
      </c>
      <c r="D6610" s="268"/>
      <c r="E6610" s="267">
        <v>50</v>
      </c>
      <c r="F6610" s="269">
        <v>2168</v>
      </c>
      <c r="G6610" s="270">
        <v>4356.8</v>
      </c>
      <c r="M6610" s="267">
        <v>-65.658434714175172</v>
      </c>
    </row>
    <row r="6611" spans="1:13" x14ac:dyDescent="0.25">
      <c r="A6611" s="267">
        <v>9181145</v>
      </c>
      <c r="B6611" s="267" t="s">
        <v>10939</v>
      </c>
      <c r="C6611" s="267" t="s">
        <v>2525</v>
      </c>
      <c r="D6611" s="268"/>
      <c r="E6611" s="267">
        <v>50</v>
      </c>
      <c r="F6611" s="269">
        <v>1859</v>
      </c>
      <c r="G6611" s="270">
        <v>3737</v>
      </c>
      <c r="M6611" s="267">
        <v>-65.381191348783972</v>
      </c>
    </row>
    <row r="6612" spans="1:13" x14ac:dyDescent="0.25">
      <c r="A6612" s="267">
        <v>9181146</v>
      </c>
      <c r="B6612" s="267" t="s">
        <v>10941</v>
      </c>
      <c r="C6612" s="267" t="s">
        <v>2525</v>
      </c>
      <c r="D6612" s="268"/>
      <c r="E6612" s="267">
        <v>50</v>
      </c>
      <c r="F6612" s="269">
        <v>1836</v>
      </c>
      <c r="G6612" s="270">
        <v>3690.8</v>
      </c>
      <c r="M6612" s="267">
        <v>-62.284918705383333</v>
      </c>
    </row>
    <row r="6613" spans="1:13" x14ac:dyDescent="0.25">
      <c r="A6613" s="267">
        <v>9181451</v>
      </c>
      <c r="B6613" s="267" t="s">
        <v>10943</v>
      </c>
      <c r="C6613" s="267" t="s">
        <v>22278</v>
      </c>
      <c r="D6613" s="268"/>
      <c r="E6613" s="267">
        <v>50</v>
      </c>
      <c r="F6613" s="269">
        <v>0</v>
      </c>
      <c r="G6613" s="270">
        <v>0</v>
      </c>
      <c r="M6613" s="267">
        <v>0</v>
      </c>
    </row>
    <row r="6614" spans="1:13" x14ac:dyDescent="0.25">
      <c r="A6614" s="267">
        <v>9182111</v>
      </c>
      <c r="B6614" s="267" t="s">
        <v>10945</v>
      </c>
      <c r="C6614" s="267" t="s">
        <v>2525</v>
      </c>
      <c r="D6614" s="268"/>
      <c r="E6614" s="267">
        <v>50</v>
      </c>
      <c r="F6614" s="269">
        <v>2318</v>
      </c>
      <c r="G6614" s="270">
        <v>4658.8</v>
      </c>
      <c r="M6614" s="267">
        <v>-70.655706310631075</v>
      </c>
    </row>
    <row r="6615" spans="1:13" x14ac:dyDescent="0.25">
      <c r="A6615" s="267">
        <v>9182112</v>
      </c>
      <c r="B6615" s="267" t="s">
        <v>10947</v>
      </c>
      <c r="C6615" s="267" t="s">
        <v>2525</v>
      </c>
      <c r="D6615" s="268"/>
      <c r="E6615" s="267">
        <v>50</v>
      </c>
      <c r="F6615" s="269">
        <v>772</v>
      </c>
      <c r="G6615" s="270">
        <v>1550.8</v>
      </c>
      <c r="M6615" s="267">
        <v>-78.998409010768455</v>
      </c>
    </row>
    <row r="6616" spans="1:13" x14ac:dyDescent="0.25">
      <c r="A6616" s="267">
        <v>9182114</v>
      </c>
      <c r="B6616" s="267" t="s">
        <v>10949</v>
      </c>
      <c r="C6616" s="267" t="s">
        <v>2525</v>
      </c>
      <c r="D6616" s="268"/>
      <c r="E6616" s="267">
        <v>50</v>
      </c>
      <c r="F6616" s="269">
        <v>2746</v>
      </c>
      <c r="G6616" s="270">
        <v>5519</v>
      </c>
      <c r="M6616" s="267">
        <v>-78.890086009442996</v>
      </c>
    </row>
    <row r="6617" spans="1:13" x14ac:dyDescent="0.25">
      <c r="A6617" s="267">
        <v>9182116</v>
      </c>
      <c r="B6617" s="267" t="s">
        <v>10951</v>
      </c>
      <c r="C6617" s="267" t="s">
        <v>2525</v>
      </c>
      <c r="D6617" s="268"/>
      <c r="E6617" s="267">
        <v>50</v>
      </c>
      <c r="F6617" s="269">
        <v>2947</v>
      </c>
      <c r="G6617" s="270">
        <v>5924</v>
      </c>
      <c r="M6617" s="267">
        <v>-63.568878273884664</v>
      </c>
    </row>
    <row r="6618" spans="1:13" x14ac:dyDescent="0.25">
      <c r="A6618" s="267">
        <v>9182119</v>
      </c>
      <c r="B6618" s="267" t="s">
        <v>10953</v>
      </c>
      <c r="C6618" s="267" t="s">
        <v>2525</v>
      </c>
      <c r="D6618" s="268"/>
      <c r="E6618" s="267">
        <v>50</v>
      </c>
      <c r="F6618" s="269">
        <v>4019</v>
      </c>
      <c r="G6618" s="270">
        <v>8078.2</v>
      </c>
      <c r="M6618" s="267">
        <v>-77.779503010220935</v>
      </c>
    </row>
    <row r="6619" spans="1:13" x14ac:dyDescent="0.25">
      <c r="A6619" s="267">
        <v>9182120</v>
      </c>
      <c r="B6619" s="267" t="s">
        <v>10955</v>
      </c>
      <c r="C6619" s="267" t="s">
        <v>2525</v>
      </c>
      <c r="D6619" s="268"/>
      <c r="E6619" s="267">
        <v>50</v>
      </c>
      <c r="F6619" s="269">
        <v>7738</v>
      </c>
      <c r="G6619" s="270">
        <v>15552.4</v>
      </c>
      <c r="M6619" s="267">
        <v>-51.781837730637079</v>
      </c>
    </row>
    <row r="6620" spans="1:13" x14ac:dyDescent="0.25">
      <c r="A6620" s="267">
        <v>9182123</v>
      </c>
      <c r="B6620" s="267" t="s">
        <v>10957</v>
      </c>
      <c r="C6620" s="267" t="s">
        <v>2525</v>
      </c>
      <c r="D6620" s="268"/>
      <c r="E6620" s="267">
        <v>50</v>
      </c>
      <c r="F6620" s="269">
        <v>1547</v>
      </c>
      <c r="G6620" s="270">
        <v>3108.6</v>
      </c>
      <c r="M6620" s="267">
        <v>-72.78039287361841</v>
      </c>
    </row>
    <row r="6621" spans="1:13" x14ac:dyDescent="0.25">
      <c r="A6621" s="267">
        <v>9182124</v>
      </c>
      <c r="B6621" s="267" t="s">
        <v>10959</v>
      </c>
      <c r="C6621" s="267" t="s">
        <v>2525</v>
      </c>
      <c r="D6621" s="268"/>
      <c r="E6621" s="267">
        <v>50</v>
      </c>
      <c r="F6621" s="269">
        <v>1770</v>
      </c>
      <c r="G6621" s="270">
        <v>3556.8</v>
      </c>
      <c r="M6621" s="267">
        <v>-74.974714395083026</v>
      </c>
    </row>
    <row r="6622" spans="1:13" x14ac:dyDescent="0.25">
      <c r="A6622" s="267">
        <v>9182125</v>
      </c>
      <c r="B6622" s="267" t="s">
        <v>10961</v>
      </c>
      <c r="C6622" s="267" t="s">
        <v>22275</v>
      </c>
      <c r="D6622" s="268"/>
      <c r="E6622" s="267">
        <v>50</v>
      </c>
      <c r="F6622" s="269">
        <v>5517</v>
      </c>
      <c r="G6622" s="270">
        <v>11089.6</v>
      </c>
      <c r="M6622" s="267">
        <v>-63.971259878139364</v>
      </c>
    </row>
    <row r="6623" spans="1:13" x14ac:dyDescent="0.25">
      <c r="A6623" s="267">
        <v>9182127</v>
      </c>
      <c r="B6623" s="267" t="s">
        <v>10963</v>
      </c>
      <c r="C6623" s="267" t="s">
        <v>2525</v>
      </c>
      <c r="D6623" s="268"/>
      <c r="E6623" s="267">
        <v>50</v>
      </c>
      <c r="F6623" s="269">
        <v>2251</v>
      </c>
      <c r="G6623" s="270">
        <v>4525.2</v>
      </c>
      <c r="M6623" s="267">
        <v>-65.402657075086537</v>
      </c>
    </row>
    <row r="6624" spans="1:13" x14ac:dyDescent="0.25">
      <c r="A6624" s="267">
        <v>9182129</v>
      </c>
      <c r="B6624" s="267" t="s">
        <v>10965</v>
      </c>
      <c r="C6624" s="267" t="s">
        <v>2525</v>
      </c>
      <c r="D6624" s="268"/>
      <c r="E6624" s="267">
        <v>50</v>
      </c>
      <c r="F6624" s="269">
        <v>2789</v>
      </c>
      <c r="G6624" s="270">
        <v>5605.8</v>
      </c>
      <c r="M6624" s="267">
        <v>-53.558204603096016</v>
      </c>
    </row>
    <row r="6625" spans="1:13" x14ac:dyDescent="0.25">
      <c r="A6625" s="267">
        <v>9182131</v>
      </c>
      <c r="B6625" s="267" t="s">
        <v>10967</v>
      </c>
      <c r="C6625" s="267" t="s">
        <v>2525</v>
      </c>
      <c r="D6625" s="268"/>
      <c r="E6625" s="267">
        <v>50</v>
      </c>
      <c r="F6625" s="269">
        <v>3323</v>
      </c>
      <c r="G6625" s="270">
        <v>6678.8</v>
      </c>
      <c r="M6625" s="267">
        <v>-74.806526238535199</v>
      </c>
    </row>
    <row r="6626" spans="1:13" x14ac:dyDescent="0.25">
      <c r="A6626" s="267">
        <v>9182132</v>
      </c>
      <c r="B6626" s="267" t="s">
        <v>10969</v>
      </c>
      <c r="C6626" s="267" t="s">
        <v>22275</v>
      </c>
      <c r="D6626" s="268"/>
      <c r="E6626" s="267">
        <v>50</v>
      </c>
      <c r="F6626" s="269">
        <v>1854</v>
      </c>
      <c r="G6626" s="270">
        <v>3726</v>
      </c>
      <c r="M6626" s="267">
        <v>-56.051772046778169</v>
      </c>
    </row>
    <row r="6627" spans="1:13" x14ac:dyDescent="0.25">
      <c r="A6627" s="267">
        <v>9182133</v>
      </c>
      <c r="B6627" s="267" t="s">
        <v>10971</v>
      </c>
      <c r="C6627" s="267" t="s">
        <v>2525</v>
      </c>
      <c r="D6627" s="268"/>
      <c r="E6627" s="267">
        <v>50</v>
      </c>
      <c r="F6627" s="269">
        <v>1488</v>
      </c>
      <c r="G6627" s="270">
        <v>2990.8</v>
      </c>
      <c r="M6627" s="267">
        <v>-67.295586938288722</v>
      </c>
    </row>
    <row r="6628" spans="1:13" x14ac:dyDescent="0.25">
      <c r="A6628" s="267">
        <v>9182134</v>
      </c>
      <c r="B6628" s="267" t="s">
        <v>10973</v>
      </c>
      <c r="C6628" s="267" t="s">
        <v>2525</v>
      </c>
      <c r="D6628" s="268"/>
      <c r="E6628" s="267">
        <v>50</v>
      </c>
      <c r="F6628" s="269">
        <v>2746</v>
      </c>
      <c r="G6628" s="270">
        <v>5519.8</v>
      </c>
      <c r="M6628" s="267">
        <v>-74.371048234456154</v>
      </c>
    </row>
    <row r="6629" spans="1:13" x14ac:dyDescent="0.25">
      <c r="A6629" s="267">
        <v>9182136</v>
      </c>
      <c r="B6629" s="267" t="s">
        <v>10975</v>
      </c>
      <c r="C6629" s="267" t="s">
        <v>2525</v>
      </c>
      <c r="D6629" s="268"/>
      <c r="E6629" s="267">
        <v>50</v>
      </c>
      <c r="F6629" s="269">
        <v>1856</v>
      </c>
      <c r="G6629" s="270">
        <v>3731</v>
      </c>
      <c r="M6629" s="267">
        <v>-72.447911679578965</v>
      </c>
    </row>
    <row r="6630" spans="1:13" x14ac:dyDescent="0.25">
      <c r="A6630" s="267">
        <v>9182137</v>
      </c>
      <c r="B6630" s="267" t="s">
        <v>10977</v>
      </c>
      <c r="C6630" s="267" t="s">
        <v>2525</v>
      </c>
      <c r="D6630" s="268"/>
      <c r="E6630" s="267">
        <v>50</v>
      </c>
      <c r="F6630" s="269">
        <v>1674</v>
      </c>
      <c r="G6630" s="270">
        <v>3365.2</v>
      </c>
      <c r="M6630" s="267">
        <v>-71.219977756301887</v>
      </c>
    </row>
    <row r="6631" spans="1:13" x14ac:dyDescent="0.25">
      <c r="A6631" s="267">
        <v>9183112</v>
      </c>
      <c r="B6631" s="267" t="s">
        <v>10979</v>
      </c>
      <c r="C6631" s="267" t="s">
        <v>2525</v>
      </c>
      <c r="D6631" s="268"/>
      <c r="E6631" s="267">
        <v>50</v>
      </c>
      <c r="F6631" s="269">
        <v>3040</v>
      </c>
      <c r="G6631" s="270">
        <v>6111.2</v>
      </c>
      <c r="M6631" s="267">
        <v>-62.098812642354467</v>
      </c>
    </row>
    <row r="6632" spans="1:13" x14ac:dyDescent="0.25">
      <c r="A6632" s="267">
        <v>9183113</v>
      </c>
      <c r="B6632" s="267" t="s">
        <v>10981</v>
      </c>
      <c r="C6632" s="267" t="s">
        <v>2525</v>
      </c>
      <c r="D6632" s="268"/>
      <c r="E6632" s="267">
        <v>50</v>
      </c>
      <c r="F6632" s="269">
        <v>1467</v>
      </c>
      <c r="G6632" s="270">
        <v>2949</v>
      </c>
      <c r="M6632" s="267">
        <v>-53.163452096478998</v>
      </c>
    </row>
    <row r="6633" spans="1:13" x14ac:dyDescent="0.25">
      <c r="A6633" s="267">
        <v>9183114</v>
      </c>
      <c r="B6633" s="267" t="s">
        <v>10983</v>
      </c>
      <c r="C6633" s="267" t="s">
        <v>2525</v>
      </c>
      <c r="D6633" s="268"/>
      <c r="E6633" s="267">
        <v>50</v>
      </c>
      <c r="F6633" s="269">
        <v>1530</v>
      </c>
      <c r="G6633" s="270">
        <v>3074.4</v>
      </c>
      <c r="M6633" s="267">
        <v>-68.559238283694015</v>
      </c>
    </row>
    <row r="6634" spans="1:13" x14ac:dyDescent="0.25">
      <c r="A6634" s="267">
        <v>9183115</v>
      </c>
      <c r="B6634" s="267" t="s">
        <v>10985</v>
      </c>
      <c r="C6634" s="267" t="s">
        <v>2525</v>
      </c>
      <c r="D6634" s="268"/>
      <c r="E6634" s="267">
        <v>50</v>
      </c>
      <c r="F6634" s="269">
        <v>602</v>
      </c>
      <c r="G6634" s="270">
        <v>1210.8</v>
      </c>
      <c r="M6634" s="267">
        <v>-78.858236038384987</v>
      </c>
    </row>
    <row r="6635" spans="1:13" x14ac:dyDescent="0.25">
      <c r="A6635" s="267">
        <v>9183116</v>
      </c>
      <c r="B6635" s="267" t="s">
        <v>10987</v>
      </c>
      <c r="C6635" s="267" t="s">
        <v>2525</v>
      </c>
      <c r="D6635" s="268"/>
      <c r="E6635" s="267">
        <v>60</v>
      </c>
      <c r="F6635" s="269">
        <v>452</v>
      </c>
      <c r="G6635" s="270">
        <v>909.2</v>
      </c>
      <c r="M6635" s="267">
        <v>-82.196087832665029</v>
      </c>
    </row>
    <row r="6636" spans="1:13" x14ac:dyDescent="0.25">
      <c r="A6636" s="267">
        <v>9183118</v>
      </c>
      <c r="B6636" s="267" t="s">
        <v>10989</v>
      </c>
      <c r="C6636" s="267" t="s">
        <v>2525</v>
      </c>
      <c r="D6636" s="268"/>
      <c r="E6636" s="267">
        <v>50</v>
      </c>
      <c r="F6636" s="269">
        <v>1866</v>
      </c>
      <c r="G6636" s="270">
        <v>3750.8</v>
      </c>
      <c r="M6636" s="267">
        <v>-78.446306280179584</v>
      </c>
    </row>
    <row r="6637" spans="1:13" x14ac:dyDescent="0.25">
      <c r="A6637" s="267">
        <v>9183119</v>
      </c>
      <c r="B6637" s="267" t="s">
        <v>10991</v>
      </c>
      <c r="C6637" s="267" t="s">
        <v>2525</v>
      </c>
      <c r="D6637" s="268"/>
      <c r="E6637" s="267">
        <v>50</v>
      </c>
      <c r="F6637" s="269">
        <v>3143</v>
      </c>
      <c r="G6637" s="270">
        <v>6318</v>
      </c>
      <c r="M6637" s="267">
        <v>-68.658033103705918</v>
      </c>
    </row>
    <row r="6638" spans="1:13" x14ac:dyDescent="0.25">
      <c r="A6638" s="267">
        <v>9183120</v>
      </c>
      <c r="B6638" s="267" t="s">
        <v>10993</v>
      </c>
      <c r="C6638" s="267" t="s">
        <v>2525</v>
      </c>
      <c r="D6638" s="268"/>
      <c r="E6638" s="267">
        <v>50</v>
      </c>
      <c r="F6638" s="269">
        <v>1207</v>
      </c>
      <c r="G6638" s="270">
        <v>2425.8000000000002</v>
      </c>
      <c r="M6638" s="267">
        <v>-76.817797306968856</v>
      </c>
    </row>
    <row r="6639" spans="1:13" x14ac:dyDescent="0.25">
      <c r="A6639" s="267">
        <v>9183122</v>
      </c>
      <c r="B6639" s="267" t="s">
        <v>7611</v>
      </c>
      <c r="C6639" s="267" t="s">
        <v>2525</v>
      </c>
      <c r="D6639" s="268"/>
      <c r="E6639" s="267">
        <v>50</v>
      </c>
      <c r="F6639" s="269">
        <v>352</v>
      </c>
      <c r="G6639" s="270">
        <v>707.4</v>
      </c>
      <c r="M6639" s="267">
        <v>-77.693219884740259</v>
      </c>
    </row>
    <row r="6640" spans="1:13" x14ac:dyDescent="0.25">
      <c r="A6640" s="267">
        <v>9183123</v>
      </c>
      <c r="B6640" s="267" t="s">
        <v>1255</v>
      </c>
      <c r="C6640" s="267" t="s">
        <v>2525</v>
      </c>
      <c r="D6640" s="268"/>
      <c r="E6640" s="267">
        <v>50</v>
      </c>
      <c r="F6640" s="269">
        <v>662</v>
      </c>
      <c r="G6640" s="270">
        <v>1330.6</v>
      </c>
      <c r="M6640" s="267">
        <v>-21.909985686118347</v>
      </c>
    </row>
    <row r="6641" spans="1:13" x14ac:dyDescent="0.25">
      <c r="A6641" s="267">
        <v>9183124</v>
      </c>
      <c r="B6641" s="267" t="s">
        <v>10997</v>
      </c>
      <c r="C6641" s="267" t="s">
        <v>2525</v>
      </c>
      <c r="D6641" s="268"/>
      <c r="E6641" s="267">
        <v>50</v>
      </c>
      <c r="F6641" s="269">
        <v>1973</v>
      </c>
      <c r="G6641" s="270">
        <v>3964.8</v>
      </c>
      <c r="M6641" s="267">
        <v>-72.718865944152412</v>
      </c>
    </row>
    <row r="6642" spans="1:13" x14ac:dyDescent="0.25">
      <c r="A6642" s="267">
        <v>9183125</v>
      </c>
      <c r="B6642" s="267" t="s">
        <v>10999</v>
      </c>
      <c r="C6642" s="267" t="s">
        <v>2525</v>
      </c>
      <c r="D6642" s="268"/>
      <c r="E6642" s="267">
        <v>60</v>
      </c>
      <c r="F6642" s="269">
        <v>347</v>
      </c>
      <c r="G6642" s="270">
        <v>697.6</v>
      </c>
      <c r="M6642" s="267">
        <v>-82.781565486603114</v>
      </c>
    </row>
    <row r="6643" spans="1:13" x14ac:dyDescent="0.25">
      <c r="A6643" s="267">
        <v>9183126</v>
      </c>
      <c r="B6643" s="267" t="s">
        <v>11001</v>
      </c>
      <c r="C6643" s="267" t="s">
        <v>2525</v>
      </c>
      <c r="D6643" s="268"/>
      <c r="E6643" s="267">
        <v>50</v>
      </c>
      <c r="F6643" s="269">
        <v>957</v>
      </c>
      <c r="G6643" s="270">
        <v>1923</v>
      </c>
      <c r="M6643" s="267">
        <v>-70.621330065235924</v>
      </c>
    </row>
    <row r="6644" spans="1:13" x14ac:dyDescent="0.25">
      <c r="A6644" s="267">
        <v>9183127</v>
      </c>
      <c r="B6644" s="267" t="s">
        <v>11612</v>
      </c>
      <c r="C6644" s="267" t="s">
        <v>2525</v>
      </c>
      <c r="D6644" s="268"/>
      <c r="E6644" s="267">
        <v>50</v>
      </c>
      <c r="F6644" s="269">
        <v>1688</v>
      </c>
      <c r="G6644" s="270">
        <v>3393.6</v>
      </c>
      <c r="M6644" s="267">
        <v>-77.514112221542803</v>
      </c>
    </row>
    <row r="6645" spans="1:13" x14ac:dyDescent="0.25">
      <c r="A6645" s="267">
        <v>9183128</v>
      </c>
      <c r="B6645" s="267" t="s">
        <v>11004</v>
      </c>
      <c r="C6645" s="267" t="s">
        <v>22275</v>
      </c>
      <c r="D6645" s="268"/>
      <c r="E6645" s="267">
        <v>50</v>
      </c>
      <c r="F6645" s="269">
        <v>8745</v>
      </c>
      <c r="G6645" s="270">
        <v>17577.2</v>
      </c>
      <c r="M6645" s="267">
        <v>-66.221638908057926</v>
      </c>
    </row>
    <row r="6646" spans="1:13" x14ac:dyDescent="0.25">
      <c r="A6646" s="267">
        <v>9183129</v>
      </c>
      <c r="B6646" s="267" t="s">
        <v>11006</v>
      </c>
      <c r="C6646" s="267" t="s">
        <v>22275</v>
      </c>
      <c r="D6646" s="268"/>
      <c r="E6646" s="267">
        <v>60</v>
      </c>
      <c r="F6646" s="269">
        <v>3008</v>
      </c>
      <c r="G6646" s="270">
        <v>6045.8</v>
      </c>
      <c r="M6646" s="267">
        <v>-79.818188055573657</v>
      </c>
    </row>
    <row r="6647" spans="1:13" x14ac:dyDescent="0.25">
      <c r="A6647" s="267">
        <v>9183130</v>
      </c>
      <c r="B6647" s="267" t="s">
        <v>11008</v>
      </c>
      <c r="C6647" s="267" t="s">
        <v>2525</v>
      </c>
      <c r="D6647" s="268"/>
      <c r="E6647" s="267">
        <v>60</v>
      </c>
      <c r="F6647" s="269">
        <v>603</v>
      </c>
      <c r="G6647" s="270">
        <v>1212.5999999999999</v>
      </c>
      <c r="M6647" s="267">
        <v>-79.960082053649202</v>
      </c>
    </row>
    <row r="6648" spans="1:13" x14ac:dyDescent="0.25">
      <c r="A6648" s="267">
        <v>9183131</v>
      </c>
      <c r="B6648" s="267" t="s">
        <v>11010</v>
      </c>
      <c r="C6648" s="267" t="s">
        <v>2525</v>
      </c>
      <c r="D6648" s="268"/>
      <c r="E6648" s="267">
        <v>60</v>
      </c>
      <c r="F6648" s="269">
        <v>650</v>
      </c>
      <c r="G6648" s="270">
        <v>1307.4000000000001</v>
      </c>
      <c r="M6648" s="267">
        <v>-83.985641095209559</v>
      </c>
    </row>
    <row r="6649" spans="1:13" x14ac:dyDescent="0.25">
      <c r="A6649" s="267">
        <v>9183132</v>
      </c>
      <c r="B6649" s="267" t="s">
        <v>11012</v>
      </c>
      <c r="C6649" s="267" t="s">
        <v>2525</v>
      </c>
      <c r="D6649" s="268"/>
      <c r="E6649" s="267">
        <v>50</v>
      </c>
      <c r="F6649" s="269">
        <v>803</v>
      </c>
      <c r="G6649" s="270">
        <v>1614.6</v>
      </c>
      <c r="M6649" s="267">
        <v>-77.237950113252779</v>
      </c>
    </row>
    <row r="6650" spans="1:13" x14ac:dyDescent="0.25">
      <c r="A6650" s="267">
        <v>9183134</v>
      </c>
      <c r="B6650" s="267" t="s">
        <v>11014</v>
      </c>
      <c r="C6650" s="267" t="s">
        <v>2525</v>
      </c>
      <c r="D6650" s="268"/>
      <c r="E6650" s="267">
        <v>50</v>
      </c>
      <c r="F6650" s="269">
        <v>416</v>
      </c>
      <c r="G6650" s="270">
        <v>835.8</v>
      </c>
      <c r="M6650" s="267">
        <v>-72.000692506003531</v>
      </c>
    </row>
    <row r="6651" spans="1:13" x14ac:dyDescent="0.25">
      <c r="A6651" s="267">
        <v>9183135</v>
      </c>
      <c r="B6651" s="267" t="s">
        <v>11016</v>
      </c>
      <c r="C6651" s="267" t="s">
        <v>2525</v>
      </c>
      <c r="D6651" s="268"/>
      <c r="E6651" s="267">
        <v>50</v>
      </c>
      <c r="F6651" s="269">
        <v>1203</v>
      </c>
      <c r="G6651" s="270">
        <v>2417.8000000000002</v>
      </c>
      <c r="M6651" s="267">
        <v>-78.099766685188257</v>
      </c>
    </row>
    <row r="6652" spans="1:13" x14ac:dyDescent="0.25">
      <c r="A6652" s="267">
        <v>9183136</v>
      </c>
      <c r="B6652" s="267" t="s">
        <v>11018</v>
      </c>
      <c r="C6652" s="267" t="s">
        <v>2525</v>
      </c>
      <c r="D6652" s="268"/>
      <c r="E6652" s="267">
        <v>50</v>
      </c>
      <c r="F6652" s="269">
        <v>1657</v>
      </c>
      <c r="G6652" s="270">
        <v>3329.8</v>
      </c>
      <c r="M6652" s="267">
        <v>-70.662017426364002</v>
      </c>
    </row>
    <row r="6653" spans="1:13" x14ac:dyDescent="0.25">
      <c r="A6653" s="267">
        <v>9183138</v>
      </c>
      <c r="B6653" s="267" t="s">
        <v>11020</v>
      </c>
      <c r="C6653" s="267" t="s">
        <v>2525</v>
      </c>
      <c r="D6653" s="268"/>
      <c r="E6653" s="267">
        <v>50</v>
      </c>
      <c r="F6653" s="269">
        <v>478</v>
      </c>
      <c r="G6653" s="270">
        <v>961.4</v>
      </c>
      <c r="M6653" s="267">
        <v>-77.891107559704196</v>
      </c>
    </row>
    <row r="6654" spans="1:13" x14ac:dyDescent="0.25">
      <c r="A6654" s="267">
        <v>9183139</v>
      </c>
      <c r="B6654" s="267" t="s">
        <v>11022</v>
      </c>
      <c r="C6654" s="267" t="s">
        <v>2525</v>
      </c>
      <c r="D6654" s="268"/>
      <c r="E6654" s="267">
        <v>50</v>
      </c>
      <c r="F6654" s="269">
        <v>911</v>
      </c>
      <c r="G6654" s="270">
        <v>1830.2</v>
      </c>
      <c r="M6654" s="267">
        <v>-75.398726359557131</v>
      </c>
    </row>
    <row r="6655" spans="1:13" x14ac:dyDescent="0.25">
      <c r="A6655" s="267">
        <v>9183140</v>
      </c>
      <c r="B6655" s="267" t="s">
        <v>11024</v>
      </c>
      <c r="C6655" s="267" t="s">
        <v>2525</v>
      </c>
      <c r="D6655" s="268"/>
      <c r="E6655" s="267">
        <v>50</v>
      </c>
      <c r="F6655" s="269">
        <v>819</v>
      </c>
      <c r="G6655" s="270">
        <v>1646.8</v>
      </c>
      <c r="M6655" s="267">
        <v>-77.670930896021289</v>
      </c>
    </row>
    <row r="6656" spans="1:13" x14ac:dyDescent="0.25">
      <c r="A6656" s="267">
        <v>9183143</v>
      </c>
      <c r="B6656" s="267" t="s">
        <v>3520</v>
      </c>
      <c r="C6656" s="267" t="s">
        <v>2525</v>
      </c>
      <c r="D6656" s="268"/>
      <c r="E6656" s="267">
        <v>60</v>
      </c>
      <c r="F6656" s="269">
        <v>474</v>
      </c>
      <c r="G6656" s="270">
        <v>952.8</v>
      </c>
      <c r="M6656" s="267">
        <v>-81.806620734698868</v>
      </c>
    </row>
    <row r="6657" spans="1:13" x14ac:dyDescent="0.25">
      <c r="A6657" s="267">
        <v>9183144</v>
      </c>
      <c r="B6657" s="267" t="s">
        <v>11027</v>
      </c>
      <c r="C6657" s="267" t="s">
        <v>2525</v>
      </c>
      <c r="D6657" s="268"/>
      <c r="E6657" s="267">
        <v>50</v>
      </c>
      <c r="F6657" s="269">
        <v>1712</v>
      </c>
      <c r="G6657" s="270">
        <v>3441.4</v>
      </c>
      <c r="M6657" s="267">
        <v>-70.066667376033223</v>
      </c>
    </row>
    <row r="6658" spans="1:13" x14ac:dyDescent="0.25">
      <c r="A6658" s="267">
        <v>9183145</v>
      </c>
      <c r="B6658" s="267" t="s">
        <v>11029</v>
      </c>
      <c r="C6658" s="267" t="s">
        <v>2525</v>
      </c>
      <c r="D6658" s="268"/>
      <c r="E6658" s="267">
        <v>50</v>
      </c>
      <c r="F6658" s="269">
        <v>674</v>
      </c>
      <c r="G6658" s="270">
        <v>1353.8</v>
      </c>
      <c r="M6658" s="267">
        <v>-75.547410328664739</v>
      </c>
    </row>
    <row r="6659" spans="1:13" x14ac:dyDescent="0.25">
      <c r="A6659" s="267">
        <v>9183147</v>
      </c>
      <c r="B6659" s="267" t="s">
        <v>11031</v>
      </c>
      <c r="C6659" s="267" t="s">
        <v>2525</v>
      </c>
      <c r="D6659" s="268"/>
      <c r="E6659" s="267">
        <v>50</v>
      </c>
      <c r="F6659" s="269">
        <v>848</v>
      </c>
      <c r="G6659" s="270">
        <v>1704.6</v>
      </c>
      <c r="M6659" s="267">
        <v>-75.180031018488393</v>
      </c>
    </row>
    <row r="6660" spans="1:13" x14ac:dyDescent="0.25">
      <c r="A6660" s="267">
        <v>9183148</v>
      </c>
      <c r="B6660" s="267" t="s">
        <v>11033</v>
      </c>
      <c r="C6660" s="267" t="s">
        <v>22275</v>
      </c>
      <c r="D6660" s="268"/>
      <c r="E6660" s="267">
        <v>50</v>
      </c>
      <c r="F6660" s="269">
        <v>11293</v>
      </c>
      <c r="G6660" s="270">
        <v>22699.8</v>
      </c>
      <c r="M6660" s="267">
        <v>-63.61857998059542</v>
      </c>
    </row>
    <row r="6661" spans="1:13" x14ac:dyDescent="0.25">
      <c r="A6661" s="267">
        <v>9183151</v>
      </c>
      <c r="B6661" s="267" t="s">
        <v>11035</v>
      </c>
      <c r="C6661" s="267" t="s">
        <v>2525</v>
      </c>
      <c r="D6661" s="268"/>
      <c r="E6661" s="267">
        <v>50</v>
      </c>
      <c r="F6661" s="269">
        <v>542</v>
      </c>
      <c r="G6661" s="270">
        <v>1088.5999999999999</v>
      </c>
      <c r="M6661" s="267">
        <v>-78.532283607088232</v>
      </c>
    </row>
    <row r="6662" spans="1:13" x14ac:dyDescent="0.25">
      <c r="A6662" s="267">
        <v>9183451</v>
      </c>
      <c r="B6662" s="267" t="s">
        <v>11037</v>
      </c>
      <c r="C6662" s="267" t="s">
        <v>22278</v>
      </c>
      <c r="D6662" s="268"/>
      <c r="E6662" s="267">
        <v>50</v>
      </c>
      <c r="F6662" s="269">
        <v>0</v>
      </c>
      <c r="G6662" s="270">
        <v>0</v>
      </c>
      <c r="M6662" s="267">
        <v>0</v>
      </c>
    </row>
    <row r="6663" spans="1:13" x14ac:dyDescent="0.25">
      <c r="A6663" s="267">
        <v>9184112</v>
      </c>
      <c r="B6663" s="267" t="s">
        <v>11039</v>
      </c>
      <c r="C6663" s="267" t="s">
        <v>2525</v>
      </c>
      <c r="D6663" s="268"/>
      <c r="E6663" s="267">
        <v>50</v>
      </c>
      <c r="F6663" s="269">
        <v>3871</v>
      </c>
      <c r="G6663" s="270">
        <v>7780</v>
      </c>
      <c r="M6663" s="267">
        <v>-2.2811571853649042</v>
      </c>
    </row>
    <row r="6664" spans="1:13" x14ac:dyDescent="0.25">
      <c r="A6664" s="267">
        <v>9184113</v>
      </c>
      <c r="B6664" s="267" t="s">
        <v>11041</v>
      </c>
      <c r="C6664" s="267" t="s">
        <v>2525</v>
      </c>
      <c r="D6664" s="268"/>
      <c r="E6664" s="267">
        <v>50</v>
      </c>
      <c r="F6664" s="269">
        <v>1475</v>
      </c>
      <c r="G6664" s="270">
        <v>2964.4</v>
      </c>
      <c r="M6664" s="267">
        <v>-41.560891883757513</v>
      </c>
    </row>
    <row r="6665" spans="1:13" x14ac:dyDescent="0.25">
      <c r="A6665" s="267">
        <v>9184114</v>
      </c>
      <c r="B6665" s="267" t="s">
        <v>11043</v>
      </c>
      <c r="C6665" s="267" t="s">
        <v>2525</v>
      </c>
      <c r="D6665" s="268"/>
      <c r="E6665" s="267">
        <v>50</v>
      </c>
      <c r="F6665" s="269">
        <v>2420</v>
      </c>
      <c r="G6665" s="270">
        <v>4864.2</v>
      </c>
      <c r="M6665" s="267">
        <v>-53.319949192410014</v>
      </c>
    </row>
    <row r="6666" spans="1:13" x14ac:dyDescent="0.25">
      <c r="A6666" s="267">
        <v>9184118</v>
      </c>
      <c r="B6666" s="267" t="s">
        <v>11045</v>
      </c>
      <c r="C6666" s="267" t="s">
        <v>2525</v>
      </c>
      <c r="D6666" s="268"/>
      <c r="E6666" s="267">
        <v>50</v>
      </c>
      <c r="F6666" s="269">
        <v>3294</v>
      </c>
      <c r="G6666" s="270">
        <v>6621.6</v>
      </c>
      <c r="M6666" s="267">
        <v>-30.978755875973945</v>
      </c>
    </row>
    <row r="6667" spans="1:13" x14ac:dyDescent="0.25">
      <c r="A6667" s="267">
        <v>9184119</v>
      </c>
      <c r="B6667" s="267" t="s">
        <v>11047</v>
      </c>
      <c r="C6667" s="267" t="s">
        <v>22275</v>
      </c>
      <c r="D6667" s="268"/>
      <c r="E6667" s="267">
        <v>50</v>
      </c>
      <c r="F6667" s="269">
        <v>7952</v>
      </c>
      <c r="G6667" s="270">
        <v>15983.4</v>
      </c>
      <c r="M6667" s="267">
        <v>-44.251642154345447</v>
      </c>
    </row>
    <row r="6668" spans="1:13" x14ac:dyDescent="0.25">
      <c r="A6668" s="267">
        <v>9184120</v>
      </c>
      <c r="B6668" s="267" t="s">
        <v>11049</v>
      </c>
      <c r="C6668" s="267" t="s">
        <v>2525</v>
      </c>
      <c r="D6668" s="268"/>
      <c r="E6668" s="267">
        <v>50</v>
      </c>
      <c r="F6668" s="269">
        <v>6447</v>
      </c>
      <c r="G6668" s="270">
        <v>12958.8</v>
      </c>
      <c r="M6668" s="267">
        <v>-8.4676654260817941E-4</v>
      </c>
    </row>
    <row r="6669" spans="1:13" x14ac:dyDescent="0.25">
      <c r="A6669" s="267">
        <v>9184121</v>
      </c>
      <c r="B6669" s="267" t="s">
        <v>11051</v>
      </c>
      <c r="C6669" s="267" t="s">
        <v>2525</v>
      </c>
      <c r="D6669" s="268"/>
      <c r="E6669" s="267">
        <v>50</v>
      </c>
      <c r="F6669" s="269">
        <v>3193</v>
      </c>
      <c r="G6669" s="270">
        <v>6418.8</v>
      </c>
      <c r="M6669" s="267">
        <v>-28.186690610663732</v>
      </c>
    </row>
    <row r="6670" spans="1:13" x14ac:dyDescent="0.25">
      <c r="A6670" s="267">
        <v>9184122</v>
      </c>
      <c r="B6670" s="267" t="s">
        <v>11053</v>
      </c>
      <c r="C6670" s="267" t="s">
        <v>2525</v>
      </c>
      <c r="D6670" s="268"/>
      <c r="E6670" s="267">
        <v>50</v>
      </c>
      <c r="F6670" s="269">
        <v>5464</v>
      </c>
      <c r="G6670" s="270">
        <v>10982</v>
      </c>
      <c r="M6670" s="267">
        <v>544.72356183381783</v>
      </c>
    </row>
    <row r="6671" spans="1:13" x14ac:dyDescent="0.25">
      <c r="A6671" s="267">
        <v>9184123</v>
      </c>
      <c r="B6671" s="267" t="s">
        <v>11055</v>
      </c>
      <c r="C6671" s="267" t="s">
        <v>2525</v>
      </c>
      <c r="D6671" s="268"/>
      <c r="E6671" s="267">
        <v>50</v>
      </c>
      <c r="F6671" s="269">
        <v>9703</v>
      </c>
      <c r="G6671" s="270">
        <v>19503</v>
      </c>
      <c r="M6671" s="267">
        <v>-52.668225736061686</v>
      </c>
    </row>
    <row r="6672" spans="1:13" x14ac:dyDescent="0.25">
      <c r="A6672" s="267">
        <v>9184127</v>
      </c>
      <c r="B6672" s="267" t="s">
        <v>11057</v>
      </c>
      <c r="C6672" s="267" t="s">
        <v>2525</v>
      </c>
      <c r="D6672" s="268"/>
      <c r="E6672" s="267">
        <v>50</v>
      </c>
      <c r="F6672" s="269">
        <v>4979</v>
      </c>
      <c r="G6672" s="270">
        <v>10007.4</v>
      </c>
      <c r="M6672" s="267">
        <v>-62.569888660094627</v>
      </c>
    </row>
    <row r="6673" spans="1:13" x14ac:dyDescent="0.25">
      <c r="A6673" s="267">
        <v>9184129</v>
      </c>
      <c r="B6673" s="267" t="s">
        <v>11059</v>
      </c>
      <c r="C6673" s="267" t="s">
        <v>2525</v>
      </c>
      <c r="D6673" s="268"/>
      <c r="E6673" s="267">
        <v>50</v>
      </c>
      <c r="F6673" s="269">
        <v>4340</v>
      </c>
      <c r="G6673" s="270">
        <v>8722.4</v>
      </c>
      <c r="M6673" s="267">
        <v>-54.262081515347731</v>
      </c>
    </row>
    <row r="6674" spans="1:13" x14ac:dyDescent="0.25">
      <c r="A6674" s="267">
        <v>9184130</v>
      </c>
      <c r="B6674" s="267" t="s">
        <v>11061</v>
      </c>
      <c r="C6674" s="267" t="s">
        <v>2525</v>
      </c>
      <c r="D6674" s="268"/>
      <c r="E6674" s="267">
        <v>50</v>
      </c>
      <c r="F6674" s="269">
        <v>7775</v>
      </c>
      <c r="G6674" s="270">
        <v>15628</v>
      </c>
      <c r="M6674" s="267">
        <v>-13.544512143929268</v>
      </c>
    </row>
    <row r="6675" spans="1:13" x14ac:dyDescent="0.25">
      <c r="A6675" s="267">
        <v>9184131</v>
      </c>
      <c r="B6675" s="267" t="s">
        <v>11063</v>
      </c>
      <c r="C6675" s="267" t="s">
        <v>2525</v>
      </c>
      <c r="D6675" s="268"/>
      <c r="E6675" s="267">
        <v>50</v>
      </c>
      <c r="F6675" s="269">
        <v>6226</v>
      </c>
      <c r="G6675" s="270">
        <v>12514.4</v>
      </c>
      <c r="M6675" s="267">
        <v>-48.081347450353263</v>
      </c>
    </row>
    <row r="6676" spans="1:13" x14ac:dyDescent="0.25">
      <c r="A6676" s="267">
        <v>9184132</v>
      </c>
      <c r="B6676" s="267" t="s">
        <v>14069</v>
      </c>
      <c r="C6676" s="267" t="s">
        <v>2525</v>
      </c>
      <c r="D6676" s="268"/>
      <c r="E6676" s="267">
        <v>50</v>
      </c>
      <c r="F6676" s="269">
        <v>4174</v>
      </c>
      <c r="G6676" s="270">
        <v>8389.4</v>
      </c>
      <c r="M6676" s="267">
        <v>-62.392402255340031</v>
      </c>
    </row>
    <row r="6677" spans="1:13" x14ac:dyDescent="0.25">
      <c r="A6677" s="267">
        <v>9184134</v>
      </c>
      <c r="B6677" s="267" t="s">
        <v>11066</v>
      </c>
      <c r="C6677" s="267" t="s">
        <v>2525</v>
      </c>
      <c r="D6677" s="268"/>
      <c r="E6677" s="267">
        <v>50</v>
      </c>
      <c r="F6677" s="269">
        <v>6337</v>
      </c>
      <c r="G6677" s="270">
        <v>12736.6</v>
      </c>
      <c r="M6677" s="267">
        <v>-25.663234148542543</v>
      </c>
    </row>
    <row r="6678" spans="1:13" x14ac:dyDescent="0.25">
      <c r="A6678" s="267">
        <v>9184135</v>
      </c>
      <c r="B6678" s="267" t="s">
        <v>11068</v>
      </c>
      <c r="C6678" s="267" t="s">
        <v>2525</v>
      </c>
      <c r="D6678" s="268"/>
      <c r="E6678" s="267">
        <v>50</v>
      </c>
      <c r="F6678" s="269">
        <v>5565</v>
      </c>
      <c r="G6678" s="270">
        <v>11185</v>
      </c>
      <c r="M6678" s="267">
        <v>-64.527862099090157</v>
      </c>
    </row>
    <row r="6679" spans="1:13" x14ac:dyDescent="0.25">
      <c r="A6679" s="267">
        <v>9184136</v>
      </c>
      <c r="B6679" s="267" t="s">
        <v>11070</v>
      </c>
      <c r="C6679" s="267" t="s">
        <v>2525</v>
      </c>
      <c r="D6679" s="268"/>
      <c r="E6679" s="267">
        <v>50</v>
      </c>
      <c r="F6679" s="269">
        <v>10115</v>
      </c>
      <c r="G6679" s="270">
        <v>20331.400000000001</v>
      </c>
      <c r="M6679" s="267">
        <v>-57.39882270438099</v>
      </c>
    </row>
    <row r="6680" spans="1:13" x14ac:dyDescent="0.25">
      <c r="A6680" s="267">
        <v>9184137</v>
      </c>
      <c r="B6680" s="267" t="s">
        <v>11072</v>
      </c>
      <c r="C6680" s="267" t="s">
        <v>2525</v>
      </c>
      <c r="D6680" s="268"/>
      <c r="E6680" s="267">
        <v>50</v>
      </c>
      <c r="F6680" s="269">
        <v>2307</v>
      </c>
      <c r="G6680" s="270">
        <v>4637.3999999999996</v>
      </c>
      <c r="M6680" s="267">
        <v>-66.568459840087414</v>
      </c>
    </row>
    <row r="6681" spans="1:13" x14ac:dyDescent="0.25">
      <c r="A6681" s="267">
        <v>9184138</v>
      </c>
      <c r="B6681" s="267" t="s">
        <v>11074</v>
      </c>
      <c r="C6681" s="267" t="s">
        <v>2525</v>
      </c>
      <c r="D6681" s="268"/>
      <c r="E6681" s="267">
        <v>50</v>
      </c>
      <c r="F6681" s="269">
        <v>5175</v>
      </c>
      <c r="G6681" s="270">
        <v>10401.6</v>
      </c>
      <c r="M6681" s="267">
        <v>-23.7383009789055</v>
      </c>
    </row>
    <row r="6682" spans="1:13" x14ac:dyDescent="0.25">
      <c r="A6682" s="267">
        <v>9184139</v>
      </c>
      <c r="B6682" s="267" t="s">
        <v>11076</v>
      </c>
      <c r="C6682" s="267" t="s">
        <v>2525</v>
      </c>
      <c r="D6682" s="268"/>
      <c r="E6682" s="267">
        <v>50</v>
      </c>
      <c r="F6682" s="269">
        <v>4371</v>
      </c>
      <c r="G6682" s="270">
        <v>8785.6</v>
      </c>
      <c r="M6682" s="267">
        <v>116.08624564120549</v>
      </c>
    </row>
    <row r="6683" spans="1:13" x14ac:dyDescent="0.25">
      <c r="A6683" s="267">
        <v>9184140</v>
      </c>
      <c r="B6683" s="267" t="s">
        <v>11078</v>
      </c>
      <c r="C6683" s="267" t="s">
        <v>2525</v>
      </c>
      <c r="D6683" s="268"/>
      <c r="E6683" s="267">
        <v>50</v>
      </c>
      <c r="F6683" s="269">
        <v>3085</v>
      </c>
      <c r="G6683" s="270">
        <v>6201.6</v>
      </c>
      <c r="M6683" s="267">
        <v>-40.531020601299105</v>
      </c>
    </row>
    <row r="6684" spans="1:13" x14ac:dyDescent="0.25">
      <c r="A6684" s="267">
        <v>9184141</v>
      </c>
      <c r="B6684" s="267" t="s">
        <v>11080</v>
      </c>
      <c r="C6684" s="267" t="s">
        <v>2525</v>
      </c>
      <c r="D6684" s="268"/>
      <c r="E6684" s="267">
        <v>50</v>
      </c>
      <c r="F6684" s="269">
        <v>3590</v>
      </c>
      <c r="G6684" s="270">
        <v>7215.8</v>
      </c>
      <c r="M6684" s="267">
        <v>-64.881635966986153</v>
      </c>
    </row>
    <row r="6685" spans="1:13" x14ac:dyDescent="0.25">
      <c r="A6685" s="267">
        <v>9184142</v>
      </c>
      <c r="B6685" s="267" t="s">
        <v>11082</v>
      </c>
      <c r="C6685" s="267" t="s">
        <v>2525</v>
      </c>
      <c r="D6685" s="268"/>
      <c r="E6685" s="267">
        <v>50</v>
      </c>
      <c r="F6685" s="269">
        <v>2725</v>
      </c>
      <c r="G6685" s="270">
        <v>5476.6</v>
      </c>
      <c r="M6685" s="267">
        <v>-70.610420651086457</v>
      </c>
    </row>
    <row r="6686" spans="1:13" x14ac:dyDescent="0.25">
      <c r="A6686" s="267">
        <v>9184144</v>
      </c>
      <c r="B6686" s="267" t="s">
        <v>11084</v>
      </c>
      <c r="C6686" s="267" t="s">
        <v>2525</v>
      </c>
      <c r="D6686" s="268"/>
      <c r="E6686" s="267">
        <v>50</v>
      </c>
      <c r="F6686" s="269">
        <v>1479</v>
      </c>
      <c r="G6686" s="270">
        <v>2972.8</v>
      </c>
      <c r="M6686" s="267">
        <v>-60.096698005997602</v>
      </c>
    </row>
    <row r="6687" spans="1:13" x14ac:dyDescent="0.25">
      <c r="A6687" s="267">
        <v>9184145</v>
      </c>
      <c r="B6687" s="267" t="s">
        <v>11029</v>
      </c>
      <c r="C6687" s="267" t="s">
        <v>2525</v>
      </c>
      <c r="D6687" s="268"/>
      <c r="E6687" s="267">
        <v>50</v>
      </c>
      <c r="F6687" s="269">
        <v>8807</v>
      </c>
      <c r="G6687" s="270">
        <v>17702.599999999999</v>
      </c>
      <c r="M6687" s="267">
        <v>-56.334938609621183</v>
      </c>
    </row>
    <row r="6688" spans="1:13" x14ac:dyDescent="0.25">
      <c r="A6688" s="267">
        <v>9184146</v>
      </c>
      <c r="B6688" s="267" t="s">
        <v>11087</v>
      </c>
      <c r="C6688" s="267" t="s">
        <v>2525</v>
      </c>
      <c r="D6688" s="268"/>
      <c r="E6688" s="267">
        <v>50</v>
      </c>
      <c r="F6688" s="269">
        <v>6793</v>
      </c>
      <c r="G6688" s="270">
        <v>13653.8</v>
      </c>
      <c r="M6688" s="267">
        <v>-54.206838497854449</v>
      </c>
    </row>
    <row r="6689" spans="1:13" x14ac:dyDescent="0.25">
      <c r="A6689" s="267">
        <v>9184147</v>
      </c>
      <c r="B6689" s="267" t="s">
        <v>11089</v>
      </c>
      <c r="C6689" s="267" t="s">
        <v>2525</v>
      </c>
      <c r="D6689" s="268"/>
      <c r="E6689" s="267">
        <v>50</v>
      </c>
      <c r="F6689" s="269">
        <v>5074</v>
      </c>
      <c r="G6689" s="270">
        <v>10199.6</v>
      </c>
      <c r="M6689" s="267">
        <v>110.98861009909996</v>
      </c>
    </row>
    <row r="6690" spans="1:13" x14ac:dyDescent="0.25">
      <c r="A6690" s="267">
        <v>9184148</v>
      </c>
      <c r="B6690" s="267" t="s">
        <v>11091</v>
      </c>
      <c r="C6690" s="267" t="s">
        <v>2525</v>
      </c>
      <c r="D6690" s="268"/>
      <c r="E6690" s="267">
        <v>50</v>
      </c>
      <c r="F6690" s="269">
        <v>11300</v>
      </c>
      <c r="G6690" s="270">
        <v>22712.799999999999</v>
      </c>
      <c r="M6690" s="267">
        <v>-50.688343480119784</v>
      </c>
    </row>
    <row r="6691" spans="1:13" x14ac:dyDescent="0.25">
      <c r="A6691" s="267">
        <v>9184149</v>
      </c>
      <c r="B6691" s="267" t="s">
        <v>11093</v>
      </c>
      <c r="C6691" s="267" t="s">
        <v>22275</v>
      </c>
      <c r="D6691" s="268"/>
      <c r="E6691" s="267">
        <v>50</v>
      </c>
      <c r="F6691" s="269">
        <v>13076</v>
      </c>
      <c r="G6691" s="270">
        <v>26282.6</v>
      </c>
      <c r="M6691" s="267">
        <v>-25.616388210097114</v>
      </c>
    </row>
    <row r="6692" spans="1:13" x14ac:dyDescent="0.25">
      <c r="A6692" s="267">
        <v>9184452</v>
      </c>
      <c r="B6692" s="267" t="s">
        <v>11095</v>
      </c>
      <c r="C6692" s="267" t="s">
        <v>22278</v>
      </c>
      <c r="D6692" s="268"/>
      <c r="E6692" s="267">
        <v>50</v>
      </c>
      <c r="F6692" s="269">
        <v>0</v>
      </c>
      <c r="G6692" s="270">
        <v>0</v>
      </c>
      <c r="M6692" s="267">
        <v>0</v>
      </c>
    </row>
    <row r="6693" spans="1:13" x14ac:dyDescent="0.25">
      <c r="A6693" s="267">
        <v>9184454</v>
      </c>
      <c r="B6693" s="267" t="s">
        <v>11097</v>
      </c>
      <c r="C6693" s="267" t="s">
        <v>22278</v>
      </c>
      <c r="D6693" s="268"/>
      <c r="E6693" s="267">
        <v>50</v>
      </c>
      <c r="F6693" s="269">
        <v>0</v>
      </c>
      <c r="G6693" s="270">
        <v>0</v>
      </c>
      <c r="M6693" s="267">
        <v>0</v>
      </c>
    </row>
    <row r="6694" spans="1:13" x14ac:dyDescent="0.25">
      <c r="A6694" s="267">
        <v>9184457</v>
      </c>
      <c r="B6694" s="267" t="s">
        <v>11099</v>
      </c>
      <c r="C6694" s="267" t="s">
        <v>22278</v>
      </c>
      <c r="D6694" s="268"/>
      <c r="E6694" s="267">
        <v>50</v>
      </c>
      <c r="F6694" s="269">
        <v>0</v>
      </c>
      <c r="G6694" s="270">
        <v>0</v>
      </c>
      <c r="M6694" s="267">
        <v>0</v>
      </c>
    </row>
    <row r="6695" spans="1:13" x14ac:dyDescent="0.25">
      <c r="A6695" s="267">
        <v>9185113</v>
      </c>
      <c r="B6695" s="267" t="s">
        <v>11101</v>
      </c>
      <c r="C6695" s="267" t="s">
        <v>2525</v>
      </c>
      <c r="D6695" s="268"/>
      <c r="E6695" s="267">
        <v>50</v>
      </c>
      <c r="F6695" s="269">
        <v>1347</v>
      </c>
      <c r="G6695" s="270">
        <v>2708.4</v>
      </c>
      <c r="M6695" s="267">
        <v>-71.048279475837219</v>
      </c>
    </row>
    <row r="6696" spans="1:13" x14ac:dyDescent="0.25">
      <c r="A6696" s="267">
        <v>9185116</v>
      </c>
      <c r="B6696" s="267" t="s">
        <v>11103</v>
      </c>
      <c r="C6696" s="267" t="s">
        <v>2525</v>
      </c>
      <c r="D6696" s="268"/>
      <c r="E6696" s="267">
        <v>50</v>
      </c>
      <c r="F6696" s="269">
        <v>604</v>
      </c>
      <c r="G6696" s="270">
        <v>1213.2</v>
      </c>
      <c r="M6696" s="267">
        <v>-72.860423620904427</v>
      </c>
    </row>
    <row r="6697" spans="1:13" x14ac:dyDescent="0.25">
      <c r="A6697" s="267">
        <v>9185118</v>
      </c>
      <c r="B6697" s="267" t="s">
        <v>2315</v>
      </c>
      <c r="C6697" s="267" t="s">
        <v>2525</v>
      </c>
      <c r="D6697" s="268"/>
      <c r="E6697" s="267">
        <v>50</v>
      </c>
      <c r="F6697" s="269">
        <v>919</v>
      </c>
      <c r="G6697" s="270">
        <v>1848</v>
      </c>
      <c r="M6697" s="267">
        <v>-77.828403343710832</v>
      </c>
    </row>
    <row r="6698" spans="1:13" x14ac:dyDescent="0.25">
      <c r="A6698" s="267">
        <v>9185123</v>
      </c>
      <c r="B6698" s="267" t="s">
        <v>11106</v>
      </c>
      <c r="C6698" s="267" t="s">
        <v>2525</v>
      </c>
      <c r="D6698" s="268"/>
      <c r="E6698" s="267">
        <v>50</v>
      </c>
      <c r="F6698" s="269">
        <v>797</v>
      </c>
      <c r="G6698" s="270">
        <v>1602.2</v>
      </c>
      <c r="M6698" s="267">
        <v>-76.863384548312425</v>
      </c>
    </row>
    <row r="6699" spans="1:13" x14ac:dyDescent="0.25">
      <c r="A6699" s="267">
        <v>9185125</v>
      </c>
      <c r="B6699" s="267" t="s">
        <v>11108</v>
      </c>
      <c r="C6699" s="267" t="s">
        <v>2525</v>
      </c>
      <c r="D6699" s="268"/>
      <c r="E6699" s="267">
        <v>50</v>
      </c>
      <c r="F6699" s="269">
        <v>2247</v>
      </c>
      <c r="G6699" s="270">
        <v>4517.2</v>
      </c>
      <c r="M6699" s="267">
        <v>-70.047377067988577</v>
      </c>
    </row>
    <row r="6700" spans="1:13" x14ac:dyDescent="0.25">
      <c r="A6700" s="267">
        <v>9185127</v>
      </c>
      <c r="B6700" s="267" t="s">
        <v>11110</v>
      </c>
      <c r="C6700" s="267" t="s">
        <v>2525</v>
      </c>
      <c r="D6700" s="268"/>
      <c r="E6700" s="267">
        <v>50</v>
      </c>
      <c r="F6700" s="269">
        <v>1830</v>
      </c>
      <c r="G6700" s="270">
        <v>3678.8</v>
      </c>
      <c r="M6700" s="267">
        <v>-76.594657161839891</v>
      </c>
    </row>
    <row r="6701" spans="1:13" x14ac:dyDescent="0.25">
      <c r="A6701" s="267">
        <v>9185131</v>
      </c>
      <c r="B6701" s="267" t="s">
        <v>11112</v>
      </c>
      <c r="C6701" s="267" t="s">
        <v>2525</v>
      </c>
      <c r="D6701" s="268"/>
      <c r="E6701" s="267">
        <v>50</v>
      </c>
      <c r="F6701" s="269">
        <v>1162</v>
      </c>
      <c r="G6701" s="270">
        <v>2335.6</v>
      </c>
      <c r="M6701" s="267">
        <v>-77.824914785094265</v>
      </c>
    </row>
    <row r="6702" spans="1:13" x14ac:dyDescent="0.25">
      <c r="A6702" s="267">
        <v>9185139</v>
      </c>
      <c r="B6702" s="267" t="s">
        <v>11114</v>
      </c>
      <c r="C6702" s="267" t="s">
        <v>2525</v>
      </c>
      <c r="D6702" s="268"/>
      <c r="E6702" s="267">
        <v>50</v>
      </c>
      <c r="F6702" s="269">
        <v>2602</v>
      </c>
      <c r="G6702" s="270">
        <v>5230</v>
      </c>
      <c r="M6702" s="267">
        <v>-78.240688825750823</v>
      </c>
    </row>
    <row r="6703" spans="1:13" x14ac:dyDescent="0.25">
      <c r="A6703" s="267">
        <v>9185140</v>
      </c>
      <c r="B6703" s="267" t="s">
        <v>11116</v>
      </c>
      <c r="C6703" s="267" t="s">
        <v>2525</v>
      </c>
      <c r="D6703" s="268"/>
      <c r="E6703" s="267">
        <v>50</v>
      </c>
      <c r="F6703" s="269">
        <v>2372</v>
      </c>
      <c r="G6703" s="270">
        <v>4768.2</v>
      </c>
      <c r="M6703" s="267">
        <v>-73.246937228143736</v>
      </c>
    </row>
    <row r="6704" spans="1:13" x14ac:dyDescent="0.25">
      <c r="A6704" s="267">
        <v>9185143</v>
      </c>
      <c r="B6704" s="267" t="s">
        <v>11118</v>
      </c>
      <c r="C6704" s="267" t="s">
        <v>2525</v>
      </c>
      <c r="D6704" s="268"/>
      <c r="E6704" s="267">
        <v>50</v>
      </c>
      <c r="F6704" s="269">
        <v>752</v>
      </c>
      <c r="G6704" s="270">
        <v>1512.2</v>
      </c>
      <c r="M6704" s="267">
        <v>-69.397516378007168</v>
      </c>
    </row>
    <row r="6705" spans="1:13" x14ac:dyDescent="0.25">
      <c r="A6705" s="267">
        <v>9185149</v>
      </c>
      <c r="B6705" s="267" t="s">
        <v>11120</v>
      </c>
      <c r="C6705" s="267" t="s">
        <v>22275</v>
      </c>
      <c r="D6705" s="268"/>
      <c r="E6705" s="267">
        <v>50</v>
      </c>
      <c r="F6705" s="269">
        <v>14063</v>
      </c>
      <c r="G6705" s="270">
        <v>28267.4</v>
      </c>
      <c r="M6705" s="267">
        <v>-71.126425683331306</v>
      </c>
    </row>
    <row r="6706" spans="1:13" x14ac:dyDescent="0.25">
      <c r="A6706" s="267">
        <v>9185150</v>
      </c>
      <c r="B6706" s="267" t="s">
        <v>2140</v>
      </c>
      <c r="C6706" s="267" t="s">
        <v>2525</v>
      </c>
      <c r="D6706" s="268"/>
      <c r="E6706" s="267">
        <v>50</v>
      </c>
      <c r="F6706" s="269">
        <v>1318</v>
      </c>
      <c r="G6706" s="270">
        <v>2648.8</v>
      </c>
      <c r="M6706" s="267">
        <v>-75.69612578554181</v>
      </c>
    </row>
    <row r="6707" spans="1:13" x14ac:dyDescent="0.25">
      <c r="A6707" s="267">
        <v>9185153</v>
      </c>
      <c r="B6707" s="267" t="s">
        <v>11123</v>
      </c>
      <c r="C6707" s="267" t="s">
        <v>2525</v>
      </c>
      <c r="D6707" s="268"/>
      <c r="E6707" s="267">
        <v>50</v>
      </c>
      <c r="F6707" s="269">
        <v>2375</v>
      </c>
      <c r="G6707" s="270">
        <v>4773.2</v>
      </c>
      <c r="M6707" s="267">
        <v>-75.856958368617583</v>
      </c>
    </row>
    <row r="6708" spans="1:13" x14ac:dyDescent="0.25">
      <c r="A6708" s="267">
        <v>9185157</v>
      </c>
      <c r="B6708" s="267" t="s">
        <v>11125</v>
      </c>
      <c r="C6708" s="267" t="s">
        <v>2525</v>
      </c>
      <c r="D6708" s="268"/>
      <c r="E6708" s="267">
        <v>60</v>
      </c>
      <c r="F6708" s="269">
        <v>753</v>
      </c>
      <c r="G6708" s="270">
        <v>1513.8</v>
      </c>
      <c r="M6708" s="267">
        <v>-80.039976922068291</v>
      </c>
    </row>
    <row r="6709" spans="1:13" x14ac:dyDescent="0.25">
      <c r="A6709" s="267">
        <v>9185158</v>
      </c>
      <c r="B6709" s="267" t="s">
        <v>11127</v>
      </c>
      <c r="C6709" s="267" t="s">
        <v>22275</v>
      </c>
      <c r="D6709" s="268"/>
      <c r="E6709" s="267">
        <v>50</v>
      </c>
      <c r="F6709" s="269">
        <v>7972</v>
      </c>
      <c r="G6709" s="270">
        <v>16023.2</v>
      </c>
      <c r="M6709" s="267">
        <v>-59.136511109090399</v>
      </c>
    </row>
    <row r="6710" spans="1:13" x14ac:dyDescent="0.25">
      <c r="A6710" s="267">
        <v>9185163</v>
      </c>
      <c r="B6710" s="267" t="s">
        <v>11129</v>
      </c>
      <c r="C6710" s="267" t="s">
        <v>2525</v>
      </c>
      <c r="D6710" s="268"/>
      <c r="E6710" s="267">
        <v>60</v>
      </c>
      <c r="F6710" s="269">
        <v>2210</v>
      </c>
      <c r="G6710" s="270">
        <v>4442.6000000000004</v>
      </c>
      <c r="M6710" s="267">
        <v>-79.472510625617019</v>
      </c>
    </row>
    <row r="6711" spans="1:13" x14ac:dyDescent="0.25">
      <c r="A6711" s="267">
        <v>9185166</v>
      </c>
      <c r="B6711" s="267" t="s">
        <v>11131</v>
      </c>
      <c r="C6711" s="267" t="s">
        <v>2525</v>
      </c>
      <c r="D6711" s="268"/>
      <c r="E6711" s="267">
        <v>50</v>
      </c>
      <c r="F6711" s="269">
        <v>1089</v>
      </c>
      <c r="G6711" s="270">
        <v>2188.8000000000002</v>
      </c>
      <c r="M6711" s="267">
        <v>-76.775511566123811</v>
      </c>
    </row>
    <row r="6712" spans="1:13" x14ac:dyDescent="0.25">
      <c r="A6712" s="267">
        <v>9185168</v>
      </c>
      <c r="B6712" s="267" t="s">
        <v>11133</v>
      </c>
      <c r="C6712" s="267" t="s">
        <v>2525</v>
      </c>
      <c r="D6712" s="268"/>
      <c r="E6712" s="267">
        <v>50</v>
      </c>
      <c r="F6712" s="269">
        <v>1169</v>
      </c>
      <c r="G6712" s="270">
        <v>2350.6</v>
      </c>
      <c r="M6712" s="267">
        <v>-72.743903711751614</v>
      </c>
    </row>
    <row r="6713" spans="1:13" x14ac:dyDescent="0.25">
      <c r="A6713" s="267">
        <v>9186113</v>
      </c>
      <c r="B6713" s="267" t="s">
        <v>11135</v>
      </c>
      <c r="C6713" s="267" t="s">
        <v>2525</v>
      </c>
      <c r="D6713" s="268"/>
      <c r="E6713" s="267">
        <v>50</v>
      </c>
      <c r="F6713" s="269">
        <v>2470</v>
      </c>
      <c r="G6713" s="270">
        <v>4965.6000000000004</v>
      </c>
      <c r="M6713" s="267">
        <v>-66.390795149390755</v>
      </c>
    </row>
    <row r="6714" spans="1:13" x14ac:dyDescent="0.25">
      <c r="A6714" s="267">
        <v>9186116</v>
      </c>
      <c r="B6714" s="267" t="s">
        <v>11137</v>
      </c>
      <c r="C6714" s="267" t="s">
        <v>2525</v>
      </c>
      <c r="D6714" s="268"/>
      <c r="E6714" s="267">
        <v>50</v>
      </c>
      <c r="F6714" s="269">
        <v>763</v>
      </c>
      <c r="G6714" s="270">
        <v>1534.2</v>
      </c>
      <c r="M6714" s="267">
        <v>-67.589334264720179</v>
      </c>
    </row>
    <row r="6715" spans="1:13" x14ac:dyDescent="0.25">
      <c r="A6715" s="267">
        <v>9186122</v>
      </c>
      <c r="B6715" s="267" t="s">
        <v>11139</v>
      </c>
      <c r="C6715" s="267" t="s">
        <v>22275</v>
      </c>
      <c r="D6715" s="268"/>
      <c r="E6715" s="267">
        <v>50</v>
      </c>
      <c r="F6715" s="269">
        <v>5009</v>
      </c>
      <c r="G6715" s="270">
        <v>10067.200000000001</v>
      </c>
      <c r="M6715" s="267">
        <v>-66.893074197752682</v>
      </c>
    </row>
    <row r="6716" spans="1:13" x14ac:dyDescent="0.25">
      <c r="A6716" s="267">
        <v>9186125</v>
      </c>
      <c r="B6716" s="267" t="s">
        <v>11141</v>
      </c>
      <c r="C6716" s="267" t="s">
        <v>2525</v>
      </c>
      <c r="D6716" s="268"/>
      <c r="E6716" s="267">
        <v>50</v>
      </c>
      <c r="F6716" s="269">
        <v>1654</v>
      </c>
      <c r="G6716" s="270">
        <v>3323.8</v>
      </c>
      <c r="M6716" s="267">
        <v>-75.806293830049398</v>
      </c>
    </row>
    <row r="6717" spans="1:13" x14ac:dyDescent="0.25">
      <c r="A6717" s="267">
        <v>9186126</v>
      </c>
      <c r="B6717" s="267" t="s">
        <v>11143</v>
      </c>
      <c r="C6717" s="267" t="s">
        <v>2525</v>
      </c>
      <c r="D6717" s="268"/>
      <c r="E6717" s="267">
        <v>50</v>
      </c>
      <c r="F6717" s="269">
        <v>993</v>
      </c>
      <c r="G6717" s="270">
        <v>1995.8</v>
      </c>
      <c r="M6717" s="267">
        <v>-73.018629023517178</v>
      </c>
    </row>
    <row r="6718" spans="1:13" x14ac:dyDescent="0.25">
      <c r="A6718" s="267">
        <v>9186128</v>
      </c>
      <c r="B6718" s="267" t="s">
        <v>11145</v>
      </c>
      <c r="C6718" s="267" t="s">
        <v>2525</v>
      </c>
      <c r="D6718" s="268"/>
      <c r="E6718" s="267">
        <v>50</v>
      </c>
      <c r="F6718" s="269">
        <v>2227</v>
      </c>
      <c r="G6718" s="270">
        <v>4476.3999999999996</v>
      </c>
      <c r="M6718" s="267">
        <v>-72.267045199013452</v>
      </c>
    </row>
    <row r="6719" spans="1:13" x14ac:dyDescent="0.25">
      <c r="A6719" s="267">
        <v>9186130</v>
      </c>
      <c r="B6719" s="267" t="s">
        <v>11147</v>
      </c>
      <c r="C6719" s="267" t="s">
        <v>2525</v>
      </c>
      <c r="D6719" s="268"/>
      <c r="E6719" s="267">
        <v>50</v>
      </c>
      <c r="F6719" s="269">
        <v>1042</v>
      </c>
      <c r="G6719" s="270">
        <v>2094.8000000000002</v>
      </c>
      <c r="M6719" s="267">
        <v>-71.067224945524544</v>
      </c>
    </row>
    <row r="6720" spans="1:13" x14ac:dyDescent="0.25">
      <c r="A6720" s="267">
        <v>9186132</v>
      </c>
      <c r="B6720" s="267" t="s">
        <v>11149</v>
      </c>
      <c r="C6720" s="267" t="s">
        <v>2525</v>
      </c>
      <c r="D6720" s="268"/>
      <c r="E6720" s="267">
        <v>50</v>
      </c>
      <c r="F6720" s="269">
        <v>1476</v>
      </c>
      <c r="G6720" s="270">
        <v>2966</v>
      </c>
      <c r="M6720" s="267">
        <v>-66.864318950564751</v>
      </c>
    </row>
    <row r="6721" spans="1:13" x14ac:dyDescent="0.25">
      <c r="A6721" s="267">
        <v>9186137</v>
      </c>
      <c r="B6721" s="267" t="s">
        <v>11151</v>
      </c>
      <c r="C6721" s="267" t="s">
        <v>2525</v>
      </c>
      <c r="D6721" s="268"/>
      <c r="E6721" s="267">
        <v>50</v>
      </c>
      <c r="F6721" s="269">
        <v>5680</v>
      </c>
      <c r="G6721" s="270">
        <v>11417</v>
      </c>
      <c r="M6721" s="267">
        <v>-70.989710106211021</v>
      </c>
    </row>
    <row r="6722" spans="1:13" x14ac:dyDescent="0.25">
      <c r="A6722" s="267">
        <v>9186139</v>
      </c>
      <c r="B6722" s="267" t="s">
        <v>11153</v>
      </c>
      <c r="C6722" s="267" t="s">
        <v>2525</v>
      </c>
      <c r="D6722" s="268"/>
      <c r="E6722" s="267">
        <v>50</v>
      </c>
      <c r="F6722" s="269">
        <v>1407</v>
      </c>
      <c r="G6722" s="270">
        <v>2828.2</v>
      </c>
      <c r="M6722" s="267">
        <v>-62.102811886656255</v>
      </c>
    </row>
    <row r="6723" spans="1:13" x14ac:dyDescent="0.25">
      <c r="A6723" s="267">
        <v>9186143</v>
      </c>
      <c r="B6723" s="267" t="s">
        <v>11155</v>
      </c>
      <c r="C6723" s="267" t="s">
        <v>22275</v>
      </c>
      <c r="D6723" s="268"/>
      <c r="E6723" s="267">
        <v>50</v>
      </c>
      <c r="F6723" s="269">
        <v>11991</v>
      </c>
      <c r="G6723" s="270">
        <v>24102</v>
      </c>
      <c r="M6723" s="267">
        <v>-61.115472247309583</v>
      </c>
    </row>
    <row r="6724" spans="1:13" x14ac:dyDescent="0.25">
      <c r="A6724" s="267">
        <v>9186144</v>
      </c>
      <c r="B6724" s="267" t="s">
        <v>11157</v>
      </c>
      <c r="C6724" s="267" t="s">
        <v>2525</v>
      </c>
      <c r="D6724" s="268"/>
      <c r="E6724" s="267">
        <v>50</v>
      </c>
      <c r="F6724" s="269">
        <v>1033</v>
      </c>
      <c r="G6724" s="270">
        <v>2075.6</v>
      </c>
      <c r="M6724" s="267">
        <v>-76.327809429386789</v>
      </c>
    </row>
    <row r="6725" spans="1:13" x14ac:dyDescent="0.25">
      <c r="A6725" s="267">
        <v>9186146</v>
      </c>
      <c r="B6725" s="267" t="s">
        <v>11159</v>
      </c>
      <c r="C6725" s="267" t="s">
        <v>2525</v>
      </c>
      <c r="D6725" s="268"/>
      <c r="E6725" s="267">
        <v>50</v>
      </c>
      <c r="F6725" s="269">
        <v>2438</v>
      </c>
      <c r="G6725" s="270">
        <v>4900.6000000000004</v>
      </c>
      <c r="M6725" s="267">
        <v>-71.820470382841989</v>
      </c>
    </row>
    <row r="6726" spans="1:13" x14ac:dyDescent="0.25">
      <c r="A6726" s="267">
        <v>9186147</v>
      </c>
      <c r="B6726" s="267" t="s">
        <v>11161</v>
      </c>
      <c r="C6726" s="267" t="s">
        <v>2525</v>
      </c>
      <c r="D6726" s="268"/>
      <c r="E6726" s="267">
        <v>50</v>
      </c>
      <c r="F6726" s="269">
        <v>3784</v>
      </c>
      <c r="G6726" s="270">
        <v>7605.6</v>
      </c>
      <c r="M6726" s="267">
        <v>-70.241661758090089</v>
      </c>
    </row>
    <row r="6727" spans="1:13" x14ac:dyDescent="0.25">
      <c r="A6727" s="267">
        <v>9186149</v>
      </c>
      <c r="B6727" s="267" t="s">
        <v>4419</v>
      </c>
      <c r="C6727" s="267" t="s">
        <v>2525</v>
      </c>
      <c r="D6727" s="268"/>
      <c r="E6727" s="267">
        <v>50</v>
      </c>
      <c r="F6727" s="269">
        <v>2816</v>
      </c>
      <c r="G6727" s="270">
        <v>5660.4</v>
      </c>
      <c r="M6727" s="267">
        <v>-70.95855351773875</v>
      </c>
    </row>
    <row r="6728" spans="1:13" x14ac:dyDescent="0.25">
      <c r="A6728" s="267">
        <v>9186151</v>
      </c>
      <c r="B6728" s="267" t="s">
        <v>11164</v>
      </c>
      <c r="C6728" s="267" t="s">
        <v>2525</v>
      </c>
      <c r="D6728" s="268"/>
      <c r="E6728" s="267">
        <v>50</v>
      </c>
      <c r="F6728" s="269">
        <v>2318</v>
      </c>
      <c r="G6728" s="270">
        <v>4659.8</v>
      </c>
      <c r="M6728" s="267">
        <v>-73.183574159518926</v>
      </c>
    </row>
    <row r="6729" spans="1:13" x14ac:dyDescent="0.25">
      <c r="A6729" s="267">
        <v>9186152</v>
      </c>
      <c r="B6729" s="267" t="s">
        <v>11166</v>
      </c>
      <c r="C6729" s="267" t="s">
        <v>2525</v>
      </c>
      <c r="D6729" s="268"/>
      <c r="E6729" s="267">
        <v>50</v>
      </c>
      <c r="F6729" s="269">
        <v>2437</v>
      </c>
      <c r="G6729" s="270">
        <v>4898.8</v>
      </c>
      <c r="M6729" s="267">
        <v>-63.361891527965007</v>
      </c>
    </row>
    <row r="6730" spans="1:13" x14ac:dyDescent="0.25">
      <c r="A6730" s="267">
        <v>9186158</v>
      </c>
      <c r="B6730" s="267" t="s">
        <v>11168</v>
      </c>
      <c r="C6730" s="267" t="s">
        <v>22275</v>
      </c>
      <c r="D6730" s="268"/>
      <c r="E6730" s="267">
        <v>50</v>
      </c>
      <c r="F6730" s="269">
        <v>3678</v>
      </c>
      <c r="G6730" s="270">
        <v>7393.2</v>
      </c>
      <c r="M6730" s="267">
        <v>-65.987942007178873</v>
      </c>
    </row>
    <row r="6731" spans="1:13" x14ac:dyDescent="0.25">
      <c r="A6731" s="267">
        <v>9186162</v>
      </c>
      <c r="B6731" s="267" t="s">
        <v>11170</v>
      </c>
      <c r="C6731" s="267" t="s">
        <v>2525</v>
      </c>
      <c r="D6731" s="268"/>
      <c r="E6731" s="267">
        <v>50</v>
      </c>
      <c r="F6731" s="269">
        <v>5457</v>
      </c>
      <c r="G6731" s="270">
        <v>10969.2</v>
      </c>
      <c r="M6731" s="267">
        <v>-68.479863725723362</v>
      </c>
    </row>
    <row r="6732" spans="1:13" x14ac:dyDescent="0.25">
      <c r="A6732" s="267">
        <v>9187113</v>
      </c>
      <c r="B6732" s="267" t="s">
        <v>11172</v>
      </c>
      <c r="C6732" s="267" t="s">
        <v>2525</v>
      </c>
      <c r="D6732" s="268"/>
      <c r="E6732" s="267">
        <v>50</v>
      </c>
      <c r="F6732" s="269">
        <v>1781</v>
      </c>
      <c r="G6732" s="270">
        <v>3580.4</v>
      </c>
      <c r="M6732" s="267">
        <v>-70.754670975409226</v>
      </c>
    </row>
    <row r="6733" spans="1:13" x14ac:dyDescent="0.25">
      <c r="A6733" s="267">
        <v>9187114</v>
      </c>
      <c r="B6733" s="267" t="s">
        <v>11174</v>
      </c>
      <c r="C6733" s="267" t="s">
        <v>2525</v>
      </c>
      <c r="D6733" s="268"/>
      <c r="E6733" s="267">
        <v>50</v>
      </c>
      <c r="F6733" s="269">
        <v>2777</v>
      </c>
      <c r="G6733" s="270">
        <v>5581.2</v>
      </c>
      <c r="M6733" s="267">
        <v>-74.716152085599475</v>
      </c>
    </row>
    <row r="6734" spans="1:13" x14ac:dyDescent="0.25">
      <c r="A6734" s="267">
        <v>9187116</v>
      </c>
      <c r="B6734" s="267" t="s">
        <v>11176</v>
      </c>
      <c r="C6734" s="267" t="s">
        <v>2525</v>
      </c>
      <c r="D6734" s="268"/>
      <c r="E6734" s="267">
        <v>60</v>
      </c>
      <c r="F6734" s="269">
        <v>1441</v>
      </c>
      <c r="G6734" s="270">
        <v>2895.6</v>
      </c>
      <c r="M6734" s="267">
        <v>-80.793543778117538</v>
      </c>
    </row>
    <row r="6735" spans="1:13" x14ac:dyDescent="0.25">
      <c r="A6735" s="267">
        <v>9187117</v>
      </c>
      <c r="B6735" s="267" t="s">
        <v>11178</v>
      </c>
      <c r="C6735" s="267" t="s">
        <v>22275</v>
      </c>
      <c r="D6735" s="268"/>
      <c r="E6735" s="267">
        <v>50</v>
      </c>
      <c r="F6735" s="269">
        <v>8800</v>
      </c>
      <c r="G6735" s="270">
        <v>17689</v>
      </c>
      <c r="M6735" s="267">
        <v>-73.186068354795736</v>
      </c>
    </row>
    <row r="6736" spans="1:13" x14ac:dyDescent="0.25">
      <c r="A6736" s="267">
        <v>9187118</v>
      </c>
      <c r="B6736" s="267" t="s">
        <v>11180</v>
      </c>
      <c r="C6736" s="267" t="s">
        <v>2525</v>
      </c>
      <c r="D6736" s="268"/>
      <c r="E6736" s="267">
        <v>50</v>
      </c>
      <c r="F6736" s="269">
        <v>3373</v>
      </c>
      <c r="G6736" s="270">
        <v>6780.4</v>
      </c>
      <c r="M6736" s="267">
        <v>-70.758799086933919</v>
      </c>
    </row>
    <row r="6737" spans="1:13" x14ac:dyDescent="0.25">
      <c r="A6737" s="267">
        <v>9187120</v>
      </c>
      <c r="B6737" s="267" t="s">
        <v>11182</v>
      </c>
      <c r="C6737" s="267" t="s">
        <v>2525</v>
      </c>
      <c r="D6737" s="268"/>
      <c r="E6737" s="267">
        <v>50</v>
      </c>
      <c r="F6737" s="269">
        <v>2845</v>
      </c>
      <c r="G6737" s="270">
        <v>5718.6</v>
      </c>
      <c r="M6737" s="267">
        <v>-71.517273101666817</v>
      </c>
    </row>
    <row r="6738" spans="1:13" x14ac:dyDescent="0.25">
      <c r="A6738" s="267">
        <v>9187121</v>
      </c>
      <c r="B6738" s="267" t="s">
        <v>11184</v>
      </c>
      <c r="C6738" s="267" t="s">
        <v>2525</v>
      </c>
      <c r="D6738" s="268"/>
      <c r="E6738" s="267">
        <v>50</v>
      </c>
      <c r="F6738" s="269">
        <v>757</v>
      </c>
      <c r="G6738" s="270">
        <v>1520.6</v>
      </c>
      <c r="M6738" s="267">
        <v>-70.307029055396058</v>
      </c>
    </row>
    <row r="6739" spans="1:13" x14ac:dyDescent="0.25">
      <c r="A6739" s="267">
        <v>9187122</v>
      </c>
      <c r="B6739" s="267" t="s">
        <v>11186</v>
      </c>
      <c r="C6739" s="267" t="s">
        <v>2525</v>
      </c>
      <c r="D6739" s="268"/>
      <c r="E6739" s="267">
        <v>50</v>
      </c>
      <c r="F6739" s="269">
        <v>7905</v>
      </c>
      <c r="G6739" s="270">
        <v>15890</v>
      </c>
      <c r="M6739" s="267">
        <v>-68.723282267436005</v>
      </c>
    </row>
    <row r="6740" spans="1:13" x14ac:dyDescent="0.25">
      <c r="A6740" s="267">
        <v>9187123</v>
      </c>
      <c r="B6740" s="267" t="s">
        <v>11188</v>
      </c>
      <c r="C6740" s="267" t="s">
        <v>2525</v>
      </c>
      <c r="D6740" s="268"/>
      <c r="E6740" s="267">
        <v>50</v>
      </c>
      <c r="F6740" s="269">
        <v>134</v>
      </c>
      <c r="G6740" s="270">
        <v>268.39999999999998</v>
      </c>
      <c r="M6740" s="267">
        <v>-77.098124410382923</v>
      </c>
    </row>
    <row r="6741" spans="1:13" x14ac:dyDescent="0.25">
      <c r="A6741" s="267">
        <v>9187124</v>
      </c>
      <c r="B6741" s="267" t="s">
        <v>11190</v>
      </c>
      <c r="C6741" s="267" t="s">
        <v>2525</v>
      </c>
      <c r="D6741" s="268"/>
      <c r="E6741" s="267">
        <v>50</v>
      </c>
      <c r="F6741" s="269">
        <v>2112</v>
      </c>
      <c r="G6741" s="270">
        <v>4244.3999999999996</v>
      </c>
      <c r="M6741" s="267">
        <v>-73.073835294329228</v>
      </c>
    </row>
    <row r="6742" spans="1:13" x14ac:dyDescent="0.25">
      <c r="A6742" s="267">
        <v>9187125</v>
      </c>
      <c r="B6742" s="267" t="s">
        <v>11192</v>
      </c>
      <c r="C6742" s="267" t="s">
        <v>2525</v>
      </c>
      <c r="D6742" s="268"/>
      <c r="E6742" s="267">
        <v>50</v>
      </c>
      <c r="F6742" s="269">
        <v>1413</v>
      </c>
      <c r="G6742" s="270">
        <v>2840.8</v>
      </c>
      <c r="M6742" s="267">
        <v>-73.638541410953763</v>
      </c>
    </row>
    <row r="6743" spans="1:13" x14ac:dyDescent="0.25">
      <c r="A6743" s="267">
        <v>9187126</v>
      </c>
      <c r="B6743" s="267" t="s">
        <v>11194</v>
      </c>
      <c r="C6743" s="267" t="s">
        <v>2525</v>
      </c>
      <c r="D6743" s="268"/>
      <c r="E6743" s="267">
        <v>50</v>
      </c>
      <c r="F6743" s="269">
        <v>1445</v>
      </c>
      <c r="G6743" s="270">
        <v>2904.4</v>
      </c>
      <c r="M6743" s="267">
        <v>-72.642905713259282</v>
      </c>
    </row>
    <row r="6744" spans="1:13" x14ac:dyDescent="0.25">
      <c r="A6744" s="267">
        <v>9187128</v>
      </c>
      <c r="B6744" s="267" t="s">
        <v>11196</v>
      </c>
      <c r="C6744" s="267" t="s">
        <v>2525</v>
      </c>
      <c r="D6744" s="268"/>
      <c r="E6744" s="267">
        <v>50</v>
      </c>
      <c r="F6744" s="269">
        <v>3977</v>
      </c>
      <c r="G6744" s="270">
        <v>7994.6</v>
      </c>
      <c r="M6744" s="267">
        <v>-76.788686988510221</v>
      </c>
    </row>
    <row r="6745" spans="1:13" x14ac:dyDescent="0.25">
      <c r="A6745" s="267">
        <v>9187129</v>
      </c>
      <c r="B6745" s="267" t="s">
        <v>11198</v>
      </c>
      <c r="C6745" s="267" t="s">
        <v>2525</v>
      </c>
      <c r="D6745" s="268"/>
      <c r="E6745" s="267">
        <v>50</v>
      </c>
      <c r="F6745" s="269">
        <v>3783</v>
      </c>
      <c r="G6745" s="270">
        <v>7604</v>
      </c>
      <c r="M6745" s="267">
        <v>-76.754104080568922</v>
      </c>
    </row>
    <row r="6746" spans="1:13" x14ac:dyDescent="0.25">
      <c r="A6746" s="267">
        <v>9187130</v>
      </c>
      <c r="B6746" s="267" t="s">
        <v>11200</v>
      </c>
      <c r="C6746" s="267" t="s">
        <v>2525</v>
      </c>
      <c r="D6746" s="268"/>
      <c r="E6746" s="267">
        <v>50</v>
      </c>
      <c r="F6746" s="269">
        <v>5138</v>
      </c>
      <c r="G6746" s="270">
        <v>10327.4</v>
      </c>
      <c r="M6746" s="267">
        <v>-64.830766312753539</v>
      </c>
    </row>
    <row r="6747" spans="1:13" x14ac:dyDescent="0.25">
      <c r="A6747" s="267">
        <v>9187131</v>
      </c>
      <c r="B6747" s="267" t="s">
        <v>11202</v>
      </c>
      <c r="C6747" s="267" t="s">
        <v>2525</v>
      </c>
      <c r="D6747" s="268"/>
      <c r="E6747" s="267">
        <v>50</v>
      </c>
      <c r="F6747" s="269">
        <v>1462</v>
      </c>
      <c r="G6747" s="270">
        <v>2939</v>
      </c>
      <c r="M6747" s="267">
        <v>-71.503643640792106</v>
      </c>
    </row>
    <row r="6748" spans="1:13" x14ac:dyDescent="0.25">
      <c r="A6748" s="267">
        <v>9187132</v>
      </c>
      <c r="B6748" s="267" t="s">
        <v>11204</v>
      </c>
      <c r="C6748" s="267" t="s">
        <v>2525</v>
      </c>
      <c r="D6748" s="268"/>
      <c r="E6748" s="267">
        <v>50</v>
      </c>
      <c r="F6748" s="269">
        <v>1475</v>
      </c>
      <c r="G6748" s="270">
        <v>2965.2</v>
      </c>
      <c r="M6748" s="267">
        <v>-70.131449775549854</v>
      </c>
    </row>
    <row r="6749" spans="1:13" x14ac:dyDescent="0.25">
      <c r="A6749" s="267">
        <v>9187134</v>
      </c>
      <c r="B6749" s="267" t="s">
        <v>11206</v>
      </c>
      <c r="C6749" s="267" t="s">
        <v>2525</v>
      </c>
      <c r="D6749" s="268"/>
      <c r="E6749" s="267">
        <v>60</v>
      </c>
      <c r="F6749" s="269">
        <v>1297</v>
      </c>
      <c r="G6749" s="270">
        <v>2607.4</v>
      </c>
      <c r="M6749" s="267">
        <v>-79.643372913778251</v>
      </c>
    </row>
    <row r="6750" spans="1:13" x14ac:dyDescent="0.25">
      <c r="A6750" s="267">
        <v>9187137</v>
      </c>
      <c r="B6750" s="267" t="s">
        <v>11208</v>
      </c>
      <c r="C6750" s="267" t="s">
        <v>2525</v>
      </c>
      <c r="D6750" s="268"/>
      <c r="E6750" s="267">
        <v>50</v>
      </c>
      <c r="F6750" s="269">
        <v>3501</v>
      </c>
      <c r="G6750" s="270">
        <v>7037</v>
      </c>
      <c r="M6750" s="267">
        <v>-75.281369765051778</v>
      </c>
    </row>
    <row r="6751" spans="1:13" x14ac:dyDescent="0.25">
      <c r="A6751" s="267">
        <v>9187138</v>
      </c>
      <c r="B6751" s="267" t="s">
        <v>11210</v>
      </c>
      <c r="C6751" s="267" t="s">
        <v>2525</v>
      </c>
      <c r="D6751" s="268"/>
      <c r="E6751" s="267">
        <v>50</v>
      </c>
      <c r="F6751" s="269">
        <v>612</v>
      </c>
      <c r="G6751" s="270">
        <v>1230.8</v>
      </c>
      <c r="M6751" s="267">
        <v>-27.51498882380865</v>
      </c>
    </row>
    <row r="6752" spans="1:13" x14ac:dyDescent="0.25">
      <c r="A6752" s="267">
        <v>9187139</v>
      </c>
      <c r="B6752" s="267" t="s">
        <v>11212</v>
      </c>
      <c r="C6752" s="267" t="s">
        <v>2525</v>
      </c>
      <c r="D6752" s="268"/>
      <c r="E6752" s="267">
        <v>50</v>
      </c>
      <c r="F6752" s="269">
        <v>1324</v>
      </c>
      <c r="G6752" s="270">
        <v>2661.4</v>
      </c>
      <c r="M6752" s="267">
        <v>-72.207563987582702</v>
      </c>
    </row>
    <row r="6753" spans="1:13" x14ac:dyDescent="0.25">
      <c r="A6753" s="267">
        <v>9187142</v>
      </c>
      <c r="B6753" s="267" t="s">
        <v>11214</v>
      </c>
      <c r="C6753" s="267" t="s">
        <v>2525</v>
      </c>
      <c r="D6753" s="268"/>
      <c r="E6753" s="267">
        <v>50</v>
      </c>
      <c r="F6753" s="269">
        <v>2280</v>
      </c>
      <c r="G6753" s="270">
        <v>4582.6000000000004</v>
      </c>
      <c r="M6753" s="267">
        <v>-73.606894259278661</v>
      </c>
    </row>
    <row r="6754" spans="1:13" x14ac:dyDescent="0.25">
      <c r="A6754" s="267">
        <v>9187145</v>
      </c>
      <c r="B6754" s="267" t="s">
        <v>11216</v>
      </c>
      <c r="C6754" s="267" t="s">
        <v>2525</v>
      </c>
      <c r="D6754" s="268"/>
      <c r="E6754" s="267">
        <v>60</v>
      </c>
      <c r="F6754" s="269">
        <v>617</v>
      </c>
      <c r="G6754" s="270">
        <v>1239.2</v>
      </c>
      <c r="M6754" s="267">
        <v>-79.008556024597794</v>
      </c>
    </row>
    <row r="6755" spans="1:13" x14ac:dyDescent="0.25">
      <c r="A6755" s="267">
        <v>9187148</v>
      </c>
      <c r="B6755" s="267" t="s">
        <v>11218</v>
      </c>
      <c r="C6755" s="267" t="s">
        <v>2525</v>
      </c>
      <c r="D6755" s="268"/>
      <c r="E6755" s="267">
        <v>50</v>
      </c>
      <c r="F6755" s="269">
        <v>3318</v>
      </c>
      <c r="G6755" s="270">
        <v>6670</v>
      </c>
      <c r="M6755" s="267">
        <v>-78.692156899264575</v>
      </c>
    </row>
    <row r="6756" spans="1:13" x14ac:dyDescent="0.25">
      <c r="A6756" s="267">
        <v>9187150</v>
      </c>
      <c r="B6756" s="267" t="s">
        <v>11220</v>
      </c>
      <c r="C6756" s="267" t="s">
        <v>22275</v>
      </c>
      <c r="D6756" s="268"/>
      <c r="E6756" s="267">
        <v>50</v>
      </c>
      <c r="F6756" s="269">
        <v>8900</v>
      </c>
      <c r="G6756" s="270">
        <v>17888.400000000001</v>
      </c>
      <c r="M6756" s="267">
        <v>-72.282616162035254</v>
      </c>
    </row>
    <row r="6757" spans="1:13" x14ac:dyDescent="0.25">
      <c r="A6757" s="267">
        <v>9187154</v>
      </c>
      <c r="B6757" s="267" t="s">
        <v>11222</v>
      </c>
      <c r="C6757" s="267" t="s">
        <v>2525</v>
      </c>
      <c r="D6757" s="268"/>
      <c r="E6757" s="267">
        <v>50</v>
      </c>
      <c r="F6757" s="269">
        <v>2116</v>
      </c>
      <c r="G6757" s="270">
        <v>4252.2</v>
      </c>
      <c r="M6757" s="267">
        <v>-72.656987955445715</v>
      </c>
    </row>
    <row r="6758" spans="1:13" x14ac:dyDescent="0.25">
      <c r="A6758" s="267">
        <v>9187156</v>
      </c>
      <c r="B6758" s="267" t="s">
        <v>11224</v>
      </c>
      <c r="C6758" s="267" t="s">
        <v>2525</v>
      </c>
      <c r="D6758" s="268"/>
      <c r="E6758" s="267">
        <v>50</v>
      </c>
      <c r="F6758" s="269">
        <v>1308</v>
      </c>
      <c r="G6758" s="270">
        <v>2629.2</v>
      </c>
      <c r="M6758" s="267">
        <v>-71.07678362015038</v>
      </c>
    </row>
    <row r="6759" spans="1:13" x14ac:dyDescent="0.25">
      <c r="A6759" s="267">
        <v>9187157</v>
      </c>
      <c r="B6759" s="267" t="s">
        <v>11226</v>
      </c>
      <c r="C6759" s="267" t="s">
        <v>2525</v>
      </c>
      <c r="D6759" s="268"/>
      <c r="E6759" s="267">
        <v>50</v>
      </c>
      <c r="F6759" s="269">
        <v>2439</v>
      </c>
      <c r="G6759" s="270">
        <v>4901.3999999999996</v>
      </c>
      <c r="M6759" s="267">
        <v>-76.106487788697834</v>
      </c>
    </row>
    <row r="6760" spans="1:13" x14ac:dyDescent="0.25">
      <c r="A6760" s="267">
        <v>9187159</v>
      </c>
      <c r="B6760" s="267" t="s">
        <v>11228</v>
      </c>
      <c r="C6760" s="267" t="s">
        <v>2525</v>
      </c>
      <c r="D6760" s="268"/>
      <c r="E6760" s="267">
        <v>50</v>
      </c>
      <c r="F6760" s="269">
        <v>1948</v>
      </c>
      <c r="G6760" s="270">
        <v>3914.6</v>
      </c>
      <c r="M6760" s="267">
        <v>-74.543095840651858</v>
      </c>
    </row>
    <row r="6761" spans="1:13" x14ac:dyDescent="0.25">
      <c r="A6761" s="267">
        <v>9187162</v>
      </c>
      <c r="B6761" s="267" t="s">
        <v>11230</v>
      </c>
      <c r="C6761" s="267" t="s">
        <v>2525</v>
      </c>
      <c r="D6761" s="268"/>
      <c r="E6761" s="267">
        <v>50</v>
      </c>
      <c r="F6761" s="269">
        <v>5075</v>
      </c>
      <c r="G6761" s="270">
        <v>10199.799999999999</v>
      </c>
      <c r="M6761" s="267">
        <v>-70.937282829535548</v>
      </c>
    </row>
    <row r="6762" spans="1:13" x14ac:dyDescent="0.25">
      <c r="A6762" s="267">
        <v>9187163</v>
      </c>
      <c r="B6762" s="267" t="s">
        <v>11232</v>
      </c>
      <c r="C6762" s="267" t="s">
        <v>2525</v>
      </c>
      <c r="D6762" s="268"/>
      <c r="E6762" s="267">
        <v>50</v>
      </c>
      <c r="F6762" s="269">
        <v>1270</v>
      </c>
      <c r="G6762" s="270">
        <v>2551.8000000000002</v>
      </c>
      <c r="M6762" s="267">
        <v>-72.501862388311196</v>
      </c>
    </row>
    <row r="6763" spans="1:13" x14ac:dyDescent="0.25">
      <c r="A6763" s="267">
        <v>9187164</v>
      </c>
      <c r="B6763" s="267" t="s">
        <v>11234</v>
      </c>
      <c r="C6763" s="267" t="s">
        <v>2525</v>
      </c>
      <c r="D6763" s="268"/>
      <c r="E6763" s="267">
        <v>60</v>
      </c>
      <c r="F6763" s="269">
        <v>668</v>
      </c>
      <c r="G6763" s="270">
        <v>1342.8</v>
      </c>
      <c r="M6763" s="267">
        <v>-79.189528057785168</v>
      </c>
    </row>
    <row r="6764" spans="1:13" x14ac:dyDescent="0.25">
      <c r="A6764" s="267">
        <v>9187165</v>
      </c>
      <c r="B6764" s="267" t="s">
        <v>11236</v>
      </c>
      <c r="C6764" s="267" t="s">
        <v>2525</v>
      </c>
      <c r="D6764" s="268"/>
      <c r="E6764" s="267">
        <v>50</v>
      </c>
      <c r="F6764" s="269">
        <v>5564</v>
      </c>
      <c r="G6764" s="270">
        <v>11184.2</v>
      </c>
      <c r="M6764" s="267">
        <v>-70.349656722254224</v>
      </c>
    </row>
    <row r="6765" spans="1:13" x14ac:dyDescent="0.25">
      <c r="A6765" s="267">
        <v>9187167</v>
      </c>
      <c r="B6765" s="267" t="s">
        <v>11238</v>
      </c>
      <c r="C6765" s="267" t="s">
        <v>2525</v>
      </c>
      <c r="D6765" s="268"/>
      <c r="E6765" s="267">
        <v>50</v>
      </c>
      <c r="F6765" s="269">
        <v>2722</v>
      </c>
      <c r="G6765" s="270">
        <v>5471.6</v>
      </c>
      <c r="M6765" s="267">
        <v>-76.145488741125774</v>
      </c>
    </row>
    <row r="6766" spans="1:13" x14ac:dyDescent="0.25">
      <c r="A6766" s="267">
        <v>9187168</v>
      </c>
      <c r="B6766" s="267" t="s">
        <v>11240</v>
      </c>
      <c r="C6766" s="267" t="s">
        <v>2525</v>
      </c>
      <c r="D6766" s="268"/>
      <c r="E6766" s="267">
        <v>50</v>
      </c>
      <c r="F6766" s="269">
        <v>1840</v>
      </c>
      <c r="G6766" s="270">
        <v>3697.6</v>
      </c>
      <c r="M6766" s="267">
        <v>-69.42746709311298</v>
      </c>
    </row>
    <row r="6767" spans="1:13" x14ac:dyDescent="0.25">
      <c r="A6767" s="267">
        <v>9187169</v>
      </c>
      <c r="B6767" s="267" t="s">
        <v>9214</v>
      </c>
      <c r="C6767" s="267" t="s">
        <v>2525</v>
      </c>
      <c r="D6767" s="268"/>
      <c r="E6767" s="267">
        <v>50</v>
      </c>
      <c r="F6767" s="269">
        <v>2721</v>
      </c>
      <c r="G6767" s="270">
        <v>5469.2</v>
      </c>
      <c r="M6767" s="267">
        <v>-48.555671771695174</v>
      </c>
    </row>
    <row r="6768" spans="1:13" x14ac:dyDescent="0.25">
      <c r="A6768" s="267">
        <v>9187170</v>
      </c>
      <c r="B6768" s="267" t="s">
        <v>11243</v>
      </c>
      <c r="C6768" s="267" t="s">
        <v>2525</v>
      </c>
      <c r="D6768" s="268"/>
      <c r="E6768" s="267">
        <v>50</v>
      </c>
      <c r="F6768" s="269">
        <v>1858</v>
      </c>
      <c r="G6768" s="270">
        <v>3733.6</v>
      </c>
      <c r="M6768" s="267">
        <v>-70.942511078857095</v>
      </c>
    </row>
    <row r="6769" spans="1:13" x14ac:dyDescent="0.25">
      <c r="A6769" s="267">
        <v>9187172</v>
      </c>
      <c r="B6769" s="267" t="s">
        <v>11245</v>
      </c>
      <c r="C6769" s="267" t="s">
        <v>2525</v>
      </c>
      <c r="D6769" s="268"/>
      <c r="E6769" s="267">
        <v>50</v>
      </c>
      <c r="F6769" s="269">
        <v>1320</v>
      </c>
      <c r="G6769" s="270">
        <v>2652.4</v>
      </c>
      <c r="M6769" s="267">
        <v>-78.802359710286368</v>
      </c>
    </row>
    <row r="6770" spans="1:13" x14ac:dyDescent="0.25">
      <c r="A6770" s="267">
        <v>9187173</v>
      </c>
      <c r="B6770" s="267" t="s">
        <v>11247</v>
      </c>
      <c r="C6770" s="267" t="s">
        <v>2525</v>
      </c>
      <c r="D6770" s="268"/>
      <c r="E6770" s="267">
        <v>50</v>
      </c>
      <c r="F6770" s="269">
        <v>629</v>
      </c>
      <c r="G6770" s="270">
        <v>1264.8</v>
      </c>
      <c r="M6770" s="267">
        <v>-74.878084951634776</v>
      </c>
    </row>
    <row r="6771" spans="1:13" x14ac:dyDescent="0.25">
      <c r="A6771" s="267">
        <v>9187174</v>
      </c>
      <c r="B6771" s="267" t="s">
        <v>11249</v>
      </c>
      <c r="C6771" s="267" t="s">
        <v>2525</v>
      </c>
      <c r="D6771" s="268"/>
      <c r="E6771" s="267">
        <v>50</v>
      </c>
      <c r="F6771" s="269">
        <v>1305</v>
      </c>
      <c r="G6771" s="270">
        <v>2623.6</v>
      </c>
      <c r="M6771" s="267">
        <v>-77.289718494104818</v>
      </c>
    </row>
    <row r="6772" spans="1:13" x14ac:dyDescent="0.25">
      <c r="A6772" s="267">
        <v>9187176</v>
      </c>
      <c r="B6772" s="267" t="s">
        <v>11251</v>
      </c>
      <c r="C6772" s="267" t="s">
        <v>2525</v>
      </c>
      <c r="D6772" s="268"/>
      <c r="E6772" s="267">
        <v>50</v>
      </c>
      <c r="F6772" s="269">
        <v>1344</v>
      </c>
      <c r="G6772" s="270">
        <v>2701.2</v>
      </c>
      <c r="M6772" s="267">
        <v>-75.942841199801933</v>
      </c>
    </row>
    <row r="6773" spans="1:13" x14ac:dyDescent="0.25">
      <c r="A6773" s="267">
        <v>9187177</v>
      </c>
      <c r="B6773" s="267" t="s">
        <v>11253</v>
      </c>
      <c r="C6773" s="267" t="s">
        <v>2525</v>
      </c>
      <c r="D6773" s="268"/>
      <c r="E6773" s="267">
        <v>50</v>
      </c>
      <c r="F6773" s="269">
        <v>4956</v>
      </c>
      <c r="G6773" s="270">
        <v>9961.7999999999993</v>
      </c>
      <c r="M6773" s="267">
        <v>-57.355294659927793</v>
      </c>
    </row>
    <row r="6774" spans="1:13" x14ac:dyDescent="0.25">
      <c r="A6774" s="267">
        <v>9187179</v>
      </c>
      <c r="B6774" s="267" t="s">
        <v>11255</v>
      </c>
      <c r="C6774" s="267" t="s">
        <v>2525</v>
      </c>
      <c r="D6774" s="268"/>
      <c r="E6774" s="267">
        <v>50</v>
      </c>
      <c r="F6774" s="269">
        <v>3464</v>
      </c>
      <c r="G6774" s="270">
        <v>6963.6</v>
      </c>
      <c r="M6774" s="267">
        <v>-70.868864826655567</v>
      </c>
    </row>
    <row r="6775" spans="1:13" x14ac:dyDescent="0.25">
      <c r="A6775" s="267">
        <v>9187181</v>
      </c>
      <c r="B6775" s="267" t="s">
        <v>11257</v>
      </c>
      <c r="C6775" s="267" t="s">
        <v>2525</v>
      </c>
      <c r="D6775" s="268"/>
      <c r="E6775" s="267">
        <v>50</v>
      </c>
      <c r="F6775" s="269">
        <v>1539</v>
      </c>
      <c r="G6775" s="270">
        <v>3093.4</v>
      </c>
      <c r="M6775" s="267">
        <v>-78.419776571145775</v>
      </c>
    </row>
    <row r="6776" spans="1:13" x14ac:dyDescent="0.25">
      <c r="A6776" s="267">
        <v>9187182</v>
      </c>
      <c r="B6776" s="267" t="s">
        <v>11259</v>
      </c>
      <c r="C6776" s="267" t="s">
        <v>22275</v>
      </c>
      <c r="D6776" s="268"/>
      <c r="E6776" s="267">
        <v>50</v>
      </c>
      <c r="F6776" s="269">
        <v>6088</v>
      </c>
      <c r="G6776" s="270">
        <v>12237.6</v>
      </c>
      <c r="M6776" s="267">
        <v>-54.720630575608347</v>
      </c>
    </row>
    <row r="6777" spans="1:13" x14ac:dyDescent="0.25">
      <c r="A6777" s="267">
        <v>9187186</v>
      </c>
      <c r="B6777" s="267" t="s">
        <v>11261</v>
      </c>
      <c r="C6777" s="267" t="s">
        <v>2525</v>
      </c>
      <c r="D6777" s="268"/>
      <c r="E6777" s="267">
        <v>60</v>
      </c>
      <c r="F6777" s="269">
        <v>822</v>
      </c>
      <c r="G6777" s="270">
        <v>1652.4</v>
      </c>
      <c r="M6777" s="267">
        <v>-79.903068644961763</v>
      </c>
    </row>
    <row r="6778" spans="1:13" x14ac:dyDescent="0.25">
      <c r="A6778" s="267">
        <v>9187451</v>
      </c>
      <c r="B6778" s="267" t="s">
        <v>11263</v>
      </c>
      <c r="C6778" s="267" t="s">
        <v>22278</v>
      </c>
      <c r="D6778" s="268"/>
      <c r="E6778" s="267">
        <v>50</v>
      </c>
      <c r="F6778" s="269">
        <v>0</v>
      </c>
      <c r="G6778" s="270">
        <v>0</v>
      </c>
      <c r="M6778" s="267">
        <v>0</v>
      </c>
    </row>
    <row r="6779" spans="1:13" x14ac:dyDescent="0.25">
      <c r="A6779" s="267">
        <v>9187452</v>
      </c>
      <c r="B6779" s="267" t="s">
        <v>11265</v>
      </c>
      <c r="C6779" s="267" t="s">
        <v>22278</v>
      </c>
      <c r="D6779" s="268"/>
      <c r="E6779" s="267">
        <v>50</v>
      </c>
      <c r="F6779" s="269">
        <v>0</v>
      </c>
      <c r="G6779" s="270">
        <v>0</v>
      </c>
      <c r="M6779" s="267">
        <v>0</v>
      </c>
    </row>
    <row r="6780" spans="1:13" x14ac:dyDescent="0.25">
      <c r="A6780" s="267">
        <v>9188113</v>
      </c>
      <c r="B6780" s="267" t="s">
        <v>8330</v>
      </c>
      <c r="C6780" s="267" t="s">
        <v>2525</v>
      </c>
      <c r="D6780" s="268"/>
      <c r="E6780" s="267">
        <v>50</v>
      </c>
      <c r="F6780" s="269">
        <v>4026</v>
      </c>
      <c r="G6780" s="270">
        <v>8091.4</v>
      </c>
      <c r="M6780" s="267">
        <v>-62.972973727842337</v>
      </c>
    </row>
    <row r="6781" spans="1:13" x14ac:dyDescent="0.25">
      <c r="A6781" s="267">
        <v>9188117</v>
      </c>
      <c r="B6781" s="267" t="s">
        <v>11268</v>
      </c>
      <c r="C6781" s="267" t="s">
        <v>2525</v>
      </c>
      <c r="D6781" s="268"/>
      <c r="E6781" s="267">
        <v>50</v>
      </c>
      <c r="F6781" s="269">
        <v>1663</v>
      </c>
      <c r="G6781" s="270">
        <v>3341.8</v>
      </c>
      <c r="M6781" s="267">
        <v>-58.690602320661981</v>
      </c>
    </row>
    <row r="6782" spans="1:13" x14ac:dyDescent="0.25">
      <c r="A6782" s="267">
        <v>9188118</v>
      </c>
      <c r="B6782" s="267" t="s">
        <v>11270</v>
      </c>
      <c r="C6782" s="267" t="s">
        <v>2525</v>
      </c>
      <c r="D6782" s="268"/>
      <c r="E6782" s="267">
        <v>50</v>
      </c>
      <c r="F6782" s="269">
        <v>2111</v>
      </c>
      <c r="G6782" s="270">
        <v>4242.6000000000004</v>
      </c>
      <c r="M6782" s="267">
        <v>-58.750891028785972</v>
      </c>
    </row>
    <row r="6783" spans="1:13" x14ac:dyDescent="0.25">
      <c r="A6783" s="267">
        <v>9188120</v>
      </c>
      <c r="B6783" s="267" t="s">
        <v>11272</v>
      </c>
      <c r="C6783" s="267" t="s">
        <v>2525</v>
      </c>
      <c r="D6783" s="268"/>
      <c r="E6783" s="267">
        <v>50</v>
      </c>
      <c r="F6783" s="269">
        <v>9861</v>
      </c>
      <c r="G6783" s="270">
        <v>19820</v>
      </c>
      <c r="M6783" s="267">
        <v>-63.26231788958053</v>
      </c>
    </row>
    <row r="6784" spans="1:13" x14ac:dyDescent="0.25">
      <c r="A6784" s="267">
        <v>9188121</v>
      </c>
      <c r="B6784" s="267" t="s">
        <v>11274</v>
      </c>
      <c r="C6784" s="267" t="s">
        <v>2525</v>
      </c>
      <c r="D6784" s="268"/>
      <c r="E6784" s="267">
        <v>50</v>
      </c>
      <c r="F6784" s="269">
        <v>8697</v>
      </c>
      <c r="G6784" s="270">
        <v>17480.400000000001</v>
      </c>
      <c r="M6784" s="267">
        <v>-59.226852622482227</v>
      </c>
    </row>
    <row r="6785" spans="1:13" x14ac:dyDescent="0.25">
      <c r="A6785" s="267">
        <v>9188124</v>
      </c>
      <c r="B6785" s="267" t="s">
        <v>11276</v>
      </c>
      <c r="C6785" s="267" t="s">
        <v>2525</v>
      </c>
      <c r="D6785" s="268"/>
      <c r="E6785" s="267">
        <v>50</v>
      </c>
      <c r="F6785" s="269">
        <v>5028</v>
      </c>
      <c r="G6785" s="270">
        <v>10105.6</v>
      </c>
      <c r="M6785" s="267">
        <v>-58.109506668443672</v>
      </c>
    </row>
    <row r="6786" spans="1:13" x14ac:dyDescent="0.25">
      <c r="A6786" s="267">
        <v>9188126</v>
      </c>
      <c r="B6786" s="267" t="s">
        <v>11278</v>
      </c>
      <c r="C6786" s="267" t="s">
        <v>2525</v>
      </c>
      <c r="D6786" s="268"/>
      <c r="E6786" s="267">
        <v>50</v>
      </c>
      <c r="F6786" s="269">
        <v>2168</v>
      </c>
      <c r="G6786" s="270">
        <v>4358.2</v>
      </c>
      <c r="M6786" s="267">
        <v>-63.839978227250676</v>
      </c>
    </row>
    <row r="6787" spans="1:13" x14ac:dyDescent="0.25">
      <c r="A6787" s="267">
        <v>9188127</v>
      </c>
      <c r="B6787" s="267" t="s">
        <v>11280</v>
      </c>
      <c r="C6787" s="267" t="s">
        <v>2525</v>
      </c>
      <c r="D6787" s="268"/>
      <c r="E6787" s="267">
        <v>50</v>
      </c>
      <c r="F6787" s="269">
        <v>3742</v>
      </c>
      <c r="G6787" s="270">
        <v>7521</v>
      </c>
      <c r="M6787" s="267">
        <v>-53.198174801218371</v>
      </c>
    </row>
    <row r="6788" spans="1:13" x14ac:dyDescent="0.25">
      <c r="A6788" s="267">
        <v>9188132</v>
      </c>
      <c r="B6788" s="267" t="s">
        <v>485</v>
      </c>
      <c r="C6788" s="267" t="s">
        <v>2525</v>
      </c>
      <c r="D6788" s="268"/>
      <c r="E6788" s="267">
        <v>50</v>
      </c>
      <c r="F6788" s="269">
        <v>3533</v>
      </c>
      <c r="G6788" s="270">
        <v>7100.8</v>
      </c>
      <c r="M6788" s="267">
        <v>-30.628358409374229</v>
      </c>
    </row>
    <row r="6789" spans="1:13" x14ac:dyDescent="0.25">
      <c r="A6789" s="267">
        <v>9188137</v>
      </c>
      <c r="B6789" s="267" t="s">
        <v>11283</v>
      </c>
      <c r="C6789" s="267" t="s">
        <v>2525</v>
      </c>
      <c r="D6789" s="268"/>
      <c r="E6789" s="267">
        <v>50</v>
      </c>
      <c r="F6789" s="269">
        <v>2739</v>
      </c>
      <c r="G6789" s="270">
        <v>5505.2</v>
      </c>
      <c r="M6789" s="267">
        <v>104.07782226792044</v>
      </c>
    </row>
    <row r="6790" spans="1:13" x14ac:dyDescent="0.25">
      <c r="A6790" s="267">
        <v>9188139</v>
      </c>
      <c r="B6790" s="267" t="s">
        <v>11285</v>
      </c>
      <c r="C6790" s="267" t="s">
        <v>22275</v>
      </c>
      <c r="D6790" s="268"/>
      <c r="E6790" s="267">
        <v>50</v>
      </c>
      <c r="F6790" s="269">
        <v>11312</v>
      </c>
      <c r="G6790" s="270">
        <v>22736.2</v>
      </c>
      <c r="M6790" s="267">
        <v>-54.297221806510045</v>
      </c>
    </row>
    <row r="6791" spans="1:13" x14ac:dyDescent="0.25">
      <c r="A6791" s="267">
        <v>9188141</v>
      </c>
      <c r="B6791" s="267" t="s">
        <v>11287</v>
      </c>
      <c r="C6791" s="267" t="s">
        <v>2525</v>
      </c>
      <c r="D6791" s="268"/>
      <c r="E6791" s="267">
        <v>50</v>
      </c>
      <c r="F6791" s="269">
        <v>4680</v>
      </c>
      <c r="G6791" s="270">
        <v>9406.2000000000007</v>
      </c>
      <c r="M6791" s="267">
        <v>-66.739634082500899</v>
      </c>
    </row>
    <row r="6792" spans="1:13" x14ac:dyDescent="0.25">
      <c r="A6792" s="267">
        <v>9188144</v>
      </c>
      <c r="B6792" s="267" t="s">
        <v>11289</v>
      </c>
      <c r="C6792" s="267" t="s">
        <v>2525</v>
      </c>
      <c r="D6792" s="268"/>
      <c r="E6792" s="267">
        <v>50</v>
      </c>
      <c r="F6792" s="269">
        <v>2593</v>
      </c>
      <c r="G6792" s="270">
        <v>5211.3999999999996</v>
      </c>
      <c r="M6792" s="267">
        <v>-54.907893661903806</v>
      </c>
    </row>
    <row r="6793" spans="1:13" x14ac:dyDescent="0.25">
      <c r="A6793" s="267">
        <v>9188145</v>
      </c>
      <c r="B6793" s="267" t="s">
        <v>11291</v>
      </c>
      <c r="C6793" s="267" t="s">
        <v>2525</v>
      </c>
      <c r="D6793" s="268"/>
      <c r="E6793" s="267">
        <v>50</v>
      </c>
      <c r="F6793" s="269">
        <v>2402</v>
      </c>
      <c r="G6793" s="270">
        <v>4828.2</v>
      </c>
      <c r="M6793" s="267">
        <v>-62.754279563343232</v>
      </c>
    </row>
    <row r="6794" spans="1:13" x14ac:dyDescent="0.25">
      <c r="A6794" s="267">
        <v>9188451</v>
      </c>
      <c r="B6794" s="267" t="s">
        <v>11293</v>
      </c>
      <c r="C6794" s="267" t="s">
        <v>22278</v>
      </c>
      <c r="D6794" s="268"/>
      <c r="E6794" s="267">
        <v>50</v>
      </c>
      <c r="F6794" s="269">
        <v>0</v>
      </c>
      <c r="G6794" s="270">
        <v>0</v>
      </c>
      <c r="M6794" s="267">
        <v>0</v>
      </c>
    </row>
    <row r="6795" spans="1:13" x14ac:dyDescent="0.25">
      <c r="A6795" s="267">
        <v>9189111</v>
      </c>
      <c r="B6795" s="267" t="s">
        <v>11295</v>
      </c>
      <c r="C6795" s="267" t="s">
        <v>2525</v>
      </c>
      <c r="D6795" s="268"/>
      <c r="E6795" s="267">
        <v>50</v>
      </c>
      <c r="F6795" s="269">
        <v>2096</v>
      </c>
      <c r="G6795" s="270">
        <v>4213.6000000000004</v>
      </c>
      <c r="M6795" s="267">
        <v>-74.852117224703647</v>
      </c>
    </row>
    <row r="6796" spans="1:13" x14ac:dyDescent="0.25">
      <c r="A6796" s="267">
        <v>9189113</v>
      </c>
      <c r="B6796" s="267" t="s">
        <v>1631</v>
      </c>
      <c r="C6796" s="267" t="s">
        <v>2525</v>
      </c>
      <c r="D6796" s="268"/>
      <c r="E6796" s="267">
        <v>50</v>
      </c>
      <c r="F6796" s="269">
        <v>2405</v>
      </c>
      <c r="G6796" s="270">
        <v>4834</v>
      </c>
      <c r="M6796" s="267">
        <v>-75.468027298994926</v>
      </c>
    </row>
    <row r="6797" spans="1:13" x14ac:dyDescent="0.25">
      <c r="A6797" s="267">
        <v>9189114</v>
      </c>
      <c r="B6797" s="267" t="s">
        <v>11298</v>
      </c>
      <c r="C6797" s="267" t="s">
        <v>2525</v>
      </c>
      <c r="D6797" s="268"/>
      <c r="E6797" s="267">
        <v>50</v>
      </c>
      <c r="F6797" s="269">
        <v>2311</v>
      </c>
      <c r="G6797" s="270">
        <v>4644.2</v>
      </c>
      <c r="M6797" s="267">
        <v>-70.427962312082784</v>
      </c>
    </row>
    <row r="6798" spans="1:13" x14ac:dyDescent="0.25">
      <c r="A6798" s="267">
        <v>9189115</v>
      </c>
      <c r="B6798" s="267" t="s">
        <v>11300</v>
      </c>
      <c r="C6798" s="267" t="s">
        <v>2525</v>
      </c>
      <c r="D6798" s="268"/>
      <c r="E6798" s="267">
        <v>50</v>
      </c>
      <c r="F6798" s="269">
        <v>1300</v>
      </c>
      <c r="G6798" s="270">
        <v>2612.6</v>
      </c>
      <c r="M6798" s="267">
        <v>-68.368301030516108</v>
      </c>
    </row>
    <row r="6799" spans="1:13" x14ac:dyDescent="0.25">
      <c r="A6799" s="267">
        <v>9189118</v>
      </c>
      <c r="B6799" s="267" t="s">
        <v>11302</v>
      </c>
      <c r="C6799" s="267" t="s">
        <v>2525</v>
      </c>
      <c r="D6799" s="268"/>
      <c r="E6799" s="267">
        <v>50</v>
      </c>
      <c r="F6799" s="269">
        <v>2043</v>
      </c>
      <c r="G6799" s="270">
        <v>4105.8</v>
      </c>
      <c r="M6799" s="267">
        <v>-38.585542397468409</v>
      </c>
    </row>
    <row r="6800" spans="1:13" x14ac:dyDescent="0.25">
      <c r="A6800" s="267">
        <v>9189119</v>
      </c>
      <c r="B6800" s="267" t="s">
        <v>11304</v>
      </c>
      <c r="C6800" s="267" t="s">
        <v>2525</v>
      </c>
      <c r="D6800" s="268"/>
      <c r="E6800" s="267">
        <v>50</v>
      </c>
      <c r="F6800" s="269">
        <v>2114</v>
      </c>
      <c r="G6800" s="270">
        <v>4249.3999999999996</v>
      </c>
      <c r="M6800" s="267">
        <v>-62.152745402036381</v>
      </c>
    </row>
    <row r="6801" spans="1:13" x14ac:dyDescent="0.25">
      <c r="A6801" s="267">
        <v>9189120</v>
      </c>
      <c r="B6801" s="267" t="s">
        <v>11306</v>
      </c>
      <c r="C6801" s="267" t="s">
        <v>2525</v>
      </c>
      <c r="D6801" s="268"/>
      <c r="E6801" s="267">
        <v>50</v>
      </c>
      <c r="F6801" s="269">
        <v>3180</v>
      </c>
      <c r="G6801" s="270">
        <v>6392.2</v>
      </c>
      <c r="M6801" s="267">
        <v>-78.425963853690035</v>
      </c>
    </row>
    <row r="6802" spans="1:13" x14ac:dyDescent="0.25">
      <c r="A6802" s="267">
        <v>9189124</v>
      </c>
      <c r="B6802" s="267" t="s">
        <v>11308</v>
      </c>
      <c r="C6802" s="267" t="s">
        <v>2525</v>
      </c>
      <c r="D6802" s="268"/>
      <c r="E6802" s="267">
        <v>60</v>
      </c>
      <c r="F6802" s="269">
        <v>2234</v>
      </c>
      <c r="G6802" s="270">
        <v>4489.8</v>
      </c>
      <c r="M6802" s="267">
        <v>-79.507931267697117</v>
      </c>
    </row>
    <row r="6803" spans="1:13" x14ac:dyDescent="0.25">
      <c r="A6803" s="267">
        <v>9189126</v>
      </c>
      <c r="B6803" s="267" t="s">
        <v>11310</v>
      </c>
      <c r="C6803" s="267" t="s">
        <v>2525</v>
      </c>
      <c r="D6803" s="268"/>
      <c r="E6803" s="267">
        <v>50</v>
      </c>
      <c r="F6803" s="269">
        <v>683</v>
      </c>
      <c r="G6803" s="270">
        <v>1372</v>
      </c>
      <c r="M6803" s="267">
        <v>-76.310519002469633</v>
      </c>
    </row>
    <row r="6804" spans="1:13" x14ac:dyDescent="0.25">
      <c r="A6804" s="267">
        <v>9189127</v>
      </c>
      <c r="B6804" s="267" t="s">
        <v>11312</v>
      </c>
      <c r="C6804" s="267" t="s">
        <v>2525</v>
      </c>
      <c r="D6804" s="268"/>
      <c r="E6804" s="267">
        <v>50</v>
      </c>
      <c r="F6804" s="269">
        <v>1559</v>
      </c>
      <c r="G6804" s="270">
        <v>3133.8</v>
      </c>
      <c r="M6804" s="267">
        <v>-44.750439835624476</v>
      </c>
    </row>
    <row r="6805" spans="1:13" x14ac:dyDescent="0.25">
      <c r="A6805" s="267">
        <v>9189129</v>
      </c>
      <c r="B6805" s="267" t="s">
        <v>11314</v>
      </c>
      <c r="C6805" s="267" t="s">
        <v>2525</v>
      </c>
      <c r="D6805" s="268"/>
      <c r="E6805" s="267">
        <v>50</v>
      </c>
      <c r="F6805" s="269">
        <v>1594</v>
      </c>
      <c r="G6805" s="270">
        <v>3203.4</v>
      </c>
      <c r="M6805" s="267">
        <v>-75.783393693333608</v>
      </c>
    </row>
    <row r="6806" spans="1:13" x14ac:dyDescent="0.25">
      <c r="A6806" s="267">
        <v>9189130</v>
      </c>
      <c r="B6806" s="267" t="s">
        <v>11316</v>
      </c>
      <c r="C6806" s="267" t="s">
        <v>2525</v>
      </c>
      <c r="D6806" s="268"/>
      <c r="E6806" s="267">
        <v>50</v>
      </c>
      <c r="F6806" s="269">
        <v>1216</v>
      </c>
      <c r="G6806" s="270">
        <v>2443.4</v>
      </c>
      <c r="M6806" s="267">
        <v>-69.789347743064113</v>
      </c>
    </row>
    <row r="6807" spans="1:13" x14ac:dyDescent="0.25">
      <c r="A6807" s="267">
        <v>9189133</v>
      </c>
      <c r="B6807" s="267" t="s">
        <v>11318</v>
      </c>
      <c r="C6807" s="267" t="s">
        <v>2525</v>
      </c>
      <c r="D6807" s="268"/>
      <c r="E6807" s="267">
        <v>50</v>
      </c>
      <c r="F6807" s="269">
        <v>1989</v>
      </c>
      <c r="G6807" s="270">
        <v>3998.2</v>
      </c>
      <c r="M6807" s="267">
        <v>-75.605298785256721</v>
      </c>
    </row>
    <row r="6808" spans="1:13" x14ac:dyDescent="0.25">
      <c r="A6808" s="267">
        <v>9189134</v>
      </c>
      <c r="B6808" s="267" t="s">
        <v>11320</v>
      </c>
      <c r="C6808" s="267" t="s">
        <v>2525</v>
      </c>
      <c r="D6808" s="268"/>
      <c r="E6808" s="267">
        <v>50</v>
      </c>
      <c r="F6808" s="269">
        <v>1675</v>
      </c>
      <c r="G6808" s="270">
        <v>3366.8</v>
      </c>
      <c r="M6808" s="267">
        <v>-77.470277757524713</v>
      </c>
    </row>
    <row r="6809" spans="1:13" x14ac:dyDescent="0.25">
      <c r="A6809" s="267">
        <v>9189135</v>
      </c>
      <c r="B6809" s="267" t="s">
        <v>11322</v>
      </c>
      <c r="C6809" s="267" t="s">
        <v>2525</v>
      </c>
      <c r="D6809" s="268"/>
      <c r="E6809" s="267">
        <v>60</v>
      </c>
      <c r="F6809" s="269">
        <v>1145</v>
      </c>
      <c r="G6809" s="270">
        <v>2302</v>
      </c>
      <c r="M6809" s="267">
        <v>-80.585431738375263</v>
      </c>
    </row>
    <row r="6810" spans="1:13" x14ac:dyDescent="0.25">
      <c r="A6810" s="267">
        <v>9189137</v>
      </c>
      <c r="B6810" s="267" t="s">
        <v>11324</v>
      </c>
      <c r="C6810" s="267" t="s">
        <v>2525</v>
      </c>
      <c r="D6810" s="268"/>
      <c r="E6810" s="267">
        <v>60</v>
      </c>
      <c r="F6810" s="269">
        <v>835</v>
      </c>
      <c r="G6810" s="270">
        <v>1678.8</v>
      </c>
      <c r="M6810" s="267">
        <v>-82.885394647790008</v>
      </c>
    </row>
    <row r="6811" spans="1:13" x14ac:dyDescent="0.25">
      <c r="A6811" s="267">
        <v>9189139</v>
      </c>
      <c r="B6811" s="267" t="s">
        <v>11326</v>
      </c>
      <c r="C6811" s="267" t="s">
        <v>2525</v>
      </c>
      <c r="D6811" s="268"/>
      <c r="E6811" s="267">
        <v>50</v>
      </c>
      <c r="F6811" s="269">
        <v>1176</v>
      </c>
      <c r="G6811" s="270">
        <v>2363.6</v>
      </c>
      <c r="M6811" s="267">
        <v>-75.338090771545623</v>
      </c>
    </row>
    <row r="6812" spans="1:13" x14ac:dyDescent="0.25">
      <c r="A6812" s="267">
        <v>9189140</v>
      </c>
      <c r="B6812" s="267" t="s">
        <v>11328</v>
      </c>
      <c r="C6812" s="267" t="s">
        <v>2525</v>
      </c>
      <c r="D6812" s="268"/>
      <c r="E6812" s="267">
        <v>50</v>
      </c>
      <c r="F6812" s="269">
        <v>3205</v>
      </c>
      <c r="G6812" s="270">
        <v>6441.6</v>
      </c>
      <c r="M6812" s="267">
        <v>-78.470068080719216</v>
      </c>
    </row>
    <row r="6813" spans="1:13" x14ac:dyDescent="0.25">
      <c r="A6813" s="267">
        <v>9189141</v>
      </c>
      <c r="B6813" s="267" t="s">
        <v>11330</v>
      </c>
      <c r="C6813" s="267" t="s">
        <v>2525</v>
      </c>
      <c r="D6813" s="268"/>
      <c r="E6813" s="267">
        <v>60</v>
      </c>
      <c r="F6813" s="269">
        <v>852</v>
      </c>
      <c r="G6813" s="270">
        <v>1712.6</v>
      </c>
      <c r="M6813" s="267">
        <v>-79.942389795102471</v>
      </c>
    </row>
    <row r="6814" spans="1:13" x14ac:dyDescent="0.25">
      <c r="A6814" s="267">
        <v>9189142</v>
      </c>
      <c r="B6814" s="267" t="s">
        <v>11332</v>
      </c>
      <c r="C6814" s="267" t="s">
        <v>2525</v>
      </c>
      <c r="D6814" s="268"/>
      <c r="E6814" s="267">
        <v>50</v>
      </c>
      <c r="F6814" s="269">
        <v>1761</v>
      </c>
      <c r="G6814" s="270">
        <v>3539.6</v>
      </c>
      <c r="M6814" s="267">
        <v>-71.994901543836505</v>
      </c>
    </row>
    <row r="6815" spans="1:13" x14ac:dyDescent="0.25">
      <c r="A6815" s="267">
        <v>9189143</v>
      </c>
      <c r="B6815" s="267" t="s">
        <v>11334</v>
      </c>
      <c r="C6815" s="267" t="s">
        <v>2525</v>
      </c>
      <c r="D6815" s="268"/>
      <c r="E6815" s="267">
        <v>50</v>
      </c>
      <c r="F6815" s="269">
        <v>2248</v>
      </c>
      <c r="G6815" s="270">
        <v>4519.3999999999996</v>
      </c>
      <c r="M6815" s="267">
        <v>-75.027985517504618</v>
      </c>
    </row>
    <row r="6816" spans="1:13" x14ac:dyDescent="0.25">
      <c r="A6816" s="267">
        <v>9189145</v>
      </c>
      <c r="B6816" s="267" t="s">
        <v>11336</v>
      </c>
      <c r="C6816" s="267" t="s">
        <v>2525</v>
      </c>
      <c r="D6816" s="268"/>
      <c r="E6816" s="267">
        <v>50</v>
      </c>
      <c r="F6816" s="269">
        <v>4033</v>
      </c>
      <c r="G6816" s="270">
        <v>8105.8</v>
      </c>
      <c r="M6816" s="267">
        <v>-56.551124426972173</v>
      </c>
    </row>
    <row r="6817" spans="1:13" x14ac:dyDescent="0.25">
      <c r="A6817" s="267">
        <v>9189146</v>
      </c>
      <c r="B6817" s="267" t="s">
        <v>11338</v>
      </c>
      <c r="C6817" s="267" t="s">
        <v>2525</v>
      </c>
      <c r="D6817" s="268"/>
      <c r="E6817" s="267">
        <v>60</v>
      </c>
      <c r="F6817" s="269">
        <v>564</v>
      </c>
      <c r="G6817" s="270">
        <v>1133</v>
      </c>
      <c r="M6817" s="267">
        <v>-84.047353272632861</v>
      </c>
    </row>
    <row r="6818" spans="1:13" x14ac:dyDescent="0.25">
      <c r="A6818" s="267">
        <v>9189148</v>
      </c>
      <c r="B6818" s="267" t="s">
        <v>11340</v>
      </c>
      <c r="C6818" s="267" t="s">
        <v>2525</v>
      </c>
      <c r="D6818" s="268"/>
      <c r="E6818" s="267">
        <v>60</v>
      </c>
      <c r="F6818" s="269">
        <v>1589</v>
      </c>
      <c r="G6818" s="270">
        <v>3194.4</v>
      </c>
      <c r="M6818" s="267">
        <v>-80.369137432163868</v>
      </c>
    </row>
    <row r="6819" spans="1:13" x14ac:dyDescent="0.25">
      <c r="A6819" s="267">
        <v>9189149</v>
      </c>
      <c r="B6819" s="267" t="s">
        <v>11342</v>
      </c>
      <c r="C6819" s="267" t="s">
        <v>2525</v>
      </c>
      <c r="D6819" s="268"/>
      <c r="E6819" s="267">
        <v>50</v>
      </c>
      <c r="F6819" s="269">
        <v>2729</v>
      </c>
      <c r="G6819" s="270">
        <v>5485.2</v>
      </c>
      <c r="M6819" s="267">
        <v>-63.7663327294784</v>
      </c>
    </row>
    <row r="6820" spans="1:13" x14ac:dyDescent="0.25">
      <c r="A6820" s="267">
        <v>9189150</v>
      </c>
      <c r="B6820" s="267" t="s">
        <v>11344</v>
      </c>
      <c r="C6820" s="267" t="s">
        <v>2525</v>
      </c>
      <c r="D6820" s="268"/>
      <c r="E6820" s="267">
        <v>60</v>
      </c>
      <c r="F6820" s="269">
        <v>960</v>
      </c>
      <c r="G6820" s="270">
        <v>1929.8</v>
      </c>
      <c r="M6820" s="267">
        <v>-82.323444393915508</v>
      </c>
    </row>
    <row r="6821" spans="1:13" x14ac:dyDescent="0.25">
      <c r="A6821" s="267">
        <v>9189152</v>
      </c>
      <c r="B6821" s="267" t="s">
        <v>11346</v>
      </c>
      <c r="C6821" s="267" t="s">
        <v>22275</v>
      </c>
      <c r="D6821" s="268"/>
      <c r="E6821" s="267">
        <v>50</v>
      </c>
      <c r="F6821" s="269">
        <v>2930</v>
      </c>
      <c r="G6821" s="270">
        <v>5889.2</v>
      </c>
      <c r="M6821" s="267">
        <v>-68.924472701764188</v>
      </c>
    </row>
    <row r="6822" spans="1:13" x14ac:dyDescent="0.25">
      <c r="A6822" s="267">
        <v>9189154</v>
      </c>
      <c r="B6822" s="267" t="s">
        <v>11348</v>
      </c>
      <c r="C6822" s="267" t="s">
        <v>22275</v>
      </c>
      <c r="D6822" s="268"/>
      <c r="E6822" s="267">
        <v>50</v>
      </c>
      <c r="F6822" s="269">
        <v>10145</v>
      </c>
      <c r="G6822" s="270">
        <v>20392.2</v>
      </c>
      <c r="M6822" s="267">
        <v>-59.131724212387901</v>
      </c>
    </row>
    <row r="6823" spans="1:13" x14ac:dyDescent="0.25">
      <c r="A6823" s="267">
        <v>9189155</v>
      </c>
      <c r="B6823" s="267" t="s">
        <v>11350</v>
      </c>
      <c r="C6823" s="267" t="s">
        <v>22275</v>
      </c>
      <c r="D6823" s="268"/>
      <c r="E6823" s="267">
        <v>50</v>
      </c>
      <c r="F6823" s="269">
        <v>9359</v>
      </c>
      <c r="G6823" s="270">
        <v>18811.400000000001</v>
      </c>
      <c r="M6823" s="267">
        <v>-65.23988981397946</v>
      </c>
    </row>
    <row r="6824" spans="1:13" x14ac:dyDescent="0.25">
      <c r="A6824" s="267">
        <v>9189157</v>
      </c>
      <c r="B6824" s="267" t="s">
        <v>11352</v>
      </c>
      <c r="C6824" s="267" t="s">
        <v>22275</v>
      </c>
      <c r="D6824" s="268"/>
      <c r="E6824" s="267">
        <v>50</v>
      </c>
      <c r="F6824" s="269">
        <v>5613</v>
      </c>
      <c r="G6824" s="270">
        <v>11282</v>
      </c>
      <c r="M6824" s="267">
        <v>-64.906391571525745</v>
      </c>
    </row>
    <row r="6825" spans="1:13" x14ac:dyDescent="0.25">
      <c r="A6825" s="267">
        <v>9189159</v>
      </c>
      <c r="B6825" s="267" t="s">
        <v>11354</v>
      </c>
      <c r="C6825" s="267" t="s">
        <v>2525</v>
      </c>
      <c r="D6825" s="268"/>
      <c r="E6825" s="267">
        <v>50</v>
      </c>
      <c r="F6825" s="269">
        <v>2424</v>
      </c>
      <c r="G6825" s="270">
        <v>4872</v>
      </c>
      <c r="M6825" s="267">
        <v>-76.43111627649877</v>
      </c>
    </row>
    <row r="6826" spans="1:13" x14ac:dyDescent="0.25">
      <c r="A6826" s="267">
        <v>9189160</v>
      </c>
      <c r="B6826" s="267" t="s">
        <v>11356</v>
      </c>
      <c r="C6826" s="267" t="s">
        <v>2525</v>
      </c>
      <c r="D6826" s="268"/>
      <c r="E6826" s="267">
        <v>60</v>
      </c>
      <c r="F6826" s="269">
        <v>1726</v>
      </c>
      <c r="G6826" s="270">
        <v>3470</v>
      </c>
      <c r="M6826" s="267">
        <v>-80.793557232012716</v>
      </c>
    </row>
    <row r="6827" spans="1:13" x14ac:dyDescent="0.25">
      <c r="A6827" s="267">
        <v>9189161</v>
      </c>
      <c r="B6827" s="267" t="s">
        <v>11358</v>
      </c>
      <c r="C6827" s="267" t="s">
        <v>2525</v>
      </c>
      <c r="D6827" s="268"/>
      <c r="E6827" s="267">
        <v>60</v>
      </c>
      <c r="F6827" s="269">
        <v>916</v>
      </c>
      <c r="G6827" s="270">
        <v>1841.4</v>
      </c>
      <c r="M6827" s="267">
        <v>-79.950884609501685</v>
      </c>
    </row>
    <row r="6828" spans="1:13" x14ac:dyDescent="0.25">
      <c r="A6828" s="267">
        <v>9189162</v>
      </c>
      <c r="B6828" s="267" t="s">
        <v>11360</v>
      </c>
      <c r="C6828" s="267" t="s">
        <v>2525</v>
      </c>
      <c r="D6828" s="268"/>
      <c r="E6828" s="267">
        <v>50</v>
      </c>
      <c r="F6828" s="269">
        <v>3213</v>
      </c>
      <c r="G6828" s="270">
        <v>6457.2</v>
      </c>
      <c r="M6828" s="267">
        <v>-72.616912075253708</v>
      </c>
    </row>
    <row r="6829" spans="1:13" x14ac:dyDescent="0.25">
      <c r="A6829" s="267">
        <v>9189165</v>
      </c>
      <c r="B6829" s="267" t="s">
        <v>11362</v>
      </c>
      <c r="C6829" s="267" t="s">
        <v>2525</v>
      </c>
      <c r="D6829" s="268"/>
      <c r="E6829" s="267">
        <v>70</v>
      </c>
      <c r="F6829" s="269">
        <v>735</v>
      </c>
      <c r="G6829" s="270">
        <v>1477.6</v>
      </c>
      <c r="M6829" s="267">
        <v>-86.629012431144176</v>
      </c>
    </row>
    <row r="6830" spans="1:13" x14ac:dyDescent="0.25">
      <c r="A6830" s="267">
        <v>9189451</v>
      </c>
      <c r="B6830" s="267" t="s">
        <v>11364</v>
      </c>
      <c r="C6830" s="267" t="s">
        <v>22278</v>
      </c>
      <c r="D6830" s="268"/>
      <c r="E6830" s="267">
        <v>50</v>
      </c>
      <c r="F6830" s="269">
        <v>0</v>
      </c>
      <c r="G6830" s="270">
        <v>0</v>
      </c>
      <c r="M6830" s="267">
        <v>0</v>
      </c>
    </row>
    <row r="6831" spans="1:13" x14ac:dyDescent="0.25">
      <c r="A6831" s="267">
        <v>9189452</v>
      </c>
      <c r="B6831" s="267" t="s">
        <v>11366</v>
      </c>
      <c r="C6831" s="267" t="s">
        <v>22278</v>
      </c>
      <c r="D6831" s="268"/>
      <c r="E6831" s="267">
        <v>50</v>
      </c>
      <c r="F6831" s="269">
        <v>0</v>
      </c>
      <c r="G6831" s="270">
        <v>0</v>
      </c>
      <c r="M6831" s="267">
        <v>0</v>
      </c>
    </row>
    <row r="6832" spans="1:13" x14ac:dyDescent="0.25">
      <c r="A6832" s="267">
        <v>9190111</v>
      </c>
      <c r="B6832" s="267" t="s">
        <v>3116</v>
      </c>
      <c r="C6832" s="267" t="s">
        <v>2525</v>
      </c>
      <c r="D6832" s="268"/>
      <c r="E6832" s="267">
        <v>50</v>
      </c>
      <c r="F6832" s="269">
        <v>1617</v>
      </c>
      <c r="G6832" s="270">
        <v>3249.4</v>
      </c>
      <c r="M6832" s="267">
        <v>-76.263900939694381</v>
      </c>
    </row>
    <row r="6833" spans="1:13" x14ac:dyDescent="0.25">
      <c r="A6833" s="267">
        <v>9190113</v>
      </c>
      <c r="B6833" s="267" t="s">
        <v>11369</v>
      </c>
      <c r="C6833" s="267" t="s">
        <v>2525</v>
      </c>
      <c r="D6833" s="268"/>
      <c r="E6833" s="267">
        <v>50</v>
      </c>
      <c r="F6833" s="269">
        <v>602</v>
      </c>
      <c r="G6833" s="270">
        <v>1211</v>
      </c>
      <c r="M6833" s="267">
        <v>-75.082286456870989</v>
      </c>
    </row>
    <row r="6834" spans="1:13" x14ac:dyDescent="0.25">
      <c r="A6834" s="267">
        <v>9190114</v>
      </c>
      <c r="B6834" s="267" t="s">
        <v>11371</v>
      </c>
      <c r="C6834" s="267" t="s">
        <v>2525</v>
      </c>
      <c r="D6834" s="268"/>
      <c r="E6834" s="267">
        <v>60</v>
      </c>
      <c r="F6834" s="269">
        <v>1164</v>
      </c>
      <c r="G6834" s="270">
        <v>2340.4</v>
      </c>
      <c r="M6834" s="267">
        <v>-80.755933208057911</v>
      </c>
    </row>
    <row r="6835" spans="1:13" x14ac:dyDescent="0.25">
      <c r="A6835" s="267">
        <v>9190115</v>
      </c>
      <c r="B6835" s="267" t="s">
        <v>11373</v>
      </c>
      <c r="C6835" s="267" t="s">
        <v>2525</v>
      </c>
      <c r="D6835" s="268"/>
      <c r="E6835" s="267">
        <v>50</v>
      </c>
      <c r="F6835" s="269">
        <v>1081</v>
      </c>
      <c r="G6835" s="270">
        <v>2173.4</v>
      </c>
      <c r="M6835" s="267">
        <v>-67.284467380355053</v>
      </c>
    </row>
    <row r="6836" spans="1:13" x14ac:dyDescent="0.25">
      <c r="A6836" s="267">
        <v>9190117</v>
      </c>
      <c r="B6836" s="267" t="s">
        <v>11375</v>
      </c>
      <c r="C6836" s="267" t="s">
        <v>2525</v>
      </c>
      <c r="D6836" s="268"/>
      <c r="E6836" s="267">
        <v>60</v>
      </c>
      <c r="F6836" s="269">
        <v>880</v>
      </c>
      <c r="G6836" s="270">
        <v>1768.6</v>
      </c>
      <c r="M6836" s="267">
        <v>-81.860571985829381</v>
      </c>
    </row>
    <row r="6837" spans="1:13" x14ac:dyDescent="0.25">
      <c r="A6837" s="267">
        <v>9190118</v>
      </c>
      <c r="B6837" s="267" t="s">
        <v>11377</v>
      </c>
      <c r="C6837" s="267" t="s">
        <v>2525</v>
      </c>
      <c r="D6837" s="268"/>
      <c r="E6837" s="267">
        <v>60</v>
      </c>
      <c r="F6837" s="269">
        <v>838</v>
      </c>
      <c r="G6837" s="270">
        <v>1684.6</v>
      </c>
      <c r="M6837" s="267">
        <v>-82.650368228800716</v>
      </c>
    </row>
    <row r="6838" spans="1:13" x14ac:dyDescent="0.25">
      <c r="A6838" s="267">
        <v>9190120</v>
      </c>
      <c r="B6838" s="267" t="s">
        <v>11379</v>
      </c>
      <c r="C6838" s="267" t="s">
        <v>2525</v>
      </c>
      <c r="D6838" s="268"/>
      <c r="E6838" s="267">
        <v>50</v>
      </c>
      <c r="F6838" s="269">
        <v>666</v>
      </c>
      <c r="G6838" s="270">
        <v>1339.2</v>
      </c>
      <c r="M6838" s="267">
        <v>-75.026259010813533</v>
      </c>
    </row>
    <row r="6839" spans="1:13" x14ac:dyDescent="0.25">
      <c r="A6839" s="267">
        <v>9190121</v>
      </c>
      <c r="B6839" s="267" t="s">
        <v>11381</v>
      </c>
      <c r="C6839" s="267" t="s">
        <v>2525</v>
      </c>
      <c r="D6839" s="268"/>
      <c r="E6839" s="267">
        <v>50</v>
      </c>
      <c r="F6839" s="269">
        <v>493</v>
      </c>
      <c r="G6839" s="270">
        <v>991.2</v>
      </c>
      <c r="M6839" s="267">
        <v>-76.162611861355032</v>
      </c>
    </row>
    <row r="6840" spans="1:13" x14ac:dyDescent="0.25">
      <c r="A6840" s="267">
        <v>9190126</v>
      </c>
      <c r="B6840" s="267" t="s">
        <v>11383</v>
      </c>
      <c r="C6840" s="267" t="s">
        <v>2525</v>
      </c>
      <c r="D6840" s="268"/>
      <c r="E6840" s="267">
        <v>50</v>
      </c>
      <c r="F6840" s="269">
        <v>535</v>
      </c>
      <c r="G6840" s="270">
        <v>1074.4000000000001</v>
      </c>
      <c r="M6840" s="267">
        <v>-71.619699430564793</v>
      </c>
    </row>
    <row r="6841" spans="1:13" x14ac:dyDescent="0.25">
      <c r="A6841" s="267">
        <v>9190129</v>
      </c>
      <c r="B6841" s="267" t="s">
        <v>11385</v>
      </c>
      <c r="C6841" s="267" t="s">
        <v>2525</v>
      </c>
      <c r="D6841" s="268"/>
      <c r="E6841" s="267">
        <v>60</v>
      </c>
      <c r="F6841" s="269">
        <v>755</v>
      </c>
      <c r="G6841" s="270">
        <v>1518</v>
      </c>
      <c r="M6841" s="267">
        <v>-79.46110426898278</v>
      </c>
    </row>
    <row r="6842" spans="1:13" x14ac:dyDescent="0.25">
      <c r="A6842" s="267">
        <v>9190130</v>
      </c>
      <c r="B6842" s="267" t="s">
        <v>11387</v>
      </c>
      <c r="C6842" s="267" t="s">
        <v>2525</v>
      </c>
      <c r="D6842" s="268"/>
      <c r="E6842" s="267">
        <v>50</v>
      </c>
      <c r="F6842" s="269">
        <v>1877</v>
      </c>
      <c r="G6842" s="270">
        <v>3772.4</v>
      </c>
      <c r="M6842" s="267">
        <v>-72.615391087576583</v>
      </c>
    </row>
    <row r="6843" spans="1:13" x14ac:dyDescent="0.25">
      <c r="A6843" s="267">
        <v>9190131</v>
      </c>
      <c r="B6843" s="267" t="s">
        <v>11389</v>
      </c>
      <c r="C6843" s="267" t="s">
        <v>2525</v>
      </c>
      <c r="D6843" s="268"/>
      <c r="E6843" s="267">
        <v>50</v>
      </c>
      <c r="F6843" s="269">
        <v>1291</v>
      </c>
      <c r="G6843" s="270">
        <v>2595.6</v>
      </c>
      <c r="M6843" s="267">
        <v>-74.228569826828476</v>
      </c>
    </row>
    <row r="6844" spans="1:13" x14ac:dyDescent="0.25">
      <c r="A6844" s="267">
        <v>9190132</v>
      </c>
      <c r="B6844" s="267" t="s">
        <v>11391</v>
      </c>
      <c r="C6844" s="267" t="s">
        <v>2525</v>
      </c>
      <c r="D6844" s="268"/>
      <c r="E6844" s="267">
        <v>50</v>
      </c>
      <c r="F6844" s="269">
        <v>1250</v>
      </c>
      <c r="G6844" s="270">
        <v>2513.4</v>
      </c>
      <c r="M6844" s="267">
        <v>-64.550416842628408</v>
      </c>
    </row>
    <row r="6845" spans="1:13" x14ac:dyDescent="0.25">
      <c r="A6845" s="267">
        <v>9190133</v>
      </c>
      <c r="B6845" s="267" t="s">
        <v>11393</v>
      </c>
      <c r="C6845" s="267" t="s">
        <v>2525</v>
      </c>
      <c r="D6845" s="268"/>
      <c r="E6845" s="267">
        <v>60</v>
      </c>
      <c r="F6845" s="269">
        <v>469</v>
      </c>
      <c r="G6845" s="270">
        <v>942</v>
      </c>
      <c r="M6845" s="267">
        <v>-80.747824968315285</v>
      </c>
    </row>
    <row r="6846" spans="1:13" x14ac:dyDescent="0.25">
      <c r="A6846" s="267">
        <v>9190135</v>
      </c>
      <c r="B6846" s="267" t="s">
        <v>2140</v>
      </c>
      <c r="C6846" s="267" t="s">
        <v>2525</v>
      </c>
      <c r="D6846" s="268"/>
      <c r="E6846" s="267">
        <v>50</v>
      </c>
      <c r="F6846" s="269">
        <v>1029</v>
      </c>
      <c r="G6846" s="270">
        <v>2068.8000000000002</v>
      </c>
      <c r="M6846" s="267">
        <v>-75.84295345107364</v>
      </c>
    </row>
    <row r="6847" spans="1:13" x14ac:dyDescent="0.25">
      <c r="A6847" s="267">
        <v>9190136</v>
      </c>
      <c r="B6847" s="267" t="s">
        <v>11396</v>
      </c>
      <c r="C6847" s="267" t="s">
        <v>2525</v>
      </c>
      <c r="D6847" s="268"/>
      <c r="E6847" s="267">
        <v>50</v>
      </c>
      <c r="F6847" s="269">
        <v>757</v>
      </c>
      <c r="G6847" s="270">
        <v>1520.8</v>
      </c>
      <c r="M6847" s="267">
        <v>-75.535248751591425</v>
      </c>
    </row>
    <row r="6848" spans="1:13" x14ac:dyDescent="0.25">
      <c r="A6848" s="267">
        <v>9190138</v>
      </c>
      <c r="B6848" s="267" t="s">
        <v>11398</v>
      </c>
      <c r="C6848" s="267" t="s">
        <v>2525</v>
      </c>
      <c r="D6848" s="268"/>
      <c r="E6848" s="267">
        <v>50</v>
      </c>
      <c r="F6848" s="269">
        <v>1163</v>
      </c>
      <c r="G6848" s="270">
        <v>2338</v>
      </c>
      <c r="M6848" s="267">
        <v>-67.608848192966065</v>
      </c>
    </row>
    <row r="6849" spans="1:13" x14ac:dyDescent="0.25">
      <c r="A6849" s="267">
        <v>9190139</v>
      </c>
      <c r="B6849" s="267" t="s">
        <v>11400</v>
      </c>
      <c r="C6849" s="267" t="s">
        <v>2525</v>
      </c>
      <c r="D6849" s="268"/>
      <c r="E6849" s="267">
        <v>50</v>
      </c>
      <c r="F6849" s="269">
        <v>6180</v>
      </c>
      <c r="G6849" s="270">
        <v>12421.8</v>
      </c>
      <c r="M6849" s="267">
        <v>-78.221272437696115</v>
      </c>
    </row>
    <row r="6850" spans="1:13" x14ac:dyDescent="0.25">
      <c r="A6850" s="267">
        <v>9190140</v>
      </c>
      <c r="B6850" s="267" t="s">
        <v>11402</v>
      </c>
      <c r="C6850" s="267" t="s">
        <v>2525</v>
      </c>
      <c r="D6850" s="268"/>
      <c r="E6850" s="267">
        <v>50</v>
      </c>
      <c r="F6850" s="269">
        <v>5712</v>
      </c>
      <c r="G6850" s="270">
        <v>11481.8</v>
      </c>
      <c r="M6850" s="267">
        <v>-77.181397275187223</v>
      </c>
    </row>
    <row r="6851" spans="1:13" x14ac:dyDescent="0.25">
      <c r="A6851" s="267">
        <v>9190141</v>
      </c>
      <c r="B6851" s="267" t="s">
        <v>11404</v>
      </c>
      <c r="C6851" s="267" t="s">
        <v>22275</v>
      </c>
      <c r="D6851" s="268"/>
      <c r="E6851" s="267">
        <v>50</v>
      </c>
      <c r="F6851" s="269">
        <v>8038</v>
      </c>
      <c r="G6851" s="270">
        <v>16157</v>
      </c>
      <c r="M6851" s="267">
        <v>-33.897033175194608</v>
      </c>
    </row>
    <row r="6852" spans="1:13" x14ac:dyDescent="0.25">
      <c r="A6852" s="267">
        <v>9190142</v>
      </c>
      <c r="B6852" s="267" t="s">
        <v>11018</v>
      </c>
      <c r="C6852" s="267" t="s">
        <v>2525</v>
      </c>
      <c r="D6852" s="268"/>
      <c r="E6852" s="267">
        <v>50</v>
      </c>
      <c r="F6852" s="269">
        <v>1615</v>
      </c>
      <c r="G6852" s="270">
        <v>3246</v>
      </c>
      <c r="M6852" s="267">
        <v>-72.661361118417545</v>
      </c>
    </row>
    <row r="6853" spans="1:13" x14ac:dyDescent="0.25">
      <c r="A6853" s="267">
        <v>9190143</v>
      </c>
      <c r="B6853" s="267" t="s">
        <v>11407</v>
      </c>
      <c r="C6853" s="267" t="s">
        <v>2525</v>
      </c>
      <c r="D6853" s="268"/>
      <c r="E6853" s="267">
        <v>50</v>
      </c>
      <c r="F6853" s="269">
        <v>429</v>
      </c>
      <c r="G6853" s="270">
        <v>861.8</v>
      </c>
      <c r="M6853" s="267">
        <v>-77.442193213358962</v>
      </c>
    </row>
    <row r="6854" spans="1:13" x14ac:dyDescent="0.25">
      <c r="A6854" s="267">
        <v>9190144</v>
      </c>
      <c r="B6854" s="267" t="s">
        <v>11409</v>
      </c>
      <c r="C6854" s="267" t="s">
        <v>2525</v>
      </c>
      <c r="D6854" s="268"/>
      <c r="E6854" s="267">
        <v>50</v>
      </c>
      <c r="F6854" s="269">
        <v>1104</v>
      </c>
      <c r="G6854" s="270">
        <v>2218.6</v>
      </c>
      <c r="M6854" s="267">
        <v>-73.06416569165998</v>
      </c>
    </row>
    <row r="6855" spans="1:13" x14ac:dyDescent="0.25">
      <c r="A6855" s="267">
        <v>9190145</v>
      </c>
      <c r="B6855" s="267" t="s">
        <v>11411</v>
      </c>
      <c r="C6855" s="267" t="s">
        <v>2525</v>
      </c>
      <c r="D6855" s="268"/>
      <c r="E6855" s="267">
        <v>60</v>
      </c>
      <c r="F6855" s="269">
        <v>865</v>
      </c>
      <c r="G6855" s="270">
        <v>1738.8</v>
      </c>
      <c r="M6855" s="267">
        <v>-81.411165340415778</v>
      </c>
    </row>
    <row r="6856" spans="1:13" x14ac:dyDescent="0.25">
      <c r="A6856" s="267">
        <v>9190148</v>
      </c>
      <c r="B6856" s="267" t="s">
        <v>11413</v>
      </c>
      <c r="C6856" s="267" t="s">
        <v>22275</v>
      </c>
      <c r="D6856" s="268"/>
      <c r="E6856" s="267">
        <v>50</v>
      </c>
      <c r="F6856" s="269">
        <v>5911</v>
      </c>
      <c r="G6856" s="270">
        <v>11881</v>
      </c>
      <c r="M6856" s="267">
        <v>-65.429329754144106</v>
      </c>
    </row>
    <row r="6857" spans="1:13" x14ac:dyDescent="0.25">
      <c r="A6857" s="267">
        <v>9190149</v>
      </c>
      <c r="B6857" s="267" t="s">
        <v>11415</v>
      </c>
      <c r="C6857" s="267" t="s">
        <v>2525</v>
      </c>
      <c r="D6857" s="268"/>
      <c r="E6857" s="267">
        <v>60</v>
      </c>
      <c r="F6857" s="269">
        <v>468</v>
      </c>
      <c r="G6857" s="270">
        <v>941.4</v>
      </c>
      <c r="M6857" s="267">
        <v>-79.674139983228713</v>
      </c>
    </row>
    <row r="6858" spans="1:13" x14ac:dyDescent="0.25">
      <c r="A6858" s="267">
        <v>9190151</v>
      </c>
      <c r="B6858" s="267" t="s">
        <v>11417</v>
      </c>
      <c r="C6858" s="267" t="s">
        <v>2525</v>
      </c>
      <c r="D6858" s="268"/>
      <c r="E6858" s="267">
        <v>50</v>
      </c>
      <c r="F6858" s="269">
        <v>648</v>
      </c>
      <c r="G6858" s="270">
        <v>1302.5999999999999</v>
      </c>
      <c r="M6858" s="267">
        <v>-73.6686026365023</v>
      </c>
    </row>
    <row r="6859" spans="1:13" x14ac:dyDescent="0.25">
      <c r="A6859" s="267">
        <v>9190152</v>
      </c>
      <c r="B6859" s="267" t="s">
        <v>11419</v>
      </c>
      <c r="C6859" s="267" t="s">
        <v>2525</v>
      </c>
      <c r="D6859" s="268"/>
      <c r="E6859" s="267">
        <v>50</v>
      </c>
      <c r="F6859" s="269">
        <v>1468</v>
      </c>
      <c r="G6859" s="270">
        <v>2951.6</v>
      </c>
      <c r="M6859" s="267">
        <v>-63.082872412874821</v>
      </c>
    </row>
    <row r="6860" spans="1:13" x14ac:dyDescent="0.25">
      <c r="A6860" s="267">
        <v>9190153</v>
      </c>
      <c r="B6860" s="267" t="s">
        <v>11421</v>
      </c>
      <c r="C6860" s="267" t="s">
        <v>2525</v>
      </c>
      <c r="D6860" s="268"/>
      <c r="E6860" s="267">
        <v>50</v>
      </c>
      <c r="F6860" s="269">
        <v>542</v>
      </c>
      <c r="G6860" s="270">
        <v>1090.4000000000001</v>
      </c>
      <c r="M6860" s="267">
        <v>-72.712824454275193</v>
      </c>
    </row>
    <row r="6861" spans="1:13" x14ac:dyDescent="0.25">
      <c r="A6861" s="267">
        <v>9190154</v>
      </c>
      <c r="B6861" s="267" t="s">
        <v>11423</v>
      </c>
      <c r="C6861" s="267" t="s">
        <v>2525</v>
      </c>
      <c r="D6861" s="268"/>
      <c r="E6861" s="267">
        <v>60</v>
      </c>
      <c r="F6861" s="269">
        <v>1361</v>
      </c>
      <c r="G6861" s="270">
        <v>2736</v>
      </c>
      <c r="M6861" s="267">
        <v>-82.006101582761517</v>
      </c>
    </row>
    <row r="6862" spans="1:13" x14ac:dyDescent="0.25">
      <c r="A6862" s="267">
        <v>9190157</v>
      </c>
      <c r="B6862" s="267" t="s">
        <v>11425</v>
      </c>
      <c r="C6862" s="267" t="s">
        <v>22275</v>
      </c>
      <c r="D6862" s="268"/>
      <c r="E6862" s="267">
        <v>50</v>
      </c>
      <c r="F6862" s="269">
        <v>10691</v>
      </c>
      <c r="G6862" s="270">
        <v>21488</v>
      </c>
      <c r="M6862" s="267">
        <v>-66.143451521505597</v>
      </c>
    </row>
    <row r="6863" spans="1:13" x14ac:dyDescent="0.25">
      <c r="A6863" s="267">
        <v>9190158</v>
      </c>
      <c r="B6863" s="267" t="s">
        <v>11427</v>
      </c>
      <c r="C6863" s="267" t="s">
        <v>2525</v>
      </c>
      <c r="D6863" s="268"/>
      <c r="E6863" s="267">
        <v>50</v>
      </c>
      <c r="F6863" s="269">
        <v>1062</v>
      </c>
      <c r="G6863" s="270">
        <v>2134</v>
      </c>
      <c r="M6863" s="267">
        <v>-76.801378412855627</v>
      </c>
    </row>
    <row r="6864" spans="1:13" x14ac:dyDescent="0.25">
      <c r="A6864" s="267">
        <v>9190159</v>
      </c>
      <c r="B6864" s="267" t="s">
        <v>11429</v>
      </c>
      <c r="C6864" s="267" t="s">
        <v>2525</v>
      </c>
      <c r="D6864" s="268"/>
      <c r="E6864" s="267">
        <v>50</v>
      </c>
      <c r="F6864" s="269">
        <v>1564</v>
      </c>
      <c r="G6864" s="270">
        <v>3143.4</v>
      </c>
      <c r="M6864" s="267">
        <v>-75.170089967992126</v>
      </c>
    </row>
    <row r="6865" spans="1:13" x14ac:dyDescent="0.25">
      <c r="A6865" s="267">
        <v>9190160</v>
      </c>
      <c r="B6865" s="267" t="s">
        <v>11431</v>
      </c>
      <c r="C6865" s="267" t="s">
        <v>2525</v>
      </c>
      <c r="D6865" s="268"/>
      <c r="E6865" s="267">
        <v>60</v>
      </c>
      <c r="F6865" s="269">
        <v>629</v>
      </c>
      <c r="G6865" s="270">
        <v>1264.5999999999999</v>
      </c>
      <c r="M6865" s="267">
        <v>-84.76812113142843</v>
      </c>
    </row>
    <row r="6866" spans="1:13" x14ac:dyDescent="0.25">
      <c r="A6866" s="267">
        <v>9261000</v>
      </c>
      <c r="B6866" s="267" t="s">
        <v>11433</v>
      </c>
      <c r="C6866" s="267" t="s">
        <v>22275</v>
      </c>
      <c r="D6866" s="268"/>
      <c r="E6866" s="267">
        <v>50</v>
      </c>
      <c r="F6866" s="269">
        <v>32017</v>
      </c>
      <c r="G6866" s="270">
        <v>64354.2</v>
      </c>
      <c r="M6866" s="267">
        <v>-64.090873757692151</v>
      </c>
    </row>
    <row r="6867" spans="1:13" x14ac:dyDescent="0.25">
      <c r="A6867" s="267">
        <v>9262000</v>
      </c>
      <c r="B6867" s="267" t="s">
        <v>11435</v>
      </c>
      <c r="C6867" s="267" t="s">
        <v>22275</v>
      </c>
      <c r="D6867" s="268"/>
      <c r="E6867" s="267">
        <v>50</v>
      </c>
      <c r="F6867" s="269">
        <v>24710</v>
      </c>
      <c r="G6867" s="270">
        <v>49667.199999999997</v>
      </c>
      <c r="M6867" s="267">
        <v>-67.154189620511801</v>
      </c>
    </row>
    <row r="6868" spans="1:13" x14ac:dyDescent="0.25">
      <c r="A6868" s="267">
        <v>9263000</v>
      </c>
      <c r="B6868" s="267" t="s">
        <v>11437</v>
      </c>
      <c r="C6868" s="267" t="s">
        <v>22275</v>
      </c>
      <c r="D6868" s="268"/>
      <c r="E6868" s="267">
        <v>50</v>
      </c>
      <c r="F6868" s="269">
        <v>22307</v>
      </c>
      <c r="G6868" s="270">
        <v>44837.2</v>
      </c>
      <c r="M6868" s="267">
        <v>-66.356592809512279</v>
      </c>
    </row>
    <row r="6869" spans="1:13" x14ac:dyDescent="0.25">
      <c r="A6869" s="267">
        <v>9271111</v>
      </c>
      <c r="B6869" s="267" t="s">
        <v>11439</v>
      </c>
      <c r="C6869" s="267" t="s">
        <v>2525</v>
      </c>
      <c r="D6869" s="268"/>
      <c r="E6869" s="267">
        <v>50</v>
      </c>
      <c r="F6869" s="269">
        <v>1136</v>
      </c>
      <c r="G6869" s="270">
        <v>2283.1999999999998</v>
      </c>
      <c r="M6869" s="267">
        <v>-78.613605737710287</v>
      </c>
    </row>
    <row r="6870" spans="1:13" x14ac:dyDescent="0.25">
      <c r="A6870" s="267">
        <v>9271113</v>
      </c>
      <c r="B6870" s="267" t="s">
        <v>11441</v>
      </c>
      <c r="C6870" s="267" t="s">
        <v>2525</v>
      </c>
      <c r="D6870" s="268"/>
      <c r="E6870" s="267">
        <v>60</v>
      </c>
      <c r="F6870" s="269">
        <v>1052</v>
      </c>
      <c r="G6870" s="270">
        <v>2114.8000000000002</v>
      </c>
      <c r="M6870" s="267">
        <v>-79.55774567465636</v>
      </c>
    </row>
    <row r="6871" spans="1:13" x14ac:dyDescent="0.25">
      <c r="A6871" s="267">
        <v>9271114</v>
      </c>
      <c r="B6871" s="267" t="s">
        <v>11443</v>
      </c>
      <c r="C6871" s="267" t="s">
        <v>2525</v>
      </c>
      <c r="D6871" s="268"/>
      <c r="E6871" s="267">
        <v>60</v>
      </c>
      <c r="F6871" s="269">
        <v>698</v>
      </c>
      <c r="G6871" s="270">
        <v>1402.6</v>
      </c>
      <c r="M6871" s="267">
        <v>-84.335274716932872</v>
      </c>
    </row>
    <row r="6872" spans="1:13" x14ac:dyDescent="0.25">
      <c r="A6872" s="267">
        <v>9271116</v>
      </c>
      <c r="B6872" s="267" t="s">
        <v>11445</v>
      </c>
      <c r="C6872" s="267" t="s">
        <v>2525</v>
      </c>
      <c r="D6872" s="268"/>
      <c r="E6872" s="267">
        <v>60</v>
      </c>
      <c r="F6872" s="269">
        <v>2398</v>
      </c>
      <c r="G6872" s="270">
        <v>4819</v>
      </c>
      <c r="M6872" s="267">
        <v>-82.554828211868198</v>
      </c>
    </row>
    <row r="6873" spans="1:13" x14ac:dyDescent="0.25">
      <c r="A6873" s="267">
        <v>9271118</v>
      </c>
      <c r="B6873" s="267" t="s">
        <v>11447</v>
      </c>
      <c r="C6873" s="267" t="s">
        <v>2525</v>
      </c>
      <c r="D6873" s="268"/>
      <c r="E6873" s="267">
        <v>50</v>
      </c>
      <c r="F6873" s="269">
        <v>452</v>
      </c>
      <c r="G6873" s="270">
        <v>908</v>
      </c>
      <c r="M6873" s="267">
        <v>-76.033872085153646</v>
      </c>
    </row>
    <row r="6874" spans="1:13" x14ac:dyDescent="0.25">
      <c r="A6874" s="267">
        <v>9271119</v>
      </c>
      <c r="B6874" s="267" t="s">
        <v>11449</v>
      </c>
      <c r="C6874" s="267" t="s">
        <v>22275</v>
      </c>
      <c r="D6874" s="268"/>
      <c r="E6874" s="267">
        <v>50</v>
      </c>
      <c r="F6874" s="269">
        <v>15756</v>
      </c>
      <c r="G6874" s="270">
        <v>31669.200000000001</v>
      </c>
      <c r="M6874" s="267">
        <v>-69.465671884251179</v>
      </c>
    </row>
    <row r="6875" spans="1:13" x14ac:dyDescent="0.25">
      <c r="A6875" s="267">
        <v>9271122</v>
      </c>
      <c r="B6875" s="267" t="s">
        <v>11451</v>
      </c>
      <c r="C6875" s="267" t="s">
        <v>2525</v>
      </c>
      <c r="D6875" s="268"/>
      <c r="E6875" s="267">
        <v>60</v>
      </c>
      <c r="F6875" s="269">
        <v>1371</v>
      </c>
      <c r="G6875" s="270">
        <v>2756.2</v>
      </c>
      <c r="M6875" s="267">
        <v>-83.49572643574146</v>
      </c>
    </row>
    <row r="6876" spans="1:13" x14ac:dyDescent="0.25">
      <c r="A6876" s="267">
        <v>9271123</v>
      </c>
      <c r="B6876" s="267" t="s">
        <v>11453</v>
      </c>
      <c r="C6876" s="267" t="s">
        <v>2525</v>
      </c>
      <c r="D6876" s="268"/>
      <c r="E6876" s="267">
        <v>60</v>
      </c>
      <c r="F6876" s="269">
        <v>647</v>
      </c>
      <c r="G6876" s="270">
        <v>1300.2</v>
      </c>
      <c r="M6876" s="267">
        <v>-83.686520764364218</v>
      </c>
    </row>
    <row r="6877" spans="1:13" x14ac:dyDescent="0.25">
      <c r="A6877" s="267">
        <v>9271125</v>
      </c>
      <c r="B6877" s="267" t="s">
        <v>11455</v>
      </c>
      <c r="C6877" s="267" t="s">
        <v>2525</v>
      </c>
      <c r="D6877" s="268"/>
      <c r="E6877" s="267">
        <v>50</v>
      </c>
      <c r="F6877" s="269">
        <v>3642</v>
      </c>
      <c r="G6877" s="270">
        <v>7320.6</v>
      </c>
      <c r="M6877" s="267">
        <v>-67.313169930119329</v>
      </c>
    </row>
    <row r="6878" spans="1:13" x14ac:dyDescent="0.25">
      <c r="A6878" s="267">
        <v>9271126</v>
      </c>
      <c r="B6878" s="267" t="s">
        <v>11457</v>
      </c>
      <c r="C6878" s="267" t="s">
        <v>2525</v>
      </c>
      <c r="D6878" s="268"/>
      <c r="E6878" s="267">
        <v>60</v>
      </c>
      <c r="F6878" s="269">
        <v>582</v>
      </c>
      <c r="G6878" s="270">
        <v>1169</v>
      </c>
      <c r="M6878" s="267">
        <v>-81.24668108628903</v>
      </c>
    </row>
    <row r="6879" spans="1:13" x14ac:dyDescent="0.25">
      <c r="A6879" s="267">
        <v>9271127</v>
      </c>
      <c r="B6879" s="267" t="s">
        <v>11459</v>
      </c>
      <c r="C6879" s="267" t="s">
        <v>2525</v>
      </c>
      <c r="D6879" s="268"/>
      <c r="E6879" s="267">
        <v>60</v>
      </c>
      <c r="F6879" s="269">
        <v>1026</v>
      </c>
      <c r="G6879" s="270">
        <v>2062.4</v>
      </c>
      <c r="M6879" s="267">
        <v>-83.836308459165238</v>
      </c>
    </row>
    <row r="6880" spans="1:13" x14ac:dyDescent="0.25">
      <c r="A6880" s="267">
        <v>9271128</v>
      </c>
      <c r="B6880" s="267" t="s">
        <v>11461</v>
      </c>
      <c r="C6880" s="267" t="s">
        <v>2525</v>
      </c>
      <c r="D6880" s="268"/>
      <c r="E6880" s="267">
        <v>60</v>
      </c>
      <c r="F6880" s="269">
        <v>1554</v>
      </c>
      <c r="G6880" s="270">
        <v>3123</v>
      </c>
      <c r="M6880" s="267">
        <v>-81.404297115181322</v>
      </c>
    </row>
    <row r="6881" spans="1:13" x14ac:dyDescent="0.25">
      <c r="A6881" s="267">
        <v>9271130</v>
      </c>
      <c r="B6881" s="267" t="s">
        <v>11463</v>
      </c>
      <c r="C6881" s="267" t="s">
        <v>2525</v>
      </c>
      <c r="D6881" s="268"/>
      <c r="E6881" s="267">
        <v>60</v>
      </c>
      <c r="F6881" s="269">
        <v>776</v>
      </c>
      <c r="G6881" s="270">
        <v>1559.8</v>
      </c>
      <c r="M6881" s="267">
        <v>-80.261756486697166</v>
      </c>
    </row>
    <row r="6882" spans="1:13" x14ac:dyDescent="0.25">
      <c r="A6882" s="267">
        <v>9271132</v>
      </c>
      <c r="B6882" s="267" t="s">
        <v>11465</v>
      </c>
      <c r="C6882" s="267" t="s">
        <v>2525</v>
      </c>
      <c r="D6882" s="268"/>
      <c r="E6882" s="267">
        <v>50</v>
      </c>
      <c r="F6882" s="269">
        <v>2114</v>
      </c>
      <c r="G6882" s="270">
        <v>4249.8</v>
      </c>
      <c r="M6882" s="267">
        <v>-78.253497146057072</v>
      </c>
    </row>
    <row r="6883" spans="1:13" x14ac:dyDescent="0.25">
      <c r="A6883" s="267">
        <v>9271135</v>
      </c>
      <c r="B6883" s="267" t="s">
        <v>14245</v>
      </c>
      <c r="C6883" s="267" t="s">
        <v>2525</v>
      </c>
      <c r="D6883" s="268"/>
      <c r="E6883" s="267">
        <v>50</v>
      </c>
      <c r="F6883" s="269">
        <v>1080</v>
      </c>
      <c r="G6883" s="270">
        <v>2171.6</v>
      </c>
      <c r="M6883" s="267">
        <v>-75.885784437520414</v>
      </c>
    </row>
    <row r="6884" spans="1:13" x14ac:dyDescent="0.25">
      <c r="A6884" s="267">
        <v>9271138</v>
      </c>
      <c r="B6884" s="267" t="s">
        <v>11468</v>
      </c>
      <c r="C6884" s="267" t="s">
        <v>2525</v>
      </c>
      <c r="D6884" s="268"/>
      <c r="E6884" s="267">
        <v>60</v>
      </c>
      <c r="F6884" s="269">
        <v>919</v>
      </c>
      <c r="G6884" s="270">
        <v>1846.2</v>
      </c>
      <c r="M6884" s="267">
        <v>-81.714257530927924</v>
      </c>
    </row>
    <row r="6885" spans="1:13" x14ac:dyDescent="0.25">
      <c r="A6885" s="267">
        <v>9271139</v>
      </c>
      <c r="B6885" s="267" t="s">
        <v>11470</v>
      </c>
      <c r="C6885" s="267" t="s">
        <v>2525</v>
      </c>
      <c r="D6885" s="268"/>
      <c r="E6885" s="267">
        <v>50</v>
      </c>
      <c r="F6885" s="269">
        <v>576</v>
      </c>
      <c r="G6885" s="270">
        <v>1158</v>
      </c>
      <c r="M6885" s="267">
        <v>-74.155474216847011</v>
      </c>
    </row>
    <row r="6886" spans="1:13" x14ac:dyDescent="0.25">
      <c r="A6886" s="267">
        <v>9271140</v>
      </c>
      <c r="B6886" s="267" t="s">
        <v>11472</v>
      </c>
      <c r="C6886" s="267" t="s">
        <v>2525</v>
      </c>
      <c r="D6886" s="268"/>
      <c r="E6886" s="267">
        <v>50</v>
      </c>
      <c r="F6886" s="269">
        <v>1626</v>
      </c>
      <c r="G6886" s="270">
        <v>3268.8</v>
      </c>
      <c r="M6886" s="267">
        <v>-72.962244166154846</v>
      </c>
    </row>
    <row r="6887" spans="1:13" x14ac:dyDescent="0.25">
      <c r="A6887" s="267">
        <v>9271141</v>
      </c>
      <c r="B6887" s="267" t="s">
        <v>11474</v>
      </c>
      <c r="C6887" s="267" t="s">
        <v>22275</v>
      </c>
      <c r="D6887" s="268"/>
      <c r="E6887" s="267">
        <v>50</v>
      </c>
      <c r="F6887" s="269">
        <v>5729</v>
      </c>
      <c r="G6887" s="270">
        <v>11516</v>
      </c>
      <c r="M6887" s="267">
        <v>-73.25753176427547</v>
      </c>
    </row>
    <row r="6888" spans="1:13" x14ac:dyDescent="0.25">
      <c r="A6888" s="267">
        <v>9271143</v>
      </c>
      <c r="B6888" s="267" t="s">
        <v>11476</v>
      </c>
      <c r="C6888" s="267" t="s">
        <v>2525</v>
      </c>
      <c r="D6888" s="268"/>
      <c r="E6888" s="267">
        <v>50</v>
      </c>
      <c r="F6888" s="269">
        <v>962</v>
      </c>
      <c r="G6888" s="270">
        <v>1934</v>
      </c>
      <c r="M6888" s="267">
        <v>-77.478794939134062</v>
      </c>
    </row>
    <row r="6889" spans="1:13" x14ac:dyDescent="0.25">
      <c r="A6889" s="267">
        <v>9271146</v>
      </c>
      <c r="B6889" s="267" t="s">
        <v>11478</v>
      </c>
      <c r="C6889" s="267" t="s">
        <v>22275</v>
      </c>
      <c r="D6889" s="268"/>
      <c r="E6889" s="267">
        <v>50</v>
      </c>
      <c r="F6889" s="269">
        <v>6233</v>
      </c>
      <c r="G6889" s="270">
        <v>12528.8</v>
      </c>
      <c r="M6889" s="267">
        <v>-65.49961588981499</v>
      </c>
    </row>
    <row r="6890" spans="1:13" x14ac:dyDescent="0.25">
      <c r="A6890" s="267">
        <v>9271148</v>
      </c>
      <c r="B6890" s="267" t="s">
        <v>11480</v>
      </c>
      <c r="C6890" s="267" t="s">
        <v>2525</v>
      </c>
      <c r="D6890" s="268"/>
      <c r="E6890" s="267">
        <v>60</v>
      </c>
      <c r="F6890" s="269">
        <v>741</v>
      </c>
      <c r="G6890" s="270">
        <v>1490.2</v>
      </c>
      <c r="M6890" s="267">
        <v>-80.977833422439474</v>
      </c>
    </row>
    <row r="6891" spans="1:13" x14ac:dyDescent="0.25">
      <c r="A6891" s="267">
        <v>9271149</v>
      </c>
      <c r="B6891" s="267" t="s">
        <v>11482</v>
      </c>
      <c r="C6891" s="267" t="s">
        <v>2525</v>
      </c>
      <c r="D6891" s="268"/>
      <c r="E6891" s="267">
        <v>60</v>
      </c>
      <c r="F6891" s="269">
        <v>2420</v>
      </c>
      <c r="G6891" s="270">
        <v>4865.2</v>
      </c>
      <c r="M6891" s="267">
        <v>-79.651794231335984</v>
      </c>
    </row>
    <row r="6892" spans="1:13" x14ac:dyDescent="0.25">
      <c r="A6892" s="267">
        <v>9271151</v>
      </c>
      <c r="B6892" s="267" t="s">
        <v>11484</v>
      </c>
      <c r="C6892" s="267" t="s">
        <v>2525</v>
      </c>
      <c r="D6892" s="268"/>
      <c r="E6892" s="267">
        <v>50</v>
      </c>
      <c r="F6892" s="269">
        <v>1509</v>
      </c>
      <c r="G6892" s="270">
        <v>3034</v>
      </c>
      <c r="M6892" s="267">
        <v>-77.65093316600759</v>
      </c>
    </row>
    <row r="6893" spans="1:13" x14ac:dyDescent="0.25">
      <c r="A6893" s="267">
        <v>9271152</v>
      </c>
      <c r="B6893" s="267" t="s">
        <v>11486</v>
      </c>
      <c r="C6893" s="267" t="s">
        <v>2525</v>
      </c>
      <c r="D6893" s="268"/>
      <c r="E6893" s="267">
        <v>50</v>
      </c>
      <c r="F6893" s="269">
        <v>680</v>
      </c>
      <c r="G6893" s="270">
        <v>1367.2</v>
      </c>
      <c r="M6893" s="267">
        <v>-67.195277595414552</v>
      </c>
    </row>
    <row r="6894" spans="1:13" x14ac:dyDescent="0.25">
      <c r="A6894" s="267">
        <v>9271153</v>
      </c>
      <c r="B6894" s="267" t="s">
        <v>11488</v>
      </c>
      <c r="C6894" s="267" t="s">
        <v>2525</v>
      </c>
      <c r="D6894" s="268"/>
      <c r="E6894" s="267">
        <v>60</v>
      </c>
      <c r="F6894" s="269">
        <v>1897</v>
      </c>
      <c r="G6894" s="270">
        <v>3812.8</v>
      </c>
      <c r="M6894" s="267">
        <v>-81.831107058919457</v>
      </c>
    </row>
    <row r="6895" spans="1:13" x14ac:dyDescent="0.25">
      <c r="A6895" s="267">
        <v>9272116</v>
      </c>
      <c r="B6895" s="267" t="s">
        <v>11490</v>
      </c>
      <c r="C6895" s="267" t="s">
        <v>2525</v>
      </c>
      <c r="D6895" s="268"/>
      <c r="E6895" s="267">
        <v>70</v>
      </c>
      <c r="F6895" s="269">
        <v>489</v>
      </c>
      <c r="G6895" s="270">
        <v>983.8</v>
      </c>
      <c r="M6895" s="267">
        <v>-86.499865559297859</v>
      </c>
    </row>
    <row r="6896" spans="1:13" x14ac:dyDescent="0.25">
      <c r="A6896" s="267">
        <v>9272118</v>
      </c>
      <c r="B6896" s="267" t="s">
        <v>11492</v>
      </c>
      <c r="C6896" s="267" t="s">
        <v>22275</v>
      </c>
      <c r="D6896" s="268"/>
      <c r="E6896" s="267">
        <v>50</v>
      </c>
      <c r="F6896" s="269">
        <v>3458</v>
      </c>
      <c r="G6896" s="270">
        <v>6949.8</v>
      </c>
      <c r="M6896" s="267">
        <v>-70.518444887264963</v>
      </c>
    </row>
    <row r="6897" spans="1:13" x14ac:dyDescent="0.25">
      <c r="A6897" s="267">
        <v>9272119</v>
      </c>
      <c r="B6897" s="267" t="s">
        <v>11494</v>
      </c>
      <c r="C6897" s="267" t="s">
        <v>2525</v>
      </c>
      <c r="D6897" s="268"/>
      <c r="E6897" s="267">
        <v>70</v>
      </c>
      <c r="F6897" s="269">
        <v>452</v>
      </c>
      <c r="G6897" s="270">
        <v>908.4</v>
      </c>
      <c r="M6897" s="267">
        <v>-85.624013647400119</v>
      </c>
    </row>
    <row r="6898" spans="1:13" x14ac:dyDescent="0.25">
      <c r="A6898" s="267">
        <v>9272120</v>
      </c>
      <c r="B6898" s="267" t="s">
        <v>12828</v>
      </c>
      <c r="C6898" s="267" t="s">
        <v>22275</v>
      </c>
      <c r="D6898" s="268"/>
      <c r="E6898" s="267">
        <v>50</v>
      </c>
      <c r="F6898" s="269">
        <v>4173</v>
      </c>
      <c r="G6898" s="270">
        <v>8388.6</v>
      </c>
      <c r="M6898" s="267">
        <v>-73.819595705445579</v>
      </c>
    </row>
    <row r="6899" spans="1:13" x14ac:dyDescent="0.25">
      <c r="A6899" s="267">
        <v>9272121</v>
      </c>
      <c r="B6899" s="267" t="s">
        <v>11497</v>
      </c>
      <c r="C6899" s="267" t="s">
        <v>2525</v>
      </c>
      <c r="D6899" s="268"/>
      <c r="E6899" s="267">
        <v>60</v>
      </c>
      <c r="F6899" s="269">
        <v>1197</v>
      </c>
      <c r="G6899" s="270">
        <v>2405.8000000000002</v>
      </c>
      <c r="M6899" s="267">
        <v>-84.305066053349748</v>
      </c>
    </row>
    <row r="6900" spans="1:13" x14ac:dyDescent="0.25">
      <c r="A6900" s="267">
        <v>9272122</v>
      </c>
      <c r="B6900" s="267" t="s">
        <v>11499</v>
      </c>
      <c r="C6900" s="267" t="s">
        <v>2525</v>
      </c>
      <c r="D6900" s="268"/>
      <c r="E6900" s="267">
        <v>70</v>
      </c>
      <c r="F6900" s="269">
        <v>676</v>
      </c>
      <c r="G6900" s="270">
        <v>1358.4</v>
      </c>
      <c r="M6900" s="267">
        <v>-85.09964631321003</v>
      </c>
    </row>
    <row r="6901" spans="1:13" x14ac:dyDescent="0.25">
      <c r="A6901" s="267">
        <v>9272126</v>
      </c>
      <c r="B6901" s="267" t="s">
        <v>11501</v>
      </c>
      <c r="C6901" s="267" t="s">
        <v>2525</v>
      </c>
      <c r="D6901" s="268"/>
      <c r="E6901" s="267">
        <v>70</v>
      </c>
      <c r="F6901" s="269">
        <v>1249</v>
      </c>
      <c r="G6901" s="270">
        <v>2511.1999999999998</v>
      </c>
      <c r="M6901" s="267">
        <v>-86.490896708437461</v>
      </c>
    </row>
    <row r="6902" spans="1:13" x14ac:dyDescent="0.25">
      <c r="A6902" s="267">
        <v>9272127</v>
      </c>
      <c r="B6902" s="267" t="s">
        <v>11503</v>
      </c>
      <c r="C6902" s="267" t="s">
        <v>2525</v>
      </c>
      <c r="D6902" s="268"/>
      <c r="E6902" s="267">
        <v>60</v>
      </c>
      <c r="F6902" s="269">
        <v>1670</v>
      </c>
      <c r="G6902" s="270">
        <v>3356.8</v>
      </c>
      <c r="M6902" s="267">
        <v>-84.651704281729849</v>
      </c>
    </row>
    <row r="6903" spans="1:13" x14ac:dyDescent="0.25">
      <c r="A6903" s="267">
        <v>9272128</v>
      </c>
      <c r="B6903" s="267" t="s">
        <v>11505</v>
      </c>
      <c r="C6903" s="267" t="s">
        <v>2525</v>
      </c>
      <c r="D6903" s="268"/>
      <c r="E6903" s="267">
        <v>60</v>
      </c>
      <c r="F6903" s="269">
        <v>799</v>
      </c>
      <c r="G6903" s="270">
        <v>1605.4</v>
      </c>
      <c r="M6903" s="267">
        <v>-80.117949305425512</v>
      </c>
    </row>
    <row r="6904" spans="1:13" x14ac:dyDescent="0.25">
      <c r="A6904" s="267">
        <v>9272129</v>
      </c>
      <c r="B6904" s="267" t="s">
        <v>11507</v>
      </c>
      <c r="C6904" s="267" t="s">
        <v>2525</v>
      </c>
      <c r="D6904" s="268"/>
      <c r="E6904" s="267">
        <v>60</v>
      </c>
      <c r="F6904" s="269">
        <v>1649</v>
      </c>
      <c r="G6904" s="270">
        <v>3314.4</v>
      </c>
      <c r="M6904" s="267">
        <v>-81.119887042456455</v>
      </c>
    </row>
    <row r="6905" spans="1:13" x14ac:dyDescent="0.25">
      <c r="A6905" s="267">
        <v>9272134</v>
      </c>
      <c r="B6905" s="267" t="s">
        <v>11509</v>
      </c>
      <c r="C6905" s="267" t="s">
        <v>2525</v>
      </c>
      <c r="D6905" s="268"/>
      <c r="E6905" s="267">
        <v>70</v>
      </c>
      <c r="F6905" s="269">
        <v>1168</v>
      </c>
      <c r="G6905" s="270">
        <v>2347.4</v>
      </c>
      <c r="M6905" s="267">
        <v>-85.87086463896496</v>
      </c>
    </row>
    <row r="6906" spans="1:13" x14ac:dyDescent="0.25">
      <c r="A6906" s="267">
        <v>9272136</v>
      </c>
      <c r="B6906" s="267" t="s">
        <v>11511</v>
      </c>
      <c r="C6906" s="267" t="s">
        <v>2525</v>
      </c>
      <c r="D6906" s="268"/>
      <c r="E6906" s="267">
        <v>60</v>
      </c>
      <c r="F6906" s="269">
        <v>2164</v>
      </c>
      <c r="G6906" s="270">
        <v>4349.3999999999996</v>
      </c>
      <c r="M6906" s="267">
        <v>-82.168605684484149</v>
      </c>
    </row>
    <row r="6907" spans="1:13" x14ac:dyDescent="0.25">
      <c r="A6907" s="267">
        <v>9272138</v>
      </c>
      <c r="B6907" s="267" t="s">
        <v>11513</v>
      </c>
      <c r="C6907" s="267" t="s">
        <v>2525</v>
      </c>
      <c r="D6907" s="268"/>
      <c r="E6907" s="267">
        <v>60</v>
      </c>
      <c r="F6907" s="269">
        <v>1413</v>
      </c>
      <c r="G6907" s="270">
        <v>2840.6</v>
      </c>
      <c r="M6907" s="267">
        <v>-82.696361377207211</v>
      </c>
    </row>
    <row r="6908" spans="1:13" x14ac:dyDescent="0.25">
      <c r="A6908" s="267">
        <v>9272139</v>
      </c>
      <c r="B6908" s="267" t="s">
        <v>11515</v>
      </c>
      <c r="C6908" s="267" t="s">
        <v>2525</v>
      </c>
      <c r="D6908" s="268"/>
      <c r="E6908" s="267">
        <v>70</v>
      </c>
      <c r="F6908" s="269">
        <v>347</v>
      </c>
      <c r="G6908" s="270">
        <v>698.2</v>
      </c>
      <c r="M6908" s="267">
        <v>-87.973157067473906</v>
      </c>
    </row>
    <row r="6909" spans="1:13" x14ac:dyDescent="0.25">
      <c r="A6909" s="267">
        <v>9272140</v>
      </c>
      <c r="B6909" s="267" t="s">
        <v>11517</v>
      </c>
      <c r="C6909" s="267" t="s">
        <v>2525</v>
      </c>
      <c r="D6909" s="268"/>
      <c r="E6909" s="267">
        <v>70</v>
      </c>
      <c r="F6909" s="269">
        <v>990</v>
      </c>
      <c r="G6909" s="270">
        <v>1990.4</v>
      </c>
      <c r="M6909" s="267">
        <v>-87.491715440299117</v>
      </c>
    </row>
    <row r="6910" spans="1:13" x14ac:dyDescent="0.25">
      <c r="A6910" s="267">
        <v>9272141</v>
      </c>
      <c r="B6910" s="267" t="s">
        <v>11519</v>
      </c>
      <c r="C6910" s="267" t="s">
        <v>2525</v>
      </c>
      <c r="D6910" s="268"/>
      <c r="E6910" s="267">
        <v>50</v>
      </c>
      <c r="F6910" s="269">
        <v>2222</v>
      </c>
      <c r="G6910" s="270">
        <v>4465.6000000000004</v>
      </c>
      <c r="M6910" s="267">
        <v>-71.931919309412422</v>
      </c>
    </row>
    <row r="6911" spans="1:13" x14ac:dyDescent="0.25">
      <c r="A6911" s="267">
        <v>9272142</v>
      </c>
      <c r="B6911" s="267" t="s">
        <v>11521</v>
      </c>
      <c r="C6911" s="267" t="s">
        <v>2525</v>
      </c>
      <c r="D6911" s="268"/>
      <c r="E6911" s="267">
        <v>60</v>
      </c>
      <c r="F6911" s="269">
        <v>956</v>
      </c>
      <c r="G6911" s="270">
        <v>1922.2</v>
      </c>
      <c r="M6911" s="267">
        <v>-83.703894792670567</v>
      </c>
    </row>
    <row r="6912" spans="1:13" x14ac:dyDescent="0.25">
      <c r="A6912" s="267">
        <v>9272143</v>
      </c>
      <c r="B6912" s="267" t="s">
        <v>11523</v>
      </c>
      <c r="C6912" s="267" t="s">
        <v>2525</v>
      </c>
      <c r="D6912" s="268"/>
      <c r="E6912" s="267">
        <v>70</v>
      </c>
      <c r="F6912" s="269">
        <v>1475</v>
      </c>
      <c r="G6912" s="270">
        <v>2965.4</v>
      </c>
      <c r="M6912" s="267">
        <v>-85.830803550607257</v>
      </c>
    </row>
    <row r="6913" spans="1:13" x14ac:dyDescent="0.25">
      <c r="A6913" s="267">
        <v>9272145</v>
      </c>
      <c r="B6913" s="267" t="s">
        <v>11525</v>
      </c>
      <c r="C6913" s="267" t="s">
        <v>2525</v>
      </c>
      <c r="D6913" s="268"/>
      <c r="E6913" s="267">
        <v>70</v>
      </c>
      <c r="F6913" s="269">
        <v>639</v>
      </c>
      <c r="G6913" s="270">
        <v>1284.5999999999999</v>
      </c>
      <c r="M6913" s="267">
        <v>-85.542444171723133</v>
      </c>
    </row>
    <row r="6914" spans="1:13" x14ac:dyDescent="0.25">
      <c r="A6914" s="267">
        <v>9272146</v>
      </c>
      <c r="B6914" s="267" t="s">
        <v>11527</v>
      </c>
      <c r="C6914" s="267" t="s">
        <v>2525</v>
      </c>
      <c r="D6914" s="268"/>
      <c r="E6914" s="267">
        <v>70</v>
      </c>
      <c r="F6914" s="269">
        <v>1132</v>
      </c>
      <c r="G6914" s="270">
        <v>2276</v>
      </c>
      <c r="M6914" s="267">
        <v>-85.883704942104629</v>
      </c>
    </row>
    <row r="6915" spans="1:13" x14ac:dyDescent="0.25">
      <c r="A6915" s="267">
        <v>9272147</v>
      </c>
      <c r="B6915" s="267" t="s">
        <v>3520</v>
      </c>
      <c r="C6915" s="267" t="s">
        <v>2525</v>
      </c>
      <c r="D6915" s="268"/>
      <c r="E6915" s="267">
        <v>50</v>
      </c>
      <c r="F6915" s="269">
        <v>1907</v>
      </c>
      <c r="G6915" s="270">
        <v>3833.4</v>
      </c>
      <c r="M6915" s="267">
        <v>-78.50870367056163</v>
      </c>
    </row>
    <row r="6916" spans="1:13" x14ac:dyDescent="0.25">
      <c r="A6916" s="267">
        <v>9272149</v>
      </c>
      <c r="B6916" s="267" t="s">
        <v>11530</v>
      </c>
      <c r="C6916" s="267" t="s">
        <v>2525</v>
      </c>
      <c r="D6916" s="268"/>
      <c r="E6916" s="267">
        <v>60</v>
      </c>
      <c r="F6916" s="269">
        <v>1952</v>
      </c>
      <c r="G6916" s="270">
        <v>3922.6</v>
      </c>
      <c r="M6916" s="267">
        <v>-82.173983948861974</v>
      </c>
    </row>
    <row r="6917" spans="1:13" x14ac:dyDescent="0.25">
      <c r="A6917" s="267">
        <v>9272150</v>
      </c>
      <c r="B6917" s="267" t="s">
        <v>11532</v>
      </c>
      <c r="C6917" s="267" t="s">
        <v>2525</v>
      </c>
      <c r="D6917" s="268"/>
      <c r="E6917" s="267">
        <v>60</v>
      </c>
      <c r="F6917" s="269">
        <v>1172</v>
      </c>
      <c r="G6917" s="270">
        <v>2354.8000000000002</v>
      </c>
      <c r="M6917" s="267">
        <v>-84.630857420536074</v>
      </c>
    </row>
    <row r="6918" spans="1:13" x14ac:dyDescent="0.25">
      <c r="A6918" s="267">
        <v>9272151</v>
      </c>
      <c r="B6918" s="267" t="s">
        <v>11534</v>
      </c>
      <c r="C6918" s="267" t="s">
        <v>22275</v>
      </c>
      <c r="D6918" s="268"/>
      <c r="E6918" s="267">
        <v>60</v>
      </c>
      <c r="F6918" s="269">
        <v>5142</v>
      </c>
      <c r="G6918" s="270">
        <v>10334.799999999999</v>
      </c>
      <c r="M6918" s="267">
        <v>-79.753311574217079</v>
      </c>
    </row>
    <row r="6919" spans="1:13" x14ac:dyDescent="0.25">
      <c r="A6919" s="267">
        <v>9272152</v>
      </c>
      <c r="B6919" s="267" t="s">
        <v>11536</v>
      </c>
      <c r="C6919" s="267" t="s">
        <v>2525</v>
      </c>
      <c r="D6919" s="268"/>
      <c r="E6919" s="267">
        <v>60</v>
      </c>
      <c r="F6919" s="269">
        <v>568</v>
      </c>
      <c r="G6919" s="270">
        <v>1142.2</v>
      </c>
      <c r="M6919" s="267">
        <v>-81.662439990870681</v>
      </c>
    </row>
    <row r="6920" spans="1:13" x14ac:dyDescent="0.25">
      <c r="A6920" s="267">
        <v>9272451</v>
      </c>
      <c r="B6920" s="267" t="s">
        <v>11538</v>
      </c>
      <c r="C6920" s="267" t="s">
        <v>22278</v>
      </c>
      <c r="D6920" s="268"/>
      <c r="E6920" s="267">
        <v>50</v>
      </c>
      <c r="F6920" s="269">
        <v>0</v>
      </c>
      <c r="G6920" s="270">
        <v>0</v>
      </c>
      <c r="M6920" s="267">
        <v>0</v>
      </c>
    </row>
    <row r="6921" spans="1:13" x14ac:dyDescent="0.25">
      <c r="A6921" s="267">
        <v>9272452</v>
      </c>
      <c r="B6921" s="267" t="s">
        <v>11540</v>
      </c>
      <c r="C6921" s="267" t="s">
        <v>22278</v>
      </c>
      <c r="D6921" s="268"/>
      <c r="E6921" s="267">
        <v>50</v>
      </c>
      <c r="F6921" s="269">
        <v>0</v>
      </c>
      <c r="G6921" s="270">
        <v>0</v>
      </c>
      <c r="M6921" s="267">
        <v>0</v>
      </c>
    </row>
    <row r="6922" spans="1:13" x14ac:dyDescent="0.25">
      <c r="A6922" s="267">
        <v>9272453</v>
      </c>
      <c r="B6922" s="267" t="s">
        <v>11542</v>
      </c>
      <c r="C6922" s="267" t="s">
        <v>22278</v>
      </c>
      <c r="D6922" s="268"/>
      <c r="E6922" s="267">
        <v>50</v>
      </c>
      <c r="F6922" s="269">
        <v>0</v>
      </c>
      <c r="G6922" s="270">
        <v>0</v>
      </c>
      <c r="M6922" s="267">
        <v>0</v>
      </c>
    </row>
    <row r="6923" spans="1:13" x14ac:dyDescent="0.25">
      <c r="A6923" s="267">
        <v>9272455</v>
      </c>
      <c r="B6923" s="267" t="s">
        <v>11544</v>
      </c>
      <c r="C6923" s="267" t="s">
        <v>22278</v>
      </c>
      <c r="D6923" s="268"/>
      <c r="E6923" s="267">
        <v>50</v>
      </c>
      <c r="F6923" s="269">
        <v>0</v>
      </c>
      <c r="G6923" s="270">
        <v>0</v>
      </c>
      <c r="M6923" s="267">
        <v>0</v>
      </c>
    </row>
    <row r="6924" spans="1:13" x14ac:dyDescent="0.25">
      <c r="A6924" s="267">
        <v>9272456</v>
      </c>
      <c r="B6924" s="267" t="s">
        <v>11546</v>
      </c>
      <c r="C6924" s="267" t="s">
        <v>22278</v>
      </c>
      <c r="D6924" s="268"/>
      <c r="E6924" s="267">
        <v>50</v>
      </c>
      <c r="F6924" s="269">
        <v>0</v>
      </c>
      <c r="G6924" s="270">
        <v>0</v>
      </c>
      <c r="M6924" s="267">
        <v>0</v>
      </c>
    </row>
    <row r="6925" spans="1:13" x14ac:dyDescent="0.25">
      <c r="A6925" s="267">
        <v>9272457</v>
      </c>
      <c r="B6925" s="267" t="s">
        <v>11548</v>
      </c>
      <c r="C6925" s="267" t="s">
        <v>22278</v>
      </c>
      <c r="D6925" s="268"/>
      <c r="E6925" s="267">
        <v>50</v>
      </c>
      <c r="F6925" s="269">
        <v>0</v>
      </c>
      <c r="G6925" s="270">
        <v>0</v>
      </c>
      <c r="M6925" s="267">
        <v>0</v>
      </c>
    </row>
    <row r="6926" spans="1:13" x14ac:dyDescent="0.25">
      <c r="A6926" s="267">
        <v>9272458</v>
      </c>
      <c r="B6926" s="267" t="s">
        <v>11550</v>
      </c>
      <c r="C6926" s="267" t="s">
        <v>22278</v>
      </c>
      <c r="D6926" s="268"/>
      <c r="E6926" s="267">
        <v>50</v>
      </c>
      <c r="F6926" s="269">
        <v>0</v>
      </c>
      <c r="G6926" s="270">
        <v>0</v>
      </c>
      <c r="M6926" s="267">
        <v>0</v>
      </c>
    </row>
    <row r="6927" spans="1:13" x14ac:dyDescent="0.25">
      <c r="A6927" s="267">
        <v>9272459</v>
      </c>
      <c r="B6927" s="267" t="s">
        <v>11552</v>
      </c>
      <c r="C6927" s="267" t="s">
        <v>22278</v>
      </c>
      <c r="D6927" s="268"/>
      <c r="E6927" s="267">
        <v>50</v>
      </c>
      <c r="F6927" s="269">
        <v>0</v>
      </c>
      <c r="G6927" s="270">
        <v>0</v>
      </c>
      <c r="M6927" s="267">
        <v>0</v>
      </c>
    </row>
    <row r="6928" spans="1:13" x14ac:dyDescent="0.25">
      <c r="A6928" s="267">
        <v>9272460</v>
      </c>
      <c r="B6928" s="267" t="s">
        <v>11554</v>
      </c>
      <c r="C6928" s="267" t="s">
        <v>22278</v>
      </c>
      <c r="D6928" s="268"/>
      <c r="E6928" s="267">
        <v>50</v>
      </c>
      <c r="F6928" s="269">
        <v>0</v>
      </c>
      <c r="G6928" s="270">
        <v>0</v>
      </c>
      <c r="M6928" s="267">
        <v>0</v>
      </c>
    </row>
    <row r="6929" spans="1:13" x14ac:dyDescent="0.25">
      <c r="A6929" s="267">
        <v>9272461</v>
      </c>
      <c r="B6929" s="267" t="s">
        <v>11556</v>
      </c>
      <c r="C6929" s="267" t="s">
        <v>22278</v>
      </c>
      <c r="D6929" s="268"/>
      <c r="E6929" s="267">
        <v>50</v>
      </c>
      <c r="F6929" s="269">
        <v>0</v>
      </c>
      <c r="G6929" s="270">
        <v>0</v>
      </c>
      <c r="M6929" s="267">
        <v>0</v>
      </c>
    </row>
    <row r="6930" spans="1:13" x14ac:dyDescent="0.25">
      <c r="A6930" s="267">
        <v>9272463</v>
      </c>
      <c r="B6930" s="267" t="s">
        <v>11558</v>
      </c>
      <c r="C6930" s="267" t="s">
        <v>22278</v>
      </c>
      <c r="D6930" s="268"/>
      <c r="E6930" s="267">
        <v>50</v>
      </c>
      <c r="F6930" s="269">
        <v>0</v>
      </c>
      <c r="G6930" s="270">
        <v>0</v>
      </c>
      <c r="M6930" s="267">
        <v>0</v>
      </c>
    </row>
    <row r="6931" spans="1:13" x14ac:dyDescent="0.25">
      <c r="A6931" s="267">
        <v>9273111</v>
      </c>
      <c r="B6931" s="267" t="s">
        <v>11560</v>
      </c>
      <c r="C6931" s="267" t="s">
        <v>22275</v>
      </c>
      <c r="D6931" s="268"/>
      <c r="E6931" s="267">
        <v>50</v>
      </c>
      <c r="F6931" s="269">
        <v>6382</v>
      </c>
      <c r="G6931" s="270">
        <v>12828.8</v>
      </c>
      <c r="M6931" s="267">
        <v>-74.716317903102833</v>
      </c>
    </row>
    <row r="6932" spans="1:13" x14ac:dyDescent="0.25">
      <c r="A6932" s="267">
        <v>9273113</v>
      </c>
      <c r="B6932" s="267" t="s">
        <v>11562</v>
      </c>
      <c r="C6932" s="267" t="s">
        <v>2525</v>
      </c>
      <c r="D6932" s="268"/>
      <c r="E6932" s="267">
        <v>50</v>
      </c>
      <c r="F6932" s="269">
        <v>838</v>
      </c>
      <c r="G6932" s="270">
        <v>1685</v>
      </c>
      <c r="M6932" s="267">
        <v>-77.939960401177984</v>
      </c>
    </row>
    <row r="6933" spans="1:13" x14ac:dyDescent="0.25">
      <c r="A6933" s="267">
        <v>9273115</v>
      </c>
      <c r="B6933" s="267" t="s">
        <v>11564</v>
      </c>
      <c r="C6933" s="267" t="s">
        <v>2525</v>
      </c>
      <c r="D6933" s="268"/>
      <c r="E6933" s="267">
        <v>50</v>
      </c>
      <c r="F6933" s="269">
        <v>662</v>
      </c>
      <c r="G6933" s="270">
        <v>1330</v>
      </c>
      <c r="M6933" s="267">
        <v>-78.642178721549485</v>
      </c>
    </row>
    <row r="6934" spans="1:13" x14ac:dyDescent="0.25">
      <c r="A6934" s="267">
        <v>9273116</v>
      </c>
      <c r="B6934" s="267" t="s">
        <v>11566</v>
      </c>
      <c r="C6934" s="267" t="s">
        <v>2525</v>
      </c>
      <c r="D6934" s="268"/>
      <c r="E6934" s="267">
        <v>50</v>
      </c>
      <c r="F6934" s="269">
        <v>5698</v>
      </c>
      <c r="G6934" s="270">
        <v>11453.8</v>
      </c>
      <c r="M6934" s="267">
        <v>-75.068503114932923</v>
      </c>
    </row>
    <row r="6935" spans="1:13" x14ac:dyDescent="0.25">
      <c r="A6935" s="267">
        <v>9273119</v>
      </c>
      <c r="B6935" s="267" t="s">
        <v>11568</v>
      </c>
      <c r="C6935" s="267" t="s">
        <v>2525</v>
      </c>
      <c r="D6935" s="268"/>
      <c r="E6935" s="267">
        <v>60</v>
      </c>
      <c r="F6935" s="269">
        <v>595</v>
      </c>
      <c r="G6935" s="270">
        <v>1195.2</v>
      </c>
      <c r="M6935" s="267">
        <v>-79.905825328619784</v>
      </c>
    </row>
    <row r="6936" spans="1:13" x14ac:dyDescent="0.25">
      <c r="A6936" s="267">
        <v>9273121</v>
      </c>
      <c r="B6936" s="267" t="s">
        <v>11570</v>
      </c>
      <c r="C6936" s="267" t="s">
        <v>2525</v>
      </c>
      <c r="D6936" s="268"/>
      <c r="E6936" s="267">
        <v>60</v>
      </c>
      <c r="F6936" s="269">
        <v>490</v>
      </c>
      <c r="G6936" s="270">
        <v>985.2</v>
      </c>
      <c r="M6936" s="267">
        <v>-79.293700720613344</v>
      </c>
    </row>
    <row r="6937" spans="1:13" x14ac:dyDescent="0.25">
      <c r="A6937" s="267">
        <v>9273125</v>
      </c>
      <c r="B6937" s="267" t="s">
        <v>4346</v>
      </c>
      <c r="C6937" s="267" t="s">
        <v>2525</v>
      </c>
      <c r="D6937" s="268"/>
      <c r="E6937" s="267">
        <v>50</v>
      </c>
      <c r="F6937" s="269">
        <v>1012</v>
      </c>
      <c r="G6937" s="270">
        <v>2033.2</v>
      </c>
      <c r="M6937" s="267">
        <v>-78.701970864226439</v>
      </c>
    </row>
    <row r="6938" spans="1:13" x14ac:dyDescent="0.25">
      <c r="A6938" s="267">
        <v>9273127</v>
      </c>
      <c r="B6938" s="267" t="s">
        <v>11573</v>
      </c>
      <c r="C6938" s="267" t="s">
        <v>2525</v>
      </c>
      <c r="D6938" s="268"/>
      <c r="E6938" s="267">
        <v>50</v>
      </c>
      <c r="F6938" s="269">
        <v>592</v>
      </c>
      <c r="G6938" s="270">
        <v>1189.2</v>
      </c>
      <c r="M6938" s="267">
        <v>-37.096563807208454</v>
      </c>
    </row>
    <row r="6939" spans="1:13" x14ac:dyDescent="0.25">
      <c r="A6939" s="267">
        <v>9273133</v>
      </c>
      <c r="B6939" s="267" t="s">
        <v>11575</v>
      </c>
      <c r="C6939" s="267" t="s">
        <v>2525</v>
      </c>
      <c r="D6939" s="268"/>
      <c r="E6939" s="267">
        <v>60</v>
      </c>
      <c r="F6939" s="269">
        <v>2074</v>
      </c>
      <c r="G6939" s="270">
        <v>4168.2</v>
      </c>
      <c r="M6939" s="267">
        <v>-79.001885817534415</v>
      </c>
    </row>
    <row r="6940" spans="1:13" x14ac:dyDescent="0.25">
      <c r="A6940" s="267">
        <v>9273137</v>
      </c>
      <c r="B6940" s="267" t="s">
        <v>11577</v>
      </c>
      <c r="C6940" s="267" t="s">
        <v>22275</v>
      </c>
      <c r="D6940" s="268"/>
      <c r="E6940" s="267">
        <v>50</v>
      </c>
      <c r="F6940" s="269">
        <v>7734</v>
      </c>
      <c r="G6940" s="270">
        <v>15544.6</v>
      </c>
      <c r="M6940" s="267">
        <v>-69.757235692232001</v>
      </c>
    </row>
    <row r="6941" spans="1:13" x14ac:dyDescent="0.25">
      <c r="A6941" s="267">
        <v>9273139</v>
      </c>
      <c r="B6941" s="267" t="s">
        <v>1255</v>
      </c>
      <c r="C6941" s="267" t="s">
        <v>2525</v>
      </c>
      <c r="D6941" s="268"/>
      <c r="E6941" s="267">
        <v>60</v>
      </c>
      <c r="F6941" s="269">
        <v>442</v>
      </c>
      <c r="G6941" s="270">
        <v>889.4</v>
      </c>
      <c r="M6941" s="267">
        <v>-81.104935818092386</v>
      </c>
    </row>
    <row r="6942" spans="1:13" x14ac:dyDescent="0.25">
      <c r="A6942" s="267">
        <v>9273141</v>
      </c>
      <c r="B6942" s="267" t="s">
        <v>11580</v>
      </c>
      <c r="C6942" s="267" t="s">
        <v>2525</v>
      </c>
      <c r="D6942" s="268"/>
      <c r="E6942" s="267">
        <v>50</v>
      </c>
      <c r="F6942" s="269">
        <v>2602</v>
      </c>
      <c r="G6942" s="270">
        <v>5229.3999999999996</v>
      </c>
      <c r="M6942" s="267">
        <v>-78.181687058419286</v>
      </c>
    </row>
    <row r="6943" spans="1:13" x14ac:dyDescent="0.25">
      <c r="A6943" s="267">
        <v>9273147</v>
      </c>
      <c r="B6943" s="267" t="s">
        <v>11582</v>
      </c>
      <c r="C6943" s="267" t="s">
        <v>22275</v>
      </c>
      <c r="D6943" s="268"/>
      <c r="E6943" s="267">
        <v>50</v>
      </c>
      <c r="F6943" s="269">
        <v>7043</v>
      </c>
      <c r="G6943" s="270">
        <v>14156.2</v>
      </c>
      <c r="M6943" s="267">
        <v>-66.903290416818493</v>
      </c>
    </row>
    <row r="6944" spans="1:13" x14ac:dyDescent="0.25">
      <c r="A6944" s="267">
        <v>9273152</v>
      </c>
      <c r="B6944" s="267" t="s">
        <v>11584</v>
      </c>
      <c r="C6944" s="267" t="s">
        <v>22275</v>
      </c>
      <c r="D6944" s="268"/>
      <c r="E6944" s="267">
        <v>50</v>
      </c>
      <c r="F6944" s="269">
        <v>6395</v>
      </c>
      <c r="G6944" s="270">
        <v>12854</v>
      </c>
      <c r="M6944" s="267">
        <v>-59.940297016341262</v>
      </c>
    </row>
    <row r="6945" spans="1:13" x14ac:dyDescent="0.25">
      <c r="A6945" s="267">
        <v>9273159</v>
      </c>
      <c r="B6945" s="267" t="s">
        <v>11586</v>
      </c>
      <c r="C6945" s="267" t="s">
        <v>2525</v>
      </c>
      <c r="D6945" s="268"/>
      <c r="E6945" s="267">
        <v>50</v>
      </c>
      <c r="F6945" s="269">
        <v>1095</v>
      </c>
      <c r="G6945" s="270">
        <v>2201.4</v>
      </c>
      <c r="M6945" s="267">
        <v>-72.305724641655146</v>
      </c>
    </row>
    <row r="6946" spans="1:13" x14ac:dyDescent="0.25">
      <c r="A6946" s="267">
        <v>9273163</v>
      </c>
      <c r="B6946" s="267" t="s">
        <v>11588</v>
      </c>
      <c r="C6946" s="267" t="s">
        <v>2525</v>
      </c>
      <c r="D6946" s="268"/>
      <c r="E6946" s="267">
        <v>50</v>
      </c>
      <c r="F6946" s="269">
        <v>1004</v>
      </c>
      <c r="G6946" s="270">
        <v>2017.8</v>
      </c>
      <c r="M6946" s="267">
        <v>-76.298192249655045</v>
      </c>
    </row>
    <row r="6947" spans="1:13" x14ac:dyDescent="0.25">
      <c r="A6947" s="267">
        <v>9273164</v>
      </c>
      <c r="B6947" s="267" t="s">
        <v>11590</v>
      </c>
      <c r="C6947" s="267" t="s">
        <v>22275</v>
      </c>
      <c r="D6947" s="268"/>
      <c r="E6947" s="267">
        <v>50</v>
      </c>
      <c r="F6947" s="269">
        <v>2760</v>
      </c>
      <c r="G6947" s="270">
        <v>5547.4</v>
      </c>
      <c r="M6947" s="267">
        <v>-77.106294474007328</v>
      </c>
    </row>
    <row r="6948" spans="1:13" x14ac:dyDescent="0.25">
      <c r="A6948" s="267">
        <v>9273165</v>
      </c>
      <c r="B6948" s="267" t="s">
        <v>11592</v>
      </c>
      <c r="C6948" s="267" t="s">
        <v>2525</v>
      </c>
      <c r="D6948" s="268"/>
      <c r="E6948" s="267">
        <v>60</v>
      </c>
      <c r="F6948" s="269">
        <v>1614</v>
      </c>
      <c r="G6948" s="270">
        <v>3244.6</v>
      </c>
      <c r="M6948" s="267">
        <v>-80.86392258766125</v>
      </c>
    </row>
    <row r="6949" spans="1:13" x14ac:dyDescent="0.25">
      <c r="A6949" s="267">
        <v>9273166</v>
      </c>
      <c r="B6949" s="267" t="s">
        <v>11594</v>
      </c>
      <c r="C6949" s="267" t="s">
        <v>2525</v>
      </c>
      <c r="D6949" s="268"/>
      <c r="E6949" s="267">
        <v>50</v>
      </c>
      <c r="F6949" s="269">
        <v>2630</v>
      </c>
      <c r="G6949" s="270">
        <v>5285.6</v>
      </c>
      <c r="M6949" s="267">
        <v>-70.847565662398125</v>
      </c>
    </row>
    <row r="6950" spans="1:13" x14ac:dyDescent="0.25">
      <c r="A6950" s="267">
        <v>9273172</v>
      </c>
      <c r="B6950" s="267" t="s">
        <v>11596</v>
      </c>
      <c r="C6950" s="267" t="s">
        <v>2525</v>
      </c>
      <c r="D6950" s="268"/>
      <c r="E6950" s="267">
        <v>60</v>
      </c>
      <c r="F6950" s="269">
        <v>1719</v>
      </c>
      <c r="G6950" s="270">
        <v>3455.8</v>
      </c>
      <c r="M6950" s="267">
        <v>-79.55846823189512</v>
      </c>
    </row>
    <row r="6951" spans="1:13" x14ac:dyDescent="0.25">
      <c r="A6951" s="267">
        <v>9273175</v>
      </c>
      <c r="B6951" s="267" t="s">
        <v>11598</v>
      </c>
      <c r="C6951" s="267" t="s">
        <v>2525</v>
      </c>
      <c r="D6951" s="268"/>
      <c r="E6951" s="267">
        <v>50</v>
      </c>
      <c r="F6951" s="269">
        <v>800</v>
      </c>
      <c r="G6951" s="270">
        <v>1608.2</v>
      </c>
      <c r="M6951" s="267">
        <v>-77.481619930499789</v>
      </c>
    </row>
    <row r="6952" spans="1:13" x14ac:dyDescent="0.25">
      <c r="A6952" s="267">
        <v>9273177</v>
      </c>
      <c r="B6952" s="267" t="s">
        <v>11600</v>
      </c>
      <c r="C6952" s="267" t="s">
        <v>2525</v>
      </c>
      <c r="D6952" s="268"/>
      <c r="E6952" s="267">
        <v>50</v>
      </c>
      <c r="F6952" s="269">
        <v>902</v>
      </c>
      <c r="G6952" s="270">
        <v>1813.2</v>
      </c>
      <c r="M6952" s="267">
        <v>-70.377992094607876</v>
      </c>
    </row>
    <row r="6953" spans="1:13" x14ac:dyDescent="0.25">
      <c r="A6953" s="267">
        <v>9273178</v>
      </c>
      <c r="B6953" s="267" t="s">
        <v>11602</v>
      </c>
      <c r="C6953" s="267" t="s">
        <v>2525</v>
      </c>
      <c r="D6953" s="268"/>
      <c r="E6953" s="267">
        <v>50</v>
      </c>
      <c r="F6953" s="269">
        <v>833</v>
      </c>
      <c r="G6953" s="270">
        <v>1675</v>
      </c>
      <c r="M6953" s="267">
        <v>-78.118965623281099</v>
      </c>
    </row>
    <row r="6954" spans="1:13" x14ac:dyDescent="0.25">
      <c r="A6954" s="267">
        <v>9273181</v>
      </c>
      <c r="B6954" s="267" t="s">
        <v>11604</v>
      </c>
      <c r="C6954" s="267" t="s">
        <v>2525</v>
      </c>
      <c r="D6954" s="268"/>
      <c r="E6954" s="267">
        <v>60</v>
      </c>
      <c r="F6954" s="269">
        <v>665</v>
      </c>
      <c r="G6954" s="270">
        <v>1336.2</v>
      </c>
      <c r="M6954" s="267">
        <v>-79.282477104693626</v>
      </c>
    </row>
    <row r="6955" spans="1:13" x14ac:dyDescent="0.25">
      <c r="A6955" s="267">
        <v>9273451</v>
      </c>
      <c r="B6955" s="267" t="s">
        <v>11606</v>
      </c>
      <c r="C6955" s="267" t="s">
        <v>22278</v>
      </c>
      <c r="D6955" s="268"/>
      <c r="E6955" s="267">
        <v>50</v>
      </c>
      <c r="F6955" s="269">
        <v>0</v>
      </c>
      <c r="G6955" s="270">
        <v>0</v>
      </c>
      <c r="M6955" s="267">
        <v>0</v>
      </c>
    </row>
    <row r="6956" spans="1:13" x14ac:dyDescent="0.25">
      <c r="A6956" s="267">
        <v>9273452</v>
      </c>
      <c r="B6956" s="267" t="s">
        <v>11608</v>
      </c>
      <c r="C6956" s="267" t="s">
        <v>22278</v>
      </c>
      <c r="D6956" s="268"/>
      <c r="E6956" s="267">
        <v>50</v>
      </c>
      <c r="F6956" s="269">
        <v>0</v>
      </c>
      <c r="G6956" s="270">
        <v>0</v>
      </c>
      <c r="M6956" s="267">
        <v>0</v>
      </c>
    </row>
    <row r="6957" spans="1:13" x14ac:dyDescent="0.25">
      <c r="A6957" s="267">
        <v>9273453</v>
      </c>
      <c r="B6957" s="267" t="s">
        <v>11610</v>
      </c>
      <c r="C6957" s="267" t="s">
        <v>22278</v>
      </c>
      <c r="D6957" s="268"/>
      <c r="E6957" s="267">
        <v>50</v>
      </c>
      <c r="F6957" s="269">
        <v>0</v>
      </c>
      <c r="G6957" s="270">
        <v>0</v>
      </c>
      <c r="M6957" s="267">
        <v>0</v>
      </c>
    </row>
    <row r="6958" spans="1:13" x14ac:dyDescent="0.25">
      <c r="A6958" s="267">
        <v>9273454</v>
      </c>
      <c r="B6958" s="267" t="s">
        <v>16064</v>
      </c>
      <c r="C6958" s="267" t="s">
        <v>22278</v>
      </c>
      <c r="D6958" s="268"/>
      <c r="E6958" s="267">
        <v>50</v>
      </c>
      <c r="F6958" s="269">
        <v>0</v>
      </c>
      <c r="G6958" s="270">
        <v>0</v>
      </c>
      <c r="M6958" s="267">
        <v>0</v>
      </c>
    </row>
    <row r="6959" spans="1:13" x14ac:dyDescent="0.25">
      <c r="A6959" s="267">
        <v>9274111</v>
      </c>
      <c r="B6959" s="267" t="s">
        <v>16066</v>
      </c>
      <c r="C6959" s="267" t="s">
        <v>2525</v>
      </c>
      <c r="D6959" s="268"/>
      <c r="E6959" s="267">
        <v>50</v>
      </c>
      <c r="F6959" s="269">
        <v>1907</v>
      </c>
      <c r="G6959" s="270">
        <v>3832.2</v>
      </c>
      <c r="M6959" s="267">
        <v>-74.815970315391525</v>
      </c>
    </row>
    <row r="6960" spans="1:13" x14ac:dyDescent="0.25">
      <c r="A6960" s="267">
        <v>9274112</v>
      </c>
      <c r="B6960" s="267" t="s">
        <v>16068</v>
      </c>
      <c r="C6960" s="267" t="s">
        <v>2525</v>
      </c>
      <c r="D6960" s="268"/>
      <c r="E6960" s="267">
        <v>50</v>
      </c>
      <c r="F6960" s="269">
        <v>944</v>
      </c>
      <c r="G6960" s="270">
        <v>1897.6</v>
      </c>
      <c r="M6960" s="267">
        <v>-77.483756753188729</v>
      </c>
    </row>
    <row r="6961" spans="1:13" x14ac:dyDescent="0.25">
      <c r="A6961" s="267">
        <v>9274113</v>
      </c>
      <c r="B6961" s="267" t="s">
        <v>7720</v>
      </c>
      <c r="C6961" s="267" t="s">
        <v>2525</v>
      </c>
      <c r="D6961" s="268"/>
      <c r="E6961" s="267">
        <v>50</v>
      </c>
      <c r="F6961" s="269">
        <v>5521</v>
      </c>
      <c r="G6961" s="270">
        <v>11096.4</v>
      </c>
      <c r="M6961" s="267">
        <v>-73.135294542997144</v>
      </c>
    </row>
    <row r="6962" spans="1:13" x14ac:dyDescent="0.25">
      <c r="A6962" s="267">
        <v>9274114</v>
      </c>
      <c r="B6962" s="267" t="s">
        <v>16071</v>
      </c>
      <c r="C6962" s="267" t="s">
        <v>2525</v>
      </c>
      <c r="D6962" s="268"/>
      <c r="E6962" s="267">
        <v>50</v>
      </c>
      <c r="F6962" s="269">
        <v>1040</v>
      </c>
      <c r="G6962" s="270">
        <v>2089.4</v>
      </c>
      <c r="M6962" s="267">
        <v>-74.139822579415537</v>
      </c>
    </row>
    <row r="6963" spans="1:13" x14ac:dyDescent="0.25">
      <c r="A6963" s="267">
        <v>9274118</v>
      </c>
      <c r="B6963" s="267" t="s">
        <v>16073</v>
      </c>
      <c r="C6963" s="267" t="s">
        <v>2525</v>
      </c>
      <c r="D6963" s="268"/>
      <c r="E6963" s="267">
        <v>50</v>
      </c>
      <c r="F6963" s="269">
        <v>388</v>
      </c>
      <c r="G6963" s="270">
        <v>780.4</v>
      </c>
      <c r="M6963" s="267">
        <v>-74.949419241360914</v>
      </c>
    </row>
    <row r="6964" spans="1:13" x14ac:dyDescent="0.25">
      <c r="A6964" s="267">
        <v>9274119</v>
      </c>
      <c r="B6964" s="267" t="s">
        <v>16075</v>
      </c>
      <c r="C6964" s="267" t="s">
        <v>2525</v>
      </c>
      <c r="D6964" s="268"/>
      <c r="E6964" s="267">
        <v>50</v>
      </c>
      <c r="F6964" s="269">
        <v>873</v>
      </c>
      <c r="G6964" s="270">
        <v>1754.8</v>
      </c>
      <c r="M6964" s="267">
        <v>-71.553024044885731</v>
      </c>
    </row>
    <row r="6965" spans="1:13" x14ac:dyDescent="0.25">
      <c r="A6965" s="267">
        <v>9274120</v>
      </c>
      <c r="B6965" s="267" t="s">
        <v>16077</v>
      </c>
      <c r="C6965" s="267" t="s">
        <v>2525</v>
      </c>
      <c r="D6965" s="268"/>
      <c r="E6965" s="267">
        <v>50</v>
      </c>
      <c r="F6965" s="269">
        <v>2622</v>
      </c>
      <c r="G6965" s="270">
        <v>5271</v>
      </c>
      <c r="M6965" s="267">
        <v>-71.373677799054178</v>
      </c>
    </row>
    <row r="6966" spans="1:13" x14ac:dyDescent="0.25">
      <c r="A6966" s="267">
        <v>9274121</v>
      </c>
      <c r="B6966" s="267" t="s">
        <v>16079</v>
      </c>
      <c r="C6966" s="267" t="s">
        <v>2525</v>
      </c>
      <c r="D6966" s="268"/>
      <c r="E6966" s="267">
        <v>50</v>
      </c>
      <c r="F6966" s="269">
        <v>1746</v>
      </c>
      <c r="G6966" s="270">
        <v>3509.2</v>
      </c>
      <c r="M6966" s="267">
        <v>-73.37591705254215</v>
      </c>
    </row>
    <row r="6967" spans="1:13" x14ac:dyDescent="0.25">
      <c r="A6967" s="267">
        <v>9274124</v>
      </c>
      <c r="B6967" s="267" t="s">
        <v>15204</v>
      </c>
      <c r="C6967" s="267" t="s">
        <v>2525</v>
      </c>
      <c r="D6967" s="268"/>
      <c r="E6967" s="267">
        <v>50</v>
      </c>
      <c r="F6967" s="269">
        <v>1860</v>
      </c>
      <c r="G6967" s="270">
        <v>3738.4</v>
      </c>
      <c r="M6967" s="267">
        <v>-65.119311769202184</v>
      </c>
    </row>
    <row r="6968" spans="1:13" x14ac:dyDescent="0.25">
      <c r="A6968" s="267">
        <v>9274126</v>
      </c>
      <c r="B6968" s="267" t="s">
        <v>16082</v>
      </c>
      <c r="C6968" s="267" t="s">
        <v>2525</v>
      </c>
      <c r="D6968" s="268"/>
      <c r="E6968" s="267">
        <v>50</v>
      </c>
      <c r="F6968" s="269">
        <v>5830</v>
      </c>
      <c r="G6968" s="270">
        <v>11719.2</v>
      </c>
      <c r="M6968" s="267">
        <v>-45.948200667002553</v>
      </c>
    </row>
    <row r="6969" spans="1:13" x14ac:dyDescent="0.25">
      <c r="A6969" s="267">
        <v>9274127</v>
      </c>
      <c r="B6969" s="267" t="s">
        <v>16084</v>
      </c>
      <c r="C6969" s="267" t="s">
        <v>2525</v>
      </c>
      <c r="D6969" s="268"/>
      <c r="E6969" s="267">
        <v>50</v>
      </c>
      <c r="F6969" s="269">
        <v>3712</v>
      </c>
      <c r="G6969" s="270">
        <v>7461.4</v>
      </c>
      <c r="M6969" s="267">
        <v>-78.272030546066716</v>
      </c>
    </row>
    <row r="6970" spans="1:13" x14ac:dyDescent="0.25">
      <c r="A6970" s="267">
        <v>9274128</v>
      </c>
      <c r="B6970" s="267" t="s">
        <v>16086</v>
      </c>
      <c r="C6970" s="267" t="s">
        <v>2525</v>
      </c>
      <c r="D6970" s="268"/>
      <c r="E6970" s="267">
        <v>50</v>
      </c>
      <c r="F6970" s="269">
        <v>5610</v>
      </c>
      <c r="G6970" s="270">
        <v>11275.6</v>
      </c>
      <c r="M6970" s="267">
        <v>-57.718883588390305</v>
      </c>
    </row>
    <row r="6971" spans="1:13" x14ac:dyDescent="0.25">
      <c r="A6971" s="267">
        <v>9274132</v>
      </c>
      <c r="B6971" s="267" t="s">
        <v>16088</v>
      </c>
      <c r="C6971" s="267" t="s">
        <v>2525</v>
      </c>
      <c r="D6971" s="268"/>
      <c r="E6971" s="267">
        <v>50</v>
      </c>
      <c r="F6971" s="269">
        <v>1695</v>
      </c>
      <c r="G6971" s="270">
        <v>3406.2</v>
      </c>
      <c r="M6971" s="267">
        <v>-75.107866001106032</v>
      </c>
    </row>
    <row r="6972" spans="1:13" x14ac:dyDescent="0.25">
      <c r="A6972" s="267">
        <v>9274134</v>
      </c>
      <c r="B6972" s="267" t="s">
        <v>16090</v>
      </c>
      <c r="C6972" s="267" t="s">
        <v>2525</v>
      </c>
      <c r="D6972" s="268"/>
      <c r="E6972" s="267">
        <v>50</v>
      </c>
      <c r="F6972" s="269">
        <v>3247</v>
      </c>
      <c r="G6972" s="270">
        <v>6525.8</v>
      </c>
      <c r="M6972" s="267">
        <v>-62.225014600582888</v>
      </c>
    </row>
    <row r="6973" spans="1:13" x14ac:dyDescent="0.25">
      <c r="A6973" s="267">
        <v>9274135</v>
      </c>
      <c r="B6973" s="267" t="s">
        <v>16092</v>
      </c>
      <c r="C6973" s="267" t="s">
        <v>2525</v>
      </c>
      <c r="D6973" s="268"/>
      <c r="E6973" s="267">
        <v>50</v>
      </c>
      <c r="F6973" s="269">
        <v>854</v>
      </c>
      <c r="G6973" s="270">
        <v>1717.2</v>
      </c>
      <c r="M6973" s="267">
        <v>-73.358295398300797</v>
      </c>
    </row>
    <row r="6974" spans="1:13" x14ac:dyDescent="0.25">
      <c r="A6974" s="267">
        <v>9274141</v>
      </c>
      <c r="B6974" s="267" t="s">
        <v>16094</v>
      </c>
      <c r="C6974" s="267" t="s">
        <v>2525</v>
      </c>
      <c r="D6974" s="268"/>
      <c r="E6974" s="267">
        <v>50</v>
      </c>
      <c r="F6974" s="269">
        <v>1919</v>
      </c>
      <c r="G6974" s="270">
        <v>3857.8</v>
      </c>
      <c r="M6974" s="267">
        <v>-76.037032911690474</v>
      </c>
    </row>
    <row r="6975" spans="1:13" x14ac:dyDescent="0.25">
      <c r="A6975" s="267">
        <v>9274145</v>
      </c>
      <c r="B6975" s="267" t="s">
        <v>16096</v>
      </c>
      <c r="C6975" s="267" t="s">
        <v>2525</v>
      </c>
      <c r="D6975" s="268"/>
      <c r="E6975" s="267">
        <v>50</v>
      </c>
      <c r="F6975" s="269">
        <v>962</v>
      </c>
      <c r="G6975" s="270">
        <v>1933.2</v>
      </c>
      <c r="M6975" s="267">
        <v>-78.122910609656088</v>
      </c>
    </row>
    <row r="6976" spans="1:13" x14ac:dyDescent="0.25">
      <c r="A6976" s="267">
        <v>9274146</v>
      </c>
      <c r="B6976" s="267" t="s">
        <v>16098</v>
      </c>
      <c r="C6976" s="267" t="s">
        <v>2525</v>
      </c>
      <c r="D6976" s="268"/>
      <c r="E6976" s="267">
        <v>50</v>
      </c>
      <c r="F6976" s="269">
        <v>2552</v>
      </c>
      <c r="G6976" s="270">
        <v>5128.8</v>
      </c>
      <c r="M6976" s="267">
        <v>-73.009519425533909</v>
      </c>
    </row>
    <row r="6977" spans="1:13" x14ac:dyDescent="0.25">
      <c r="A6977" s="267">
        <v>9274153</v>
      </c>
      <c r="B6977" s="267" t="s">
        <v>16100</v>
      </c>
      <c r="C6977" s="267" t="s">
        <v>2525</v>
      </c>
      <c r="D6977" s="268"/>
      <c r="E6977" s="267">
        <v>50</v>
      </c>
      <c r="F6977" s="269">
        <v>1913</v>
      </c>
      <c r="G6977" s="270">
        <v>3845.4</v>
      </c>
      <c r="M6977" s="267">
        <v>-70.992442846237708</v>
      </c>
    </row>
    <row r="6978" spans="1:13" x14ac:dyDescent="0.25">
      <c r="A6978" s="267">
        <v>9274154</v>
      </c>
      <c r="B6978" s="267" t="s">
        <v>16102</v>
      </c>
      <c r="C6978" s="267" t="s">
        <v>2525</v>
      </c>
      <c r="D6978" s="268"/>
      <c r="E6978" s="267">
        <v>60</v>
      </c>
      <c r="F6978" s="269">
        <v>533</v>
      </c>
      <c r="G6978" s="270">
        <v>1070.5999999999999</v>
      </c>
      <c r="M6978" s="267">
        <v>-79.373123153567605</v>
      </c>
    </row>
    <row r="6979" spans="1:13" x14ac:dyDescent="0.25">
      <c r="A6979" s="267">
        <v>9274156</v>
      </c>
      <c r="B6979" s="267" t="s">
        <v>16104</v>
      </c>
      <c r="C6979" s="267" t="s">
        <v>2525</v>
      </c>
      <c r="D6979" s="268"/>
      <c r="E6979" s="267">
        <v>50</v>
      </c>
      <c r="F6979" s="269">
        <v>1825</v>
      </c>
      <c r="G6979" s="270">
        <v>3667.8</v>
      </c>
      <c r="M6979" s="267">
        <v>-71.555230167764961</v>
      </c>
    </row>
    <row r="6980" spans="1:13" x14ac:dyDescent="0.25">
      <c r="A6980" s="267">
        <v>9274165</v>
      </c>
      <c r="B6980" s="267" t="s">
        <v>16106</v>
      </c>
      <c r="C6980" s="267" t="s">
        <v>2525</v>
      </c>
      <c r="D6980" s="268"/>
      <c r="E6980" s="267">
        <v>50</v>
      </c>
      <c r="F6980" s="269">
        <v>857</v>
      </c>
      <c r="G6980" s="270">
        <v>1722.2</v>
      </c>
      <c r="M6980" s="267">
        <v>-78.368850305946268</v>
      </c>
    </row>
    <row r="6981" spans="1:13" x14ac:dyDescent="0.25">
      <c r="A6981" s="267">
        <v>9274172</v>
      </c>
      <c r="B6981" s="267" t="s">
        <v>16108</v>
      </c>
      <c r="C6981" s="267" t="s">
        <v>2525</v>
      </c>
      <c r="D6981" s="268"/>
      <c r="E6981" s="267">
        <v>50</v>
      </c>
      <c r="F6981" s="269">
        <v>2356</v>
      </c>
      <c r="G6981" s="270">
        <v>4735.2</v>
      </c>
      <c r="M6981" s="267">
        <v>-75.273344100454153</v>
      </c>
    </row>
    <row r="6982" spans="1:13" x14ac:dyDescent="0.25">
      <c r="A6982" s="267">
        <v>9274174</v>
      </c>
      <c r="B6982" s="267" t="s">
        <v>16110</v>
      </c>
      <c r="C6982" s="267" t="s">
        <v>2525</v>
      </c>
      <c r="D6982" s="268"/>
      <c r="E6982" s="267">
        <v>50</v>
      </c>
      <c r="F6982" s="269">
        <v>801</v>
      </c>
      <c r="G6982" s="270">
        <v>1611</v>
      </c>
      <c r="M6982" s="267">
        <v>-78.906929328186692</v>
      </c>
    </row>
    <row r="6983" spans="1:13" x14ac:dyDescent="0.25">
      <c r="A6983" s="267">
        <v>9274176</v>
      </c>
      <c r="B6983" s="267" t="s">
        <v>16112</v>
      </c>
      <c r="C6983" s="267" t="s">
        <v>22275</v>
      </c>
      <c r="D6983" s="268"/>
      <c r="E6983" s="267">
        <v>50</v>
      </c>
      <c r="F6983" s="269">
        <v>3794</v>
      </c>
      <c r="G6983" s="270">
        <v>7625.6</v>
      </c>
      <c r="M6983" s="267">
        <v>-71.368311270745195</v>
      </c>
    </row>
    <row r="6984" spans="1:13" x14ac:dyDescent="0.25">
      <c r="A6984" s="267">
        <v>9274179</v>
      </c>
      <c r="B6984" s="267" t="s">
        <v>16114</v>
      </c>
      <c r="C6984" s="267" t="s">
        <v>2525</v>
      </c>
      <c r="D6984" s="268"/>
      <c r="E6984" s="267">
        <v>60</v>
      </c>
      <c r="F6984" s="269">
        <v>450</v>
      </c>
      <c r="G6984" s="270">
        <v>905.2</v>
      </c>
      <c r="M6984" s="267">
        <v>-84.208424414944744</v>
      </c>
    </row>
    <row r="6985" spans="1:13" x14ac:dyDescent="0.25">
      <c r="A6985" s="267">
        <v>9274182</v>
      </c>
      <c r="B6985" s="267" t="s">
        <v>9811</v>
      </c>
      <c r="C6985" s="267" t="s">
        <v>2525</v>
      </c>
      <c r="D6985" s="268"/>
      <c r="E6985" s="267">
        <v>50</v>
      </c>
      <c r="F6985" s="269">
        <v>1820</v>
      </c>
      <c r="G6985" s="270">
        <v>3658</v>
      </c>
      <c r="M6985" s="267">
        <v>-70.339185324003566</v>
      </c>
    </row>
    <row r="6986" spans="1:13" x14ac:dyDescent="0.25">
      <c r="A6986" s="267">
        <v>9274183</v>
      </c>
      <c r="B6986" s="267" t="s">
        <v>16117</v>
      </c>
      <c r="C6986" s="267" t="s">
        <v>2525</v>
      </c>
      <c r="D6986" s="268"/>
      <c r="E6986" s="267">
        <v>50</v>
      </c>
      <c r="F6986" s="269">
        <v>3250</v>
      </c>
      <c r="G6986" s="270">
        <v>6532</v>
      </c>
      <c r="M6986" s="267">
        <v>-77.978725296024265</v>
      </c>
    </row>
    <row r="6987" spans="1:13" x14ac:dyDescent="0.25">
      <c r="A6987" s="267">
        <v>9274184</v>
      </c>
      <c r="B6987" s="267" t="s">
        <v>16119</v>
      </c>
      <c r="C6987" s="267" t="s">
        <v>22275</v>
      </c>
      <c r="D6987" s="268"/>
      <c r="E6987" s="267">
        <v>50</v>
      </c>
      <c r="F6987" s="269">
        <v>5626</v>
      </c>
      <c r="G6987" s="270">
        <v>11308.8</v>
      </c>
      <c r="M6987" s="267">
        <v>-60.017732782611418</v>
      </c>
    </row>
    <row r="6988" spans="1:13" x14ac:dyDescent="0.25">
      <c r="A6988" s="267">
        <v>9274185</v>
      </c>
      <c r="B6988" s="267" t="s">
        <v>16121</v>
      </c>
      <c r="C6988" s="267" t="s">
        <v>2525</v>
      </c>
      <c r="D6988" s="268"/>
      <c r="E6988" s="267">
        <v>50</v>
      </c>
      <c r="F6988" s="269">
        <v>1182</v>
      </c>
      <c r="G6988" s="270">
        <v>2375</v>
      </c>
      <c r="M6988" s="267">
        <v>-78.465232036300606</v>
      </c>
    </row>
    <row r="6989" spans="1:13" x14ac:dyDescent="0.25">
      <c r="A6989" s="267">
        <v>9274187</v>
      </c>
      <c r="B6989" s="267" t="s">
        <v>16123</v>
      </c>
      <c r="C6989" s="267" t="s">
        <v>2525</v>
      </c>
      <c r="D6989" s="268"/>
      <c r="E6989" s="267">
        <v>50</v>
      </c>
      <c r="F6989" s="269">
        <v>1226</v>
      </c>
      <c r="G6989" s="270">
        <v>2465.1999999999998</v>
      </c>
      <c r="M6989" s="267">
        <v>-76.938643910364704</v>
      </c>
    </row>
    <row r="6990" spans="1:13" x14ac:dyDescent="0.25">
      <c r="A6990" s="267">
        <v>9274188</v>
      </c>
      <c r="B6990" s="267" t="s">
        <v>16125</v>
      </c>
      <c r="C6990" s="267" t="s">
        <v>2525</v>
      </c>
      <c r="D6990" s="268"/>
      <c r="E6990" s="267">
        <v>50</v>
      </c>
      <c r="F6990" s="269">
        <v>695</v>
      </c>
      <c r="G6990" s="270">
        <v>1397</v>
      </c>
      <c r="M6990" s="267">
        <v>-78.45122128535084</v>
      </c>
    </row>
    <row r="6991" spans="1:13" x14ac:dyDescent="0.25">
      <c r="A6991" s="267">
        <v>9274191</v>
      </c>
      <c r="B6991" s="267" t="s">
        <v>16127</v>
      </c>
      <c r="C6991" s="267" t="s">
        <v>2525</v>
      </c>
      <c r="D6991" s="268"/>
      <c r="E6991" s="267">
        <v>50</v>
      </c>
      <c r="F6991" s="269">
        <v>1245</v>
      </c>
      <c r="G6991" s="270">
        <v>2503.4</v>
      </c>
      <c r="M6991" s="267">
        <v>-61.371154657204841</v>
      </c>
    </row>
    <row r="6992" spans="1:13" x14ac:dyDescent="0.25">
      <c r="A6992" s="267">
        <v>9274193</v>
      </c>
      <c r="B6992" s="267" t="s">
        <v>16129</v>
      </c>
      <c r="C6992" s="267" t="s">
        <v>2525</v>
      </c>
      <c r="D6992" s="268"/>
      <c r="E6992" s="267">
        <v>50</v>
      </c>
      <c r="F6992" s="269">
        <v>655</v>
      </c>
      <c r="G6992" s="270">
        <v>1316.4</v>
      </c>
      <c r="M6992" s="267">
        <v>-78.845028487982475</v>
      </c>
    </row>
    <row r="6993" spans="1:13" x14ac:dyDescent="0.25">
      <c r="A6993" s="267">
        <v>9274194</v>
      </c>
      <c r="B6993" s="267" t="s">
        <v>16131</v>
      </c>
      <c r="C6993" s="267" t="s">
        <v>2525</v>
      </c>
      <c r="D6993" s="268"/>
      <c r="E6993" s="267">
        <v>50</v>
      </c>
      <c r="F6993" s="269">
        <v>2528</v>
      </c>
      <c r="G6993" s="270">
        <v>5080.3999999999996</v>
      </c>
      <c r="M6993" s="267">
        <v>-68.742719610448177</v>
      </c>
    </row>
    <row r="6994" spans="1:13" x14ac:dyDescent="0.25">
      <c r="A6994" s="267">
        <v>9275111</v>
      </c>
      <c r="B6994" s="267" t="s">
        <v>16133</v>
      </c>
      <c r="C6994" s="267" t="s">
        <v>2525</v>
      </c>
      <c r="D6994" s="268"/>
      <c r="E6994" s="267">
        <v>50</v>
      </c>
      <c r="F6994" s="269">
        <v>1216</v>
      </c>
      <c r="G6994" s="270">
        <v>2443.6</v>
      </c>
      <c r="M6994" s="267">
        <v>-76.772354123502993</v>
      </c>
    </row>
    <row r="6995" spans="1:13" x14ac:dyDescent="0.25">
      <c r="A6995" s="267">
        <v>9275112</v>
      </c>
      <c r="B6995" s="267" t="s">
        <v>16135</v>
      </c>
      <c r="C6995" s="267" t="s">
        <v>2525</v>
      </c>
      <c r="D6995" s="268"/>
      <c r="E6995" s="267">
        <v>60</v>
      </c>
      <c r="F6995" s="269">
        <v>1483</v>
      </c>
      <c r="G6995" s="270">
        <v>2981.8</v>
      </c>
      <c r="M6995" s="267">
        <v>-79.844946524198278</v>
      </c>
    </row>
    <row r="6996" spans="1:13" x14ac:dyDescent="0.25">
      <c r="A6996" s="267">
        <v>9275114</v>
      </c>
      <c r="B6996" s="267" t="s">
        <v>16137</v>
      </c>
      <c r="C6996" s="267" t="s">
        <v>2525</v>
      </c>
      <c r="D6996" s="268"/>
      <c r="E6996" s="267">
        <v>50</v>
      </c>
      <c r="F6996" s="269">
        <v>2123</v>
      </c>
      <c r="G6996" s="270">
        <v>4266.3999999999996</v>
      </c>
      <c r="M6996" s="267">
        <v>-65.580164840252223</v>
      </c>
    </row>
    <row r="6997" spans="1:13" x14ac:dyDescent="0.25">
      <c r="A6997" s="267">
        <v>9275116</v>
      </c>
      <c r="B6997" s="267" t="s">
        <v>16139</v>
      </c>
      <c r="C6997" s="267" t="s">
        <v>2525</v>
      </c>
      <c r="D6997" s="268"/>
      <c r="E6997" s="267">
        <v>50</v>
      </c>
      <c r="F6997" s="269">
        <v>3359</v>
      </c>
      <c r="G6997" s="270">
        <v>6751.4</v>
      </c>
      <c r="M6997" s="267">
        <v>-74.60242022854348</v>
      </c>
    </row>
    <row r="6998" spans="1:13" x14ac:dyDescent="0.25">
      <c r="A6998" s="267">
        <v>9275117</v>
      </c>
      <c r="B6998" s="267" t="s">
        <v>16141</v>
      </c>
      <c r="C6998" s="267" t="s">
        <v>2525</v>
      </c>
      <c r="D6998" s="268"/>
      <c r="E6998" s="267">
        <v>60</v>
      </c>
      <c r="F6998" s="269">
        <v>566</v>
      </c>
      <c r="G6998" s="270">
        <v>1137.8</v>
      </c>
      <c r="M6998" s="267">
        <v>-82.440685059778161</v>
      </c>
    </row>
    <row r="6999" spans="1:13" x14ac:dyDescent="0.25">
      <c r="A6999" s="267">
        <v>9275118</v>
      </c>
      <c r="B6999" s="267" t="s">
        <v>1009</v>
      </c>
      <c r="C6999" s="267" t="s">
        <v>2525</v>
      </c>
      <c r="D6999" s="268"/>
      <c r="E6999" s="267">
        <v>70</v>
      </c>
      <c r="F6999" s="269">
        <v>1060</v>
      </c>
      <c r="G6999" s="270">
        <v>2130.6</v>
      </c>
      <c r="M6999" s="267">
        <v>-86.007796027042758</v>
      </c>
    </row>
    <row r="7000" spans="1:13" x14ac:dyDescent="0.25">
      <c r="A7000" s="267">
        <v>9275119</v>
      </c>
      <c r="B7000" s="267" t="s">
        <v>16144</v>
      </c>
      <c r="C7000" s="267" t="s">
        <v>2525</v>
      </c>
      <c r="D7000" s="268"/>
      <c r="E7000" s="267">
        <v>50</v>
      </c>
      <c r="F7000" s="269">
        <v>2038</v>
      </c>
      <c r="G7000" s="270">
        <v>4097</v>
      </c>
      <c r="M7000" s="267">
        <v>-72.05115247798895</v>
      </c>
    </row>
    <row r="7001" spans="1:13" x14ac:dyDescent="0.25">
      <c r="A7001" s="267">
        <v>9275120</v>
      </c>
      <c r="B7001" s="267" t="s">
        <v>16146</v>
      </c>
      <c r="C7001" s="267" t="s">
        <v>2525</v>
      </c>
      <c r="D7001" s="268"/>
      <c r="E7001" s="267">
        <v>50</v>
      </c>
      <c r="F7001" s="269">
        <v>2020</v>
      </c>
      <c r="G7001" s="270">
        <v>4061</v>
      </c>
      <c r="M7001" s="267">
        <v>-78.202169498251095</v>
      </c>
    </row>
    <row r="7002" spans="1:13" x14ac:dyDescent="0.25">
      <c r="A7002" s="267">
        <v>9275121</v>
      </c>
      <c r="B7002" s="267" t="s">
        <v>16148</v>
      </c>
      <c r="C7002" s="267" t="s">
        <v>2525</v>
      </c>
      <c r="D7002" s="268"/>
      <c r="E7002" s="267">
        <v>60</v>
      </c>
      <c r="F7002" s="269">
        <v>1662</v>
      </c>
      <c r="G7002" s="270">
        <v>3340.6</v>
      </c>
      <c r="M7002" s="267">
        <v>-83.895259766851794</v>
      </c>
    </row>
    <row r="7003" spans="1:13" x14ac:dyDescent="0.25">
      <c r="A7003" s="267">
        <v>9275122</v>
      </c>
      <c r="B7003" s="267" t="s">
        <v>16150</v>
      </c>
      <c r="C7003" s="267" t="s">
        <v>2525</v>
      </c>
      <c r="D7003" s="268"/>
      <c r="E7003" s="267">
        <v>50</v>
      </c>
      <c r="F7003" s="269">
        <v>3848</v>
      </c>
      <c r="G7003" s="270">
        <v>7733.8</v>
      </c>
      <c r="M7003" s="267">
        <v>-76.687467138362194</v>
      </c>
    </row>
    <row r="7004" spans="1:13" x14ac:dyDescent="0.25">
      <c r="A7004" s="267">
        <v>9275124</v>
      </c>
      <c r="B7004" s="267" t="s">
        <v>16152</v>
      </c>
      <c r="C7004" s="267" t="s">
        <v>22275</v>
      </c>
      <c r="D7004" s="268"/>
      <c r="E7004" s="267">
        <v>60</v>
      </c>
      <c r="F7004" s="269">
        <v>4184</v>
      </c>
      <c r="G7004" s="270">
        <v>8409</v>
      </c>
      <c r="M7004" s="267">
        <v>-81.6002105544313</v>
      </c>
    </row>
    <row r="7005" spans="1:13" x14ac:dyDescent="0.25">
      <c r="A7005" s="267">
        <v>9275125</v>
      </c>
      <c r="B7005" s="267" t="s">
        <v>16154</v>
      </c>
      <c r="C7005" s="267" t="s">
        <v>2525</v>
      </c>
      <c r="D7005" s="268"/>
      <c r="E7005" s="267">
        <v>60</v>
      </c>
      <c r="F7005" s="269">
        <v>1272</v>
      </c>
      <c r="G7005" s="270">
        <v>2556.8000000000002</v>
      </c>
      <c r="M7005" s="267">
        <v>-82.282624622787694</v>
      </c>
    </row>
    <row r="7006" spans="1:13" x14ac:dyDescent="0.25">
      <c r="A7006" s="267">
        <v>9275126</v>
      </c>
      <c r="B7006" s="267" t="s">
        <v>16156</v>
      </c>
      <c r="C7006" s="267" t="s">
        <v>22275</v>
      </c>
      <c r="D7006" s="268"/>
      <c r="E7006" s="267">
        <v>50</v>
      </c>
      <c r="F7006" s="269">
        <v>5870</v>
      </c>
      <c r="G7006" s="270">
        <v>11798.8</v>
      </c>
      <c r="M7006" s="267">
        <v>-74.744790511923412</v>
      </c>
    </row>
    <row r="7007" spans="1:13" x14ac:dyDescent="0.25">
      <c r="A7007" s="267">
        <v>9275127</v>
      </c>
      <c r="B7007" s="267" t="s">
        <v>16158</v>
      </c>
      <c r="C7007" s="267" t="s">
        <v>2525</v>
      </c>
      <c r="D7007" s="268"/>
      <c r="E7007" s="267">
        <v>60</v>
      </c>
      <c r="F7007" s="269">
        <v>1778</v>
      </c>
      <c r="G7007" s="270">
        <v>3574.2</v>
      </c>
      <c r="M7007" s="267">
        <v>-80.501724027760318</v>
      </c>
    </row>
    <row r="7008" spans="1:13" x14ac:dyDescent="0.25">
      <c r="A7008" s="267">
        <v>9275128</v>
      </c>
      <c r="B7008" s="267" t="s">
        <v>16160</v>
      </c>
      <c r="C7008" s="267" t="s">
        <v>2525</v>
      </c>
      <c r="D7008" s="268"/>
      <c r="E7008" s="267">
        <v>50</v>
      </c>
      <c r="F7008" s="269">
        <v>2937</v>
      </c>
      <c r="G7008" s="270">
        <v>5904.2</v>
      </c>
      <c r="M7008" s="267">
        <v>-77.468165910352539</v>
      </c>
    </row>
    <row r="7009" spans="1:13" x14ac:dyDescent="0.25">
      <c r="A7009" s="267">
        <v>9275130</v>
      </c>
      <c r="B7009" s="267" t="s">
        <v>16162</v>
      </c>
      <c r="C7009" s="267" t="s">
        <v>2525</v>
      </c>
      <c r="D7009" s="268"/>
      <c r="E7009" s="267">
        <v>60</v>
      </c>
      <c r="F7009" s="269">
        <v>1093</v>
      </c>
      <c r="G7009" s="270">
        <v>2196.4</v>
      </c>
      <c r="M7009" s="267">
        <v>-80.719538898248985</v>
      </c>
    </row>
    <row r="7010" spans="1:13" x14ac:dyDescent="0.25">
      <c r="A7010" s="267">
        <v>9275131</v>
      </c>
      <c r="B7010" s="267" t="s">
        <v>16164</v>
      </c>
      <c r="C7010" s="267" t="s">
        <v>2525</v>
      </c>
      <c r="D7010" s="268"/>
      <c r="E7010" s="267">
        <v>70</v>
      </c>
      <c r="F7010" s="269">
        <v>957</v>
      </c>
      <c r="G7010" s="270">
        <v>1923</v>
      </c>
      <c r="M7010" s="267">
        <v>-85.077664308908652</v>
      </c>
    </row>
    <row r="7011" spans="1:13" x14ac:dyDescent="0.25">
      <c r="A7011" s="267">
        <v>9275132</v>
      </c>
      <c r="B7011" s="267" t="s">
        <v>16166</v>
      </c>
      <c r="C7011" s="267" t="s">
        <v>2525</v>
      </c>
      <c r="D7011" s="268"/>
      <c r="E7011" s="267">
        <v>70</v>
      </c>
      <c r="F7011" s="269">
        <v>631</v>
      </c>
      <c r="G7011" s="270">
        <v>1268.2</v>
      </c>
      <c r="M7011" s="267">
        <v>-85.817953702988987</v>
      </c>
    </row>
    <row r="7012" spans="1:13" x14ac:dyDescent="0.25">
      <c r="A7012" s="267">
        <v>9275133</v>
      </c>
      <c r="B7012" s="267" t="s">
        <v>16168</v>
      </c>
      <c r="C7012" s="267" t="s">
        <v>2525</v>
      </c>
      <c r="D7012" s="268"/>
      <c r="E7012" s="267">
        <v>50</v>
      </c>
      <c r="F7012" s="269">
        <v>2109</v>
      </c>
      <c r="G7012" s="270">
        <v>4239.6000000000004</v>
      </c>
      <c r="M7012" s="267">
        <v>-76.855796127400836</v>
      </c>
    </row>
    <row r="7013" spans="1:13" x14ac:dyDescent="0.25">
      <c r="A7013" s="267">
        <v>9275134</v>
      </c>
      <c r="B7013" s="267" t="s">
        <v>16170</v>
      </c>
      <c r="C7013" s="267" t="s">
        <v>2525</v>
      </c>
      <c r="D7013" s="268"/>
      <c r="E7013" s="267">
        <v>50</v>
      </c>
      <c r="F7013" s="269">
        <v>1737</v>
      </c>
      <c r="G7013" s="270">
        <v>3490.8</v>
      </c>
      <c r="M7013" s="267">
        <v>-76.928212006315334</v>
      </c>
    </row>
    <row r="7014" spans="1:13" x14ac:dyDescent="0.25">
      <c r="A7014" s="267">
        <v>9275135</v>
      </c>
      <c r="B7014" s="267" t="s">
        <v>16172</v>
      </c>
      <c r="C7014" s="267" t="s">
        <v>2525</v>
      </c>
      <c r="D7014" s="268"/>
      <c r="E7014" s="267">
        <v>50</v>
      </c>
      <c r="F7014" s="269">
        <v>1336</v>
      </c>
      <c r="G7014" s="270">
        <v>2685.6</v>
      </c>
      <c r="M7014" s="267">
        <v>-76.492089127527947</v>
      </c>
    </row>
    <row r="7015" spans="1:13" x14ac:dyDescent="0.25">
      <c r="A7015" s="267">
        <v>9275137</v>
      </c>
      <c r="B7015" s="267" t="s">
        <v>16174</v>
      </c>
      <c r="C7015" s="267" t="s">
        <v>2525</v>
      </c>
      <c r="D7015" s="268"/>
      <c r="E7015" s="267">
        <v>50</v>
      </c>
      <c r="F7015" s="269">
        <v>1885</v>
      </c>
      <c r="G7015" s="270">
        <v>3789</v>
      </c>
      <c r="M7015" s="267">
        <v>-74.135171760036769</v>
      </c>
    </row>
    <row r="7016" spans="1:13" x14ac:dyDescent="0.25">
      <c r="A7016" s="267">
        <v>9275138</v>
      </c>
      <c r="B7016" s="267" t="s">
        <v>16176</v>
      </c>
      <c r="C7016" s="267" t="s">
        <v>2525</v>
      </c>
      <c r="D7016" s="268"/>
      <c r="E7016" s="267">
        <v>50</v>
      </c>
      <c r="F7016" s="269">
        <v>3497</v>
      </c>
      <c r="G7016" s="270">
        <v>7029.2</v>
      </c>
      <c r="M7016" s="267">
        <v>-75.037199314720681</v>
      </c>
    </row>
    <row r="7017" spans="1:13" x14ac:dyDescent="0.25">
      <c r="A7017" s="267">
        <v>9275141</v>
      </c>
      <c r="B7017" s="267" t="s">
        <v>16178</v>
      </c>
      <c r="C7017" s="267" t="s">
        <v>22275</v>
      </c>
      <c r="D7017" s="268"/>
      <c r="E7017" s="267">
        <v>50</v>
      </c>
      <c r="F7017" s="269">
        <v>7421</v>
      </c>
      <c r="G7017" s="270">
        <v>14915.8</v>
      </c>
      <c r="M7017" s="267">
        <v>-78.378017019669016</v>
      </c>
    </row>
    <row r="7018" spans="1:13" x14ac:dyDescent="0.25">
      <c r="A7018" s="267">
        <v>9275143</v>
      </c>
      <c r="B7018" s="267" t="s">
        <v>16180</v>
      </c>
      <c r="C7018" s="267" t="s">
        <v>2525</v>
      </c>
      <c r="D7018" s="268"/>
      <c r="E7018" s="267">
        <v>50</v>
      </c>
      <c r="F7018" s="269">
        <v>2440</v>
      </c>
      <c r="G7018" s="270">
        <v>4904.3999999999996</v>
      </c>
      <c r="M7018" s="267">
        <v>-76.625216122333228</v>
      </c>
    </row>
    <row r="7019" spans="1:13" x14ac:dyDescent="0.25">
      <c r="A7019" s="267">
        <v>9275144</v>
      </c>
      <c r="B7019" s="267" t="s">
        <v>16182</v>
      </c>
      <c r="C7019" s="267" t="s">
        <v>2525</v>
      </c>
      <c r="D7019" s="268"/>
      <c r="E7019" s="267">
        <v>60</v>
      </c>
      <c r="F7019" s="269">
        <v>1530</v>
      </c>
      <c r="G7019" s="270">
        <v>3075.2</v>
      </c>
      <c r="M7019" s="267">
        <v>-79.136232862060055</v>
      </c>
    </row>
    <row r="7020" spans="1:13" x14ac:dyDescent="0.25">
      <c r="A7020" s="267">
        <v>9275145</v>
      </c>
      <c r="B7020" s="267" t="s">
        <v>16184</v>
      </c>
      <c r="C7020" s="267" t="s">
        <v>2525</v>
      </c>
      <c r="D7020" s="268"/>
      <c r="E7020" s="267">
        <v>50</v>
      </c>
      <c r="F7020" s="269">
        <v>3471</v>
      </c>
      <c r="G7020" s="270">
        <v>6976.6</v>
      </c>
      <c r="M7020" s="267">
        <v>-73.532535965370357</v>
      </c>
    </row>
    <row r="7021" spans="1:13" x14ac:dyDescent="0.25">
      <c r="A7021" s="267">
        <v>9275146</v>
      </c>
      <c r="B7021" s="267" t="s">
        <v>16186</v>
      </c>
      <c r="C7021" s="267" t="s">
        <v>2525</v>
      </c>
      <c r="D7021" s="268"/>
      <c r="E7021" s="267">
        <v>50</v>
      </c>
      <c r="F7021" s="269">
        <v>3251</v>
      </c>
      <c r="G7021" s="270">
        <v>6534.6</v>
      </c>
      <c r="M7021" s="267">
        <v>-74.66693140343385</v>
      </c>
    </row>
    <row r="7022" spans="1:13" x14ac:dyDescent="0.25">
      <c r="A7022" s="267">
        <v>9275148</v>
      </c>
      <c r="B7022" s="267" t="s">
        <v>16188</v>
      </c>
      <c r="C7022" s="267" t="s">
        <v>2525</v>
      </c>
      <c r="D7022" s="268"/>
      <c r="E7022" s="267">
        <v>60</v>
      </c>
      <c r="F7022" s="269">
        <v>714</v>
      </c>
      <c r="G7022" s="270">
        <v>1435</v>
      </c>
      <c r="M7022" s="267">
        <v>-83.934037437573949</v>
      </c>
    </row>
    <row r="7023" spans="1:13" x14ac:dyDescent="0.25">
      <c r="A7023" s="267">
        <v>9275149</v>
      </c>
      <c r="B7023" s="267" t="s">
        <v>16190</v>
      </c>
      <c r="C7023" s="267" t="s">
        <v>2525</v>
      </c>
      <c r="D7023" s="268"/>
      <c r="E7023" s="267">
        <v>50</v>
      </c>
      <c r="F7023" s="269">
        <v>840</v>
      </c>
      <c r="G7023" s="270">
        <v>1689.4</v>
      </c>
      <c r="M7023" s="267">
        <v>-78.198377901753815</v>
      </c>
    </row>
    <row r="7024" spans="1:13" x14ac:dyDescent="0.25">
      <c r="A7024" s="267">
        <v>9275150</v>
      </c>
      <c r="B7024" s="267" t="s">
        <v>16192</v>
      </c>
      <c r="C7024" s="267" t="s">
        <v>2525</v>
      </c>
      <c r="D7024" s="268"/>
      <c r="E7024" s="267">
        <v>50</v>
      </c>
      <c r="F7024" s="269">
        <v>2065</v>
      </c>
      <c r="G7024" s="270">
        <v>4150.2</v>
      </c>
      <c r="M7024" s="267">
        <v>-71.964630515902897</v>
      </c>
    </row>
    <row r="7025" spans="1:13" x14ac:dyDescent="0.25">
      <c r="A7025" s="267">
        <v>9275151</v>
      </c>
      <c r="B7025" s="267" t="s">
        <v>9811</v>
      </c>
      <c r="C7025" s="267" t="s">
        <v>2525</v>
      </c>
      <c r="D7025" s="268"/>
      <c r="E7025" s="267">
        <v>50</v>
      </c>
      <c r="F7025" s="269">
        <v>3316</v>
      </c>
      <c r="G7025" s="270">
        <v>6665.2</v>
      </c>
      <c r="M7025" s="267">
        <v>-77.647327932824041</v>
      </c>
    </row>
    <row r="7026" spans="1:13" x14ac:dyDescent="0.25">
      <c r="A7026" s="267">
        <v>9275152</v>
      </c>
      <c r="B7026" s="267" t="s">
        <v>16195</v>
      </c>
      <c r="C7026" s="267" t="s">
        <v>2525</v>
      </c>
      <c r="D7026" s="268"/>
      <c r="E7026" s="267">
        <v>50</v>
      </c>
      <c r="F7026" s="269">
        <v>1910</v>
      </c>
      <c r="G7026" s="270">
        <v>3840</v>
      </c>
      <c r="M7026" s="267">
        <v>-77.263871098503316</v>
      </c>
    </row>
    <row r="7027" spans="1:13" x14ac:dyDescent="0.25">
      <c r="A7027" s="267">
        <v>9275153</v>
      </c>
      <c r="B7027" s="267" t="s">
        <v>16197</v>
      </c>
      <c r="C7027" s="267" t="s">
        <v>2525</v>
      </c>
      <c r="D7027" s="268"/>
      <c r="E7027" s="267">
        <v>60</v>
      </c>
      <c r="F7027" s="269">
        <v>3037</v>
      </c>
      <c r="G7027" s="270">
        <v>6104.4</v>
      </c>
      <c r="M7027" s="267">
        <v>-80.235817889510741</v>
      </c>
    </row>
    <row r="7028" spans="1:13" x14ac:dyDescent="0.25">
      <c r="A7028" s="267">
        <v>9275154</v>
      </c>
      <c r="B7028" s="267" t="s">
        <v>16199</v>
      </c>
      <c r="C7028" s="267" t="s">
        <v>22275</v>
      </c>
      <c r="D7028" s="268"/>
      <c r="E7028" s="267">
        <v>50</v>
      </c>
      <c r="F7028" s="269">
        <v>7982</v>
      </c>
      <c r="G7028" s="270">
        <v>16043.6</v>
      </c>
      <c r="M7028" s="267">
        <v>-74.146998647536478</v>
      </c>
    </row>
    <row r="7029" spans="1:13" x14ac:dyDescent="0.25">
      <c r="A7029" s="267">
        <v>9275156</v>
      </c>
      <c r="B7029" s="267" t="s">
        <v>16201</v>
      </c>
      <c r="C7029" s="267" t="s">
        <v>2525</v>
      </c>
      <c r="D7029" s="268"/>
      <c r="E7029" s="267">
        <v>60</v>
      </c>
      <c r="F7029" s="269">
        <v>2753</v>
      </c>
      <c r="G7029" s="270">
        <v>5534.2</v>
      </c>
      <c r="M7029" s="267">
        <v>-80.401244033764527</v>
      </c>
    </row>
    <row r="7030" spans="1:13" x14ac:dyDescent="0.25">
      <c r="A7030" s="267">
        <v>9275159</v>
      </c>
      <c r="B7030" s="267" t="s">
        <v>16203</v>
      </c>
      <c r="C7030" s="267" t="s">
        <v>2525</v>
      </c>
      <c r="D7030" s="268"/>
      <c r="E7030" s="267">
        <v>60</v>
      </c>
      <c r="F7030" s="269">
        <v>2363</v>
      </c>
      <c r="G7030" s="270">
        <v>4749</v>
      </c>
      <c r="M7030" s="267">
        <v>-84.342009034507726</v>
      </c>
    </row>
    <row r="7031" spans="1:13" x14ac:dyDescent="0.25">
      <c r="A7031" s="267">
        <v>9275160</v>
      </c>
      <c r="B7031" s="267" t="s">
        <v>16205</v>
      </c>
      <c r="C7031" s="267" t="s">
        <v>2525</v>
      </c>
      <c r="D7031" s="268"/>
      <c r="E7031" s="267">
        <v>70</v>
      </c>
      <c r="F7031" s="269">
        <v>788</v>
      </c>
      <c r="G7031" s="270">
        <v>1583.2</v>
      </c>
      <c r="M7031" s="267">
        <v>-85.502736220814313</v>
      </c>
    </row>
    <row r="7032" spans="1:13" x14ac:dyDescent="0.25">
      <c r="A7032" s="267">
        <v>9276111</v>
      </c>
      <c r="B7032" s="267" t="s">
        <v>16207</v>
      </c>
      <c r="C7032" s="267" t="s">
        <v>2525</v>
      </c>
      <c r="D7032" s="268"/>
      <c r="E7032" s="267">
        <v>60</v>
      </c>
      <c r="F7032" s="269">
        <v>467</v>
      </c>
      <c r="G7032" s="270">
        <v>938.8</v>
      </c>
      <c r="M7032" s="267">
        <v>-83.977181744605133</v>
      </c>
    </row>
    <row r="7033" spans="1:13" x14ac:dyDescent="0.25">
      <c r="A7033" s="267">
        <v>9276113</v>
      </c>
      <c r="B7033" s="267" t="s">
        <v>16209</v>
      </c>
      <c r="C7033" s="267" t="s">
        <v>2525</v>
      </c>
      <c r="D7033" s="268"/>
      <c r="E7033" s="267">
        <v>50</v>
      </c>
      <c r="F7033" s="269">
        <v>984</v>
      </c>
      <c r="G7033" s="270">
        <v>1977.2</v>
      </c>
      <c r="M7033" s="267">
        <v>-78.06452864313313</v>
      </c>
    </row>
    <row r="7034" spans="1:13" x14ac:dyDescent="0.25">
      <c r="A7034" s="267">
        <v>9276115</v>
      </c>
      <c r="B7034" s="267" t="s">
        <v>16211</v>
      </c>
      <c r="C7034" s="267" t="s">
        <v>2525</v>
      </c>
      <c r="D7034" s="268"/>
      <c r="E7034" s="267">
        <v>60</v>
      </c>
      <c r="F7034" s="269">
        <v>505</v>
      </c>
      <c r="G7034" s="270">
        <v>1015.2</v>
      </c>
      <c r="M7034" s="267">
        <v>-79.566548170098798</v>
      </c>
    </row>
    <row r="7035" spans="1:13" x14ac:dyDescent="0.25">
      <c r="A7035" s="267">
        <v>9276116</v>
      </c>
      <c r="B7035" s="267" t="s">
        <v>16213</v>
      </c>
      <c r="C7035" s="267" t="s">
        <v>2525</v>
      </c>
      <c r="D7035" s="268"/>
      <c r="E7035" s="267">
        <v>60</v>
      </c>
      <c r="F7035" s="269">
        <v>1594</v>
      </c>
      <c r="G7035" s="270">
        <v>3204.8</v>
      </c>
      <c r="M7035" s="267">
        <v>-79.776084980862862</v>
      </c>
    </row>
    <row r="7036" spans="1:13" x14ac:dyDescent="0.25">
      <c r="A7036" s="267">
        <v>9276117</v>
      </c>
      <c r="B7036" s="267" t="s">
        <v>16215</v>
      </c>
      <c r="C7036" s="267" t="s">
        <v>2525</v>
      </c>
      <c r="D7036" s="268"/>
      <c r="E7036" s="267">
        <v>50</v>
      </c>
      <c r="F7036" s="269">
        <v>1643</v>
      </c>
      <c r="G7036" s="270">
        <v>3302</v>
      </c>
      <c r="M7036" s="267">
        <v>-75.866948520201632</v>
      </c>
    </row>
    <row r="7037" spans="1:13" x14ac:dyDescent="0.25">
      <c r="A7037" s="267">
        <v>9276118</v>
      </c>
      <c r="B7037" s="267" t="s">
        <v>16217</v>
      </c>
      <c r="C7037" s="267" t="s">
        <v>2525</v>
      </c>
      <c r="D7037" s="268"/>
      <c r="E7037" s="267">
        <v>70</v>
      </c>
      <c r="F7037" s="269">
        <v>804</v>
      </c>
      <c r="G7037" s="270">
        <v>1616.4</v>
      </c>
      <c r="M7037" s="267">
        <v>-86.434670752423102</v>
      </c>
    </row>
    <row r="7038" spans="1:13" x14ac:dyDescent="0.25">
      <c r="A7038" s="267">
        <v>9276120</v>
      </c>
      <c r="B7038" s="267" t="s">
        <v>16219</v>
      </c>
      <c r="C7038" s="267" t="s">
        <v>2525</v>
      </c>
      <c r="D7038" s="268"/>
      <c r="E7038" s="267">
        <v>60</v>
      </c>
      <c r="F7038" s="269">
        <v>1178</v>
      </c>
      <c r="G7038" s="270">
        <v>2367.8000000000002</v>
      </c>
      <c r="M7038" s="267">
        <v>-84.896321483843408</v>
      </c>
    </row>
    <row r="7039" spans="1:13" x14ac:dyDescent="0.25">
      <c r="A7039" s="267">
        <v>9276121</v>
      </c>
      <c r="B7039" s="267" t="s">
        <v>16221</v>
      </c>
      <c r="C7039" s="267" t="s">
        <v>2525</v>
      </c>
      <c r="D7039" s="268"/>
      <c r="E7039" s="267">
        <v>60</v>
      </c>
      <c r="F7039" s="269">
        <v>1357</v>
      </c>
      <c r="G7039" s="270">
        <v>2728.2</v>
      </c>
      <c r="M7039" s="267">
        <v>-84.88115199601279</v>
      </c>
    </row>
    <row r="7040" spans="1:13" x14ac:dyDescent="0.25">
      <c r="A7040" s="267">
        <v>9276122</v>
      </c>
      <c r="B7040" s="267" t="s">
        <v>16223</v>
      </c>
      <c r="C7040" s="267" t="s">
        <v>2525</v>
      </c>
      <c r="D7040" s="268"/>
      <c r="E7040" s="267">
        <v>60</v>
      </c>
      <c r="F7040" s="269">
        <v>1095</v>
      </c>
      <c r="G7040" s="270">
        <v>2201.4</v>
      </c>
      <c r="M7040" s="267">
        <v>-81.301102187103382</v>
      </c>
    </row>
    <row r="7041" spans="1:13" x14ac:dyDescent="0.25">
      <c r="A7041" s="267">
        <v>9276123</v>
      </c>
      <c r="B7041" s="267" t="s">
        <v>16225</v>
      </c>
      <c r="C7041" s="267" t="s">
        <v>2525</v>
      </c>
      <c r="D7041" s="268"/>
      <c r="E7041" s="267">
        <v>60</v>
      </c>
      <c r="F7041" s="269">
        <v>598</v>
      </c>
      <c r="G7041" s="270">
        <v>1201.4000000000001</v>
      </c>
      <c r="M7041" s="267">
        <v>-79.104688385399413</v>
      </c>
    </row>
    <row r="7042" spans="1:13" x14ac:dyDescent="0.25">
      <c r="A7042" s="267">
        <v>9276126</v>
      </c>
      <c r="B7042" s="267" t="s">
        <v>16227</v>
      </c>
      <c r="C7042" s="267" t="s">
        <v>2525</v>
      </c>
      <c r="D7042" s="268"/>
      <c r="E7042" s="267">
        <v>60</v>
      </c>
      <c r="F7042" s="269">
        <v>2132</v>
      </c>
      <c r="G7042" s="270">
        <v>4285.3999999999996</v>
      </c>
      <c r="M7042" s="267">
        <v>-83.267137535413625</v>
      </c>
    </row>
    <row r="7043" spans="1:13" x14ac:dyDescent="0.25">
      <c r="A7043" s="267">
        <v>9276127</v>
      </c>
      <c r="B7043" s="267" t="s">
        <v>16229</v>
      </c>
      <c r="C7043" s="267" t="s">
        <v>2525</v>
      </c>
      <c r="D7043" s="268"/>
      <c r="E7043" s="267">
        <v>60</v>
      </c>
      <c r="F7043" s="269">
        <v>1061</v>
      </c>
      <c r="G7043" s="270">
        <v>2132.8000000000002</v>
      </c>
      <c r="M7043" s="267">
        <v>-84.150387523796596</v>
      </c>
    </row>
    <row r="7044" spans="1:13" x14ac:dyDescent="0.25">
      <c r="A7044" s="267">
        <v>9276128</v>
      </c>
      <c r="B7044" s="267" t="s">
        <v>16231</v>
      </c>
      <c r="C7044" s="267" t="s">
        <v>2525</v>
      </c>
      <c r="D7044" s="268"/>
      <c r="E7044" s="267">
        <v>60</v>
      </c>
      <c r="F7044" s="269">
        <v>1425</v>
      </c>
      <c r="G7044" s="270">
        <v>2864</v>
      </c>
      <c r="M7044" s="267">
        <v>-84.701391564838076</v>
      </c>
    </row>
    <row r="7045" spans="1:13" x14ac:dyDescent="0.25">
      <c r="A7045" s="267">
        <v>9276129</v>
      </c>
      <c r="B7045" s="267" t="s">
        <v>16233</v>
      </c>
      <c r="C7045" s="267" t="s">
        <v>2525</v>
      </c>
      <c r="D7045" s="268"/>
      <c r="E7045" s="267">
        <v>70</v>
      </c>
      <c r="F7045" s="269">
        <v>960</v>
      </c>
      <c r="G7045" s="270">
        <v>1928.6</v>
      </c>
      <c r="M7045" s="267">
        <v>-86.117852833910263</v>
      </c>
    </row>
    <row r="7046" spans="1:13" x14ac:dyDescent="0.25">
      <c r="A7046" s="267">
        <v>9276130</v>
      </c>
      <c r="B7046" s="267" t="s">
        <v>16235</v>
      </c>
      <c r="C7046" s="267" t="s">
        <v>2525</v>
      </c>
      <c r="D7046" s="268"/>
      <c r="E7046" s="267">
        <v>70</v>
      </c>
      <c r="F7046" s="269">
        <v>1192</v>
      </c>
      <c r="G7046" s="270">
        <v>2395</v>
      </c>
      <c r="M7046" s="267">
        <v>-85.776948998660146</v>
      </c>
    </row>
    <row r="7047" spans="1:13" x14ac:dyDescent="0.25">
      <c r="A7047" s="267">
        <v>9276134</v>
      </c>
      <c r="B7047" s="267" t="s">
        <v>16237</v>
      </c>
      <c r="C7047" s="267" t="s">
        <v>2525</v>
      </c>
      <c r="D7047" s="268"/>
      <c r="E7047" s="267">
        <v>60</v>
      </c>
      <c r="F7047" s="269">
        <v>868</v>
      </c>
      <c r="G7047" s="270">
        <v>1745.6</v>
      </c>
      <c r="M7047" s="267">
        <v>-83.260669200040638</v>
      </c>
    </row>
    <row r="7048" spans="1:13" x14ac:dyDescent="0.25">
      <c r="A7048" s="267">
        <v>9276135</v>
      </c>
      <c r="B7048" s="267" t="s">
        <v>16239</v>
      </c>
      <c r="C7048" s="267" t="s">
        <v>2525</v>
      </c>
      <c r="D7048" s="268"/>
      <c r="E7048" s="267">
        <v>60</v>
      </c>
      <c r="F7048" s="269">
        <v>1343</v>
      </c>
      <c r="G7048" s="270">
        <v>2699.6</v>
      </c>
      <c r="M7048" s="267">
        <v>-82.554339312985476</v>
      </c>
    </row>
    <row r="7049" spans="1:13" x14ac:dyDescent="0.25">
      <c r="A7049" s="267">
        <v>9276138</v>
      </c>
      <c r="B7049" s="267" t="s">
        <v>16241</v>
      </c>
      <c r="C7049" s="267" t="s">
        <v>22275</v>
      </c>
      <c r="D7049" s="268"/>
      <c r="E7049" s="267">
        <v>50</v>
      </c>
      <c r="F7049" s="269">
        <v>5542</v>
      </c>
      <c r="G7049" s="270">
        <v>11139.6</v>
      </c>
      <c r="M7049" s="267">
        <v>-74.061224134387757</v>
      </c>
    </row>
    <row r="7050" spans="1:13" x14ac:dyDescent="0.25">
      <c r="A7050" s="267">
        <v>9276139</v>
      </c>
      <c r="B7050" s="267" t="s">
        <v>16243</v>
      </c>
      <c r="C7050" s="267" t="s">
        <v>2525</v>
      </c>
      <c r="D7050" s="268"/>
      <c r="E7050" s="267">
        <v>60</v>
      </c>
      <c r="F7050" s="269">
        <v>1559</v>
      </c>
      <c r="G7050" s="270">
        <v>3132.6</v>
      </c>
      <c r="M7050" s="267">
        <v>-84.034752858545232</v>
      </c>
    </row>
    <row r="7051" spans="1:13" x14ac:dyDescent="0.25">
      <c r="A7051" s="267">
        <v>9276142</v>
      </c>
      <c r="B7051" s="267" t="s">
        <v>16245</v>
      </c>
      <c r="C7051" s="267" t="s">
        <v>2525</v>
      </c>
      <c r="D7051" s="268"/>
      <c r="E7051" s="267">
        <v>60</v>
      </c>
      <c r="F7051" s="269">
        <v>1007</v>
      </c>
      <c r="G7051" s="270">
        <v>2023.6</v>
      </c>
      <c r="M7051" s="267">
        <v>-80.839374565104137</v>
      </c>
    </row>
    <row r="7052" spans="1:13" x14ac:dyDescent="0.25">
      <c r="A7052" s="267">
        <v>9276143</v>
      </c>
      <c r="B7052" s="267" t="s">
        <v>16247</v>
      </c>
      <c r="C7052" s="267" t="s">
        <v>2525</v>
      </c>
      <c r="D7052" s="268"/>
      <c r="E7052" s="267">
        <v>50</v>
      </c>
      <c r="F7052" s="269">
        <v>1417</v>
      </c>
      <c r="G7052" s="270">
        <v>2848.2</v>
      </c>
      <c r="M7052" s="267">
        <v>-14.09184297278226</v>
      </c>
    </row>
    <row r="7053" spans="1:13" x14ac:dyDescent="0.25">
      <c r="A7053" s="267">
        <v>9276144</v>
      </c>
      <c r="B7053" s="267" t="s">
        <v>16249</v>
      </c>
      <c r="C7053" s="267" t="s">
        <v>22275</v>
      </c>
      <c r="D7053" s="268"/>
      <c r="E7053" s="267">
        <v>50</v>
      </c>
      <c r="F7053" s="269">
        <v>4044</v>
      </c>
      <c r="G7053" s="270">
        <v>8129</v>
      </c>
      <c r="M7053" s="267">
        <v>-71.053322790631967</v>
      </c>
    </row>
    <row r="7054" spans="1:13" x14ac:dyDescent="0.25">
      <c r="A7054" s="267">
        <v>9276146</v>
      </c>
      <c r="B7054" s="267" t="s">
        <v>16251</v>
      </c>
      <c r="C7054" s="267" t="s">
        <v>2525</v>
      </c>
      <c r="D7054" s="268"/>
      <c r="E7054" s="267">
        <v>70</v>
      </c>
      <c r="F7054" s="269">
        <v>1055</v>
      </c>
      <c r="G7054" s="270">
        <v>2120.8000000000002</v>
      </c>
      <c r="M7054" s="267">
        <v>-85.255966990350132</v>
      </c>
    </row>
    <row r="7055" spans="1:13" x14ac:dyDescent="0.25">
      <c r="A7055" s="267">
        <v>9276148</v>
      </c>
      <c r="B7055" s="267" t="s">
        <v>16253</v>
      </c>
      <c r="C7055" s="267" t="s">
        <v>22275</v>
      </c>
      <c r="D7055" s="268"/>
      <c r="E7055" s="267">
        <v>50</v>
      </c>
      <c r="F7055" s="269">
        <v>4717</v>
      </c>
      <c r="G7055" s="270">
        <v>9480.2000000000007</v>
      </c>
      <c r="M7055" s="267">
        <v>-77.964003149506198</v>
      </c>
    </row>
    <row r="7056" spans="1:13" x14ac:dyDescent="0.25">
      <c r="A7056" s="267">
        <v>9277111</v>
      </c>
      <c r="B7056" s="267" t="s">
        <v>16255</v>
      </c>
      <c r="C7056" s="267" t="s">
        <v>2525</v>
      </c>
      <c r="D7056" s="268"/>
      <c r="E7056" s="267">
        <v>50</v>
      </c>
      <c r="F7056" s="269">
        <v>3273</v>
      </c>
      <c r="G7056" s="270">
        <v>6579.6</v>
      </c>
      <c r="M7056" s="267">
        <v>-55.863854232524275</v>
      </c>
    </row>
    <row r="7057" spans="1:13" x14ac:dyDescent="0.25">
      <c r="A7057" s="267">
        <v>9277112</v>
      </c>
      <c r="B7057" s="267" t="s">
        <v>16257</v>
      </c>
      <c r="C7057" s="267" t="s">
        <v>2525</v>
      </c>
      <c r="D7057" s="268"/>
      <c r="E7057" s="267">
        <v>70</v>
      </c>
      <c r="F7057" s="269">
        <v>815</v>
      </c>
      <c r="G7057" s="270">
        <v>1638.6</v>
      </c>
      <c r="M7057" s="267">
        <v>-85.490841885385549</v>
      </c>
    </row>
    <row r="7058" spans="1:13" x14ac:dyDescent="0.25">
      <c r="A7058" s="267">
        <v>9277113</v>
      </c>
      <c r="B7058" s="267" t="s">
        <v>16259</v>
      </c>
      <c r="C7058" s="267" t="s">
        <v>2525</v>
      </c>
      <c r="D7058" s="268"/>
      <c r="E7058" s="267">
        <v>50</v>
      </c>
      <c r="F7058" s="269">
        <v>2743</v>
      </c>
      <c r="G7058" s="270">
        <v>5513</v>
      </c>
      <c r="M7058" s="267">
        <v>-77.76980731814254</v>
      </c>
    </row>
    <row r="7059" spans="1:13" x14ac:dyDescent="0.25">
      <c r="A7059" s="267">
        <v>9277114</v>
      </c>
      <c r="B7059" s="267" t="s">
        <v>16261</v>
      </c>
      <c r="C7059" s="267" t="s">
        <v>2525</v>
      </c>
      <c r="D7059" s="268"/>
      <c r="E7059" s="267">
        <v>60</v>
      </c>
      <c r="F7059" s="269">
        <v>1551</v>
      </c>
      <c r="G7059" s="270">
        <v>3116.6</v>
      </c>
      <c r="M7059" s="267">
        <v>-80.763312149029616</v>
      </c>
    </row>
    <row r="7060" spans="1:13" x14ac:dyDescent="0.25">
      <c r="A7060" s="267">
        <v>9277116</v>
      </c>
      <c r="B7060" s="267" t="s">
        <v>16263</v>
      </c>
      <c r="C7060" s="267" t="s">
        <v>22275</v>
      </c>
      <c r="D7060" s="268"/>
      <c r="E7060" s="267">
        <v>50</v>
      </c>
      <c r="F7060" s="269">
        <v>6422</v>
      </c>
      <c r="G7060" s="270">
        <v>12908.8</v>
      </c>
      <c r="M7060" s="267">
        <v>-66.977219059172171</v>
      </c>
    </row>
    <row r="7061" spans="1:13" x14ac:dyDescent="0.25">
      <c r="A7061" s="267">
        <v>9277117</v>
      </c>
      <c r="B7061" s="267" t="s">
        <v>16265</v>
      </c>
      <c r="C7061" s="267" t="s">
        <v>2525</v>
      </c>
      <c r="D7061" s="268"/>
      <c r="E7061" s="267">
        <v>60</v>
      </c>
      <c r="F7061" s="269">
        <v>1179</v>
      </c>
      <c r="G7061" s="270">
        <v>2370.6</v>
      </c>
      <c r="M7061" s="267">
        <v>-82.762651634164015</v>
      </c>
    </row>
    <row r="7062" spans="1:13" x14ac:dyDescent="0.25">
      <c r="A7062" s="267">
        <v>9277118</v>
      </c>
      <c r="B7062" s="267" t="s">
        <v>16267</v>
      </c>
      <c r="C7062" s="267" t="s">
        <v>2525</v>
      </c>
      <c r="D7062" s="268"/>
      <c r="E7062" s="267">
        <v>60</v>
      </c>
      <c r="F7062" s="269">
        <v>911</v>
      </c>
      <c r="G7062" s="270">
        <v>1830.4</v>
      </c>
      <c r="M7062" s="267">
        <v>-84.658912168700837</v>
      </c>
    </row>
    <row r="7063" spans="1:13" x14ac:dyDescent="0.25">
      <c r="A7063" s="267">
        <v>9277119</v>
      </c>
      <c r="B7063" s="267" t="s">
        <v>16269</v>
      </c>
      <c r="C7063" s="267" t="s">
        <v>2525</v>
      </c>
      <c r="D7063" s="268"/>
      <c r="E7063" s="267">
        <v>50</v>
      </c>
      <c r="F7063" s="269">
        <v>1888</v>
      </c>
      <c r="G7063" s="270">
        <v>3794.4</v>
      </c>
      <c r="M7063" s="267">
        <v>-77.520439997706916</v>
      </c>
    </row>
    <row r="7064" spans="1:13" x14ac:dyDescent="0.25">
      <c r="A7064" s="267">
        <v>9277121</v>
      </c>
      <c r="B7064" s="267" t="s">
        <v>16271</v>
      </c>
      <c r="C7064" s="267" t="s">
        <v>2525</v>
      </c>
      <c r="D7064" s="268"/>
      <c r="E7064" s="267">
        <v>50</v>
      </c>
      <c r="F7064" s="269">
        <v>3189</v>
      </c>
      <c r="G7064" s="270">
        <v>6409</v>
      </c>
      <c r="M7064" s="267">
        <v>-75.647494128247033</v>
      </c>
    </row>
    <row r="7065" spans="1:13" x14ac:dyDescent="0.25">
      <c r="A7065" s="267">
        <v>9277122</v>
      </c>
      <c r="B7065" s="267" t="s">
        <v>16273</v>
      </c>
      <c r="C7065" s="267" t="s">
        <v>2525</v>
      </c>
      <c r="D7065" s="268"/>
      <c r="E7065" s="267">
        <v>60</v>
      </c>
      <c r="F7065" s="269">
        <v>428</v>
      </c>
      <c r="G7065" s="270">
        <v>860.2</v>
      </c>
      <c r="M7065" s="267">
        <v>-83.839070512418019</v>
      </c>
    </row>
    <row r="7066" spans="1:13" x14ac:dyDescent="0.25">
      <c r="A7066" s="267">
        <v>9277124</v>
      </c>
      <c r="B7066" s="267" t="s">
        <v>16275</v>
      </c>
      <c r="C7066" s="267" t="s">
        <v>2525</v>
      </c>
      <c r="D7066" s="268"/>
      <c r="E7066" s="267">
        <v>50</v>
      </c>
      <c r="F7066" s="269">
        <v>1811</v>
      </c>
      <c r="G7066" s="270">
        <v>3641</v>
      </c>
      <c r="M7066" s="267">
        <v>-78.191957432069074</v>
      </c>
    </row>
    <row r="7067" spans="1:13" x14ac:dyDescent="0.25">
      <c r="A7067" s="267">
        <v>9277126</v>
      </c>
      <c r="B7067" s="267" t="s">
        <v>16277</v>
      </c>
      <c r="C7067" s="267" t="s">
        <v>2525</v>
      </c>
      <c r="D7067" s="268"/>
      <c r="E7067" s="267">
        <v>50</v>
      </c>
      <c r="F7067" s="269">
        <v>1208</v>
      </c>
      <c r="G7067" s="270">
        <v>2427.8000000000002</v>
      </c>
      <c r="M7067" s="267">
        <v>-78.55380798845998</v>
      </c>
    </row>
    <row r="7068" spans="1:13" x14ac:dyDescent="0.25">
      <c r="A7068" s="267">
        <v>9277127</v>
      </c>
      <c r="B7068" s="267" t="s">
        <v>16279</v>
      </c>
      <c r="C7068" s="267" t="s">
        <v>2525</v>
      </c>
      <c r="D7068" s="268"/>
      <c r="E7068" s="267">
        <v>50</v>
      </c>
      <c r="F7068" s="269">
        <v>1150</v>
      </c>
      <c r="G7068" s="270">
        <v>2311.4</v>
      </c>
      <c r="M7068" s="267">
        <v>-78.091016345368899</v>
      </c>
    </row>
    <row r="7069" spans="1:13" x14ac:dyDescent="0.25">
      <c r="A7069" s="267">
        <v>9277128</v>
      </c>
      <c r="B7069" s="267" t="s">
        <v>16281</v>
      </c>
      <c r="C7069" s="267" t="s">
        <v>2525</v>
      </c>
      <c r="D7069" s="268"/>
      <c r="E7069" s="267">
        <v>50</v>
      </c>
      <c r="F7069" s="269">
        <v>2609</v>
      </c>
      <c r="G7069" s="270">
        <v>5243.4</v>
      </c>
      <c r="M7069" s="267">
        <v>-77.682633206438624</v>
      </c>
    </row>
    <row r="7070" spans="1:13" x14ac:dyDescent="0.25">
      <c r="A7070" s="267">
        <v>9277131</v>
      </c>
      <c r="B7070" s="267" t="s">
        <v>16283</v>
      </c>
      <c r="C7070" s="267" t="s">
        <v>2525</v>
      </c>
      <c r="D7070" s="268"/>
      <c r="E7070" s="267">
        <v>50</v>
      </c>
      <c r="F7070" s="269">
        <v>598</v>
      </c>
      <c r="G7070" s="270">
        <v>1201.2</v>
      </c>
      <c r="M7070" s="267">
        <v>-78.622498383905977</v>
      </c>
    </row>
    <row r="7071" spans="1:13" x14ac:dyDescent="0.25">
      <c r="A7071" s="267">
        <v>9277133</v>
      </c>
      <c r="B7071" s="267" t="s">
        <v>16285</v>
      </c>
      <c r="C7071" s="267" t="s">
        <v>2525</v>
      </c>
      <c r="D7071" s="268"/>
      <c r="E7071" s="267">
        <v>50</v>
      </c>
      <c r="F7071" s="269">
        <v>1995</v>
      </c>
      <c r="G7071" s="270">
        <v>4010.6</v>
      </c>
      <c r="M7071" s="267">
        <v>-60.994200624090603</v>
      </c>
    </row>
    <row r="7072" spans="1:13" x14ac:dyDescent="0.25">
      <c r="A7072" s="267">
        <v>9277134</v>
      </c>
      <c r="B7072" s="267" t="s">
        <v>16287</v>
      </c>
      <c r="C7072" s="267" t="s">
        <v>2525</v>
      </c>
      <c r="D7072" s="268"/>
      <c r="E7072" s="267">
        <v>60</v>
      </c>
      <c r="F7072" s="269">
        <v>1016</v>
      </c>
      <c r="G7072" s="270">
        <v>2042</v>
      </c>
      <c r="M7072" s="267">
        <v>-79.626489556022051</v>
      </c>
    </row>
    <row r="7073" spans="1:13" x14ac:dyDescent="0.25">
      <c r="A7073" s="267">
        <v>9277138</v>
      </c>
      <c r="B7073" s="267" t="s">
        <v>16289</v>
      </c>
      <c r="C7073" s="267" t="s">
        <v>22275</v>
      </c>
      <c r="D7073" s="268"/>
      <c r="E7073" s="267">
        <v>50</v>
      </c>
      <c r="F7073" s="269">
        <v>5888</v>
      </c>
      <c r="G7073" s="270">
        <v>11834.4</v>
      </c>
      <c r="M7073" s="267">
        <v>-68.959247169153201</v>
      </c>
    </row>
    <row r="7074" spans="1:13" x14ac:dyDescent="0.25">
      <c r="A7074" s="267">
        <v>9277139</v>
      </c>
      <c r="B7074" s="267" t="s">
        <v>16291</v>
      </c>
      <c r="C7074" s="267" t="s">
        <v>2525</v>
      </c>
      <c r="D7074" s="268"/>
      <c r="E7074" s="267">
        <v>60</v>
      </c>
      <c r="F7074" s="269">
        <v>1141</v>
      </c>
      <c r="G7074" s="270">
        <v>2293</v>
      </c>
      <c r="M7074" s="267">
        <v>-82.586135134259138</v>
      </c>
    </row>
    <row r="7075" spans="1:13" x14ac:dyDescent="0.25">
      <c r="A7075" s="267">
        <v>9277140</v>
      </c>
      <c r="B7075" s="267" t="s">
        <v>16293</v>
      </c>
      <c r="C7075" s="267" t="s">
        <v>2525</v>
      </c>
      <c r="D7075" s="268"/>
      <c r="E7075" s="267">
        <v>60</v>
      </c>
      <c r="F7075" s="269">
        <v>888</v>
      </c>
      <c r="G7075" s="270">
        <v>1785.6</v>
      </c>
      <c r="M7075" s="267">
        <v>-81.444352423273301</v>
      </c>
    </row>
    <row r="7076" spans="1:13" x14ac:dyDescent="0.25">
      <c r="A7076" s="267">
        <v>9277141</v>
      </c>
      <c r="B7076" s="267" t="s">
        <v>2833</v>
      </c>
      <c r="C7076" s="267" t="s">
        <v>2525</v>
      </c>
      <c r="D7076" s="268"/>
      <c r="E7076" s="267">
        <v>60</v>
      </c>
      <c r="F7076" s="269">
        <v>432</v>
      </c>
      <c r="G7076" s="270">
        <v>869</v>
      </c>
      <c r="M7076" s="267">
        <v>-80.772135995905614</v>
      </c>
    </row>
    <row r="7077" spans="1:13" x14ac:dyDescent="0.25">
      <c r="A7077" s="267">
        <v>9277142</v>
      </c>
      <c r="B7077" s="267" t="s">
        <v>9555</v>
      </c>
      <c r="C7077" s="267" t="s">
        <v>2525</v>
      </c>
      <c r="D7077" s="268"/>
      <c r="E7077" s="267">
        <v>50</v>
      </c>
      <c r="F7077" s="269">
        <v>1430</v>
      </c>
      <c r="G7077" s="270">
        <v>2873.6</v>
      </c>
      <c r="M7077" s="267">
        <v>-76.861684284367527</v>
      </c>
    </row>
    <row r="7078" spans="1:13" x14ac:dyDescent="0.25">
      <c r="A7078" s="267">
        <v>9277144</v>
      </c>
      <c r="B7078" s="267" t="s">
        <v>9142</v>
      </c>
      <c r="C7078" s="267" t="s">
        <v>2525</v>
      </c>
      <c r="D7078" s="268"/>
      <c r="E7078" s="267">
        <v>60</v>
      </c>
      <c r="F7078" s="269">
        <v>965</v>
      </c>
      <c r="G7078" s="270">
        <v>1940.2</v>
      </c>
      <c r="M7078" s="267">
        <v>-82.767146763464723</v>
      </c>
    </row>
    <row r="7079" spans="1:13" x14ac:dyDescent="0.25">
      <c r="A7079" s="267">
        <v>9277145</v>
      </c>
      <c r="B7079" s="267" t="s">
        <v>16298</v>
      </c>
      <c r="C7079" s="267" t="s">
        <v>22275</v>
      </c>
      <c r="D7079" s="268"/>
      <c r="E7079" s="267">
        <v>50</v>
      </c>
      <c r="F7079" s="269">
        <v>4811</v>
      </c>
      <c r="G7079" s="270">
        <v>9671</v>
      </c>
      <c r="M7079" s="267">
        <v>-74.327234260501257</v>
      </c>
    </row>
    <row r="7080" spans="1:13" x14ac:dyDescent="0.25">
      <c r="A7080" s="267">
        <v>9277147</v>
      </c>
      <c r="B7080" s="267" t="s">
        <v>16300</v>
      </c>
      <c r="C7080" s="267" t="s">
        <v>2525</v>
      </c>
      <c r="D7080" s="268"/>
      <c r="E7080" s="267">
        <v>60</v>
      </c>
      <c r="F7080" s="269">
        <v>691</v>
      </c>
      <c r="G7080" s="270">
        <v>1388.8</v>
      </c>
      <c r="M7080" s="267">
        <v>-81.826476520248249</v>
      </c>
    </row>
    <row r="7081" spans="1:13" x14ac:dyDescent="0.25">
      <c r="A7081" s="267">
        <v>9277148</v>
      </c>
      <c r="B7081" s="267" t="s">
        <v>16302</v>
      </c>
      <c r="C7081" s="267" t="s">
        <v>2525</v>
      </c>
      <c r="D7081" s="268"/>
      <c r="E7081" s="267">
        <v>50</v>
      </c>
      <c r="F7081" s="269">
        <v>1941</v>
      </c>
      <c r="G7081" s="270">
        <v>3901.8</v>
      </c>
      <c r="M7081" s="267">
        <v>-78.822898090587671</v>
      </c>
    </row>
    <row r="7082" spans="1:13" x14ac:dyDescent="0.25">
      <c r="A7082" s="267">
        <v>9277149</v>
      </c>
      <c r="B7082" s="267" t="s">
        <v>16304</v>
      </c>
      <c r="C7082" s="267" t="s">
        <v>2525</v>
      </c>
      <c r="D7082" s="268"/>
      <c r="E7082" s="267">
        <v>60</v>
      </c>
      <c r="F7082" s="269">
        <v>2599</v>
      </c>
      <c r="G7082" s="270">
        <v>5223</v>
      </c>
      <c r="M7082" s="267">
        <v>-79.373798091416774</v>
      </c>
    </row>
    <row r="7083" spans="1:13" x14ac:dyDescent="0.25">
      <c r="A7083" s="267">
        <v>9277151</v>
      </c>
      <c r="B7083" s="267" t="s">
        <v>16306</v>
      </c>
      <c r="C7083" s="267" t="s">
        <v>2525</v>
      </c>
      <c r="D7083" s="268"/>
      <c r="E7083" s="267">
        <v>60</v>
      </c>
      <c r="F7083" s="269">
        <v>1043</v>
      </c>
      <c r="G7083" s="270">
        <v>2095.8000000000002</v>
      </c>
      <c r="M7083" s="267">
        <v>-79.042900362423268</v>
      </c>
    </row>
    <row r="7084" spans="1:13" x14ac:dyDescent="0.25">
      <c r="A7084" s="267">
        <v>9277152</v>
      </c>
      <c r="B7084" s="267" t="s">
        <v>16308</v>
      </c>
      <c r="C7084" s="267" t="s">
        <v>2525</v>
      </c>
      <c r="D7084" s="268"/>
      <c r="E7084" s="267">
        <v>60</v>
      </c>
      <c r="F7084" s="269">
        <v>1003</v>
      </c>
      <c r="G7084" s="270">
        <v>2016.8</v>
      </c>
      <c r="M7084" s="267">
        <v>-83.243912693120365</v>
      </c>
    </row>
    <row r="7085" spans="1:13" x14ac:dyDescent="0.25">
      <c r="A7085" s="267">
        <v>9277153</v>
      </c>
      <c r="B7085" s="267" t="s">
        <v>16310</v>
      </c>
      <c r="C7085" s="267" t="s">
        <v>2525</v>
      </c>
      <c r="D7085" s="268"/>
      <c r="E7085" s="267">
        <v>50</v>
      </c>
      <c r="F7085" s="269">
        <v>1823</v>
      </c>
      <c r="G7085" s="270">
        <v>3664.4</v>
      </c>
      <c r="M7085" s="267">
        <v>-75.859465256970708</v>
      </c>
    </row>
    <row r="7086" spans="1:13" x14ac:dyDescent="0.25">
      <c r="A7086" s="267">
        <v>9277154</v>
      </c>
      <c r="B7086" s="267" t="s">
        <v>16312</v>
      </c>
      <c r="C7086" s="267" t="s">
        <v>2525</v>
      </c>
      <c r="D7086" s="268"/>
      <c r="E7086" s="267">
        <v>50</v>
      </c>
      <c r="F7086" s="269">
        <v>1072</v>
      </c>
      <c r="G7086" s="270">
        <v>2153.8000000000002</v>
      </c>
      <c r="M7086" s="267">
        <v>-72.790869058288351</v>
      </c>
    </row>
    <row r="7087" spans="1:13" x14ac:dyDescent="0.25">
      <c r="A7087" s="267">
        <v>9278112</v>
      </c>
      <c r="B7087" s="267" t="s">
        <v>16314</v>
      </c>
      <c r="C7087" s="267" t="s">
        <v>2525</v>
      </c>
      <c r="D7087" s="268"/>
      <c r="E7087" s="267">
        <v>50</v>
      </c>
      <c r="F7087" s="269">
        <v>875</v>
      </c>
      <c r="G7087" s="270">
        <v>1758</v>
      </c>
      <c r="M7087" s="267">
        <v>-75.684917855734668</v>
      </c>
    </row>
    <row r="7088" spans="1:13" x14ac:dyDescent="0.25">
      <c r="A7088" s="267">
        <v>9278113</v>
      </c>
      <c r="B7088" s="267" t="s">
        <v>16316</v>
      </c>
      <c r="C7088" s="267" t="s">
        <v>2525</v>
      </c>
      <c r="D7088" s="268"/>
      <c r="E7088" s="267">
        <v>50</v>
      </c>
      <c r="F7088" s="269">
        <v>1637</v>
      </c>
      <c r="G7088" s="270">
        <v>3290.8</v>
      </c>
      <c r="M7088" s="267">
        <v>-67.224874247446735</v>
      </c>
    </row>
    <row r="7089" spans="1:13" x14ac:dyDescent="0.25">
      <c r="A7089" s="267">
        <v>9278116</v>
      </c>
      <c r="B7089" s="267" t="s">
        <v>16318</v>
      </c>
      <c r="C7089" s="267" t="s">
        <v>2525</v>
      </c>
      <c r="D7089" s="268"/>
      <c r="E7089" s="267">
        <v>60</v>
      </c>
      <c r="F7089" s="269">
        <v>776</v>
      </c>
      <c r="G7089" s="270">
        <v>1559</v>
      </c>
      <c r="M7089" s="267">
        <v>-81.086527595396177</v>
      </c>
    </row>
    <row r="7090" spans="1:13" x14ac:dyDescent="0.25">
      <c r="A7090" s="267">
        <v>9278117</v>
      </c>
      <c r="B7090" s="267" t="s">
        <v>16320</v>
      </c>
      <c r="C7090" s="267" t="s">
        <v>2525</v>
      </c>
      <c r="D7090" s="268"/>
      <c r="E7090" s="267">
        <v>50</v>
      </c>
      <c r="F7090" s="269">
        <v>814</v>
      </c>
      <c r="G7090" s="270">
        <v>1635.4</v>
      </c>
      <c r="M7090" s="267">
        <v>-72.578466230168061</v>
      </c>
    </row>
    <row r="7091" spans="1:13" x14ac:dyDescent="0.25">
      <c r="A7091" s="267">
        <v>9278118</v>
      </c>
      <c r="B7091" s="267" t="s">
        <v>16322</v>
      </c>
      <c r="C7091" s="267" t="s">
        <v>22275</v>
      </c>
      <c r="D7091" s="268"/>
      <c r="E7091" s="267">
        <v>50</v>
      </c>
      <c r="F7091" s="269">
        <v>4913</v>
      </c>
      <c r="G7091" s="270">
        <v>9875</v>
      </c>
      <c r="M7091" s="267">
        <v>-74.632849418618775</v>
      </c>
    </row>
    <row r="7092" spans="1:13" x14ac:dyDescent="0.25">
      <c r="A7092" s="267">
        <v>9278120</v>
      </c>
      <c r="B7092" s="267" t="s">
        <v>16324</v>
      </c>
      <c r="C7092" s="267" t="s">
        <v>2525</v>
      </c>
      <c r="D7092" s="268"/>
      <c r="E7092" s="267">
        <v>60</v>
      </c>
      <c r="F7092" s="269">
        <v>502</v>
      </c>
      <c r="G7092" s="270">
        <v>1009.6</v>
      </c>
      <c r="M7092" s="267">
        <v>-80.388857617841353</v>
      </c>
    </row>
    <row r="7093" spans="1:13" x14ac:dyDescent="0.25">
      <c r="A7093" s="267">
        <v>9278121</v>
      </c>
      <c r="B7093" s="267" t="s">
        <v>11045</v>
      </c>
      <c r="C7093" s="267" t="s">
        <v>2525</v>
      </c>
      <c r="D7093" s="268"/>
      <c r="E7093" s="267">
        <v>60</v>
      </c>
      <c r="F7093" s="269">
        <v>943</v>
      </c>
      <c r="G7093" s="270">
        <v>1895</v>
      </c>
      <c r="M7093" s="267">
        <v>-80.500285243448246</v>
      </c>
    </row>
    <row r="7094" spans="1:13" x14ac:dyDescent="0.25">
      <c r="A7094" s="267">
        <v>9278123</v>
      </c>
      <c r="B7094" s="267" t="s">
        <v>16327</v>
      </c>
      <c r="C7094" s="267" t="s">
        <v>22275</v>
      </c>
      <c r="D7094" s="268"/>
      <c r="E7094" s="267">
        <v>50</v>
      </c>
      <c r="F7094" s="269">
        <v>3359</v>
      </c>
      <c r="G7094" s="270">
        <v>6752.2</v>
      </c>
      <c r="M7094" s="267">
        <v>-76.186171928241649</v>
      </c>
    </row>
    <row r="7095" spans="1:13" x14ac:dyDescent="0.25">
      <c r="A7095" s="267">
        <v>9278129</v>
      </c>
      <c r="B7095" s="267" t="s">
        <v>16329</v>
      </c>
      <c r="C7095" s="267" t="s">
        <v>2525</v>
      </c>
      <c r="D7095" s="268"/>
      <c r="E7095" s="267">
        <v>60</v>
      </c>
      <c r="F7095" s="269">
        <v>1066</v>
      </c>
      <c r="G7095" s="270">
        <v>2142.1999999999998</v>
      </c>
      <c r="M7095" s="267">
        <v>-83.270201608794451</v>
      </c>
    </row>
    <row r="7096" spans="1:13" x14ac:dyDescent="0.25">
      <c r="A7096" s="267">
        <v>9278134</v>
      </c>
      <c r="B7096" s="267" t="s">
        <v>16331</v>
      </c>
      <c r="C7096" s="267" t="s">
        <v>2525</v>
      </c>
      <c r="D7096" s="268"/>
      <c r="E7096" s="267">
        <v>60</v>
      </c>
      <c r="F7096" s="269">
        <v>846</v>
      </c>
      <c r="G7096" s="270">
        <v>1699.6</v>
      </c>
      <c r="M7096" s="267">
        <v>-82.748387547360011</v>
      </c>
    </row>
    <row r="7097" spans="1:13" x14ac:dyDescent="0.25">
      <c r="A7097" s="267">
        <v>9278139</v>
      </c>
      <c r="B7097" s="267" t="s">
        <v>16333</v>
      </c>
      <c r="C7097" s="267" t="s">
        <v>2525</v>
      </c>
      <c r="D7097" s="268"/>
      <c r="E7097" s="267">
        <v>60</v>
      </c>
      <c r="F7097" s="269">
        <v>1622</v>
      </c>
      <c r="G7097" s="270">
        <v>3259.6</v>
      </c>
      <c r="M7097" s="267">
        <v>-80.5594997240037</v>
      </c>
    </row>
    <row r="7098" spans="1:13" x14ac:dyDescent="0.25">
      <c r="A7098" s="267">
        <v>9278140</v>
      </c>
      <c r="B7098" s="267" t="s">
        <v>16335</v>
      </c>
      <c r="C7098" s="267" t="s">
        <v>2525</v>
      </c>
      <c r="D7098" s="268"/>
      <c r="E7098" s="267">
        <v>50</v>
      </c>
      <c r="F7098" s="269">
        <v>569</v>
      </c>
      <c r="G7098" s="270">
        <v>1143.2</v>
      </c>
      <c r="M7098" s="267">
        <v>-78.605360135967302</v>
      </c>
    </row>
    <row r="7099" spans="1:13" x14ac:dyDescent="0.25">
      <c r="A7099" s="267">
        <v>9278141</v>
      </c>
      <c r="B7099" s="267" t="s">
        <v>16337</v>
      </c>
      <c r="C7099" s="267" t="s">
        <v>2525</v>
      </c>
      <c r="D7099" s="268"/>
      <c r="E7099" s="267">
        <v>60</v>
      </c>
      <c r="F7099" s="269">
        <v>1840</v>
      </c>
      <c r="G7099" s="270">
        <v>3698</v>
      </c>
      <c r="M7099" s="267">
        <v>-79.016241947215093</v>
      </c>
    </row>
    <row r="7100" spans="1:13" x14ac:dyDescent="0.25">
      <c r="A7100" s="267">
        <v>9278143</v>
      </c>
      <c r="B7100" s="267" t="s">
        <v>16339</v>
      </c>
      <c r="C7100" s="267" t="s">
        <v>2525</v>
      </c>
      <c r="D7100" s="268"/>
      <c r="E7100" s="267">
        <v>50</v>
      </c>
      <c r="F7100" s="269">
        <v>882</v>
      </c>
      <c r="G7100" s="270">
        <v>1773.4</v>
      </c>
      <c r="M7100" s="267">
        <v>-68.462538832258247</v>
      </c>
    </row>
    <row r="7101" spans="1:13" x14ac:dyDescent="0.25">
      <c r="A7101" s="267">
        <v>9278144</v>
      </c>
      <c r="B7101" s="267" t="s">
        <v>16341</v>
      </c>
      <c r="C7101" s="267" t="s">
        <v>2525</v>
      </c>
      <c r="D7101" s="268"/>
      <c r="E7101" s="267">
        <v>50</v>
      </c>
      <c r="F7101" s="269">
        <v>1678</v>
      </c>
      <c r="G7101" s="270">
        <v>3372.4</v>
      </c>
      <c r="M7101" s="267">
        <v>-75.966317999692819</v>
      </c>
    </row>
    <row r="7102" spans="1:13" x14ac:dyDescent="0.25">
      <c r="A7102" s="267">
        <v>9278146</v>
      </c>
      <c r="B7102" s="267" t="s">
        <v>16343</v>
      </c>
      <c r="C7102" s="267" t="s">
        <v>2525</v>
      </c>
      <c r="D7102" s="268"/>
      <c r="E7102" s="267">
        <v>50</v>
      </c>
      <c r="F7102" s="269">
        <v>2006</v>
      </c>
      <c r="G7102" s="270">
        <v>4031.6</v>
      </c>
      <c r="M7102" s="267">
        <v>-74.24182028860443</v>
      </c>
    </row>
    <row r="7103" spans="1:13" x14ac:dyDescent="0.25">
      <c r="A7103" s="267">
        <v>9278147</v>
      </c>
      <c r="B7103" s="267" t="s">
        <v>16345</v>
      </c>
      <c r="C7103" s="267" t="s">
        <v>2525</v>
      </c>
      <c r="D7103" s="268"/>
      <c r="E7103" s="267">
        <v>70</v>
      </c>
      <c r="F7103" s="269">
        <v>308</v>
      </c>
      <c r="G7103" s="270">
        <v>619</v>
      </c>
      <c r="M7103" s="267">
        <v>-86.153538217087188</v>
      </c>
    </row>
    <row r="7104" spans="1:13" x14ac:dyDescent="0.25">
      <c r="A7104" s="267">
        <v>9278148</v>
      </c>
      <c r="B7104" s="267" t="s">
        <v>16347</v>
      </c>
      <c r="C7104" s="267" t="s">
        <v>2525</v>
      </c>
      <c r="D7104" s="268"/>
      <c r="E7104" s="267">
        <v>50</v>
      </c>
      <c r="F7104" s="269">
        <v>3198</v>
      </c>
      <c r="G7104" s="270">
        <v>6427.6</v>
      </c>
      <c r="M7104" s="267">
        <v>-77.197146339247297</v>
      </c>
    </row>
    <row r="7105" spans="1:13" x14ac:dyDescent="0.25">
      <c r="A7105" s="267">
        <v>9278149</v>
      </c>
      <c r="B7105" s="267" t="s">
        <v>16349</v>
      </c>
      <c r="C7105" s="267" t="s">
        <v>2525</v>
      </c>
      <c r="D7105" s="268"/>
      <c r="E7105" s="267">
        <v>60</v>
      </c>
      <c r="F7105" s="269">
        <v>706</v>
      </c>
      <c r="G7105" s="270">
        <v>1419.2</v>
      </c>
      <c r="M7105" s="267">
        <v>-82.80615420115177</v>
      </c>
    </row>
    <row r="7106" spans="1:13" x14ac:dyDescent="0.25">
      <c r="A7106" s="267">
        <v>9278151</v>
      </c>
      <c r="B7106" s="267" t="s">
        <v>16351</v>
      </c>
      <c r="C7106" s="267" t="s">
        <v>2525</v>
      </c>
      <c r="D7106" s="268"/>
      <c r="E7106" s="267">
        <v>50</v>
      </c>
      <c r="F7106" s="269">
        <v>1218</v>
      </c>
      <c r="G7106" s="270">
        <v>2448.4</v>
      </c>
      <c r="M7106" s="267">
        <v>-78.695890489928956</v>
      </c>
    </row>
    <row r="7107" spans="1:13" x14ac:dyDescent="0.25">
      <c r="A7107" s="267">
        <v>9278154</v>
      </c>
      <c r="B7107" s="267" t="s">
        <v>3700</v>
      </c>
      <c r="C7107" s="267" t="s">
        <v>2525</v>
      </c>
      <c r="D7107" s="268"/>
      <c r="E7107" s="267">
        <v>60</v>
      </c>
      <c r="F7107" s="269">
        <v>873</v>
      </c>
      <c r="G7107" s="270">
        <v>1755.2</v>
      </c>
      <c r="M7107" s="267">
        <v>-81.080791983591254</v>
      </c>
    </row>
    <row r="7108" spans="1:13" x14ac:dyDescent="0.25">
      <c r="A7108" s="267">
        <v>9278159</v>
      </c>
      <c r="B7108" s="267" t="s">
        <v>16354</v>
      </c>
      <c r="C7108" s="267" t="s">
        <v>2525</v>
      </c>
      <c r="D7108" s="268"/>
      <c r="E7108" s="267">
        <v>50</v>
      </c>
      <c r="F7108" s="269">
        <v>1251</v>
      </c>
      <c r="G7108" s="270">
        <v>2514.8000000000002</v>
      </c>
      <c r="M7108" s="267">
        <v>-15.131588053622082</v>
      </c>
    </row>
    <row r="7109" spans="1:13" x14ac:dyDescent="0.25">
      <c r="A7109" s="267">
        <v>9278167</v>
      </c>
      <c r="B7109" s="267" t="s">
        <v>16356</v>
      </c>
      <c r="C7109" s="267" t="s">
        <v>2525</v>
      </c>
      <c r="D7109" s="268"/>
      <c r="E7109" s="267">
        <v>50</v>
      </c>
      <c r="F7109" s="269">
        <v>1367</v>
      </c>
      <c r="G7109" s="270">
        <v>2747.8</v>
      </c>
      <c r="M7109" s="267">
        <v>-78.571211583968989</v>
      </c>
    </row>
    <row r="7110" spans="1:13" x14ac:dyDescent="0.25">
      <c r="A7110" s="267">
        <v>9278170</v>
      </c>
      <c r="B7110" s="267" t="s">
        <v>16358</v>
      </c>
      <c r="C7110" s="267" t="s">
        <v>2525</v>
      </c>
      <c r="D7110" s="268"/>
      <c r="E7110" s="267">
        <v>50</v>
      </c>
      <c r="F7110" s="269">
        <v>1503</v>
      </c>
      <c r="G7110" s="270">
        <v>3020.8</v>
      </c>
      <c r="M7110" s="267">
        <v>-77.443583757554507</v>
      </c>
    </row>
    <row r="7111" spans="1:13" x14ac:dyDescent="0.25">
      <c r="A7111" s="267">
        <v>9278171</v>
      </c>
      <c r="B7111" s="267" t="s">
        <v>16360</v>
      </c>
      <c r="C7111" s="267" t="s">
        <v>2525</v>
      </c>
      <c r="D7111" s="268"/>
      <c r="E7111" s="267">
        <v>70</v>
      </c>
      <c r="F7111" s="269">
        <v>308</v>
      </c>
      <c r="G7111" s="270">
        <v>619.6</v>
      </c>
      <c r="M7111" s="267">
        <v>-87.417390441225379</v>
      </c>
    </row>
    <row r="7112" spans="1:13" x14ac:dyDescent="0.25">
      <c r="A7112" s="267">
        <v>9278172</v>
      </c>
      <c r="B7112" s="267" t="s">
        <v>16362</v>
      </c>
      <c r="C7112" s="267" t="s">
        <v>2525</v>
      </c>
      <c r="D7112" s="268"/>
      <c r="E7112" s="267">
        <v>60</v>
      </c>
      <c r="F7112" s="269">
        <v>768</v>
      </c>
      <c r="G7112" s="270">
        <v>1544.2</v>
      </c>
      <c r="M7112" s="267">
        <v>-79.455639568083598</v>
      </c>
    </row>
    <row r="7113" spans="1:13" x14ac:dyDescent="0.25">
      <c r="A7113" s="267">
        <v>9278177</v>
      </c>
      <c r="B7113" s="267" t="s">
        <v>16364</v>
      </c>
      <c r="C7113" s="267" t="s">
        <v>2525</v>
      </c>
      <c r="D7113" s="268"/>
      <c r="E7113" s="267">
        <v>50</v>
      </c>
      <c r="F7113" s="269">
        <v>1350</v>
      </c>
      <c r="G7113" s="270">
        <v>2713.2</v>
      </c>
      <c r="M7113" s="267">
        <v>-78.185405021022902</v>
      </c>
    </row>
    <row r="7114" spans="1:13" x14ac:dyDescent="0.25">
      <c r="A7114" s="267">
        <v>9278178</v>
      </c>
      <c r="B7114" s="267" t="s">
        <v>16366</v>
      </c>
      <c r="C7114" s="267" t="s">
        <v>2525</v>
      </c>
      <c r="D7114" s="268"/>
      <c r="E7114" s="267">
        <v>60</v>
      </c>
      <c r="F7114" s="269">
        <v>889</v>
      </c>
      <c r="G7114" s="270">
        <v>1786.2</v>
      </c>
      <c r="M7114" s="267">
        <v>-81.479612849216934</v>
      </c>
    </row>
    <row r="7115" spans="1:13" x14ac:dyDescent="0.25">
      <c r="A7115" s="267">
        <v>9278179</v>
      </c>
      <c r="B7115" s="267" t="s">
        <v>16368</v>
      </c>
      <c r="C7115" s="267" t="s">
        <v>2525</v>
      </c>
      <c r="D7115" s="268"/>
      <c r="E7115" s="267">
        <v>50</v>
      </c>
      <c r="F7115" s="269">
        <v>734</v>
      </c>
      <c r="G7115" s="270">
        <v>1474.6</v>
      </c>
      <c r="M7115" s="267">
        <v>-74.144295141691245</v>
      </c>
    </row>
    <row r="7116" spans="1:13" x14ac:dyDescent="0.25">
      <c r="A7116" s="267">
        <v>9278182</v>
      </c>
      <c r="B7116" s="267" t="s">
        <v>16370</v>
      </c>
      <c r="C7116" s="267" t="s">
        <v>2525</v>
      </c>
      <c r="D7116" s="268"/>
      <c r="E7116" s="267">
        <v>50</v>
      </c>
      <c r="F7116" s="269">
        <v>1237</v>
      </c>
      <c r="G7116" s="270">
        <v>2485.6</v>
      </c>
      <c r="M7116" s="267">
        <v>-64.601098093335992</v>
      </c>
    </row>
    <row r="7117" spans="1:13" x14ac:dyDescent="0.25">
      <c r="A7117" s="267">
        <v>9278184</v>
      </c>
      <c r="B7117" s="267" t="s">
        <v>16372</v>
      </c>
      <c r="C7117" s="267" t="s">
        <v>2525</v>
      </c>
      <c r="D7117" s="268"/>
      <c r="E7117" s="267">
        <v>50</v>
      </c>
      <c r="F7117" s="269">
        <v>782</v>
      </c>
      <c r="G7117" s="270">
        <v>1572.2</v>
      </c>
      <c r="M7117" s="267">
        <v>-73.504403875658383</v>
      </c>
    </row>
    <row r="7118" spans="1:13" x14ac:dyDescent="0.25">
      <c r="A7118" s="267">
        <v>9278187</v>
      </c>
      <c r="B7118" s="267" t="s">
        <v>9069</v>
      </c>
      <c r="C7118" s="267" t="s">
        <v>2525</v>
      </c>
      <c r="D7118" s="268"/>
      <c r="E7118" s="267">
        <v>60</v>
      </c>
      <c r="F7118" s="269">
        <v>1378</v>
      </c>
      <c r="G7118" s="270">
        <v>2768.8</v>
      </c>
      <c r="M7118" s="267">
        <v>-81.835191915330597</v>
      </c>
    </row>
    <row r="7119" spans="1:13" x14ac:dyDescent="0.25">
      <c r="A7119" s="267">
        <v>9278189</v>
      </c>
      <c r="B7119" s="267" t="s">
        <v>16375</v>
      </c>
      <c r="C7119" s="267" t="s">
        <v>2525</v>
      </c>
      <c r="D7119" s="268"/>
      <c r="E7119" s="267">
        <v>60</v>
      </c>
      <c r="F7119" s="269">
        <v>695</v>
      </c>
      <c r="G7119" s="270">
        <v>1396.2</v>
      </c>
      <c r="M7119" s="267">
        <v>-80.954724760897776</v>
      </c>
    </row>
    <row r="7120" spans="1:13" x14ac:dyDescent="0.25">
      <c r="A7120" s="267">
        <v>9278190</v>
      </c>
      <c r="B7120" s="267" t="s">
        <v>14059</v>
      </c>
      <c r="C7120" s="267" t="s">
        <v>2525</v>
      </c>
      <c r="D7120" s="268"/>
      <c r="E7120" s="267">
        <v>50</v>
      </c>
      <c r="F7120" s="269">
        <v>1471</v>
      </c>
      <c r="G7120" s="270">
        <v>2957.4</v>
      </c>
      <c r="M7120" s="267">
        <v>-75.848284699881106</v>
      </c>
    </row>
    <row r="7121" spans="1:13" x14ac:dyDescent="0.25">
      <c r="A7121" s="267">
        <v>9278192</v>
      </c>
      <c r="B7121" s="267" t="s">
        <v>16378</v>
      </c>
      <c r="C7121" s="267" t="s">
        <v>2525</v>
      </c>
      <c r="D7121" s="268"/>
      <c r="E7121" s="267">
        <v>50</v>
      </c>
      <c r="F7121" s="269">
        <v>1603</v>
      </c>
      <c r="G7121" s="270">
        <v>3223</v>
      </c>
      <c r="M7121" s="267">
        <v>-60.967542119989012</v>
      </c>
    </row>
    <row r="7122" spans="1:13" x14ac:dyDescent="0.25">
      <c r="A7122" s="267">
        <v>9278197</v>
      </c>
      <c r="B7122" s="267" t="s">
        <v>16380</v>
      </c>
      <c r="C7122" s="267" t="s">
        <v>2525</v>
      </c>
      <c r="D7122" s="268"/>
      <c r="E7122" s="267">
        <v>60</v>
      </c>
      <c r="F7122" s="269">
        <v>1806</v>
      </c>
      <c r="G7122" s="270">
        <v>3630.4</v>
      </c>
      <c r="M7122" s="267">
        <v>-83.491761687977402</v>
      </c>
    </row>
    <row r="7123" spans="1:13" x14ac:dyDescent="0.25">
      <c r="A7123" s="267">
        <v>9278198</v>
      </c>
      <c r="B7123" s="267" t="s">
        <v>16382</v>
      </c>
      <c r="C7123" s="267" t="s">
        <v>2525</v>
      </c>
      <c r="D7123" s="268"/>
      <c r="E7123" s="267">
        <v>60</v>
      </c>
      <c r="F7123" s="269">
        <v>523</v>
      </c>
      <c r="G7123" s="270">
        <v>1051.2</v>
      </c>
      <c r="M7123" s="267">
        <v>-82.800087242246093</v>
      </c>
    </row>
    <row r="7124" spans="1:13" x14ac:dyDescent="0.25">
      <c r="A7124" s="267">
        <v>9279112</v>
      </c>
      <c r="B7124" s="267" t="s">
        <v>16384</v>
      </c>
      <c r="C7124" s="267" t="s">
        <v>22275</v>
      </c>
      <c r="D7124" s="268"/>
      <c r="E7124" s="267">
        <v>50</v>
      </c>
      <c r="F7124" s="269">
        <v>9042</v>
      </c>
      <c r="G7124" s="270">
        <v>18173.8</v>
      </c>
      <c r="M7124" s="267">
        <v>77.403374711359504</v>
      </c>
    </row>
    <row r="7125" spans="1:13" x14ac:dyDescent="0.25">
      <c r="A7125" s="267">
        <v>9279113</v>
      </c>
      <c r="B7125" s="267" t="s">
        <v>16386</v>
      </c>
      <c r="C7125" s="267" t="s">
        <v>2525</v>
      </c>
      <c r="D7125" s="268"/>
      <c r="E7125" s="267">
        <v>50</v>
      </c>
      <c r="F7125" s="269">
        <v>3204</v>
      </c>
      <c r="G7125" s="270">
        <v>6440.8</v>
      </c>
      <c r="M7125" s="267">
        <v>-76.956907168697043</v>
      </c>
    </row>
    <row r="7126" spans="1:13" x14ac:dyDescent="0.25">
      <c r="A7126" s="267">
        <v>9279115</v>
      </c>
      <c r="B7126" s="267" t="s">
        <v>16388</v>
      </c>
      <c r="C7126" s="267" t="s">
        <v>2525</v>
      </c>
      <c r="D7126" s="268"/>
      <c r="E7126" s="267">
        <v>50</v>
      </c>
      <c r="F7126" s="269">
        <v>2224</v>
      </c>
      <c r="G7126" s="270">
        <v>4469.3999999999996</v>
      </c>
      <c r="M7126" s="267">
        <v>-77.819841190264953</v>
      </c>
    </row>
    <row r="7127" spans="1:13" x14ac:dyDescent="0.25">
      <c r="A7127" s="267">
        <v>9279116</v>
      </c>
      <c r="B7127" s="267" t="s">
        <v>16390</v>
      </c>
      <c r="C7127" s="267" t="s">
        <v>2525</v>
      </c>
      <c r="D7127" s="268"/>
      <c r="E7127" s="267">
        <v>50</v>
      </c>
      <c r="F7127" s="269">
        <v>1049</v>
      </c>
      <c r="G7127" s="270">
        <v>2109.1999999999998</v>
      </c>
      <c r="M7127" s="267">
        <v>-75.870743523773456</v>
      </c>
    </row>
    <row r="7128" spans="1:13" x14ac:dyDescent="0.25">
      <c r="A7128" s="267">
        <v>9279122</v>
      </c>
      <c r="B7128" s="267" t="s">
        <v>16392</v>
      </c>
      <c r="C7128" s="267" t="s">
        <v>22275</v>
      </c>
      <c r="D7128" s="268"/>
      <c r="E7128" s="267">
        <v>50</v>
      </c>
      <c r="F7128" s="269">
        <v>6267</v>
      </c>
      <c r="G7128" s="270">
        <v>12595.8</v>
      </c>
      <c r="M7128" s="267">
        <v>-67.323040887858113</v>
      </c>
    </row>
    <row r="7129" spans="1:13" x14ac:dyDescent="0.25">
      <c r="A7129" s="267">
        <v>9279124</v>
      </c>
      <c r="B7129" s="267" t="s">
        <v>16394</v>
      </c>
      <c r="C7129" s="267" t="s">
        <v>2525</v>
      </c>
      <c r="D7129" s="268"/>
      <c r="E7129" s="267">
        <v>50</v>
      </c>
      <c r="F7129" s="269">
        <v>1752</v>
      </c>
      <c r="G7129" s="270">
        <v>3522</v>
      </c>
      <c r="M7129" s="267">
        <v>-63.676464507522589</v>
      </c>
    </row>
    <row r="7130" spans="1:13" x14ac:dyDescent="0.25">
      <c r="A7130" s="267">
        <v>9279125</v>
      </c>
      <c r="B7130" s="267" t="s">
        <v>16396</v>
      </c>
      <c r="C7130" s="267" t="s">
        <v>2525</v>
      </c>
      <c r="D7130" s="268"/>
      <c r="E7130" s="267">
        <v>50</v>
      </c>
      <c r="F7130" s="269">
        <v>1457</v>
      </c>
      <c r="G7130" s="270">
        <v>2929.2</v>
      </c>
      <c r="M7130" s="267">
        <v>-73.1151523500195</v>
      </c>
    </row>
    <row r="7131" spans="1:13" x14ac:dyDescent="0.25">
      <c r="A7131" s="267">
        <v>9279126</v>
      </c>
      <c r="B7131" s="267" t="s">
        <v>16398</v>
      </c>
      <c r="C7131" s="267" t="s">
        <v>2525</v>
      </c>
      <c r="D7131" s="268"/>
      <c r="E7131" s="267">
        <v>50</v>
      </c>
      <c r="F7131" s="269">
        <v>1820</v>
      </c>
      <c r="G7131" s="270">
        <v>3657.8</v>
      </c>
      <c r="M7131" s="267">
        <v>-55.624175267685501</v>
      </c>
    </row>
    <row r="7132" spans="1:13" x14ac:dyDescent="0.25">
      <c r="A7132" s="267">
        <v>9279127</v>
      </c>
      <c r="B7132" s="267" t="s">
        <v>16400</v>
      </c>
      <c r="C7132" s="267" t="s">
        <v>2525</v>
      </c>
      <c r="D7132" s="268"/>
      <c r="E7132" s="267">
        <v>50</v>
      </c>
      <c r="F7132" s="269">
        <v>2902</v>
      </c>
      <c r="G7132" s="270">
        <v>5832.4</v>
      </c>
      <c r="M7132" s="267">
        <v>-74.66334962585546</v>
      </c>
    </row>
    <row r="7133" spans="1:13" x14ac:dyDescent="0.25">
      <c r="A7133" s="267">
        <v>9279128</v>
      </c>
      <c r="B7133" s="267" t="s">
        <v>16402</v>
      </c>
      <c r="C7133" s="267" t="s">
        <v>2525</v>
      </c>
      <c r="D7133" s="268"/>
      <c r="E7133" s="267">
        <v>50</v>
      </c>
      <c r="F7133" s="269">
        <v>2373</v>
      </c>
      <c r="G7133" s="270">
        <v>4769.3999999999996</v>
      </c>
      <c r="M7133" s="267">
        <v>-65.356411794344922</v>
      </c>
    </row>
    <row r="7134" spans="1:13" x14ac:dyDescent="0.25">
      <c r="A7134" s="267">
        <v>9279130</v>
      </c>
      <c r="B7134" s="267" t="s">
        <v>16404</v>
      </c>
      <c r="C7134" s="267" t="s">
        <v>2525</v>
      </c>
      <c r="D7134" s="268"/>
      <c r="E7134" s="267">
        <v>50</v>
      </c>
      <c r="F7134" s="269">
        <v>1237</v>
      </c>
      <c r="G7134" s="270">
        <v>2485.6</v>
      </c>
      <c r="M7134" s="267">
        <v>-75.097032859986328</v>
      </c>
    </row>
    <row r="7135" spans="1:13" x14ac:dyDescent="0.25">
      <c r="A7135" s="267">
        <v>9279132</v>
      </c>
      <c r="B7135" s="267" t="s">
        <v>16406</v>
      </c>
      <c r="C7135" s="267" t="s">
        <v>2525</v>
      </c>
      <c r="D7135" s="268"/>
      <c r="E7135" s="267">
        <v>50</v>
      </c>
      <c r="F7135" s="269">
        <v>3131</v>
      </c>
      <c r="G7135" s="270">
        <v>6294.2</v>
      </c>
      <c r="M7135" s="267">
        <v>-73.676227155463465</v>
      </c>
    </row>
    <row r="7136" spans="1:13" x14ac:dyDescent="0.25">
      <c r="A7136" s="267">
        <v>9279134</v>
      </c>
      <c r="B7136" s="267" t="s">
        <v>16408</v>
      </c>
      <c r="C7136" s="267" t="s">
        <v>2525</v>
      </c>
      <c r="D7136" s="268"/>
      <c r="E7136" s="267">
        <v>50</v>
      </c>
      <c r="F7136" s="269">
        <v>3769</v>
      </c>
      <c r="G7136" s="270">
        <v>7575.4</v>
      </c>
      <c r="M7136" s="267">
        <v>-76.395015834586474</v>
      </c>
    </row>
    <row r="7137" spans="1:13" x14ac:dyDescent="0.25">
      <c r="A7137" s="267">
        <v>9279135</v>
      </c>
      <c r="B7137" s="267" t="s">
        <v>16410</v>
      </c>
      <c r="C7137" s="267" t="s">
        <v>2525</v>
      </c>
      <c r="D7137" s="268"/>
      <c r="E7137" s="267">
        <v>50</v>
      </c>
      <c r="F7137" s="269">
        <v>1815</v>
      </c>
      <c r="G7137" s="270">
        <v>3648.4</v>
      </c>
      <c r="M7137" s="267">
        <v>-72.381051877223868</v>
      </c>
    </row>
    <row r="7138" spans="1:13" x14ac:dyDescent="0.25">
      <c r="A7138" s="267">
        <v>9279137</v>
      </c>
      <c r="B7138" s="267" t="s">
        <v>16412</v>
      </c>
      <c r="C7138" s="267" t="s">
        <v>2525</v>
      </c>
      <c r="D7138" s="268"/>
      <c r="E7138" s="267">
        <v>50</v>
      </c>
      <c r="F7138" s="269">
        <v>3340</v>
      </c>
      <c r="G7138" s="270">
        <v>6713.2</v>
      </c>
      <c r="M7138" s="267">
        <v>-77.226242928080751</v>
      </c>
    </row>
    <row r="7139" spans="1:13" x14ac:dyDescent="0.25">
      <c r="A7139" s="267">
        <v>9361000</v>
      </c>
      <c r="B7139" s="267" t="s">
        <v>16414</v>
      </c>
      <c r="C7139" s="267" t="s">
        <v>22275</v>
      </c>
      <c r="D7139" s="268"/>
      <c r="E7139" s="267">
        <v>50</v>
      </c>
      <c r="F7139" s="269">
        <v>21137</v>
      </c>
      <c r="G7139" s="270">
        <v>42486</v>
      </c>
      <c r="M7139" s="267">
        <v>-70.162971978195088</v>
      </c>
    </row>
    <row r="7140" spans="1:13" x14ac:dyDescent="0.25">
      <c r="A7140" s="267">
        <v>9362000</v>
      </c>
      <c r="B7140" s="267" t="s">
        <v>16416</v>
      </c>
      <c r="C7140" s="267" t="s">
        <v>22275</v>
      </c>
      <c r="D7140" s="268"/>
      <c r="E7140" s="267">
        <v>50</v>
      </c>
      <c r="F7140" s="269">
        <v>68126</v>
      </c>
      <c r="G7140" s="270">
        <v>136932.4</v>
      </c>
      <c r="M7140" s="267">
        <v>-50.39874778862972</v>
      </c>
    </row>
    <row r="7141" spans="1:13" x14ac:dyDescent="0.25">
      <c r="A7141" s="267">
        <v>9363000</v>
      </c>
      <c r="B7141" s="267" t="s">
        <v>16418</v>
      </c>
      <c r="C7141" s="267" t="s">
        <v>22275</v>
      </c>
      <c r="D7141" s="268"/>
      <c r="E7141" s="267">
        <v>50</v>
      </c>
      <c r="F7141" s="269">
        <v>20812</v>
      </c>
      <c r="G7141" s="270">
        <v>41832.6</v>
      </c>
      <c r="M7141" s="267">
        <v>-70.805142922847438</v>
      </c>
    </row>
    <row r="7142" spans="1:13" x14ac:dyDescent="0.25">
      <c r="A7142" s="267">
        <v>9371111</v>
      </c>
      <c r="B7142" s="267" t="s">
        <v>16420</v>
      </c>
      <c r="C7142" s="267" t="s">
        <v>2525</v>
      </c>
      <c r="D7142" s="268"/>
      <c r="E7142" s="267">
        <v>60</v>
      </c>
      <c r="F7142" s="269">
        <v>1049</v>
      </c>
      <c r="G7142" s="270">
        <v>2107.8000000000002</v>
      </c>
      <c r="M7142" s="267">
        <v>-79.244257169256116</v>
      </c>
    </row>
    <row r="7143" spans="1:13" x14ac:dyDescent="0.25">
      <c r="A7143" s="267">
        <v>9371113</v>
      </c>
      <c r="B7143" s="267" t="s">
        <v>16422</v>
      </c>
      <c r="C7143" s="267" t="s">
        <v>22275</v>
      </c>
      <c r="D7143" s="268"/>
      <c r="E7143" s="267">
        <v>50</v>
      </c>
      <c r="F7143" s="269">
        <v>4409</v>
      </c>
      <c r="G7143" s="270">
        <v>8862.2000000000007</v>
      </c>
      <c r="M7143" s="267">
        <v>-77.005814874284439</v>
      </c>
    </row>
    <row r="7144" spans="1:13" x14ac:dyDescent="0.25">
      <c r="A7144" s="267">
        <v>9371116</v>
      </c>
      <c r="B7144" s="267" t="s">
        <v>16424</v>
      </c>
      <c r="C7144" s="267" t="s">
        <v>2525</v>
      </c>
      <c r="D7144" s="268"/>
      <c r="E7144" s="267">
        <v>60</v>
      </c>
      <c r="F7144" s="269">
        <v>896</v>
      </c>
      <c r="G7144" s="270">
        <v>1801</v>
      </c>
      <c r="M7144" s="267">
        <v>-82.636250318318815</v>
      </c>
    </row>
    <row r="7145" spans="1:13" x14ac:dyDescent="0.25">
      <c r="A7145" s="267">
        <v>9371118</v>
      </c>
      <c r="B7145" s="267" t="s">
        <v>16426</v>
      </c>
      <c r="C7145" s="267" t="s">
        <v>2525</v>
      </c>
      <c r="D7145" s="268"/>
      <c r="E7145" s="267">
        <v>50</v>
      </c>
      <c r="F7145" s="269">
        <v>1208</v>
      </c>
      <c r="G7145" s="270">
        <v>2427.8000000000002</v>
      </c>
      <c r="M7145" s="267">
        <v>-76.474209920475687</v>
      </c>
    </row>
    <row r="7146" spans="1:13" x14ac:dyDescent="0.25">
      <c r="A7146" s="267">
        <v>9371119</v>
      </c>
      <c r="B7146" s="267" t="s">
        <v>16428</v>
      </c>
      <c r="C7146" s="267" t="s">
        <v>2525</v>
      </c>
      <c r="D7146" s="268"/>
      <c r="E7146" s="267">
        <v>50</v>
      </c>
      <c r="F7146" s="269">
        <v>935</v>
      </c>
      <c r="G7146" s="270">
        <v>1878.8</v>
      </c>
      <c r="M7146" s="267">
        <v>-77.079225266284226</v>
      </c>
    </row>
    <row r="7147" spans="1:13" x14ac:dyDescent="0.25">
      <c r="A7147" s="267">
        <v>9371120</v>
      </c>
      <c r="B7147" s="267" t="s">
        <v>16430</v>
      </c>
      <c r="C7147" s="267" t="s">
        <v>2525</v>
      </c>
      <c r="D7147" s="268"/>
      <c r="E7147" s="267">
        <v>50</v>
      </c>
      <c r="F7147" s="269">
        <v>1105</v>
      </c>
      <c r="G7147" s="270">
        <v>2220.1999999999998</v>
      </c>
      <c r="M7147" s="267">
        <v>-78.931510677286411</v>
      </c>
    </row>
    <row r="7148" spans="1:13" x14ac:dyDescent="0.25">
      <c r="A7148" s="267">
        <v>9371121</v>
      </c>
      <c r="B7148" s="267" t="s">
        <v>16432</v>
      </c>
      <c r="C7148" s="267" t="s">
        <v>2525</v>
      </c>
      <c r="D7148" s="268"/>
      <c r="E7148" s="267">
        <v>50</v>
      </c>
      <c r="F7148" s="269">
        <v>1282</v>
      </c>
      <c r="G7148" s="270">
        <v>2576.4</v>
      </c>
      <c r="M7148" s="267">
        <v>-78.431768491910347</v>
      </c>
    </row>
    <row r="7149" spans="1:13" x14ac:dyDescent="0.25">
      <c r="A7149" s="267">
        <v>9371122</v>
      </c>
      <c r="B7149" s="267" t="s">
        <v>7421</v>
      </c>
      <c r="C7149" s="267" t="s">
        <v>2525</v>
      </c>
      <c r="D7149" s="268"/>
      <c r="E7149" s="267">
        <v>60</v>
      </c>
      <c r="F7149" s="269">
        <v>2088</v>
      </c>
      <c r="G7149" s="270">
        <v>4197</v>
      </c>
      <c r="M7149" s="267">
        <v>-79.771505330245645</v>
      </c>
    </row>
    <row r="7150" spans="1:13" x14ac:dyDescent="0.25">
      <c r="A7150" s="267">
        <v>9371123</v>
      </c>
      <c r="B7150" s="267" t="s">
        <v>16435</v>
      </c>
      <c r="C7150" s="267" t="s">
        <v>2525</v>
      </c>
      <c r="D7150" s="268"/>
      <c r="E7150" s="267">
        <v>50</v>
      </c>
      <c r="F7150" s="269">
        <v>450</v>
      </c>
      <c r="G7150" s="270">
        <v>903.8</v>
      </c>
      <c r="M7150" s="267">
        <v>-78.107440360661272</v>
      </c>
    </row>
    <row r="7151" spans="1:13" x14ac:dyDescent="0.25">
      <c r="A7151" s="267">
        <v>9371126</v>
      </c>
      <c r="B7151" s="267" t="s">
        <v>16437</v>
      </c>
      <c r="C7151" s="267" t="s">
        <v>2525</v>
      </c>
      <c r="D7151" s="268"/>
      <c r="E7151" s="267">
        <v>50</v>
      </c>
      <c r="F7151" s="269">
        <v>2460</v>
      </c>
      <c r="G7151" s="270">
        <v>4945.3999999999996</v>
      </c>
      <c r="M7151" s="267">
        <v>-78.868147194343535</v>
      </c>
    </row>
    <row r="7152" spans="1:13" x14ac:dyDescent="0.25">
      <c r="A7152" s="267">
        <v>9371127</v>
      </c>
      <c r="B7152" s="267" t="s">
        <v>16439</v>
      </c>
      <c r="C7152" s="267" t="s">
        <v>22275</v>
      </c>
      <c r="D7152" s="268"/>
      <c r="E7152" s="267">
        <v>50</v>
      </c>
      <c r="F7152" s="269">
        <v>2932</v>
      </c>
      <c r="G7152" s="270">
        <v>5894</v>
      </c>
      <c r="M7152" s="267">
        <v>-61.474111520539431</v>
      </c>
    </row>
    <row r="7153" spans="1:13" x14ac:dyDescent="0.25">
      <c r="A7153" s="267">
        <v>9371128</v>
      </c>
      <c r="B7153" s="267" t="s">
        <v>16441</v>
      </c>
      <c r="C7153" s="267" t="s">
        <v>2525</v>
      </c>
      <c r="D7153" s="268"/>
      <c r="E7153" s="267">
        <v>60</v>
      </c>
      <c r="F7153" s="269">
        <v>627</v>
      </c>
      <c r="G7153" s="270">
        <v>1260.5999999999999</v>
      </c>
      <c r="M7153" s="267">
        <v>-81.650756228652511</v>
      </c>
    </row>
    <row r="7154" spans="1:13" x14ac:dyDescent="0.25">
      <c r="A7154" s="267">
        <v>9371129</v>
      </c>
      <c r="B7154" s="267" t="s">
        <v>16443</v>
      </c>
      <c r="C7154" s="267" t="s">
        <v>2525</v>
      </c>
      <c r="D7154" s="268"/>
      <c r="E7154" s="267">
        <v>60</v>
      </c>
      <c r="F7154" s="269">
        <v>806</v>
      </c>
      <c r="G7154" s="270">
        <v>1619.2</v>
      </c>
      <c r="M7154" s="267">
        <v>-82.639731953618622</v>
      </c>
    </row>
    <row r="7155" spans="1:13" x14ac:dyDescent="0.25">
      <c r="A7155" s="267">
        <v>9371131</v>
      </c>
      <c r="B7155" s="267" t="s">
        <v>16445</v>
      </c>
      <c r="C7155" s="267" t="s">
        <v>2525</v>
      </c>
      <c r="D7155" s="268"/>
      <c r="E7155" s="267">
        <v>60</v>
      </c>
      <c r="F7155" s="269">
        <v>1018</v>
      </c>
      <c r="G7155" s="270">
        <v>2046.4</v>
      </c>
      <c r="M7155" s="267">
        <v>-83.216404401742949</v>
      </c>
    </row>
    <row r="7156" spans="1:13" x14ac:dyDescent="0.25">
      <c r="A7156" s="267">
        <v>9371132</v>
      </c>
      <c r="B7156" s="267" t="s">
        <v>14898</v>
      </c>
      <c r="C7156" s="267" t="s">
        <v>2525</v>
      </c>
      <c r="D7156" s="268"/>
      <c r="E7156" s="267">
        <v>60</v>
      </c>
      <c r="F7156" s="269">
        <v>1211</v>
      </c>
      <c r="G7156" s="270">
        <v>2433.8000000000002</v>
      </c>
      <c r="M7156" s="267">
        <v>-82.767101775452744</v>
      </c>
    </row>
    <row r="7157" spans="1:13" x14ac:dyDescent="0.25">
      <c r="A7157" s="267">
        <v>9371135</v>
      </c>
      <c r="B7157" s="267" t="s">
        <v>16448</v>
      </c>
      <c r="C7157" s="267" t="s">
        <v>2525</v>
      </c>
      <c r="D7157" s="268"/>
      <c r="E7157" s="267">
        <v>60</v>
      </c>
      <c r="F7157" s="269">
        <v>870</v>
      </c>
      <c r="G7157" s="270">
        <v>1749.6</v>
      </c>
      <c r="M7157" s="267">
        <v>-81.847413834589162</v>
      </c>
    </row>
    <row r="7158" spans="1:13" x14ac:dyDescent="0.25">
      <c r="A7158" s="267">
        <v>9371136</v>
      </c>
      <c r="B7158" s="267" t="s">
        <v>16450</v>
      </c>
      <c r="C7158" s="267" t="s">
        <v>2525</v>
      </c>
      <c r="D7158" s="268"/>
      <c r="E7158" s="267">
        <v>50</v>
      </c>
      <c r="F7158" s="269">
        <v>4908</v>
      </c>
      <c r="G7158" s="270">
        <v>9865.4</v>
      </c>
      <c r="M7158" s="267">
        <v>-77.842960243205411</v>
      </c>
    </row>
    <row r="7159" spans="1:13" x14ac:dyDescent="0.25">
      <c r="A7159" s="267">
        <v>9371140</v>
      </c>
      <c r="B7159" s="267" t="s">
        <v>16452</v>
      </c>
      <c r="C7159" s="267" t="s">
        <v>2525</v>
      </c>
      <c r="D7159" s="268"/>
      <c r="E7159" s="267">
        <v>60</v>
      </c>
      <c r="F7159" s="269">
        <v>703</v>
      </c>
      <c r="G7159" s="270">
        <v>1413.2</v>
      </c>
      <c r="M7159" s="267">
        <v>-83.654840845898107</v>
      </c>
    </row>
    <row r="7160" spans="1:13" x14ac:dyDescent="0.25">
      <c r="A7160" s="267">
        <v>9371141</v>
      </c>
      <c r="B7160" s="267" t="s">
        <v>16454</v>
      </c>
      <c r="C7160" s="267" t="s">
        <v>2525</v>
      </c>
      <c r="D7160" s="268"/>
      <c r="E7160" s="267">
        <v>60</v>
      </c>
      <c r="F7160" s="269">
        <v>1311</v>
      </c>
      <c r="G7160" s="270">
        <v>2635</v>
      </c>
      <c r="M7160" s="267">
        <v>-82.987661594058338</v>
      </c>
    </row>
    <row r="7161" spans="1:13" x14ac:dyDescent="0.25">
      <c r="A7161" s="267">
        <v>9371144</v>
      </c>
      <c r="B7161" s="267" t="s">
        <v>16456</v>
      </c>
      <c r="C7161" s="267" t="s">
        <v>2525</v>
      </c>
      <c r="D7161" s="268"/>
      <c r="E7161" s="267">
        <v>60</v>
      </c>
      <c r="F7161" s="269">
        <v>1678</v>
      </c>
      <c r="G7161" s="270">
        <v>3373.4</v>
      </c>
      <c r="M7161" s="267">
        <v>-81.562048361508531</v>
      </c>
    </row>
    <row r="7162" spans="1:13" x14ac:dyDescent="0.25">
      <c r="A7162" s="267">
        <v>9371146</v>
      </c>
      <c r="B7162" s="267" t="s">
        <v>9379</v>
      </c>
      <c r="C7162" s="267" t="s">
        <v>2525</v>
      </c>
      <c r="D7162" s="268"/>
      <c r="E7162" s="267">
        <v>60</v>
      </c>
      <c r="F7162" s="269">
        <v>1389</v>
      </c>
      <c r="G7162" s="270">
        <v>2791.6</v>
      </c>
      <c r="M7162" s="267">
        <v>-82.087817292892822</v>
      </c>
    </row>
    <row r="7163" spans="1:13" x14ac:dyDescent="0.25">
      <c r="A7163" s="267">
        <v>9371148</v>
      </c>
      <c r="B7163" s="267" t="s">
        <v>16459</v>
      </c>
      <c r="C7163" s="267" t="s">
        <v>2525</v>
      </c>
      <c r="D7163" s="268"/>
      <c r="E7163" s="267">
        <v>50</v>
      </c>
      <c r="F7163" s="269">
        <v>1177</v>
      </c>
      <c r="G7163" s="270">
        <v>2365.4</v>
      </c>
      <c r="M7163" s="267">
        <v>-78.832297731511076</v>
      </c>
    </row>
    <row r="7164" spans="1:13" x14ac:dyDescent="0.25">
      <c r="A7164" s="267">
        <v>9371150</v>
      </c>
      <c r="B7164" s="267" t="s">
        <v>16461</v>
      </c>
      <c r="C7164" s="267" t="s">
        <v>22275</v>
      </c>
      <c r="D7164" s="268"/>
      <c r="E7164" s="267">
        <v>50</v>
      </c>
      <c r="F7164" s="269">
        <v>2109</v>
      </c>
      <c r="G7164" s="270">
        <v>4240</v>
      </c>
      <c r="M7164" s="267">
        <v>-76.976375573340391</v>
      </c>
    </row>
    <row r="7165" spans="1:13" x14ac:dyDescent="0.25">
      <c r="A7165" s="267">
        <v>9371151</v>
      </c>
      <c r="B7165" s="267" t="s">
        <v>16463</v>
      </c>
      <c r="C7165" s="267" t="s">
        <v>22275</v>
      </c>
      <c r="D7165" s="268"/>
      <c r="E7165" s="267">
        <v>50</v>
      </c>
      <c r="F7165" s="269">
        <v>9717</v>
      </c>
      <c r="G7165" s="270">
        <v>19531.400000000001</v>
      </c>
      <c r="M7165" s="267">
        <v>-76.995733997727726</v>
      </c>
    </row>
    <row r="7166" spans="1:13" x14ac:dyDescent="0.25">
      <c r="A7166" s="267">
        <v>9371154</v>
      </c>
      <c r="B7166" s="267" t="s">
        <v>16465</v>
      </c>
      <c r="C7166" s="267" t="s">
        <v>2525</v>
      </c>
      <c r="D7166" s="268"/>
      <c r="E7166" s="267">
        <v>50</v>
      </c>
      <c r="F7166" s="269">
        <v>1835</v>
      </c>
      <c r="G7166" s="270">
        <v>3688.2</v>
      </c>
      <c r="M7166" s="267">
        <v>-74.827021750856204</v>
      </c>
    </row>
    <row r="7167" spans="1:13" x14ac:dyDescent="0.25">
      <c r="A7167" s="267">
        <v>9371156</v>
      </c>
      <c r="B7167" s="267" t="s">
        <v>16467</v>
      </c>
      <c r="C7167" s="267" t="s">
        <v>22275</v>
      </c>
      <c r="D7167" s="268"/>
      <c r="E7167" s="267">
        <v>60</v>
      </c>
      <c r="F7167" s="269">
        <v>3052</v>
      </c>
      <c r="G7167" s="270">
        <v>6135.4</v>
      </c>
      <c r="M7167" s="267">
        <v>-80.892107858701081</v>
      </c>
    </row>
    <row r="7168" spans="1:13" x14ac:dyDescent="0.25">
      <c r="A7168" s="267">
        <v>9371157</v>
      </c>
      <c r="B7168" s="267" t="s">
        <v>16469</v>
      </c>
      <c r="C7168" s="267" t="s">
        <v>2525</v>
      </c>
      <c r="D7168" s="268"/>
      <c r="E7168" s="267">
        <v>60</v>
      </c>
      <c r="F7168" s="269">
        <v>608</v>
      </c>
      <c r="G7168" s="270">
        <v>1223</v>
      </c>
      <c r="M7168" s="267">
        <v>-82.627866257418589</v>
      </c>
    </row>
    <row r="7169" spans="1:13" x14ac:dyDescent="0.25">
      <c r="A7169" s="267">
        <v>9371452</v>
      </c>
      <c r="B7169" s="267" t="s">
        <v>8498</v>
      </c>
      <c r="C7169" s="267" t="s">
        <v>22278</v>
      </c>
      <c r="D7169" s="268"/>
      <c r="E7169" s="267">
        <v>50</v>
      </c>
      <c r="F7169" s="269">
        <v>0</v>
      </c>
      <c r="G7169" s="270">
        <v>0</v>
      </c>
      <c r="M7169" s="267">
        <v>0</v>
      </c>
    </row>
    <row r="7170" spans="1:13" x14ac:dyDescent="0.25">
      <c r="A7170" s="267">
        <v>9371455</v>
      </c>
      <c r="B7170" s="267" t="s">
        <v>16472</v>
      </c>
      <c r="C7170" s="267" t="s">
        <v>22278</v>
      </c>
      <c r="D7170" s="268"/>
      <c r="E7170" s="267">
        <v>50</v>
      </c>
      <c r="F7170" s="269">
        <v>0</v>
      </c>
      <c r="G7170" s="270">
        <v>0</v>
      </c>
      <c r="M7170" s="267">
        <v>0</v>
      </c>
    </row>
    <row r="7171" spans="1:13" x14ac:dyDescent="0.25">
      <c r="A7171" s="267">
        <v>9372112</v>
      </c>
      <c r="B7171" s="267" t="s">
        <v>16474</v>
      </c>
      <c r="C7171" s="267" t="s">
        <v>2525</v>
      </c>
      <c r="D7171" s="268"/>
      <c r="E7171" s="267">
        <v>60</v>
      </c>
      <c r="F7171" s="269">
        <v>977</v>
      </c>
      <c r="G7171" s="270">
        <v>1963.4</v>
      </c>
      <c r="M7171" s="267">
        <v>-83.082743218472558</v>
      </c>
    </row>
    <row r="7172" spans="1:13" x14ac:dyDescent="0.25">
      <c r="A7172" s="267">
        <v>9372113</v>
      </c>
      <c r="B7172" s="267" t="s">
        <v>16476</v>
      </c>
      <c r="C7172" s="267" t="s">
        <v>2525</v>
      </c>
      <c r="D7172" s="268"/>
      <c r="E7172" s="267">
        <v>60</v>
      </c>
      <c r="F7172" s="269">
        <v>1278</v>
      </c>
      <c r="G7172" s="270">
        <v>2569</v>
      </c>
      <c r="M7172" s="267">
        <v>-84.084612071339933</v>
      </c>
    </row>
    <row r="7173" spans="1:13" x14ac:dyDescent="0.25">
      <c r="A7173" s="267">
        <v>9372115</v>
      </c>
      <c r="B7173" s="267" t="s">
        <v>16478</v>
      </c>
      <c r="C7173" s="267" t="s">
        <v>2525</v>
      </c>
      <c r="D7173" s="268"/>
      <c r="E7173" s="267">
        <v>60</v>
      </c>
      <c r="F7173" s="269">
        <v>975</v>
      </c>
      <c r="G7173" s="270">
        <v>1959.6</v>
      </c>
      <c r="M7173" s="267">
        <v>-84.218578821431606</v>
      </c>
    </row>
    <row r="7174" spans="1:13" x14ac:dyDescent="0.25">
      <c r="A7174" s="267">
        <v>9372116</v>
      </c>
      <c r="B7174" s="267" t="s">
        <v>16480</v>
      </c>
      <c r="C7174" s="267" t="s">
        <v>22275</v>
      </c>
      <c r="D7174" s="268"/>
      <c r="E7174" s="267">
        <v>50</v>
      </c>
      <c r="F7174" s="269">
        <v>8294</v>
      </c>
      <c r="G7174" s="270">
        <v>16670.400000000001</v>
      </c>
      <c r="M7174" s="267">
        <v>-63.637498734126346</v>
      </c>
    </row>
    <row r="7175" spans="1:13" x14ac:dyDescent="0.25">
      <c r="A7175" s="267">
        <v>9372117</v>
      </c>
      <c r="B7175" s="267" t="s">
        <v>16482</v>
      </c>
      <c r="C7175" s="267" t="s">
        <v>2525</v>
      </c>
      <c r="D7175" s="268"/>
      <c r="E7175" s="267">
        <v>50</v>
      </c>
      <c r="F7175" s="269">
        <v>1292</v>
      </c>
      <c r="G7175" s="270">
        <v>2597</v>
      </c>
      <c r="M7175" s="267">
        <v>-78.643767083251262</v>
      </c>
    </row>
    <row r="7176" spans="1:13" x14ac:dyDescent="0.25">
      <c r="A7176" s="267">
        <v>9372124</v>
      </c>
      <c r="B7176" s="267" t="s">
        <v>16484</v>
      </c>
      <c r="C7176" s="267" t="s">
        <v>2525</v>
      </c>
      <c r="D7176" s="268"/>
      <c r="E7176" s="267">
        <v>70</v>
      </c>
      <c r="F7176" s="269">
        <v>1700</v>
      </c>
      <c r="G7176" s="270">
        <v>3417</v>
      </c>
      <c r="M7176" s="267">
        <v>-85.060141684888933</v>
      </c>
    </row>
    <row r="7177" spans="1:13" x14ac:dyDescent="0.25">
      <c r="A7177" s="267">
        <v>9372125</v>
      </c>
      <c r="B7177" s="267" t="s">
        <v>11796</v>
      </c>
      <c r="C7177" s="267" t="s">
        <v>2525</v>
      </c>
      <c r="D7177" s="268"/>
      <c r="E7177" s="267">
        <v>50</v>
      </c>
      <c r="F7177" s="269">
        <v>1621</v>
      </c>
      <c r="G7177" s="270">
        <v>3257.6</v>
      </c>
      <c r="M7177" s="267">
        <v>-78.115633610976417</v>
      </c>
    </row>
    <row r="7178" spans="1:13" x14ac:dyDescent="0.25">
      <c r="A7178" s="267">
        <v>9372126</v>
      </c>
      <c r="B7178" s="267" t="s">
        <v>16487</v>
      </c>
      <c r="C7178" s="267" t="s">
        <v>22275</v>
      </c>
      <c r="D7178" s="268"/>
      <c r="E7178" s="267">
        <v>50</v>
      </c>
      <c r="F7178" s="269">
        <v>4482</v>
      </c>
      <c r="G7178" s="270">
        <v>9009</v>
      </c>
      <c r="M7178" s="267">
        <v>-74.858469239093722</v>
      </c>
    </row>
    <row r="7179" spans="1:13" x14ac:dyDescent="0.25">
      <c r="A7179" s="267">
        <v>9372128</v>
      </c>
      <c r="B7179" s="267" t="s">
        <v>16489</v>
      </c>
      <c r="C7179" s="267" t="s">
        <v>2525</v>
      </c>
      <c r="D7179" s="268"/>
      <c r="E7179" s="267">
        <v>70</v>
      </c>
      <c r="F7179" s="269">
        <v>434</v>
      </c>
      <c r="G7179" s="270">
        <v>873</v>
      </c>
      <c r="M7179" s="267">
        <v>-85.329985078007724</v>
      </c>
    </row>
    <row r="7180" spans="1:13" x14ac:dyDescent="0.25">
      <c r="A7180" s="267">
        <v>9372130</v>
      </c>
      <c r="B7180" s="267" t="s">
        <v>16491</v>
      </c>
      <c r="C7180" s="267" t="s">
        <v>2525</v>
      </c>
      <c r="D7180" s="268"/>
      <c r="E7180" s="267">
        <v>60</v>
      </c>
      <c r="F7180" s="269">
        <v>769</v>
      </c>
      <c r="G7180" s="270">
        <v>1545.8</v>
      </c>
      <c r="M7180" s="267">
        <v>-83.89590630400825</v>
      </c>
    </row>
    <row r="7181" spans="1:13" x14ac:dyDescent="0.25">
      <c r="A7181" s="267">
        <v>9372135</v>
      </c>
      <c r="B7181" s="267" t="s">
        <v>16493</v>
      </c>
      <c r="C7181" s="267" t="s">
        <v>2525</v>
      </c>
      <c r="D7181" s="268"/>
      <c r="E7181" s="267">
        <v>70</v>
      </c>
      <c r="F7181" s="269">
        <v>979</v>
      </c>
      <c r="G7181" s="270">
        <v>1967</v>
      </c>
      <c r="M7181" s="267">
        <v>-85.732255303937364</v>
      </c>
    </row>
    <row r="7182" spans="1:13" x14ac:dyDescent="0.25">
      <c r="A7182" s="267">
        <v>9372137</v>
      </c>
      <c r="B7182" s="267" t="s">
        <v>16495</v>
      </c>
      <c r="C7182" s="267" t="s">
        <v>22275</v>
      </c>
      <c r="D7182" s="268"/>
      <c r="E7182" s="267">
        <v>50</v>
      </c>
      <c r="F7182" s="269">
        <v>3576</v>
      </c>
      <c r="G7182" s="270">
        <v>7187.8</v>
      </c>
      <c r="M7182" s="267">
        <v>-74.709286441311605</v>
      </c>
    </row>
    <row r="7183" spans="1:13" x14ac:dyDescent="0.25">
      <c r="A7183" s="267">
        <v>9372138</v>
      </c>
      <c r="B7183" s="267" t="s">
        <v>16497</v>
      </c>
      <c r="C7183" s="267" t="s">
        <v>2525</v>
      </c>
      <c r="D7183" s="268"/>
      <c r="E7183" s="267">
        <v>60</v>
      </c>
      <c r="F7183" s="269">
        <v>1355</v>
      </c>
      <c r="G7183" s="270">
        <v>2723.6</v>
      </c>
      <c r="M7183" s="267">
        <v>-82.027873332251133</v>
      </c>
    </row>
    <row r="7184" spans="1:13" x14ac:dyDescent="0.25">
      <c r="A7184" s="267">
        <v>9372142</v>
      </c>
      <c r="B7184" s="267" t="s">
        <v>16499</v>
      </c>
      <c r="C7184" s="267" t="s">
        <v>2525</v>
      </c>
      <c r="D7184" s="268"/>
      <c r="E7184" s="267">
        <v>60</v>
      </c>
      <c r="F7184" s="269">
        <v>877</v>
      </c>
      <c r="G7184" s="270">
        <v>1763</v>
      </c>
      <c r="M7184" s="267">
        <v>-83.359841907753349</v>
      </c>
    </row>
    <row r="7185" spans="1:13" x14ac:dyDescent="0.25">
      <c r="A7185" s="267">
        <v>9372143</v>
      </c>
      <c r="B7185" s="267" t="s">
        <v>16501</v>
      </c>
      <c r="C7185" s="267" t="s">
        <v>2525</v>
      </c>
      <c r="D7185" s="268"/>
      <c r="E7185" s="267">
        <v>50</v>
      </c>
      <c r="F7185" s="269">
        <v>1131</v>
      </c>
      <c r="G7185" s="270">
        <v>2274</v>
      </c>
      <c r="M7185" s="267">
        <v>-77.648111292569382</v>
      </c>
    </row>
    <row r="7186" spans="1:13" x14ac:dyDescent="0.25">
      <c r="A7186" s="267">
        <v>9372144</v>
      </c>
      <c r="B7186" s="267" t="s">
        <v>16503</v>
      </c>
      <c r="C7186" s="267" t="s">
        <v>2525</v>
      </c>
      <c r="D7186" s="268"/>
      <c r="E7186" s="267">
        <v>60</v>
      </c>
      <c r="F7186" s="269">
        <v>1898</v>
      </c>
      <c r="G7186" s="270">
        <v>3815.8</v>
      </c>
      <c r="M7186" s="267">
        <v>-84.344996873130299</v>
      </c>
    </row>
    <row r="7187" spans="1:13" x14ac:dyDescent="0.25">
      <c r="A7187" s="267">
        <v>9372146</v>
      </c>
      <c r="B7187" s="267" t="s">
        <v>16505</v>
      </c>
      <c r="C7187" s="267" t="s">
        <v>2525</v>
      </c>
      <c r="D7187" s="268"/>
      <c r="E7187" s="267">
        <v>60</v>
      </c>
      <c r="F7187" s="269">
        <v>1109</v>
      </c>
      <c r="G7187" s="270">
        <v>2229.4</v>
      </c>
      <c r="M7187" s="267">
        <v>-79.770934109273142</v>
      </c>
    </row>
    <row r="7188" spans="1:13" x14ac:dyDescent="0.25">
      <c r="A7188" s="267">
        <v>9372147</v>
      </c>
      <c r="B7188" s="267" t="s">
        <v>16507</v>
      </c>
      <c r="C7188" s="267" t="s">
        <v>2525</v>
      </c>
      <c r="D7188" s="268"/>
      <c r="E7188" s="267">
        <v>60</v>
      </c>
      <c r="F7188" s="269">
        <v>485</v>
      </c>
      <c r="G7188" s="270">
        <v>974.8</v>
      </c>
      <c r="M7188" s="267">
        <v>-79.212272721861808</v>
      </c>
    </row>
    <row r="7189" spans="1:13" x14ac:dyDescent="0.25">
      <c r="A7189" s="267">
        <v>9372149</v>
      </c>
      <c r="B7189" s="267" t="s">
        <v>4409</v>
      </c>
      <c r="C7189" s="267" t="s">
        <v>2525</v>
      </c>
      <c r="D7189" s="268"/>
      <c r="E7189" s="267">
        <v>70</v>
      </c>
      <c r="F7189" s="269">
        <v>611</v>
      </c>
      <c r="G7189" s="270">
        <v>1228.2</v>
      </c>
      <c r="M7189" s="267">
        <v>-87.295605267831462</v>
      </c>
    </row>
    <row r="7190" spans="1:13" x14ac:dyDescent="0.25">
      <c r="A7190" s="267">
        <v>9372150</v>
      </c>
      <c r="B7190" s="267" t="s">
        <v>16510</v>
      </c>
      <c r="C7190" s="267" t="s">
        <v>2525</v>
      </c>
      <c r="D7190" s="268"/>
      <c r="E7190" s="267">
        <v>60</v>
      </c>
      <c r="F7190" s="269">
        <v>881</v>
      </c>
      <c r="G7190" s="270">
        <v>1771.6</v>
      </c>
      <c r="M7190" s="267">
        <v>-84.206413771666973</v>
      </c>
    </row>
    <row r="7191" spans="1:13" x14ac:dyDescent="0.25">
      <c r="A7191" s="267">
        <v>9372151</v>
      </c>
      <c r="B7191" s="267" t="s">
        <v>2833</v>
      </c>
      <c r="C7191" s="267" t="s">
        <v>2525</v>
      </c>
      <c r="D7191" s="268"/>
      <c r="E7191" s="267">
        <v>70</v>
      </c>
      <c r="F7191" s="269">
        <v>963</v>
      </c>
      <c r="G7191" s="270">
        <v>1934.8</v>
      </c>
      <c r="M7191" s="267">
        <v>-85.043666280022791</v>
      </c>
    </row>
    <row r="7192" spans="1:13" x14ac:dyDescent="0.25">
      <c r="A7192" s="267">
        <v>9372153</v>
      </c>
      <c r="B7192" s="267" t="s">
        <v>16513</v>
      </c>
      <c r="C7192" s="267" t="s">
        <v>22275</v>
      </c>
      <c r="D7192" s="268"/>
      <c r="E7192" s="267">
        <v>50</v>
      </c>
      <c r="F7192" s="269">
        <v>5692</v>
      </c>
      <c r="G7192" s="270">
        <v>11440</v>
      </c>
      <c r="M7192" s="267">
        <v>-68.167348747064025</v>
      </c>
    </row>
    <row r="7193" spans="1:13" x14ac:dyDescent="0.25">
      <c r="A7193" s="267">
        <v>9372154</v>
      </c>
      <c r="B7193" s="267" t="s">
        <v>16515</v>
      </c>
      <c r="C7193" s="267" t="s">
        <v>22275</v>
      </c>
      <c r="D7193" s="268"/>
      <c r="E7193" s="267">
        <v>50</v>
      </c>
      <c r="F7193" s="269">
        <v>1720</v>
      </c>
      <c r="G7193" s="270">
        <v>3456.6</v>
      </c>
      <c r="M7193" s="267">
        <v>-78.354721047142107</v>
      </c>
    </row>
    <row r="7194" spans="1:13" x14ac:dyDescent="0.25">
      <c r="A7194" s="267">
        <v>9372155</v>
      </c>
      <c r="B7194" s="267" t="s">
        <v>16517</v>
      </c>
      <c r="C7194" s="267" t="s">
        <v>2525</v>
      </c>
      <c r="D7194" s="268"/>
      <c r="E7194" s="267">
        <v>50</v>
      </c>
      <c r="F7194" s="269">
        <v>1138</v>
      </c>
      <c r="G7194" s="270">
        <v>2288.1999999999998</v>
      </c>
      <c r="M7194" s="267">
        <v>-76.213985399485978</v>
      </c>
    </row>
    <row r="7195" spans="1:13" x14ac:dyDescent="0.25">
      <c r="A7195" s="267">
        <v>9372157</v>
      </c>
      <c r="B7195" s="267" t="s">
        <v>16519</v>
      </c>
      <c r="C7195" s="267" t="s">
        <v>2525</v>
      </c>
      <c r="D7195" s="268"/>
      <c r="E7195" s="267">
        <v>70</v>
      </c>
      <c r="F7195" s="269">
        <v>994</v>
      </c>
      <c r="G7195" s="270">
        <v>1998.2</v>
      </c>
      <c r="M7195" s="267">
        <v>-85.261977843090463</v>
      </c>
    </row>
    <row r="7196" spans="1:13" x14ac:dyDescent="0.25">
      <c r="A7196" s="267">
        <v>9372158</v>
      </c>
      <c r="B7196" s="267" t="s">
        <v>13099</v>
      </c>
      <c r="C7196" s="267" t="s">
        <v>2525</v>
      </c>
      <c r="D7196" s="268"/>
      <c r="E7196" s="267">
        <v>60</v>
      </c>
      <c r="F7196" s="269">
        <v>1298</v>
      </c>
      <c r="G7196" s="270">
        <v>2609.4</v>
      </c>
      <c r="M7196" s="267">
        <v>-81.122595325920159</v>
      </c>
    </row>
    <row r="7197" spans="1:13" x14ac:dyDescent="0.25">
      <c r="A7197" s="267">
        <v>9372161</v>
      </c>
      <c r="B7197" s="267" t="s">
        <v>16522</v>
      </c>
      <c r="C7197" s="267" t="s">
        <v>2525</v>
      </c>
      <c r="D7197" s="268"/>
      <c r="E7197" s="267">
        <v>70</v>
      </c>
      <c r="F7197" s="269">
        <v>1065</v>
      </c>
      <c r="G7197" s="270">
        <v>2140.4</v>
      </c>
      <c r="M7197" s="267">
        <v>-85.072521002430889</v>
      </c>
    </row>
    <row r="7198" spans="1:13" x14ac:dyDescent="0.25">
      <c r="A7198" s="267">
        <v>9372163</v>
      </c>
      <c r="B7198" s="267" t="s">
        <v>9811</v>
      </c>
      <c r="C7198" s="267" t="s">
        <v>2525</v>
      </c>
      <c r="D7198" s="268"/>
      <c r="E7198" s="267">
        <v>60</v>
      </c>
      <c r="F7198" s="269">
        <v>1015</v>
      </c>
      <c r="G7198" s="270">
        <v>2039.4</v>
      </c>
      <c r="M7198" s="267">
        <v>-84.150774948139926</v>
      </c>
    </row>
    <row r="7199" spans="1:13" x14ac:dyDescent="0.25">
      <c r="A7199" s="267">
        <v>9372164</v>
      </c>
      <c r="B7199" s="267" t="s">
        <v>16525</v>
      </c>
      <c r="C7199" s="267" t="s">
        <v>2525</v>
      </c>
      <c r="D7199" s="268"/>
      <c r="E7199" s="267">
        <v>60</v>
      </c>
      <c r="F7199" s="269">
        <v>2006</v>
      </c>
      <c r="G7199" s="270">
        <v>4031.8</v>
      </c>
      <c r="M7199" s="267">
        <v>-83.666444331460738</v>
      </c>
    </row>
    <row r="7200" spans="1:13" x14ac:dyDescent="0.25">
      <c r="A7200" s="267">
        <v>9372165</v>
      </c>
      <c r="B7200" s="267" t="s">
        <v>16527</v>
      </c>
      <c r="C7200" s="267" t="s">
        <v>2525</v>
      </c>
      <c r="D7200" s="268"/>
      <c r="E7200" s="267">
        <v>70</v>
      </c>
      <c r="F7200" s="269">
        <v>494</v>
      </c>
      <c r="G7200" s="270">
        <v>992.8</v>
      </c>
      <c r="M7200" s="267">
        <v>-86.064572433531936</v>
      </c>
    </row>
    <row r="7201" spans="1:13" x14ac:dyDescent="0.25">
      <c r="A7201" s="267">
        <v>9372167</v>
      </c>
      <c r="B7201" s="267" t="s">
        <v>16529</v>
      </c>
      <c r="C7201" s="267" t="s">
        <v>2525</v>
      </c>
      <c r="D7201" s="268"/>
      <c r="E7201" s="267">
        <v>60</v>
      </c>
      <c r="F7201" s="269">
        <v>915</v>
      </c>
      <c r="G7201" s="270">
        <v>1839.8</v>
      </c>
      <c r="M7201" s="267">
        <v>-82.673459677455398</v>
      </c>
    </row>
    <row r="7202" spans="1:13" x14ac:dyDescent="0.25">
      <c r="A7202" s="267">
        <v>9372168</v>
      </c>
      <c r="B7202" s="267" t="s">
        <v>16531</v>
      </c>
      <c r="C7202" s="267" t="s">
        <v>2525</v>
      </c>
      <c r="D7202" s="268"/>
      <c r="E7202" s="267">
        <v>60</v>
      </c>
      <c r="F7202" s="269">
        <v>1016</v>
      </c>
      <c r="G7202" s="270">
        <v>2041.2</v>
      </c>
      <c r="M7202" s="267">
        <v>-83.648575612201171</v>
      </c>
    </row>
    <row r="7203" spans="1:13" x14ac:dyDescent="0.25">
      <c r="A7203" s="267">
        <v>9372169</v>
      </c>
      <c r="B7203" s="267" t="s">
        <v>14868</v>
      </c>
      <c r="C7203" s="267" t="s">
        <v>2525</v>
      </c>
      <c r="D7203" s="268"/>
      <c r="E7203" s="267">
        <v>50</v>
      </c>
      <c r="F7203" s="269">
        <v>1390</v>
      </c>
      <c r="G7203" s="270">
        <v>2794.6</v>
      </c>
      <c r="M7203" s="267">
        <v>-41.881110088966437</v>
      </c>
    </row>
    <row r="7204" spans="1:13" x14ac:dyDescent="0.25">
      <c r="A7204" s="267">
        <v>9372170</v>
      </c>
      <c r="B7204" s="267" t="s">
        <v>16534</v>
      </c>
      <c r="C7204" s="267" t="s">
        <v>2525</v>
      </c>
      <c r="D7204" s="268"/>
      <c r="E7204" s="267">
        <v>50</v>
      </c>
      <c r="F7204" s="269">
        <v>1032</v>
      </c>
      <c r="G7204" s="270">
        <v>2073.6</v>
      </c>
      <c r="M7204" s="267">
        <v>-77.976034935681753</v>
      </c>
    </row>
    <row r="7205" spans="1:13" x14ac:dyDescent="0.25">
      <c r="A7205" s="267">
        <v>9372171</v>
      </c>
      <c r="B7205" s="267" t="s">
        <v>16536</v>
      </c>
      <c r="C7205" s="267" t="s">
        <v>22275</v>
      </c>
      <c r="D7205" s="268"/>
      <c r="E7205" s="267">
        <v>60</v>
      </c>
      <c r="F7205" s="269">
        <v>3400</v>
      </c>
      <c r="G7205" s="270">
        <v>6833.8</v>
      </c>
      <c r="M7205" s="267">
        <v>-81.425523444511413</v>
      </c>
    </row>
    <row r="7206" spans="1:13" x14ac:dyDescent="0.25">
      <c r="A7206" s="267">
        <v>9372174</v>
      </c>
      <c r="B7206" s="267" t="s">
        <v>16538</v>
      </c>
      <c r="C7206" s="267" t="s">
        <v>2525</v>
      </c>
      <c r="D7206" s="268"/>
      <c r="E7206" s="267">
        <v>60</v>
      </c>
      <c r="F7206" s="269">
        <v>1258</v>
      </c>
      <c r="G7206" s="270">
        <v>2528.1999999999998</v>
      </c>
      <c r="M7206" s="267">
        <v>-82.276850707872796</v>
      </c>
    </row>
    <row r="7207" spans="1:13" x14ac:dyDescent="0.25">
      <c r="A7207" s="267">
        <v>9372175</v>
      </c>
      <c r="B7207" s="267" t="s">
        <v>16540</v>
      </c>
      <c r="C7207" s="267" t="s">
        <v>2525</v>
      </c>
      <c r="D7207" s="268"/>
      <c r="E7207" s="267">
        <v>50</v>
      </c>
      <c r="F7207" s="269">
        <v>1029</v>
      </c>
      <c r="G7207" s="270">
        <v>2067.4</v>
      </c>
      <c r="M7207" s="267">
        <v>-78.154103066917529</v>
      </c>
    </row>
    <row r="7208" spans="1:13" x14ac:dyDescent="0.25">
      <c r="A7208" s="267">
        <v>9372177</v>
      </c>
      <c r="B7208" s="267" t="s">
        <v>16542</v>
      </c>
      <c r="C7208" s="267" t="s">
        <v>2525</v>
      </c>
      <c r="D7208" s="268"/>
      <c r="E7208" s="267">
        <v>50</v>
      </c>
      <c r="F7208" s="269">
        <v>913</v>
      </c>
      <c r="G7208" s="270">
        <v>1834.4</v>
      </c>
      <c r="M7208" s="267">
        <v>-52.365690858009565</v>
      </c>
    </row>
    <row r="7209" spans="1:13" x14ac:dyDescent="0.25">
      <c r="A7209" s="267">
        <v>9372178</v>
      </c>
      <c r="B7209" s="267" t="s">
        <v>16544</v>
      </c>
      <c r="C7209" s="267" t="s">
        <v>2525</v>
      </c>
      <c r="D7209" s="268"/>
      <c r="E7209" s="267">
        <v>70</v>
      </c>
      <c r="F7209" s="269">
        <v>974</v>
      </c>
      <c r="G7209" s="270">
        <v>1957.8</v>
      </c>
      <c r="M7209" s="267">
        <v>-86.078581642947938</v>
      </c>
    </row>
    <row r="7210" spans="1:13" x14ac:dyDescent="0.25">
      <c r="A7210" s="267">
        <v>9373112</v>
      </c>
      <c r="B7210" s="267" t="s">
        <v>16546</v>
      </c>
      <c r="C7210" s="267" t="s">
        <v>22275</v>
      </c>
      <c r="D7210" s="268"/>
      <c r="E7210" s="267">
        <v>50</v>
      </c>
      <c r="F7210" s="269">
        <v>4232</v>
      </c>
      <c r="G7210" s="270">
        <v>8506.4</v>
      </c>
      <c r="M7210" s="267">
        <v>-72.213162746435088</v>
      </c>
    </row>
    <row r="7211" spans="1:13" x14ac:dyDescent="0.25">
      <c r="A7211" s="267">
        <v>9373113</v>
      </c>
      <c r="B7211" s="267" t="s">
        <v>16548</v>
      </c>
      <c r="C7211" s="267" t="s">
        <v>2525</v>
      </c>
      <c r="D7211" s="268"/>
      <c r="E7211" s="267">
        <v>50</v>
      </c>
      <c r="F7211" s="269">
        <v>3726</v>
      </c>
      <c r="G7211" s="270">
        <v>7489.8</v>
      </c>
      <c r="M7211" s="267">
        <v>-76.452702246855594</v>
      </c>
    </row>
    <row r="7212" spans="1:13" x14ac:dyDescent="0.25">
      <c r="A7212" s="267">
        <v>9373114</v>
      </c>
      <c r="B7212" s="267" t="s">
        <v>16550</v>
      </c>
      <c r="C7212" s="267" t="s">
        <v>2525</v>
      </c>
      <c r="D7212" s="268"/>
      <c r="E7212" s="267">
        <v>50</v>
      </c>
      <c r="F7212" s="269">
        <v>1246</v>
      </c>
      <c r="G7212" s="270">
        <v>2504.6</v>
      </c>
      <c r="M7212" s="267">
        <v>-78.806511512051927</v>
      </c>
    </row>
    <row r="7213" spans="1:13" x14ac:dyDescent="0.25">
      <c r="A7213" s="267">
        <v>9373115</v>
      </c>
      <c r="B7213" s="267" t="s">
        <v>16552</v>
      </c>
      <c r="C7213" s="267" t="s">
        <v>2525</v>
      </c>
      <c r="D7213" s="268"/>
      <c r="E7213" s="267">
        <v>60</v>
      </c>
      <c r="F7213" s="269">
        <v>1685</v>
      </c>
      <c r="G7213" s="270">
        <v>3387</v>
      </c>
      <c r="M7213" s="267">
        <v>-81.329051239330909</v>
      </c>
    </row>
    <row r="7214" spans="1:13" x14ac:dyDescent="0.25">
      <c r="A7214" s="267">
        <v>9373119</v>
      </c>
      <c r="B7214" s="267" t="s">
        <v>12080</v>
      </c>
      <c r="C7214" s="267" t="s">
        <v>2525</v>
      </c>
      <c r="D7214" s="268"/>
      <c r="E7214" s="267">
        <v>60</v>
      </c>
      <c r="F7214" s="269">
        <v>2155</v>
      </c>
      <c r="G7214" s="270">
        <v>4332.2</v>
      </c>
      <c r="M7214" s="267">
        <v>-80.686859112048793</v>
      </c>
    </row>
    <row r="7215" spans="1:13" x14ac:dyDescent="0.25">
      <c r="A7215" s="267">
        <v>9373121</v>
      </c>
      <c r="B7215" s="267" t="s">
        <v>12082</v>
      </c>
      <c r="C7215" s="267" t="s">
        <v>22275</v>
      </c>
      <c r="D7215" s="268"/>
      <c r="E7215" s="267">
        <v>50</v>
      </c>
      <c r="F7215" s="269">
        <v>2985</v>
      </c>
      <c r="G7215" s="270">
        <v>6000.4</v>
      </c>
      <c r="M7215" s="267">
        <v>-74.670162446609581</v>
      </c>
    </row>
    <row r="7216" spans="1:13" x14ac:dyDescent="0.25">
      <c r="A7216" s="267">
        <v>9373126</v>
      </c>
      <c r="B7216" s="267" t="s">
        <v>12084</v>
      </c>
      <c r="C7216" s="267" t="s">
        <v>22275</v>
      </c>
      <c r="D7216" s="268"/>
      <c r="E7216" s="267">
        <v>50</v>
      </c>
      <c r="F7216" s="269">
        <v>4266</v>
      </c>
      <c r="G7216" s="270">
        <v>8574</v>
      </c>
      <c r="M7216" s="267">
        <v>-77.251420577977242</v>
      </c>
    </row>
    <row r="7217" spans="1:13" x14ac:dyDescent="0.25">
      <c r="A7217" s="267">
        <v>9373134</v>
      </c>
      <c r="B7217" s="267" t="s">
        <v>14265</v>
      </c>
      <c r="C7217" s="267" t="s">
        <v>2525</v>
      </c>
      <c r="D7217" s="268"/>
      <c r="E7217" s="267">
        <v>50</v>
      </c>
      <c r="F7217" s="269">
        <v>1038</v>
      </c>
      <c r="G7217" s="270">
        <v>2086.6</v>
      </c>
      <c r="M7217" s="267">
        <v>-73.900799149566893</v>
      </c>
    </row>
    <row r="7218" spans="1:13" x14ac:dyDescent="0.25">
      <c r="A7218" s="267">
        <v>9373140</v>
      </c>
      <c r="B7218" s="267" t="s">
        <v>12087</v>
      </c>
      <c r="C7218" s="267" t="s">
        <v>2525</v>
      </c>
      <c r="D7218" s="268"/>
      <c r="E7218" s="267">
        <v>50</v>
      </c>
      <c r="F7218" s="269">
        <v>1807</v>
      </c>
      <c r="G7218" s="270">
        <v>3632.2</v>
      </c>
      <c r="M7218" s="267">
        <v>-73.164687721089962</v>
      </c>
    </row>
    <row r="7219" spans="1:13" x14ac:dyDescent="0.25">
      <c r="A7219" s="267">
        <v>9373143</v>
      </c>
      <c r="B7219" s="267" t="s">
        <v>12089</v>
      </c>
      <c r="C7219" s="267" t="s">
        <v>2525</v>
      </c>
      <c r="D7219" s="268"/>
      <c r="E7219" s="267">
        <v>50</v>
      </c>
      <c r="F7219" s="269">
        <v>1154</v>
      </c>
      <c r="G7219" s="270">
        <v>2319.4</v>
      </c>
      <c r="M7219" s="267">
        <v>-76.342801005232218</v>
      </c>
    </row>
    <row r="7220" spans="1:13" x14ac:dyDescent="0.25">
      <c r="A7220" s="267">
        <v>9373146</v>
      </c>
      <c r="B7220" s="267" t="s">
        <v>9118</v>
      </c>
      <c r="C7220" s="267" t="s">
        <v>2525</v>
      </c>
      <c r="D7220" s="268"/>
      <c r="E7220" s="267">
        <v>50</v>
      </c>
      <c r="F7220" s="269">
        <v>2310</v>
      </c>
      <c r="G7220" s="270">
        <v>4644</v>
      </c>
      <c r="M7220" s="267">
        <v>-74.460432222782657</v>
      </c>
    </row>
    <row r="7221" spans="1:13" x14ac:dyDescent="0.25">
      <c r="A7221" s="267">
        <v>9373147</v>
      </c>
      <c r="B7221" s="267" t="s">
        <v>12092</v>
      </c>
      <c r="C7221" s="267" t="s">
        <v>22275</v>
      </c>
      <c r="D7221" s="268"/>
      <c r="E7221" s="267">
        <v>50</v>
      </c>
      <c r="F7221" s="269">
        <v>19258</v>
      </c>
      <c r="G7221" s="270">
        <v>38709.199999999997</v>
      </c>
      <c r="M7221" s="267">
        <v>-63.197705937540128</v>
      </c>
    </row>
    <row r="7222" spans="1:13" x14ac:dyDescent="0.25">
      <c r="A7222" s="267">
        <v>9373151</v>
      </c>
      <c r="B7222" s="267" t="s">
        <v>12094</v>
      </c>
      <c r="C7222" s="267" t="s">
        <v>22275</v>
      </c>
      <c r="D7222" s="268"/>
      <c r="E7222" s="267">
        <v>50</v>
      </c>
      <c r="F7222" s="269">
        <v>3281</v>
      </c>
      <c r="G7222" s="270">
        <v>6595.2</v>
      </c>
      <c r="M7222" s="267">
        <v>-71.981817120992758</v>
      </c>
    </row>
    <row r="7223" spans="1:13" x14ac:dyDescent="0.25">
      <c r="A7223" s="267">
        <v>9373153</v>
      </c>
      <c r="B7223" s="267" t="s">
        <v>12096</v>
      </c>
      <c r="C7223" s="267" t="s">
        <v>2525</v>
      </c>
      <c r="D7223" s="268"/>
      <c r="E7223" s="267">
        <v>50</v>
      </c>
      <c r="F7223" s="269">
        <v>1338</v>
      </c>
      <c r="G7223" s="270">
        <v>2689.6</v>
      </c>
      <c r="M7223" s="267">
        <v>-76.028682970020142</v>
      </c>
    </row>
    <row r="7224" spans="1:13" x14ac:dyDescent="0.25">
      <c r="A7224" s="267">
        <v>9373155</v>
      </c>
      <c r="B7224" s="267" t="s">
        <v>12098</v>
      </c>
      <c r="C7224" s="267" t="s">
        <v>2525</v>
      </c>
      <c r="D7224" s="268"/>
      <c r="E7224" s="267">
        <v>50</v>
      </c>
      <c r="F7224" s="269">
        <v>3663</v>
      </c>
      <c r="G7224" s="270">
        <v>7362.2</v>
      </c>
      <c r="M7224" s="267">
        <v>-74.519800089719354</v>
      </c>
    </row>
    <row r="7225" spans="1:13" x14ac:dyDescent="0.25">
      <c r="A7225" s="267">
        <v>9373156</v>
      </c>
      <c r="B7225" s="267" t="s">
        <v>12100</v>
      </c>
      <c r="C7225" s="267" t="s">
        <v>2525</v>
      </c>
      <c r="D7225" s="268"/>
      <c r="E7225" s="267">
        <v>50</v>
      </c>
      <c r="F7225" s="269">
        <v>2777</v>
      </c>
      <c r="G7225" s="270">
        <v>5581</v>
      </c>
      <c r="M7225" s="267">
        <v>-74.712030110546863</v>
      </c>
    </row>
    <row r="7226" spans="1:13" x14ac:dyDescent="0.25">
      <c r="A7226" s="267">
        <v>9373159</v>
      </c>
      <c r="B7226" s="267" t="s">
        <v>12102</v>
      </c>
      <c r="C7226" s="267" t="s">
        <v>2525</v>
      </c>
      <c r="D7226" s="268"/>
      <c r="E7226" s="267">
        <v>50</v>
      </c>
      <c r="F7226" s="269">
        <v>1433</v>
      </c>
      <c r="G7226" s="270">
        <v>2880.4</v>
      </c>
      <c r="M7226" s="267">
        <v>-55.375015154591303</v>
      </c>
    </row>
    <row r="7227" spans="1:13" x14ac:dyDescent="0.25">
      <c r="A7227" s="267">
        <v>9373160</v>
      </c>
      <c r="B7227" s="267" t="s">
        <v>12104</v>
      </c>
      <c r="C7227" s="267" t="s">
        <v>2525</v>
      </c>
      <c r="D7227" s="268"/>
      <c r="E7227" s="267">
        <v>60</v>
      </c>
      <c r="F7227" s="269">
        <v>2490</v>
      </c>
      <c r="G7227" s="270">
        <v>5005</v>
      </c>
      <c r="M7227" s="267">
        <v>-79.177300263266801</v>
      </c>
    </row>
    <row r="7228" spans="1:13" x14ac:dyDescent="0.25">
      <c r="A7228" s="267">
        <v>9373167</v>
      </c>
      <c r="B7228" s="267" t="s">
        <v>12106</v>
      </c>
      <c r="C7228" s="267" t="s">
        <v>22275</v>
      </c>
      <c r="D7228" s="268"/>
      <c r="E7228" s="267">
        <v>50</v>
      </c>
      <c r="F7228" s="269">
        <v>2591</v>
      </c>
      <c r="G7228" s="270">
        <v>5207.8</v>
      </c>
      <c r="M7228" s="267">
        <v>-78.147259630821196</v>
      </c>
    </row>
    <row r="7229" spans="1:13" x14ac:dyDescent="0.25">
      <c r="A7229" s="267">
        <v>9374111</v>
      </c>
      <c r="B7229" s="267" t="s">
        <v>12108</v>
      </c>
      <c r="C7229" s="267" t="s">
        <v>2525</v>
      </c>
      <c r="D7229" s="268"/>
      <c r="E7229" s="267">
        <v>50</v>
      </c>
      <c r="F7229" s="269">
        <v>2396</v>
      </c>
      <c r="G7229" s="270">
        <v>4816</v>
      </c>
      <c r="M7229" s="267">
        <v>-78.703364715990034</v>
      </c>
    </row>
    <row r="7230" spans="1:13" x14ac:dyDescent="0.25">
      <c r="A7230" s="267">
        <v>9374117</v>
      </c>
      <c r="B7230" s="267" t="s">
        <v>12110</v>
      </c>
      <c r="C7230" s="267" t="s">
        <v>22275</v>
      </c>
      <c r="D7230" s="268"/>
      <c r="E7230" s="267">
        <v>50</v>
      </c>
      <c r="F7230" s="269">
        <v>2002</v>
      </c>
      <c r="G7230" s="270">
        <v>4025</v>
      </c>
      <c r="M7230" s="267">
        <v>-71.435736215883665</v>
      </c>
    </row>
    <row r="7231" spans="1:13" x14ac:dyDescent="0.25">
      <c r="A7231" s="267">
        <v>9374118</v>
      </c>
      <c r="B7231" s="267" t="s">
        <v>12112</v>
      </c>
      <c r="C7231" s="267" t="s">
        <v>2525</v>
      </c>
      <c r="D7231" s="268"/>
      <c r="E7231" s="267">
        <v>60</v>
      </c>
      <c r="F7231" s="269">
        <v>1389</v>
      </c>
      <c r="G7231" s="270">
        <v>2792</v>
      </c>
      <c r="M7231" s="267">
        <v>-84.323860365161011</v>
      </c>
    </row>
    <row r="7232" spans="1:13" x14ac:dyDescent="0.25">
      <c r="A7232" s="267">
        <v>9374119</v>
      </c>
      <c r="B7232" s="267" t="s">
        <v>12114</v>
      </c>
      <c r="C7232" s="267" t="s">
        <v>2525</v>
      </c>
      <c r="D7232" s="268"/>
      <c r="E7232" s="267">
        <v>60</v>
      </c>
      <c r="F7232" s="269">
        <v>799</v>
      </c>
      <c r="G7232" s="270">
        <v>1606.6</v>
      </c>
      <c r="M7232" s="267">
        <v>-82.601032970655481</v>
      </c>
    </row>
    <row r="7233" spans="1:13" x14ac:dyDescent="0.25">
      <c r="A7233" s="267">
        <v>9374121</v>
      </c>
      <c r="B7233" s="267" t="s">
        <v>12116</v>
      </c>
      <c r="C7233" s="267" t="s">
        <v>2525</v>
      </c>
      <c r="D7233" s="268"/>
      <c r="E7233" s="267">
        <v>60</v>
      </c>
      <c r="F7233" s="269">
        <v>1741</v>
      </c>
      <c r="G7233" s="270">
        <v>3498.6</v>
      </c>
      <c r="M7233" s="267">
        <v>-80.68643432174585</v>
      </c>
    </row>
    <row r="7234" spans="1:13" x14ac:dyDescent="0.25">
      <c r="A7234" s="267">
        <v>9374122</v>
      </c>
      <c r="B7234" s="267" t="s">
        <v>12118</v>
      </c>
      <c r="C7234" s="267" t="s">
        <v>2525</v>
      </c>
      <c r="D7234" s="268"/>
      <c r="E7234" s="267">
        <v>60</v>
      </c>
      <c r="F7234" s="269">
        <v>818</v>
      </c>
      <c r="G7234" s="270">
        <v>1643.8</v>
      </c>
      <c r="M7234" s="267">
        <v>-80.106847233109747</v>
      </c>
    </row>
    <row r="7235" spans="1:13" x14ac:dyDescent="0.25">
      <c r="A7235" s="267">
        <v>9374123</v>
      </c>
      <c r="B7235" s="267" t="s">
        <v>12120</v>
      </c>
      <c r="C7235" s="267" t="s">
        <v>2525</v>
      </c>
      <c r="D7235" s="268"/>
      <c r="E7235" s="267">
        <v>60</v>
      </c>
      <c r="F7235" s="269">
        <v>687</v>
      </c>
      <c r="G7235" s="270">
        <v>1381.6</v>
      </c>
      <c r="M7235" s="267">
        <v>-84.457094268013066</v>
      </c>
    </row>
    <row r="7236" spans="1:13" x14ac:dyDescent="0.25">
      <c r="A7236" s="267">
        <v>9374124</v>
      </c>
      <c r="B7236" s="267" t="s">
        <v>12122</v>
      </c>
      <c r="C7236" s="267" t="s">
        <v>22275</v>
      </c>
      <c r="D7236" s="268"/>
      <c r="E7236" s="267">
        <v>50</v>
      </c>
      <c r="F7236" s="269">
        <v>3256</v>
      </c>
      <c r="G7236" s="270">
        <v>6545.4</v>
      </c>
      <c r="M7236" s="267">
        <v>-77.507057919411864</v>
      </c>
    </row>
    <row r="7237" spans="1:13" x14ac:dyDescent="0.25">
      <c r="A7237" s="267">
        <v>9374127</v>
      </c>
      <c r="B7237" s="267" t="s">
        <v>12124</v>
      </c>
      <c r="C7237" s="267" t="s">
        <v>2525</v>
      </c>
      <c r="D7237" s="268"/>
      <c r="E7237" s="267">
        <v>60</v>
      </c>
      <c r="F7237" s="269">
        <v>594</v>
      </c>
      <c r="G7237" s="270">
        <v>1193.8</v>
      </c>
      <c r="M7237" s="267">
        <v>-80.968019137295613</v>
      </c>
    </row>
    <row r="7238" spans="1:13" x14ac:dyDescent="0.25">
      <c r="A7238" s="267">
        <v>9374128</v>
      </c>
      <c r="B7238" s="267" t="s">
        <v>12126</v>
      </c>
      <c r="C7238" s="267" t="s">
        <v>2525</v>
      </c>
      <c r="D7238" s="268"/>
      <c r="E7238" s="267">
        <v>70</v>
      </c>
      <c r="F7238" s="269">
        <v>436</v>
      </c>
      <c r="G7238" s="270">
        <v>877.2</v>
      </c>
      <c r="M7238" s="267">
        <v>-86.740043332774064</v>
      </c>
    </row>
    <row r="7239" spans="1:13" x14ac:dyDescent="0.25">
      <c r="A7239" s="267">
        <v>9374129</v>
      </c>
      <c r="B7239" s="267" t="s">
        <v>12128</v>
      </c>
      <c r="C7239" s="267" t="s">
        <v>2525</v>
      </c>
      <c r="D7239" s="268"/>
      <c r="E7239" s="267">
        <v>60</v>
      </c>
      <c r="F7239" s="269">
        <v>1631</v>
      </c>
      <c r="G7239" s="270">
        <v>3278.6</v>
      </c>
      <c r="M7239" s="267">
        <v>-79.011062812492241</v>
      </c>
    </row>
    <row r="7240" spans="1:13" x14ac:dyDescent="0.25">
      <c r="A7240" s="267">
        <v>9374131</v>
      </c>
      <c r="B7240" s="267" t="s">
        <v>12864</v>
      </c>
      <c r="C7240" s="267" t="s">
        <v>2525</v>
      </c>
      <c r="D7240" s="268"/>
      <c r="E7240" s="267">
        <v>70</v>
      </c>
      <c r="F7240" s="269">
        <v>616</v>
      </c>
      <c r="G7240" s="270">
        <v>1238</v>
      </c>
      <c r="M7240" s="267">
        <v>-85.190426409318562</v>
      </c>
    </row>
    <row r="7241" spans="1:13" x14ac:dyDescent="0.25">
      <c r="A7241" s="267">
        <v>9374132</v>
      </c>
      <c r="B7241" s="267" t="s">
        <v>12131</v>
      </c>
      <c r="C7241" s="267" t="s">
        <v>2525</v>
      </c>
      <c r="D7241" s="268"/>
      <c r="E7241" s="267">
        <v>60</v>
      </c>
      <c r="F7241" s="269">
        <v>620</v>
      </c>
      <c r="G7241" s="270">
        <v>1247.2</v>
      </c>
      <c r="M7241" s="267">
        <v>-83.644077615027726</v>
      </c>
    </row>
    <row r="7242" spans="1:13" x14ac:dyDescent="0.25">
      <c r="A7242" s="267">
        <v>9374133</v>
      </c>
      <c r="B7242" s="267" t="s">
        <v>12133</v>
      </c>
      <c r="C7242" s="267" t="s">
        <v>2525</v>
      </c>
      <c r="D7242" s="268"/>
      <c r="E7242" s="267">
        <v>50</v>
      </c>
      <c r="F7242" s="269">
        <v>1696</v>
      </c>
      <c r="G7242" s="270">
        <v>3408.8</v>
      </c>
      <c r="M7242" s="267">
        <v>-75.68802723106603</v>
      </c>
    </row>
    <row r="7243" spans="1:13" x14ac:dyDescent="0.25">
      <c r="A7243" s="267">
        <v>9374134</v>
      </c>
      <c r="B7243" s="267" t="s">
        <v>12135</v>
      </c>
      <c r="C7243" s="267" t="s">
        <v>2525</v>
      </c>
      <c r="D7243" s="268"/>
      <c r="E7243" s="267">
        <v>60</v>
      </c>
      <c r="F7243" s="269">
        <v>1465</v>
      </c>
      <c r="G7243" s="270">
        <v>2945.4</v>
      </c>
      <c r="M7243" s="267">
        <v>-81.293133349700426</v>
      </c>
    </row>
    <row r="7244" spans="1:13" x14ac:dyDescent="0.25">
      <c r="A7244" s="267">
        <v>9374137</v>
      </c>
      <c r="B7244" s="267" t="s">
        <v>12137</v>
      </c>
      <c r="C7244" s="267" t="s">
        <v>2525</v>
      </c>
      <c r="D7244" s="268"/>
      <c r="E7244" s="267">
        <v>60</v>
      </c>
      <c r="F7244" s="269">
        <v>1233</v>
      </c>
      <c r="G7244" s="270">
        <v>2477.6</v>
      </c>
      <c r="M7244" s="267">
        <v>-84.973538732826682</v>
      </c>
    </row>
    <row r="7245" spans="1:13" x14ac:dyDescent="0.25">
      <c r="A7245" s="267">
        <v>9374139</v>
      </c>
      <c r="B7245" s="267" t="s">
        <v>12139</v>
      </c>
      <c r="C7245" s="267" t="s">
        <v>22275</v>
      </c>
      <c r="D7245" s="268"/>
      <c r="E7245" s="267">
        <v>50</v>
      </c>
      <c r="F7245" s="269">
        <v>2919</v>
      </c>
      <c r="G7245" s="270">
        <v>5867.6</v>
      </c>
      <c r="M7245" s="267">
        <v>-77.959809190398886</v>
      </c>
    </row>
    <row r="7246" spans="1:13" x14ac:dyDescent="0.25">
      <c r="A7246" s="267">
        <v>9374140</v>
      </c>
      <c r="B7246" s="267" t="s">
        <v>12141</v>
      </c>
      <c r="C7246" s="267" t="s">
        <v>22275</v>
      </c>
      <c r="D7246" s="268"/>
      <c r="E7246" s="267">
        <v>60</v>
      </c>
      <c r="F7246" s="269">
        <v>605</v>
      </c>
      <c r="G7246" s="270">
        <v>1215.5999999999999</v>
      </c>
      <c r="M7246" s="267">
        <v>-83.414997029423958</v>
      </c>
    </row>
    <row r="7247" spans="1:13" x14ac:dyDescent="0.25">
      <c r="A7247" s="267">
        <v>9374144</v>
      </c>
      <c r="B7247" s="267" t="s">
        <v>12143</v>
      </c>
      <c r="C7247" s="267" t="s">
        <v>2525</v>
      </c>
      <c r="D7247" s="268"/>
      <c r="E7247" s="267">
        <v>50</v>
      </c>
      <c r="F7247" s="269">
        <v>1133</v>
      </c>
      <c r="G7247" s="270">
        <v>2277.1999999999998</v>
      </c>
      <c r="M7247" s="267">
        <v>-28.913018196306382</v>
      </c>
    </row>
    <row r="7248" spans="1:13" x14ac:dyDescent="0.25">
      <c r="A7248" s="267">
        <v>9374146</v>
      </c>
      <c r="B7248" s="267" t="s">
        <v>12145</v>
      </c>
      <c r="C7248" s="267" t="s">
        <v>2525</v>
      </c>
      <c r="D7248" s="268"/>
      <c r="E7248" s="267">
        <v>50</v>
      </c>
      <c r="F7248" s="269">
        <v>895</v>
      </c>
      <c r="G7248" s="270">
        <v>1798.2</v>
      </c>
      <c r="M7248" s="267">
        <v>-61.074138376134187</v>
      </c>
    </row>
    <row r="7249" spans="1:13" x14ac:dyDescent="0.25">
      <c r="A7249" s="267">
        <v>9374147</v>
      </c>
      <c r="B7249" s="267" t="s">
        <v>12147</v>
      </c>
      <c r="C7249" s="267" t="s">
        <v>22275</v>
      </c>
      <c r="D7249" s="268"/>
      <c r="E7249" s="267">
        <v>60</v>
      </c>
      <c r="F7249" s="269">
        <v>1245</v>
      </c>
      <c r="G7249" s="270">
        <v>2502.4</v>
      </c>
      <c r="M7249" s="267">
        <v>-83.713899504916313</v>
      </c>
    </row>
    <row r="7250" spans="1:13" x14ac:dyDescent="0.25">
      <c r="A7250" s="267">
        <v>9374148</v>
      </c>
      <c r="B7250" s="267" t="s">
        <v>12149</v>
      </c>
      <c r="C7250" s="267" t="s">
        <v>2525</v>
      </c>
      <c r="D7250" s="268"/>
      <c r="E7250" s="267">
        <v>50</v>
      </c>
      <c r="F7250" s="269">
        <v>651</v>
      </c>
      <c r="G7250" s="270">
        <v>1309.4000000000001</v>
      </c>
      <c r="M7250" s="267">
        <v>-73.647203059772977</v>
      </c>
    </row>
    <row r="7251" spans="1:13" x14ac:dyDescent="0.25">
      <c r="A7251" s="267">
        <v>9374149</v>
      </c>
      <c r="B7251" s="267" t="s">
        <v>12151</v>
      </c>
      <c r="C7251" s="267" t="s">
        <v>22275</v>
      </c>
      <c r="D7251" s="268"/>
      <c r="E7251" s="267">
        <v>50</v>
      </c>
      <c r="F7251" s="269">
        <v>2194</v>
      </c>
      <c r="G7251" s="270">
        <v>4409.2</v>
      </c>
      <c r="M7251" s="267">
        <v>-73.005364014577708</v>
      </c>
    </row>
    <row r="7252" spans="1:13" x14ac:dyDescent="0.25">
      <c r="A7252" s="267">
        <v>9374150</v>
      </c>
      <c r="B7252" s="267" t="s">
        <v>12153</v>
      </c>
      <c r="C7252" s="267" t="s">
        <v>2525</v>
      </c>
      <c r="D7252" s="268"/>
      <c r="E7252" s="267">
        <v>60</v>
      </c>
      <c r="F7252" s="269">
        <v>803</v>
      </c>
      <c r="G7252" s="270">
        <v>1613.6</v>
      </c>
      <c r="M7252" s="267">
        <v>-82.85960103555999</v>
      </c>
    </row>
    <row r="7253" spans="1:13" x14ac:dyDescent="0.25">
      <c r="A7253" s="267">
        <v>9374154</v>
      </c>
      <c r="B7253" s="267" t="s">
        <v>12155</v>
      </c>
      <c r="C7253" s="267" t="s">
        <v>2525</v>
      </c>
      <c r="D7253" s="268"/>
      <c r="E7253" s="267">
        <v>50</v>
      </c>
      <c r="F7253" s="269">
        <v>1014</v>
      </c>
      <c r="G7253" s="270">
        <v>2038.4</v>
      </c>
      <c r="M7253" s="267">
        <v>-78.821122141304912</v>
      </c>
    </row>
    <row r="7254" spans="1:13" x14ac:dyDescent="0.25">
      <c r="A7254" s="267">
        <v>9374155</v>
      </c>
      <c r="B7254" s="267" t="s">
        <v>12157</v>
      </c>
      <c r="C7254" s="267" t="s">
        <v>2525</v>
      </c>
      <c r="D7254" s="268"/>
      <c r="E7254" s="267">
        <v>60</v>
      </c>
      <c r="F7254" s="269">
        <v>437</v>
      </c>
      <c r="G7254" s="270">
        <v>879.2</v>
      </c>
      <c r="M7254" s="267">
        <v>-82.996779418931908</v>
      </c>
    </row>
    <row r="7255" spans="1:13" x14ac:dyDescent="0.25">
      <c r="A7255" s="267">
        <v>9374156</v>
      </c>
      <c r="B7255" s="267" t="s">
        <v>12159</v>
      </c>
      <c r="C7255" s="267" t="s">
        <v>2525</v>
      </c>
      <c r="D7255" s="268"/>
      <c r="E7255" s="267">
        <v>60</v>
      </c>
      <c r="F7255" s="269">
        <v>589</v>
      </c>
      <c r="G7255" s="270">
        <v>1183.4000000000001</v>
      </c>
      <c r="M7255" s="267">
        <v>-81.938705519968607</v>
      </c>
    </row>
    <row r="7256" spans="1:13" x14ac:dyDescent="0.25">
      <c r="A7256" s="267">
        <v>9374157</v>
      </c>
      <c r="B7256" s="267" t="s">
        <v>12161</v>
      </c>
      <c r="C7256" s="267" t="s">
        <v>2525</v>
      </c>
      <c r="D7256" s="268"/>
      <c r="E7256" s="267">
        <v>60</v>
      </c>
      <c r="F7256" s="269">
        <v>558</v>
      </c>
      <c r="G7256" s="270">
        <v>1121.4000000000001</v>
      </c>
      <c r="M7256" s="267">
        <v>-83.917663830174604</v>
      </c>
    </row>
    <row r="7257" spans="1:13" x14ac:dyDescent="0.25">
      <c r="A7257" s="267">
        <v>9374158</v>
      </c>
      <c r="B7257" s="267" t="s">
        <v>12163</v>
      </c>
      <c r="C7257" s="267" t="s">
        <v>2525</v>
      </c>
      <c r="D7257" s="268"/>
      <c r="E7257" s="267">
        <v>60</v>
      </c>
      <c r="F7257" s="269">
        <v>725</v>
      </c>
      <c r="G7257" s="270">
        <v>1456.4</v>
      </c>
      <c r="M7257" s="267">
        <v>-83.254285689594013</v>
      </c>
    </row>
    <row r="7258" spans="1:13" x14ac:dyDescent="0.25">
      <c r="A7258" s="267">
        <v>9374159</v>
      </c>
      <c r="B7258" s="267" t="s">
        <v>12165</v>
      </c>
      <c r="C7258" s="267" t="s">
        <v>2525</v>
      </c>
      <c r="D7258" s="268"/>
      <c r="E7258" s="267">
        <v>60</v>
      </c>
      <c r="F7258" s="269">
        <v>766</v>
      </c>
      <c r="G7258" s="270">
        <v>1540.4</v>
      </c>
      <c r="M7258" s="267">
        <v>-81.999378192333438</v>
      </c>
    </row>
    <row r="7259" spans="1:13" x14ac:dyDescent="0.25">
      <c r="A7259" s="267">
        <v>9374160</v>
      </c>
      <c r="B7259" s="267" t="s">
        <v>12167</v>
      </c>
      <c r="C7259" s="267" t="s">
        <v>2525</v>
      </c>
      <c r="D7259" s="268"/>
      <c r="E7259" s="267">
        <v>60</v>
      </c>
      <c r="F7259" s="269">
        <v>598</v>
      </c>
      <c r="G7259" s="270">
        <v>1201.8</v>
      </c>
      <c r="M7259" s="267">
        <v>-83.332067737884259</v>
      </c>
    </row>
    <row r="7260" spans="1:13" x14ac:dyDescent="0.25">
      <c r="A7260" s="267">
        <v>9374162</v>
      </c>
      <c r="B7260" s="267" t="s">
        <v>12169</v>
      </c>
      <c r="C7260" s="267" t="s">
        <v>22275</v>
      </c>
      <c r="D7260" s="268"/>
      <c r="E7260" s="267">
        <v>60</v>
      </c>
      <c r="F7260" s="269">
        <v>3815</v>
      </c>
      <c r="G7260" s="270">
        <v>7668.6</v>
      </c>
      <c r="M7260" s="267">
        <v>-81.48651584421232</v>
      </c>
    </row>
    <row r="7261" spans="1:13" x14ac:dyDescent="0.25">
      <c r="A7261" s="267">
        <v>9374163</v>
      </c>
      <c r="B7261" s="267" t="s">
        <v>12171</v>
      </c>
      <c r="C7261" s="267" t="s">
        <v>2525</v>
      </c>
      <c r="D7261" s="268"/>
      <c r="E7261" s="267">
        <v>50</v>
      </c>
      <c r="F7261" s="269">
        <v>515</v>
      </c>
      <c r="G7261" s="270">
        <v>1035.8</v>
      </c>
      <c r="M7261" s="267">
        <v>-70.503963762588015</v>
      </c>
    </row>
    <row r="7262" spans="1:13" x14ac:dyDescent="0.25">
      <c r="A7262" s="267">
        <v>9374164</v>
      </c>
      <c r="B7262" s="267" t="s">
        <v>12173</v>
      </c>
      <c r="C7262" s="267" t="s">
        <v>2525</v>
      </c>
      <c r="D7262" s="268"/>
      <c r="E7262" s="267">
        <v>50</v>
      </c>
      <c r="F7262" s="269">
        <v>1147</v>
      </c>
      <c r="G7262" s="270">
        <v>2306</v>
      </c>
      <c r="M7262" s="267">
        <v>-66.364114374628514</v>
      </c>
    </row>
    <row r="7263" spans="1:13" x14ac:dyDescent="0.25">
      <c r="A7263" s="267">
        <v>9374165</v>
      </c>
      <c r="B7263" s="267" t="s">
        <v>12175</v>
      </c>
      <c r="C7263" s="267" t="s">
        <v>2525</v>
      </c>
      <c r="D7263" s="268"/>
      <c r="E7263" s="267">
        <v>60</v>
      </c>
      <c r="F7263" s="269">
        <v>991</v>
      </c>
      <c r="G7263" s="270">
        <v>1992.4</v>
      </c>
      <c r="M7263" s="267">
        <v>-83.328262497996704</v>
      </c>
    </row>
    <row r="7264" spans="1:13" x14ac:dyDescent="0.25">
      <c r="A7264" s="267">
        <v>9374166</v>
      </c>
      <c r="B7264" s="267" t="s">
        <v>12177</v>
      </c>
      <c r="C7264" s="267" t="s">
        <v>2525</v>
      </c>
      <c r="D7264" s="268"/>
      <c r="E7264" s="267">
        <v>50</v>
      </c>
      <c r="F7264" s="269">
        <v>1920</v>
      </c>
      <c r="G7264" s="270">
        <v>3858.8</v>
      </c>
      <c r="M7264" s="267">
        <v>-64.455228727239202</v>
      </c>
    </row>
    <row r="7265" spans="1:13" x14ac:dyDescent="0.25">
      <c r="A7265" s="267">
        <v>9374168</v>
      </c>
      <c r="B7265" s="267" t="s">
        <v>12179</v>
      </c>
      <c r="C7265" s="267" t="s">
        <v>22275</v>
      </c>
      <c r="D7265" s="268"/>
      <c r="E7265" s="267">
        <v>60</v>
      </c>
      <c r="F7265" s="269">
        <v>2561</v>
      </c>
      <c r="G7265" s="270">
        <v>5147.8</v>
      </c>
      <c r="M7265" s="267">
        <v>-82.353545473534268</v>
      </c>
    </row>
    <row r="7266" spans="1:13" x14ac:dyDescent="0.25">
      <c r="A7266" s="267">
        <v>9374170</v>
      </c>
      <c r="B7266" s="267" t="s">
        <v>12181</v>
      </c>
      <c r="C7266" s="267" t="s">
        <v>2525</v>
      </c>
      <c r="D7266" s="268"/>
      <c r="E7266" s="267">
        <v>60</v>
      </c>
      <c r="F7266" s="269">
        <v>537</v>
      </c>
      <c r="G7266" s="270">
        <v>1079.2</v>
      </c>
      <c r="M7266" s="267">
        <v>-82.804130250217725</v>
      </c>
    </row>
    <row r="7267" spans="1:13" x14ac:dyDescent="0.25">
      <c r="A7267" s="267">
        <v>9374451</v>
      </c>
      <c r="B7267" s="267" t="s">
        <v>12183</v>
      </c>
      <c r="C7267" s="267" t="s">
        <v>22278</v>
      </c>
      <c r="D7267" s="268"/>
      <c r="E7267" s="267">
        <v>50</v>
      </c>
      <c r="F7267" s="269">
        <v>0</v>
      </c>
      <c r="G7267" s="270">
        <v>0</v>
      </c>
      <c r="M7267" s="267">
        <v>0</v>
      </c>
    </row>
    <row r="7268" spans="1:13" x14ac:dyDescent="0.25">
      <c r="A7268" s="267">
        <v>9374452</v>
      </c>
      <c r="B7268" s="267" t="s">
        <v>12185</v>
      </c>
      <c r="C7268" s="267" t="s">
        <v>22278</v>
      </c>
      <c r="D7268" s="268"/>
      <c r="E7268" s="267">
        <v>50</v>
      </c>
      <c r="F7268" s="269">
        <v>0</v>
      </c>
      <c r="G7268" s="270">
        <v>0</v>
      </c>
      <c r="M7268" s="267">
        <v>0</v>
      </c>
    </row>
    <row r="7269" spans="1:13" x14ac:dyDescent="0.25">
      <c r="A7269" s="267">
        <v>9374458</v>
      </c>
      <c r="B7269" s="267" t="s">
        <v>12187</v>
      </c>
      <c r="C7269" s="267" t="s">
        <v>22278</v>
      </c>
      <c r="D7269" s="268"/>
      <c r="E7269" s="267">
        <v>50</v>
      </c>
      <c r="F7269" s="269">
        <v>0</v>
      </c>
      <c r="G7269" s="270">
        <v>0</v>
      </c>
      <c r="M7269" s="267">
        <v>0</v>
      </c>
    </row>
    <row r="7270" spans="1:13" x14ac:dyDescent="0.25">
      <c r="A7270" s="267">
        <v>9375113</v>
      </c>
      <c r="B7270" s="267" t="s">
        <v>12189</v>
      </c>
      <c r="C7270" s="267" t="s">
        <v>2525</v>
      </c>
      <c r="D7270" s="268"/>
      <c r="E7270" s="267">
        <v>50</v>
      </c>
      <c r="F7270" s="269">
        <v>1597</v>
      </c>
      <c r="G7270" s="270">
        <v>3210.2</v>
      </c>
      <c r="M7270" s="267">
        <v>-75.631060422717042</v>
      </c>
    </row>
    <row r="7271" spans="1:13" x14ac:dyDescent="0.25">
      <c r="A7271" s="267">
        <v>9375114</v>
      </c>
      <c r="B7271" s="267" t="s">
        <v>12191</v>
      </c>
      <c r="C7271" s="267" t="s">
        <v>2525</v>
      </c>
      <c r="D7271" s="268"/>
      <c r="E7271" s="267">
        <v>50</v>
      </c>
      <c r="F7271" s="269">
        <v>769</v>
      </c>
      <c r="G7271" s="270">
        <v>1545.4</v>
      </c>
      <c r="M7271" s="267">
        <v>-78.968478013044006</v>
      </c>
    </row>
    <row r="7272" spans="1:13" x14ac:dyDescent="0.25">
      <c r="A7272" s="267">
        <v>9375115</v>
      </c>
      <c r="B7272" s="267" t="s">
        <v>12193</v>
      </c>
      <c r="C7272" s="267" t="s">
        <v>2525</v>
      </c>
      <c r="D7272" s="268"/>
      <c r="E7272" s="267">
        <v>50</v>
      </c>
      <c r="F7272" s="269">
        <v>871</v>
      </c>
      <c r="G7272" s="270">
        <v>1751.6</v>
      </c>
      <c r="M7272" s="267">
        <v>-78.593731198636746</v>
      </c>
    </row>
    <row r="7273" spans="1:13" x14ac:dyDescent="0.25">
      <c r="A7273" s="267">
        <v>9375116</v>
      </c>
      <c r="B7273" s="267" t="s">
        <v>12195</v>
      </c>
      <c r="C7273" s="267" t="s">
        <v>2525</v>
      </c>
      <c r="D7273" s="268"/>
      <c r="E7273" s="267">
        <v>50</v>
      </c>
      <c r="F7273" s="269">
        <v>905</v>
      </c>
      <c r="G7273" s="270">
        <v>1819.8</v>
      </c>
      <c r="M7273" s="267">
        <v>-77.602037148153073</v>
      </c>
    </row>
    <row r="7274" spans="1:13" x14ac:dyDescent="0.25">
      <c r="A7274" s="267">
        <v>9375117</v>
      </c>
      <c r="B7274" s="267" t="s">
        <v>12197</v>
      </c>
      <c r="C7274" s="267" t="s">
        <v>2525</v>
      </c>
      <c r="D7274" s="268"/>
      <c r="E7274" s="267">
        <v>50</v>
      </c>
      <c r="F7274" s="269">
        <v>2526</v>
      </c>
      <c r="G7274" s="270">
        <v>5076.8</v>
      </c>
      <c r="M7274" s="267">
        <v>-71.01856640602962</v>
      </c>
    </row>
    <row r="7275" spans="1:13" x14ac:dyDescent="0.25">
      <c r="A7275" s="267">
        <v>9375118</v>
      </c>
      <c r="B7275" s="267" t="s">
        <v>12199</v>
      </c>
      <c r="C7275" s="267" t="s">
        <v>2525</v>
      </c>
      <c r="D7275" s="268"/>
      <c r="E7275" s="267">
        <v>60</v>
      </c>
      <c r="F7275" s="269">
        <v>2698</v>
      </c>
      <c r="G7275" s="270">
        <v>5422.6</v>
      </c>
      <c r="M7275" s="267">
        <v>-80.08192091174638</v>
      </c>
    </row>
    <row r="7276" spans="1:13" x14ac:dyDescent="0.25">
      <c r="A7276" s="267">
        <v>9375119</v>
      </c>
      <c r="B7276" s="267" t="s">
        <v>12201</v>
      </c>
      <c r="C7276" s="267" t="s">
        <v>2525</v>
      </c>
      <c r="D7276" s="268"/>
      <c r="E7276" s="267">
        <v>60</v>
      </c>
      <c r="F7276" s="269">
        <v>2750</v>
      </c>
      <c r="G7276" s="270">
        <v>5527.8</v>
      </c>
      <c r="M7276" s="267">
        <v>-79.62464703813913</v>
      </c>
    </row>
    <row r="7277" spans="1:13" x14ac:dyDescent="0.25">
      <c r="A7277" s="267">
        <v>9375120</v>
      </c>
      <c r="B7277" s="267" t="s">
        <v>12203</v>
      </c>
      <c r="C7277" s="267" t="s">
        <v>2525</v>
      </c>
      <c r="D7277" s="268"/>
      <c r="E7277" s="267">
        <v>50</v>
      </c>
      <c r="F7277" s="269">
        <v>942</v>
      </c>
      <c r="G7277" s="270">
        <v>1894</v>
      </c>
      <c r="M7277" s="267">
        <v>-78.739353738551344</v>
      </c>
    </row>
    <row r="7278" spans="1:13" x14ac:dyDescent="0.25">
      <c r="A7278" s="267">
        <v>9375122</v>
      </c>
      <c r="B7278" s="267" t="s">
        <v>12205</v>
      </c>
      <c r="C7278" s="267" t="s">
        <v>2525</v>
      </c>
      <c r="D7278" s="268"/>
      <c r="E7278" s="267">
        <v>60</v>
      </c>
      <c r="F7278" s="269">
        <v>697</v>
      </c>
      <c r="G7278" s="270">
        <v>1401</v>
      </c>
      <c r="M7278" s="267">
        <v>-83.14180065651297</v>
      </c>
    </row>
    <row r="7279" spans="1:13" x14ac:dyDescent="0.25">
      <c r="A7279" s="267">
        <v>9375127</v>
      </c>
      <c r="B7279" s="267" t="s">
        <v>12207</v>
      </c>
      <c r="C7279" s="267" t="s">
        <v>2525</v>
      </c>
      <c r="D7279" s="268"/>
      <c r="E7279" s="267">
        <v>50</v>
      </c>
      <c r="F7279" s="269">
        <v>1020</v>
      </c>
      <c r="G7279" s="270">
        <v>2050.6</v>
      </c>
      <c r="M7279" s="267">
        <v>-77.663246958383922</v>
      </c>
    </row>
    <row r="7280" spans="1:13" x14ac:dyDescent="0.25">
      <c r="A7280" s="267">
        <v>9375130</v>
      </c>
      <c r="B7280" s="267" t="s">
        <v>12209</v>
      </c>
      <c r="C7280" s="267" t="s">
        <v>2525</v>
      </c>
      <c r="D7280" s="268"/>
      <c r="E7280" s="267">
        <v>50</v>
      </c>
      <c r="F7280" s="269">
        <v>1897</v>
      </c>
      <c r="G7280" s="270">
        <v>3813</v>
      </c>
      <c r="M7280" s="267">
        <v>-72.512988053525973</v>
      </c>
    </row>
    <row r="7281" spans="1:13" x14ac:dyDescent="0.25">
      <c r="A7281" s="267">
        <v>9375131</v>
      </c>
      <c r="B7281" s="267" t="s">
        <v>12211</v>
      </c>
      <c r="C7281" s="267" t="s">
        <v>2525</v>
      </c>
      <c r="D7281" s="268"/>
      <c r="E7281" s="267">
        <v>60</v>
      </c>
      <c r="F7281" s="269">
        <v>791</v>
      </c>
      <c r="G7281" s="270">
        <v>1590</v>
      </c>
      <c r="M7281" s="267">
        <v>-80.322878458180583</v>
      </c>
    </row>
    <row r="7282" spans="1:13" x14ac:dyDescent="0.25">
      <c r="A7282" s="267">
        <v>9375143</v>
      </c>
      <c r="B7282" s="267" t="s">
        <v>12213</v>
      </c>
      <c r="C7282" s="267" t="s">
        <v>2525</v>
      </c>
      <c r="D7282" s="268"/>
      <c r="E7282" s="267">
        <v>50</v>
      </c>
      <c r="F7282" s="269">
        <v>989</v>
      </c>
      <c r="G7282" s="270">
        <v>1987</v>
      </c>
      <c r="M7282" s="267">
        <v>-73.223975863534577</v>
      </c>
    </row>
    <row r="7283" spans="1:13" x14ac:dyDescent="0.25">
      <c r="A7283" s="267">
        <v>9375148</v>
      </c>
      <c r="B7283" s="267" t="s">
        <v>12215</v>
      </c>
      <c r="C7283" s="267" t="s">
        <v>22275</v>
      </c>
      <c r="D7283" s="268"/>
      <c r="E7283" s="267">
        <v>60</v>
      </c>
      <c r="F7283" s="269">
        <v>4246</v>
      </c>
      <c r="G7283" s="270">
        <v>8535.4</v>
      </c>
      <c r="M7283" s="267">
        <v>-79.73637778716656</v>
      </c>
    </row>
    <row r="7284" spans="1:13" x14ac:dyDescent="0.25">
      <c r="A7284" s="267">
        <v>9375153</v>
      </c>
      <c r="B7284" s="267" t="s">
        <v>12217</v>
      </c>
      <c r="C7284" s="267" t="s">
        <v>2525</v>
      </c>
      <c r="D7284" s="268"/>
      <c r="E7284" s="267">
        <v>60</v>
      </c>
      <c r="F7284" s="269">
        <v>489</v>
      </c>
      <c r="G7284" s="270">
        <v>983.2</v>
      </c>
      <c r="M7284" s="267">
        <v>-83.554345207903424</v>
      </c>
    </row>
    <row r="7285" spans="1:13" x14ac:dyDescent="0.25">
      <c r="A7285" s="267">
        <v>9375156</v>
      </c>
      <c r="B7285" s="267" t="s">
        <v>12219</v>
      </c>
      <c r="C7285" s="267" t="s">
        <v>2525</v>
      </c>
      <c r="D7285" s="268"/>
      <c r="E7285" s="267">
        <v>50</v>
      </c>
      <c r="F7285" s="269">
        <v>1402</v>
      </c>
      <c r="G7285" s="270">
        <v>2817.2</v>
      </c>
      <c r="M7285" s="267">
        <v>-76.429186591926538</v>
      </c>
    </row>
    <row r="7286" spans="1:13" x14ac:dyDescent="0.25">
      <c r="A7286" s="267">
        <v>9375161</v>
      </c>
      <c r="B7286" s="267" t="s">
        <v>12221</v>
      </c>
      <c r="C7286" s="267" t="s">
        <v>2525</v>
      </c>
      <c r="D7286" s="268"/>
      <c r="E7286" s="267">
        <v>50</v>
      </c>
      <c r="F7286" s="269">
        <v>1176</v>
      </c>
      <c r="G7286" s="270">
        <v>2363.6</v>
      </c>
      <c r="M7286" s="267">
        <v>-76.768800465323139</v>
      </c>
    </row>
    <row r="7287" spans="1:13" x14ac:dyDescent="0.25">
      <c r="A7287" s="267">
        <v>9375162</v>
      </c>
      <c r="B7287" s="267" t="s">
        <v>12223</v>
      </c>
      <c r="C7287" s="267" t="s">
        <v>2525</v>
      </c>
      <c r="D7287" s="268"/>
      <c r="E7287" s="267">
        <v>50</v>
      </c>
      <c r="F7287" s="269">
        <v>2565</v>
      </c>
      <c r="G7287" s="270">
        <v>5156.6000000000004</v>
      </c>
      <c r="M7287" s="267">
        <v>-77.17698570933328</v>
      </c>
    </row>
    <row r="7288" spans="1:13" x14ac:dyDescent="0.25">
      <c r="A7288" s="267">
        <v>9375165</v>
      </c>
      <c r="B7288" s="267" t="s">
        <v>12225</v>
      </c>
      <c r="C7288" s="267" t="s">
        <v>2525</v>
      </c>
      <c r="D7288" s="268"/>
      <c r="E7288" s="267">
        <v>50</v>
      </c>
      <c r="F7288" s="269">
        <v>6506</v>
      </c>
      <c r="G7288" s="270">
        <v>13077.8</v>
      </c>
      <c r="M7288" s="267">
        <v>-75.266025321142109</v>
      </c>
    </row>
    <row r="7289" spans="1:13" x14ac:dyDescent="0.25">
      <c r="A7289" s="267">
        <v>9375170</v>
      </c>
      <c r="B7289" s="267" t="s">
        <v>12227</v>
      </c>
      <c r="C7289" s="267" t="s">
        <v>2525</v>
      </c>
      <c r="D7289" s="268"/>
      <c r="E7289" s="267">
        <v>50</v>
      </c>
      <c r="F7289" s="269">
        <v>2373</v>
      </c>
      <c r="G7289" s="270">
        <v>4769.3999999999996</v>
      </c>
      <c r="M7289" s="267">
        <v>-72.742685371333678</v>
      </c>
    </row>
    <row r="7290" spans="1:13" x14ac:dyDescent="0.25">
      <c r="A7290" s="267">
        <v>9375171</v>
      </c>
      <c r="B7290" s="267" t="s">
        <v>12229</v>
      </c>
      <c r="C7290" s="267" t="s">
        <v>2525</v>
      </c>
      <c r="D7290" s="268"/>
      <c r="E7290" s="267">
        <v>60</v>
      </c>
      <c r="F7290" s="269">
        <v>770</v>
      </c>
      <c r="G7290" s="270">
        <v>1547.6</v>
      </c>
      <c r="M7290" s="267">
        <v>-81.77966458928114</v>
      </c>
    </row>
    <row r="7291" spans="1:13" x14ac:dyDescent="0.25">
      <c r="A7291" s="267">
        <v>9375174</v>
      </c>
      <c r="B7291" s="267" t="s">
        <v>12231</v>
      </c>
      <c r="C7291" s="267" t="s">
        <v>22275</v>
      </c>
      <c r="D7291" s="268"/>
      <c r="E7291" s="267">
        <v>50</v>
      </c>
      <c r="F7291" s="269">
        <v>6422</v>
      </c>
      <c r="G7291" s="270">
        <v>12907.8</v>
      </c>
      <c r="M7291" s="267">
        <v>-55.451297647323528</v>
      </c>
    </row>
    <row r="7292" spans="1:13" x14ac:dyDescent="0.25">
      <c r="A7292" s="267">
        <v>9375175</v>
      </c>
      <c r="B7292" s="267" t="s">
        <v>12233</v>
      </c>
      <c r="C7292" s="267" t="s">
        <v>2525</v>
      </c>
      <c r="D7292" s="268"/>
      <c r="E7292" s="267">
        <v>50</v>
      </c>
      <c r="F7292" s="269">
        <v>4424</v>
      </c>
      <c r="G7292" s="270">
        <v>8892.2000000000007</v>
      </c>
      <c r="M7292" s="267">
        <v>-75.588554297154516</v>
      </c>
    </row>
    <row r="7293" spans="1:13" x14ac:dyDescent="0.25">
      <c r="A7293" s="267">
        <v>9375179</v>
      </c>
      <c r="B7293" s="267" t="s">
        <v>12235</v>
      </c>
      <c r="C7293" s="267" t="s">
        <v>2525</v>
      </c>
      <c r="D7293" s="268"/>
      <c r="E7293" s="267">
        <v>50</v>
      </c>
      <c r="F7293" s="269">
        <v>3860</v>
      </c>
      <c r="G7293" s="270">
        <v>7758</v>
      </c>
      <c r="M7293" s="267">
        <v>-71.866737051150366</v>
      </c>
    </row>
    <row r="7294" spans="1:13" x14ac:dyDescent="0.25">
      <c r="A7294" s="267">
        <v>9375180</v>
      </c>
      <c r="B7294" s="267" t="s">
        <v>12237</v>
      </c>
      <c r="C7294" s="267" t="s">
        <v>2525</v>
      </c>
      <c r="D7294" s="268"/>
      <c r="E7294" s="267">
        <v>50</v>
      </c>
      <c r="F7294" s="269">
        <v>2899</v>
      </c>
      <c r="G7294" s="270">
        <v>5826.4</v>
      </c>
      <c r="M7294" s="267">
        <v>-73.233324447762399</v>
      </c>
    </row>
    <row r="7295" spans="1:13" x14ac:dyDescent="0.25">
      <c r="A7295" s="267">
        <v>9375181</v>
      </c>
      <c r="B7295" s="267" t="s">
        <v>12239</v>
      </c>
      <c r="C7295" s="267" t="s">
        <v>2525</v>
      </c>
      <c r="D7295" s="268"/>
      <c r="E7295" s="267">
        <v>50</v>
      </c>
      <c r="F7295" s="269">
        <v>1619</v>
      </c>
      <c r="G7295" s="270">
        <v>3254.8</v>
      </c>
      <c r="M7295" s="267">
        <v>-74.97990034560155</v>
      </c>
    </row>
    <row r="7296" spans="1:13" x14ac:dyDescent="0.25">
      <c r="A7296" s="267">
        <v>9375182</v>
      </c>
      <c r="B7296" s="267" t="s">
        <v>12241</v>
      </c>
      <c r="C7296" s="267" t="s">
        <v>2525</v>
      </c>
      <c r="D7296" s="268"/>
      <c r="E7296" s="267">
        <v>50</v>
      </c>
      <c r="F7296" s="269">
        <v>780</v>
      </c>
      <c r="G7296" s="270">
        <v>1567.2</v>
      </c>
      <c r="M7296" s="267">
        <v>-75.344248315618842</v>
      </c>
    </row>
    <row r="7297" spans="1:13" x14ac:dyDescent="0.25">
      <c r="A7297" s="267">
        <v>9375183</v>
      </c>
      <c r="B7297" s="267" t="s">
        <v>12243</v>
      </c>
      <c r="C7297" s="267" t="s">
        <v>2525</v>
      </c>
      <c r="D7297" s="268"/>
      <c r="E7297" s="267">
        <v>50</v>
      </c>
      <c r="F7297" s="269">
        <v>1529</v>
      </c>
      <c r="G7297" s="270">
        <v>3072.4</v>
      </c>
      <c r="M7297" s="267">
        <v>-76.286734186367482</v>
      </c>
    </row>
    <row r="7298" spans="1:13" x14ac:dyDescent="0.25">
      <c r="A7298" s="267">
        <v>9375184</v>
      </c>
      <c r="B7298" s="267" t="s">
        <v>12245</v>
      </c>
      <c r="C7298" s="267" t="s">
        <v>2525</v>
      </c>
      <c r="D7298" s="268"/>
      <c r="E7298" s="267">
        <v>60</v>
      </c>
      <c r="F7298" s="269">
        <v>713</v>
      </c>
      <c r="G7298" s="270">
        <v>1432.8</v>
      </c>
      <c r="M7298" s="267">
        <v>-79.43026422387814</v>
      </c>
    </row>
    <row r="7299" spans="1:13" x14ac:dyDescent="0.25">
      <c r="A7299" s="267">
        <v>9375190</v>
      </c>
      <c r="B7299" s="267" t="s">
        <v>12247</v>
      </c>
      <c r="C7299" s="267" t="s">
        <v>2525</v>
      </c>
      <c r="D7299" s="268"/>
      <c r="E7299" s="267">
        <v>50</v>
      </c>
      <c r="F7299" s="269">
        <v>7587</v>
      </c>
      <c r="G7299" s="270">
        <v>15250</v>
      </c>
      <c r="M7299" s="267">
        <v>-70.213959129355885</v>
      </c>
    </row>
    <row r="7300" spans="1:13" x14ac:dyDescent="0.25">
      <c r="A7300" s="267">
        <v>9375191</v>
      </c>
      <c r="B7300" s="267" t="s">
        <v>12249</v>
      </c>
      <c r="C7300" s="267" t="s">
        <v>2525</v>
      </c>
      <c r="D7300" s="268"/>
      <c r="E7300" s="267">
        <v>60</v>
      </c>
      <c r="F7300" s="269">
        <v>388</v>
      </c>
      <c r="G7300" s="270">
        <v>779</v>
      </c>
      <c r="M7300" s="267">
        <v>-80.384695354899662</v>
      </c>
    </row>
    <row r="7301" spans="1:13" x14ac:dyDescent="0.25">
      <c r="A7301" s="267">
        <v>9375196</v>
      </c>
      <c r="B7301" s="267" t="s">
        <v>12251</v>
      </c>
      <c r="C7301" s="267" t="s">
        <v>2525</v>
      </c>
      <c r="D7301" s="268"/>
      <c r="E7301" s="267">
        <v>50</v>
      </c>
      <c r="F7301" s="269">
        <v>3641</v>
      </c>
      <c r="G7301" s="270">
        <v>7318.6</v>
      </c>
      <c r="M7301" s="267">
        <v>-74.723313834504154</v>
      </c>
    </row>
    <row r="7302" spans="1:13" x14ac:dyDescent="0.25">
      <c r="A7302" s="267">
        <v>9375199</v>
      </c>
      <c r="B7302" s="267" t="s">
        <v>12253</v>
      </c>
      <c r="C7302" s="267" t="s">
        <v>2525</v>
      </c>
      <c r="D7302" s="268"/>
      <c r="E7302" s="267">
        <v>50</v>
      </c>
      <c r="F7302" s="269">
        <v>3385</v>
      </c>
      <c r="G7302" s="270">
        <v>6803.2</v>
      </c>
      <c r="M7302" s="267">
        <v>-73.729456826595055</v>
      </c>
    </row>
    <row r="7303" spans="1:13" x14ac:dyDescent="0.25">
      <c r="A7303" s="267">
        <v>9375201</v>
      </c>
      <c r="B7303" s="267" t="s">
        <v>12255</v>
      </c>
      <c r="C7303" s="267" t="s">
        <v>2525</v>
      </c>
      <c r="D7303" s="268"/>
      <c r="E7303" s="267">
        <v>50</v>
      </c>
      <c r="F7303" s="269">
        <v>977</v>
      </c>
      <c r="G7303" s="270">
        <v>1964.6</v>
      </c>
      <c r="M7303" s="267">
        <v>-71.929275317501109</v>
      </c>
    </row>
    <row r="7304" spans="1:13" x14ac:dyDescent="0.25">
      <c r="A7304" s="267">
        <v>9375204</v>
      </c>
      <c r="B7304" s="267" t="s">
        <v>12257</v>
      </c>
      <c r="C7304" s="267" t="s">
        <v>2525</v>
      </c>
      <c r="D7304" s="268"/>
      <c r="E7304" s="267">
        <v>50</v>
      </c>
      <c r="F7304" s="269">
        <v>2490</v>
      </c>
      <c r="G7304" s="270">
        <v>5005</v>
      </c>
      <c r="M7304" s="267">
        <v>-74.556452093135434</v>
      </c>
    </row>
    <row r="7305" spans="1:13" x14ac:dyDescent="0.25">
      <c r="A7305" s="267">
        <v>9375205</v>
      </c>
      <c r="B7305" s="267" t="s">
        <v>12259</v>
      </c>
      <c r="C7305" s="267" t="s">
        <v>2525</v>
      </c>
      <c r="D7305" s="268"/>
      <c r="E7305" s="267">
        <v>50</v>
      </c>
      <c r="F7305" s="269">
        <v>1633</v>
      </c>
      <c r="G7305" s="270">
        <v>3282</v>
      </c>
      <c r="M7305" s="267">
        <v>-74.652848757507854</v>
      </c>
    </row>
    <row r="7306" spans="1:13" x14ac:dyDescent="0.25">
      <c r="A7306" s="267">
        <v>9375208</v>
      </c>
      <c r="B7306" s="267" t="s">
        <v>12261</v>
      </c>
      <c r="C7306" s="267" t="s">
        <v>2525</v>
      </c>
      <c r="D7306" s="268"/>
      <c r="E7306" s="267">
        <v>50</v>
      </c>
      <c r="F7306" s="269">
        <v>4109</v>
      </c>
      <c r="G7306" s="270">
        <v>8258.4</v>
      </c>
      <c r="M7306" s="267">
        <v>-74.148187277757017</v>
      </c>
    </row>
    <row r="7307" spans="1:13" x14ac:dyDescent="0.25">
      <c r="A7307" s="267">
        <v>9375209</v>
      </c>
      <c r="B7307" s="267" t="s">
        <v>12263</v>
      </c>
      <c r="C7307" s="267" t="s">
        <v>2525</v>
      </c>
      <c r="D7307" s="268"/>
      <c r="E7307" s="267">
        <v>50</v>
      </c>
      <c r="F7307" s="269">
        <v>1249</v>
      </c>
      <c r="G7307" s="270">
        <v>2509.6</v>
      </c>
      <c r="M7307" s="267">
        <v>-77.482101760542605</v>
      </c>
    </row>
    <row r="7308" spans="1:13" x14ac:dyDescent="0.25">
      <c r="A7308" s="267">
        <v>9375210</v>
      </c>
      <c r="B7308" s="267" t="s">
        <v>12265</v>
      </c>
      <c r="C7308" s="267" t="s">
        <v>22275</v>
      </c>
      <c r="D7308" s="268"/>
      <c r="E7308" s="267">
        <v>50</v>
      </c>
      <c r="F7308" s="269">
        <v>2247</v>
      </c>
      <c r="G7308" s="270">
        <v>4516.2</v>
      </c>
      <c r="M7308" s="267">
        <v>-71.51896317046139</v>
      </c>
    </row>
    <row r="7309" spans="1:13" x14ac:dyDescent="0.25">
      <c r="A7309" s="267">
        <v>9375211</v>
      </c>
      <c r="B7309" s="267" t="s">
        <v>12267</v>
      </c>
      <c r="C7309" s="267" t="s">
        <v>2525</v>
      </c>
      <c r="D7309" s="268"/>
      <c r="E7309" s="267">
        <v>60</v>
      </c>
      <c r="F7309" s="269">
        <v>735</v>
      </c>
      <c r="G7309" s="270">
        <v>1476.6</v>
      </c>
      <c r="M7309" s="267">
        <v>-79.900586550322927</v>
      </c>
    </row>
    <row r="7310" spans="1:13" x14ac:dyDescent="0.25">
      <c r="A7310" s="267">
        <v>9375213</v>
      </c>
      <c r="B7310" s="267" t="s">
        <v>12269</v>
      </c>
      <c r="C7310" s="267" t="s">
        <v>2525</v>
      </c>
      <c r="D7310" s="268"/>
      <c r="E7310" s="267">
        <v>50</v>
      </c>
      <c r="F7310" s="269">
        <v>2910</v>
      </c>
      <c r="G7310" s="270">
        <v>5849.8</v>
      </c>
      <c r="M7310" s="267">
        <v>-74.687722680803816</v>
      </c>
    </row>
    <row r="7311" spans="1:13" x14ac:dyDescent="0.25">
      <c r="A7311" s="267">
        <v>9375451</v>
      </c>
      <c r="B7311" s="267" t="s">
        <v>12271</v>
      </c>
      <c r="C7311" s="267" t="s">
        <v>22278</v>
      </c>
      <c r="D7311" s="268"/>
      <c r="E7311" s="267">
        <v>50</v>
      </c>
      <c r="F7311" s="269">
        <v>0</v>
      </c>
      <c r="G7311" s="270">
        <v>0</v>
      </c>
      <c r="M7311" s="267">
        <v>0</v>
      </c>
    </row>
    <row r="7312" spans="1:13" x14ac:dyDescent="0.25">
      <c r="A7312" s="267">
        <v>9375452</v>
      </c>
      <c r="B7312" s="267" t="s">
        <v>12273</v>
      </c>
      <c r="C7312" s="267" t="s">
        <v>22278</v>
      </c>
      <c r="D7312" s="268"/>
      <c r="E7312" s="267">
        <v>50</v>
      </c>
      <c r="F7312" s="269">
        <v>0</v>
      </c>
      <c r="G7312" s="270">
        <v>0</v>
      </c>
      <c r="M7312" s="267">
        <v>0</v>
      </c>
    </row>
    <row r="7313" spans="1:13" x14ac:dyDescent="0.25">
      <c r="A7313" s="267">
        <v>9376112</v>
      </c>
      <c r="B7313" s="267" t="s">
        <v>12275</v>
      </c>
      <c r="C7313" s="267" t="s">
        <v>2525</v>
      </c>
      <c r="D7313" s="268"/>
      <c r="E7313" s="267">
        <v>60</v>
      </c>
      <c r="F7313" s="269">
        <v>462</v>
      </c>
      <c r="G7313" s="270">
        <v>929.4</v>
      </c>
      <c r="M7313" s="267">
        <v>-81.599129076148301</v>
      </c>
    </row>
    <row r="7314" spans="1:13" x14ac:dyDescent="0.25">
      <c r="A7314" s="267">
        <v>9376116</v>
      </c>
      <c r="B7314" s="267" t="s">
        <v>12277</v>
      </c>
      <c r="C7314" s="267" t="s">
        <v>2525</v>
      </c>
      <c r="D7314" s="268"/>
      <c r="E7314" s="267">
        <v>50</v>
      </c>
      <c r="F7314" s="269">
        <v>2038</v>
      </c>
      <c r="G7314" s="270">
        <v>4097</v>
      </c>
      <c r="M7314" s="267">
        <v>-73.450333373836557</v>
      </c>
    </row>
    <row r="7315" spans="1:13" x14ac:dyDescent="0.25">
      <c r="A7315" s="267">
        <v>9376117</v>
      </c>
      <c r="B7315" s="267" t="s">
        <v>12279</v>
      </c>
      <c r="C7315" s="267" t="s">
        <v>2525</v>
      </c>
      <c r="D7315" s="268"/>
      <c r="E7315" s="267">
        <v>50</v>
      </c>
      <c r="F7315" s="269">
        <v>2150</v>
      </c>
      <c r="G7315" s="270">
        <v>4321.8</v>
      </c>
      <c r="M7315" s="267">
        <v>-76.8422112318204</v>
      </c>
    </row>
    <row r="7316" spans="1:13" x14ac:dyDescent="0.25">
      <c r="A7316" s="267">
        <v>9376119</v>
      </c>
      <c r="B7316" s="267" t="s">
        <v>12281</v>
      </c>
      <c r="C7316" s="267" t="s">
        <v>22275</v>
      </c>
      <c r="D7316" s="268"/>
      <c r="E7316" s="267">
        <v>50</v>
      </c>
      <c r="F7316" s="269">
        <v>6138</v>
      </c>
      <c r="G7316" s="270">
        <v>12337.2</v>
      </c>
      <c r="M7316" s="267">
        <v>-75.734320594867825</v>
      </c>
    </row>
    <row r="7317" spans="1:13" x14ac:dyDescent="0.25">
      <c r="A7317" s="267">
        <v>9376122</v>
      </c>
      <c r="B7317" s="267" t="s">
        <v>12283</v>
      </c>
      <c r="C7317" s="267" t="s">
        <v>2525</v>
      </c>
      <c r="D7317" s="268"/>
      <c r="E7317" s="267">
        <v>60</v>
      </c>
      <c r="F7317" s="269">
        <v>504</v>
      </c>
      <c r="G7317" s="270">
        <v>1013.6</v>
      </c>
      <c r="M7317" s="267">
        <v>-81.692666947283385</v>
      </c>
    </row>
    <row r="7318" spans="1:13" x14ac:dyDescent="0.25">
      <c r="A7318" s="267">
        <v>9376125</v>
      </c>
      <c r="B7318" s="267" t="s">
        <v>12285</v>
      </c>
      <c r="C7318" s="267" t="s">
        <v>2525</v>
      </c>
      <c r="D7318" s="268"/>
      <c r="E7318" s="267">
        <v>50</v>
      </c>
      <c r="F7318" s="269">
        <v>1188</v>
      </c>
      <c r="G7318" s="270">
        <v>2387.8000000000002</v>
      </c>
      <c r="M7318" s="267">
        <v>-73.209803515310128</v>
      </c>
    </row>
    <row r="7319" spans="1:13" x14ac:dyDescent="0.25">
      <c r="A7319" s="267">
        <v>9376131</v>
      </c>
      <c r="B7319" s="267" t="s">
        <v>12287</v>
      </c>
      <c r="C7319" s="267" t="s">
        <v>2525</v>
      </c>
      <c r="D7319" s="268"/>
      <c r="E7319" s="267">
        <v>60</v>
      </c>
      <c r="F7319" s="269">
        <v>327</v>
      </c>
      <c r="G7319" s="270">
        <v>658</v>
      </c>
      <c r="M7319" s="267">
        <v>-80.970642881488729</v>
      </c>
    </row>
    <row r="7320" spans="1:13" x14ac:dyDescent="0.25">
      <c r="A7320" s="267">
        <v>9376133</v>
      </c>
      <c r="B7320" s="267" t="s">
        <v>12289</v>
      </c>
      <c r="C7320" s="267" t="s">
        <v>2525</v>
      </c>
      <c r="D7320" s="268"/>
      <c r="E7320" s="267">
        <v>70</v>
      </c>
      <c r="F7320" s="269">
        <v>436</v>
      </c>
      <c r="G7320" s="270">
        <v>876.6</v>
      </c>
      <c r="M7320" s="267">
        <v>-85.556866811749032</v>
      </c>
    </row>
    <row r="7321" spans="1:13" x14ac:dyDescent="0.25">
      <c r="A7321" s="267">
        <v>9376141</v>
      </c>
      <c r="B7321" s="267" t="s">
        <v>12291</v>
      </c>
      <c r="C7321" s="267" t="s">
        <v>22275</v>
      </c>
      <c r="D7321" s="268"/>
      <c r="E7321" s="267">
        <v>50</v>
      </c>
      <c r="F7321" s="269">
        <v>5260</v>
      </c>
      <c r="G7321" s="270">
        <v>10572.8</v>
      </c>
      <c r="M7321" s="267">
        <v>-72.363064011601026</v>
      </c>
    </row>
    <row r="7322" spans="1:13" x14ac:dyDescent="0.25">
      <c r="A7322" s="267">
        <v>9376144</v>
      </c>
      <c r="B7322" s="267" t="s">
        <v>12293</v>
      </c>
      <c r="C7322" s="267" t="s">
        <v>22275</v>
      </c>
      <c r="D7322" s="268"/>
      <c r="E7322" s="267">
        <v>50</v>
      </c>
      <c r="F7322" s="269">
        <v>3030</v>
      </c>
      <c r="G7322" s="270">
        <v>6089.6</v>
      </c>
      <c r="M7322" s="267">
        <v>-70.902379487534546</v>
      </c>
    </row>
    <row r="7323" spans="1:13" x14ac:dyDescent="0.25">
      <c r="A7323" s="267">
        <v>9376146</v>
      </c>
      <c r="B7323" s="267" t="s">
        <v>12295</v>
      </c>
      <c r="C7323" s="267" t="s">
        <v>2525</v>
      </c>
      <c r="D7323" s="268"/>
      <c r="E7323" s="267">
        <v>60</v>
      </c>
      <c r="F7323" s="269">
        <v>566</v>
      </c>
      <c r="G7323" s="270">
        <v>1136.8</v>
      </c>
      <c r="M7323" s="267">
        <v>-84.67538536422515</v>
      </c>
    </row>
    <row r="7324" spans="1:13" x14ac:dyDescent="0.25">
      <c r="A7324" s="267">
        <v>9376147</v>
      </c>
      <c r="B7324" s="267" t="s">
        <v>12297</v>
      </c>
      <c r="C7324" s="267" t="s">
        <v>22275</v>
      </c>
      <c r="D7324" s="268"/>
      <c r="E7324" s="267">
        <v>50</v>
      </c>
      <c r="F7324" s="269">
        <v>3984</v>
      </c>
      <c r="G7324" s="270">
        <v>8008.2</v>
      </c>
      <c r="M7324" s="267">
        <v>-67.310863495792347</v>
      </c>
    </row>
    <row r="7325" spans="1:13" x14ac:dyDescent="0.25">
      <c r="A7325" s="267">
        <v>9376148</v>
      </c>
      <c r="B7325" s="267" t="s">
        <v>12299</v>
      </c>
      <c r="C7325" s="267" t="s">
        <v>2525</v>
      </c>
      <c r="D7325" s="268"/>
      <c r="E7325" s="267">
        <v>60</v>
      </c>
      <c r="F7325" s="269">
        <v>631</v>
      </c>
      <c r="G7325" s="270">
        <v>1267.8</v>
      </c>
      <c r="M7325" s="267">
        <v>-84.210365062758683</v>
      </c>
    </row>
    <row r="7326" spans="1:13" x14ac:dyDescent="0.25">
      <c r="A7326" s="267">
        <v>9376149</v>
      </c>
      <c r="B7326" s="267" t="s">
        <v>12301</v>
      </c>
      <c r="C7326" s="267" t="s">
        <v>22275</v>
      </c>
      <c r="D7326" s="268"/>
      <c r="E7326" s="267">
        <v>50</v>
      </c>
      <c r="F7326" s="269">
        <v>4210</v>
      </c>
      <c r="G7326" s="270">
        <v>8461.7999999999993</v>
      </c>
      <c r="M7326" s="267">
        <v>-76.568132673290947</v>
      </c>
    </row>
    <row r="7327" spans="1:13" x14ac:dyDescent="0.25">
      <c r="A7327" s="267">
        <v>9376150</v>
      </c>
      <c r="B7327" s="267" t="s">
        <v>12303</v>
      </c>
      <c r="C7327" s="267" t="s">
        <v>2525</v>
      </c>
      <c r="D7327" s="268"/>
      <c r="E7327" s="267">
        <v>50</v>
      </c>
      <c r="F7327" s="269">
        <v>2802</v>
      </c>
      <c r="G7327" s="270">
        <v>5633</v>
      </c>
      <c r="M7327" s="267">
        <v>-68.975155218271937</v>
      </c>
    </row>
    <row r="7328" spans="1:13" x14ac:dyDescent="0.25">
      <c r="A7328" s="267">
        <v>9376151</v>
      </c>
      <c r="B7328" s="267" t="s">
        <v>12305</v>
      </c>
      <c r="C7328" s="267" t="s">
        <v>22275</v>
      </c>
      <c r="D7328" s="268"/>
      <c r="E7328" s="267">
        <v>50</v>
      </c>
      <c r="F7328" s="269">
        <v>2443</v>
      </c>
      <c r="G7328" s="270">
        <v>4910</v>
      </c>
      <c r="M7328" s="267">
        <v>-76.163691663615595</v>
      </c>
    </row>
    <row r="7329" spans="1:13" x14ac:dyDescent="0.25">
      <c r="A7329" s="267">
        <v>9376153</v>
      </c>
      <c r="B7329" s="267" t="s">
        <v>12307</v>
      </c>
      <c r="C7329" s="267" t="s">
        <v>22275</v>
      </c>
      <c r="D7329" s="268"/>
      <c r="E7329" s="267">
        <v>50</v>
      </c>
      <c r="F7329" s="269">
        <v>2698</v>
      </c>
      <c r="G7329" s="270">
        <v>5423.8</v>
      </c>
      <c r="M7329" s="267">
        <v>-73.155483759882344</v>
      </c>
    </row>
    <row r="7330" spans="1:13" x14ac:dyDescent="0.25">
      <c r="A7330" s="267">
        <v>9376159</v>
      </c>
      <c r="B7330" s="267" t="s">
        <v>12309</v>
      </c>
      <c r="C7330" s="267" t="s">
        <v>2525</v>
      </c>
      <c r="D7330" s="268"/>
      <c r="E7330" s="267">
        <v>60</v>
      </c>
      <c r="F7330" s="269">
        <v>1434</v>
      </c>
      <c r="G7330" s="270">
        <v>2882.8</v>
      </c>
      <c r="M7330" s="267">
        <v>-81.050019386188708</v>
      </c>
    </row>
    <row r="7331" spans="1:13" x14ac:dyDescent="0.25">
      <c r="A7331" s="267">
        <v>9376160</v>
      </c>
      <c r="B7331" s="267" t="s">
        <v>12311</v>
      </c>
      <c r="C7331" s="267" t="s">
        <v>22275</v>
      </c>
      <c r="D7331" s="268"/>
      <c r="E7331" s="267">
        <v>50</v>
      </c>
      <c r="F7331" s="269">
        <v>1292</v>
      </c>
      <c r="G7331" s="270">
        <v>2596</v>
      </c>
      <c r="M7331" s="267">
        <v>-71.72008985235712</v>
      </c>
    </row>
    <row r="7332" spans="1:13" x14ac:dyDescent="0.25">
      <c r="A7332" s="267">
        <v>9376161</v>
      </c>
      <c r="B7332" s="267" t="s">
        <v>12313</v>
      </c>
      <c r="C7332" s="267" t="s">
        <v>22275</v>
      </c>
      <c r="D7332" s="268"/>
      <c r="E7332" s="267">
        <v>50</v>
      </c>
      <c r="F7332" s="269">
        <v>13820</v>
      </c>
      <c r="G7332" s="270">
        <v>27779</v>
      </c>
      <c r="M7332" s="267">
        <v>-73.932330569813288</v>
      </c>
    </row>
    <row r="7333" spans="1:13" x14ac:dyDescent="0.25">
      <c r="A7333" s="267">
        <v>9376162</v>
      </c>
      <c r="B7333" s="267" t="s">
        <v>12315</v>
      </c>
      <c r="C7333" s="267" t="s">
        <v>2525</v>
      </c>
      <c r="D7333" s="268"/>
      <c r="E7333" s="267">
        <v>60</v>
      </c>
      <c r="F7333" s="269">
        <v>746</v>
      </c>
      <c r="G7333" s="270">
        <v>1499.4</v>
      </c>
      <c r="M7333" s="267">
        <v>-81.613393175920166</v>
      </c>
    </row>
    <row r="7334" spans="1:13" x14ac:dyDescent="0.25">
      <c r="A7334" s="267">
        <v>9376163</v>
      </c>
      <c r="B7334" s="267" t="s">
        <v>12317</v>
      </c>
      <c r="C7334" s="267" t="s">
        <v>2525</v>
      </c>
      <c r="D7334" s="268"/>
      <c r="E7334" s="267">
        <v>50</v>
      </c>
      <c r="F7334" s="269">
        <v>3108</v>
      </c>
      <c r="G7334" s="270">
        <v>6248</v>
      </c>
      <c r="M7334" s="267">
        <v>-78.51244956453364</v>
      </c>
    </row>
    <row r="7335" spans="1:13" x14ac:dyDescent="0.25">
      <c r="A7335" s="267">
        <v>9376164</v>
      </c>
      <c r="B7335" s="267" t="s">
        <v>12319</v>
      </c>
      <c r="C7335" s="267" t="s">
        <v>2525</v>
      </c>
      <c r="D7335" s="268"/>
      <c r="E7335" s="267">
        <v>60</v>
      </c>
      <c r="F7335" s="269">
        <v>727</v>
      </c>
      <c r="G7335" s="270">
        <v>1460.8</v>
      </c>
      <c r="M7335" s="267">
        <v>-81.848603567805611</v>
      </c>
    </row>
    <row r="7336" spans="1:13" x14ac:dyDescent="0.25">
      <c r="A7336" s="267">
        <v>9376167</v>
      </c>
      <c r="B7336" s="267" t="s">
        <v>12321</v>
      </c>
      <c r="C7336" s="267" t="s">
        <v>2525</v>
      </c>
      <c r="D7336" s="268"/>
      <c r="E7336" s="267">
        <v>60</v>
      </c>
      <c r="F7336" s="269">
        <v>272</v>
      </c>
      <c r="G7336" s="270">
        <v>546.20000000000005</v>
      </c>
      <c r="M7336" s="267">
        <v>-82.16213778290674</v>
      </c>
    </row>
    <row r="7337" spans="1:13" x14ac:dyDescent="0.25">
      <c r="A7337" s="267">
        <v>9376168</v>
      </c>
      <c r="B7337" s="267" t="s">
        <v>12323</v>
      </c>
      <c r="C7337" s="267" t="s">
        <v>2525</v>
      </c>
      <c r="D7337" s="268"/>
      <c r="E7337" s="267">
        <v>60</v>
      </c>
      <c r="F7337" s="269">
        <v>928</v>
      </c>
      <c r="G7337" s="270">
        <v>1865.6</v>
      </c>
      <c r="M7337" s="267">
        <v>-81.956966163944003</v>
      </c>
    </row>
    <row r="7338" spans="1:13" x14ac:dyDescent="0.25">
      <c r="A7338" s="267">
        <v>9376169</v>
      </c>
      <c r="B7338" s="267" t="s">
        <v>12325</v>
      </c>
      <c r="C7338" s="267" t="s">
        <v>2525</v>
      </c>
      <c r="D7338" s="268"/>
      <c r="E7338" s="267">
        <v>50</v>
      </c>
      <c r="F7338" s="269">
        <v>830</v>
      </c>
      <c r="G7338" s="270">
        <v>1668.6</v>
      </c>
      <c r="M7338" s="267">
        <v>-70.181561525898573</v>
      </c>
    </row>
    <row r="7339" spans="1:13" x14ac:dyDescent="0.25">
      <c r="A7339" s="267">
        <v>9376170</v>
      </c>
      <c r="B7339" s="267" t="s">
        <v>12327</v>
      </c>
      <c r="C7339" s="267" t="s">
        <v>22275</v>
      </c>
      <c r="D7339" s="268"/>
      <c r="E7339" s="267">
        <v>50</v>
      </c>
      <c r="F7339" s="269">
        <v>3657</v>
      </c>
      <c r="G7339" s="270">
        <v>7349.6</v>
      </c>
      <c r="M7339" s="267">
        <v>-76.773139863773579</v>
      </c>
    </row>
    <row r="7340" spans="1:13" x14ac:dyDescent="0.25">
      <c r="A7340" s="267">
        <v>9376171</v>
      </c>
      <c r="B7340" s="267" t="s">
        <v>12329</v>
      </c>
      <c r="C7340" s="267" t="s">
        <v>2525</v>
      </c>
      <c r="D7340" s="268"/>
      <c r="E7340" s="267">
        <v>60</v>
      </c>
      <c r="F7340" s="269">
        <v>952</v>
      </c>
      <c r="G7340" s="270">
        <v>1912.8</v>
      </c>
      <c r="M7340" s="267">
        <v>-81.08629283782679</v>
      </c>
    </row>
    <row r="7341" spans="1:13" x14ac:dyDescent="0.25">
      <c r="A7341" s="267">
        <v>9376172</v>
      </c>
      <c r="B7341" s="267" t="s">
        <v>12331</v>
      </c>
      <c r="C7341" s="267" t="s">
        <v>2525</v>
      </c>
      <c r="D7341" s="268"/>
      <c r="E7341" s="267">
        <v>70</v>
      </c>
      <c r="F7341" s="269">
        <v>494</v>
      </c>
      <c r="G7341" s="270">
        <v>993.6</v>
      </c>
      <c r="M7341" s="267">
        <v>-86.348753269433871</v>
      </c>
    </row>
    <row r="7342" spans="1:13" x14ac:dyDescent="0.25">
      <c r="A7342" s="267">
        <v>9376173</v>
      </c>
      <c r="B7342" s="267" t="s">
        <v>12333</v>
      </c>
      <c r="C7342" s="267" t="s">
        <v>2525</v>
      </c>
      <c r="D7342" s="268"/>
      <c r="E7342" s="267">
        <v>60</v>
      </c>
      <c r="F7342" s="269">
        <v>478</v>
      </c>
      <c r="G7342" s="270">
        <v>960.4</v>
      </c>
      <c r="M7342" s="267">
        <v>-83.96707072912524</v>
      </c>
    </row>
    <row r="7343" spans="1:13" x14ac:dyDescent="0.25">
      <c r="A7343" s="267">
        <v>9376175</v>
      </c>
      <c r="B7343" s="267" t="s">
        <v>12335</v>
      </c>
      <c r="C7343" s="267" t="s">
        <v>2525</v>
      </c>
      <c r="D7343" s="268"/>
      <c r="E7343" s="267">
        <v>50</v>
      </c>
      <c r="F7343" s="269">
        <v>2503</v>
      </c>
      <c r="G7343" s="270">
        <v>5030.2</v>
      </c>
      <c r="M7343" s="267">
        <v>-21.061864125442725</v>
      </c>
    </row>
    <row r="7344" spans="1:13" x14ac:dyDescent="0.25">
      <c r="A7344" s="267">
        <v>9376176</v>
      </c>
      <c r="B7344" s="267" t="s">
        <v>16538</v>
      </c>
      <c r="C7344" s="267" t="s">
        <v>2525</v>
      </c>
      <c r="D7344" s="268"/>
      <c r="E7344" s="267">
        <v>60</v>
      </c>
      <c r="F7344" s="269">
        <v>261</v>
      </c>
      <c r="G7344" s="270">
        <v>525</v>
      </c>
      <c r="M7344" s="267">
        <v>-83.956689492619205</v>
      </c>
    </row>
    <row r="7345" spans="1:13" x14ac:dyDescent="0.25">
      <c r="A7345" s="267">
        <v>9376178</v>
      </c>
      <c r="B7345" s="267" t="s">
        <v>12338</v>
      </c>
      <c r="C7345" s="267" t="s">
        <v>2525</v>
      </c>
      <c r="D7345" s="268"/>
      <c r="E7345" s="267">
        <v>60</v>
      </c>
      <c r="F7345" s="269">
        <v>717</v>
      </c>
      <c r="G7345" s="270">
        <v>1440.8</v>
      </c>
      <c r="M7345" s="267">
        <v>-82.313134093828907</v>
      </c>
    </row>
    <row r="7346" spans="1:13" x14ac:dyDescent="0.25">
      <c r="A7346" s="267">
        <v>9376454</v>
      </c>
      <c r="B7346" s="267" t="s">
        <v>12340</v>
      </c>
      <c r="C7346" s="267" t="s">
        <v>22278</v>
      </c>
      <c r="D7346" s="268"/>
      <c r="E7346" s="267">
        <v>50</v>
      </c>
      <c r="F7346" s="269">
        <v>0</v>
      </c>
      <c r="G7346" s="270">
        <v>0</v>
      </c>
      <c r="M7346" s="267">
        <v>0</v>
      </c>
    </row>
    <row r="7347" spans="1:13" x14ac:dyDescent="0.25">
      <c r="A7347" s="267">
        <v>9376455</v>
      </c>
      <c r="B7347" s="267" t="s">
        <v>12342</v>
      </c>
      <c r="C7347" s="267" t="s">
        <v>22278</v>
      </c>
      <c r="D7347" s="268"/>
      <c r="E7347" s="267">
        <v>50</v>
      </c>
      <c r="F7347" s="269">
        <v>0</v>
      </c>
      <c r="G7347" s="270">
        <v>0</v>
      </c>
      <c r="M7347" s="267">
        <v>0</v>
      </c>
    </row>
    <row r="7348" spans="1:13" x14ac:dyDescent="0.25">
      <c r="A7348" s="267">
        <v>9377112</v>
      </c>
      <c r="B7348" s="267" t="s">
        <v>12344</v>
      </c>
      <c r="C7348" s="267" t="s">
        <v>22275</v>
      </c>
      <c r="D7348" s="268"/>
      <c r="E7348" s="267">
        <v>60</v>
      </c>
      <c r="F7348" s="269">
        <v>1618</v>
      </c>
      <c r="G7348" s="270">
        <v>3252.2</v>
      </c>
      <c r="M7348" s="267">
        <v>-82.211660656565329</v>
      </c>
    </row>
    <row r="7349" spans="1:13" x14ac:dyDescent="0.25">
      <c r="A7349" s="267">
        <v>9377113</v>
      </c>
      <c r="B7349" s="267" t="s">
        <v>12346</v>
      </c>
      <c r="C7349" s="267" t="s">
        <v>2525</v>
      </c>
      <c r="D7349" s="268"/>
      <c r="E7349" s="267">
        <v>50</v>
      </c>
      <c r="F7349" s="269">
        <v>581</v>
      </c>
      <c r="G7349" s="270">
        <v>1168.2</v>
      </c>
      <c r="M7349" s="267">
        <v>-67.594145654722439</v>
      </c>
    </row>
    <row r="7350" spans="1:13" x14ac:dyDescent="0.25">
      <c r="A7350" s="267">
        <v>9377115</v>
      </c>
      <c r="B7350" s="267" t="s">
        <v>12348</v>
      </c>
      <c r="C7350" s="267" t="s">
        <v>2525</v>
      </c>
      <c r="D7350" s="268"/>
      <c r="E7350" s="267">
        <v>60</v>
      </c>
      <c r="F7350" s="269">
        <v>661</v>
      </c>
      <c r="G7350" s="270">
        <v>1329</v>
      </c>
      <c r="M7350" s="267">
        <v>-83.776425520771284</v>
      </c>
    </row>
    <row r="7351" spans="1:13" x14ac:dyDescent="0.25">
      <c r="A7351" s="267">
        <v>9377116</v>
      </c>
      <c r="B7351" s="267" t="s">
        <v>12350</v>
      </c>
      <c r="C7351" s="267" t="s">
        <v>22275</v>
      </c>
      <c r="D7351" s="268"/>
      <c r="E7351" s="267">
        <v>60</v>
      </c>
      <c r="F7351" s="269">
        <v>2604</v>
      </c>
      <c r="G7351" s="270">
        <v>5234</v>
      </c>
      <c r="M7351" s="267">
        <v>-80.467740755319781</v>
      </c>
    </row>
    <row r="7352" spans="1:13" x14ac:dyDescent="0.25">
      <c r="A7352" s="267">
        <v>9377117</v>
      </c>
      <c r="B7352" s="267" t="s">
        <v>16269</v>
      </c>
      <c r="C7352" s="267" t="s">
        <v>2525</v>
      </c>
      <c r="D7352" s="268"/>
      <c r="E7352" s="267">
        <v>50</v>
      </c>
      <c r="F7352" s="269">
        <v>475</v>
      </c>
      <c r="G7352" s="270">
        <v>955.6</v>
      </c>
      <c r="M7352" s="267">
        <v>-73.095181175438427</v>
      </c>
    </row>
    <row r="7353" spans="1:13" x14ac:dyDescent="0.25">
      <c r="A7353" s="267">
        <v>9377118</v>
      </c>
      <c r="B7353" s="267" t="s">
        <v>12353</v>
      </c>
      <c r="C7353" s="267" t="s">
        <v>2525</v>
      </c>
      <c r="D7353" s="268"/>
      <c r="E7353" s="267">
        <v>60</v>
      </c>
      <c r="F7353" s="269">
        <v>638</v>
      </c>
      <c r="G7353" s="270">
        <v>1282</v>
      </c>
      <c r="M7353" s="267">
        <v>-84.2584856215652</v>
      </c>
    </row>
    <row r="7354" spans="1:13" x14ac:dyDescent="0.25">
      <c r="A7354" s="267">
        <v>9377119</v>
      </c>
      <c r="B7354" s="267" t="s">
        <v>12355</v>
      </c>
      <c r="C7354" s="267" t="s">
        <v>2525</v>
      </c>
      <c r="D7354" s="268"/>
      <c r="E7354" s="267">
        <v>60</v>
      </c>
      <c r="F7354" s="269">
        <v>831</v>
      </c>
      <c r="G7354" s="270">
        <v>1669.4</v>
      </c>
      <c r="M7354" s="267">
        <v>-84.366689100803114</v>
      </c>
    </row>
    <row r="7355" spans="1:13" x14ac:dyDescent="0.25">
      <c r="A7355" s="267">
        <v>9377127</v>
      </c>
      <c r="B7355" s="267" t="s">
        <v>12357</v>
      </c>
      <c r="C7355" s="267" t="s">
        <v>2525</v>
      </c>
      <c r="D7355" s="268"/>
      <c r="E7355" s="267">
        <v>60</v>
      </c>
      <c r="F7355" s="269">
        <v>914</v>
      </c>
      <c r="G7355" s="270">
        <v>1837.8</v>
      </c>
      <c r="M7355" s="267">
        <v>-79.792875677164687</v>
      </c>
    </row>
    <row r="7356" spans="1:13" x14ac:dyDescent="0.25">
      <c r="A7356" s="267">
        <v>9377128</v>
      </c>
      <c r="B7356" s="267" t="s">
        <v>14898</v>
      </c>
      <c r="C7356" s="267" t="s">
        <v>2525</v>
      </c>
      <c r="D7356" s="268"/>
      <c r="E7356" s="267">
        <v>50</v>
      </c>
      <c r="F7356" s="269">
        <v>696</v>
      </c>
      <c r="G7356" s="270">
        <v>1398.8</v>
      </c>
      <c r="M7356" s="267">
        <v>-65.953192979405515</v>
      </c>
    </row>
    <row r="7357" spans="1:13" x14ac:dyDescent="0.25">
      <c r="A7357" s="267">
        <v>9377129</v>
      </c>
      <c r="B7357" s="267" t="s">
        <v>12360</v>
      </c>
      <c r="C7357" s="267" t="s">
        <v>22275</v>
      </c>
      <c r="D7357" s="268"/>
      <c r="E7357" s="267">
        <v>50</v>
      </c>
      <c r="F7357" s="269">
        <v>2627</v>
      </c>
      <c r="G7357" s="270">
        <v>5279.6</v>
      </c>
      <c r="M7357" s="267">
        <v>-65.403034508929238</v>
      </c>
    </row>
    <row r="7358" spans="1:13" x14ac:dyDescent="0.25">
      <c r="A7358" s="267">
        <v>9377131</v>
      </c>
      <c r="B7358" s="267" t="s">
        <v>12362</v>
      </c>
      <c r="C7358" s="267" t="s">
        <v>2525</v>
      </c>
      <c r="D7358" s="268"/>
      <c r="E7358" s="267">
        <v>60</v>
      </c>
      <c r="F7358" s="269">
        <v>934</v>
      </c>
      <c r="G7358" s="270">
        <v>1878.2</v>
      </c>
      <c r="M7358" s="267">
        <v>-83.463310187051363</v>
      </c>
    </row>
    <row r="7359" spans="1:13" x14ac:dyDescent="0.25">
      <c r="A7359" s="267">
        <v>9377132</v>
      </c>
      <c r="B7359" s="267" t="s">
        <v>12364</v>
      </c>
      <c r="C7359" s="267" t="s">
        <v>2525</v>
      </c>
      <c r="D7359" s="268"/>
      <c r="E7359" s="267">
        <v>60</v>
      </c>
      <c r="F7359" s="269">
        <v>756</v>
      </c>
      <c r="G7359" s="270">
        <v>1518.6</v>
      </c>
      <c r="M7359" s="267">
        <v>-83.063327456295099</v>
      </c>
    </row>
    <row r="7360" spans="1:13" x14ac:dyDescent="0.25">
      <c r="A7360" s="267">
        <v>9377133</v>
      </c>
      <c r="B7360" s="267" t="s">
        <v>12366</v>
      </c>
      <c r="C7360" s="267" t="s">
        <v>2525</v>
      </c>
      <c r="D7360" s="268"/>
      <c r="E7360" s="267">
        <v>60</v>
      </c>
      <c r="F7360" s="269">
        <v>1147</v>
      </c>
      <c r="G7360" s="270">
        <v>2306.4</v>
      </c>
      <c r="M7360" s="267">
        <v>-82.915845115190578</v>
      </c>
    </row>
    <row r="7361" spans="1:13" x14ac:dyDescent="0.25">
      <c r="A7361" s="267">
        <v>9377137</v>
      </c>
      <c r="B7361" s="267" t="s">
        <v>12800</v>
      </c>
      <c r="C7361" s="267" t="s">
        <v>2525</v>
      </c>
      <c r="D7361" s="268"/>
      <c r="E7361" s="267">
        <v>70</v>
      </c>
      <c r="F7361" s="269">
        <v>518</v>
      </c>
      <c r="G7361" s="270">
        <v>1042</v>
      </c>
      <c r="M7361" s="267">
        <v>-87.961134896687668</v>
      </c>
    </row>
    <row r="7362" spans="1:13" x14ac:dyDescent="0.25">
      <c r="A7362" s="267">
        <v>9377139</v>
      </c>
      <c r="B7362" s="267" t="s">
        <v>12369</v>
      </c>
      <c r="C7362" s="267" t="s">
        <v>2525</v>
      </c>
      <c r="D7362" s="268"/>
      <c r="E7362" s="267">
        <v>70</v>
      </c>
      <c r="F7362" s="269">
        <v>922</v>
      </c>
      <c r="G7362" s="270">
        <v>1852.4</v>
      </c>
      <c r="M7362" s="267">
        <v>-86.453817553802338</v>
      </c>
    </row>
    <row r="7363" spans="1:13" x14ac:dyDescent="0.25">
      <c r="A7363" s="267">
        <v>9377141</v>
      </c>
      <c r="B7363" s="267" t="s">
        <v>12371</v>
      </c>
      <c r="C7363" s="267" t="s">
        <v>22275</v>
      </c>
      <c r="D7363" s="268"/>
      <c r="E7363" s="267">
        <v>50</v>
      </c>
      <c r="F7363" s="269">
        <v>3394</v>
      </c>
      <c r="G7363" s="270">
        <v>6821.2</v>
      </c>
      <c r="M7363" s="267">
        <v>-77.398385248255408</v>
      </c>
    </row>
    <row r="7364" spans="1:13" x14ac:dyDescent="0.25">
      <c r="A7364" s="267">
        <v>9377142</v>
      </c>
      <c r="B7364" s="267" t="s">
        <v>12373</v>
      </c>
      <c r="C7364" s="267" t="s">
        <v>2525</v>
      </c>
      <c r="D7364" s="268"/>
      <c r="E7364" s="267">
        <v>60</v>
      </c>
      <c r="F7364" s="269">
        <v>714</v>
      </c>
      <c r="G7364" s="270">
        <v>1434.8</v>
      </c>
      <c r="M7364" s="267">
        <v>-84.822792883594488</v>
      </c>
    </row>
    <row r="7365" spans="1:13" x14ac:dyDescent="0.25">
      <c r="A7365" s="267">
        <v>9377143</v>
      </c>
      <c r="B7365" s="267" t="s">
        <v>12375</v>
      </c>
      <c r="C7365" s="267" t="s">
        <v>2525</v>
      </c>
      <c r="D7365" s="268"/>
      <c r="E7365" s="267">
        <v>60</v>
      </c>
      <c r="F7365" s="269">
        <v>960</v>
      </c>
      <c r="G7365" s="270">
        <v>1928.6</v>
      </c>
      <c r="M7365" s="267">
        <v>-81.244558448288259</v>
      </c>
    </row>
    <row r="7366" spans="1:13" x14ac:dyDescent="0.25">
      <c r="A7366" s="267">
        <v>9377145</v>
      </c>
      <c r="B7366" s="267" t="s">
        <v>12377</v>
      </c>
      <c r="C7366" s="267" t="s">
        <v>2525</v>
      </c>
      <c r="D7366" s="268"/>
      <c r="E7366" s="267">
        <v>60</v>
      </c>
      <c r="F7366" s="269">
        <v>693</v>
      </c>
      <c r="G7366" s="270">
        <v>1393.2</v>
      </c>
      <c r="M7366" s="267">
        <v>-80.95829626812332</v>
      </c>
    </row>
    <row r="7367" spans="1:13" x14ac:dyDescent="0.25">
      <c r="A7367" s="267">
        <v>9377146</v>
      </c>
      <c r="B7367" s="267" t="s">
        <v>12379</v>
      </c>
      <c r="C7367" s="267" t="s">
        <v>2525</v>
      </c>
      <c r="D7367" s="268"/>
      <c r="E7367" s="267">
        <v>50</v>
      </c>
      <c r="F7367" s="269">
        <v>1657</v>
      </c>
      <c r="G7367" s="270">
        <v>3331</v>
      </c>
      <c r="M7367" s="267">
        <v>-73.452345404255666</v>
      </c>
    </row>
    <row r="7368" spans="1:13" x14ac:dyDescent="0.25">
      <c r="A7368" s="267">
        <v>9377148</v>
      </c>
      <c r="B7368" s="267" t="s">
        <v>12381</v>
      </c>
      <c r="C7368" s="267" t="s">
        <v>2525</v>
      </c>
      <c r="D7368" s="268"/>
      <c r="E7368" s="267">
        <v>60</v>
      </c>
      <c r="F7368" s="269">
        <v>892</v>
      </c>
      <c r="G7368" s="270">
        <v>1793.6</v>
      </c>
      <c r="M7368" s="267">
        <v>-83.077548394207355</v>
      </c>
    </row>
    <row r="7369" spans="1:13" x14ac:dyDescent="0.25">
      <c r="A7369" s="267">
        <v>9377149</v>
      </c>
      <c r="B7369" s="267" t="s">
        <v>12383</v>
      </c>
      <c r="C7369" s="267" t="s">
        <v>2525</v>
      </c>
      <c r="D7369" s="268"/>
      <c r="E7369" s="267">
        <v>70</v>
      </c>
      <c r="F7369" s="269">
        <v>602</v>
      </c>
      <c r="G7369" s="270">
        <v>1210.8</v>
      </c>
      <c r="M7369" s="267">
        <v>-87.785956264216551</v>
      </c>
    </row>
    <row r="7370" spans="1:13" x14ac:dyDescent="0.25">
      <c r="A7370" s="267">
        <v>9377154</v>
      </c>
      <c r="B7370" s="267" t="s">
        <v>12385</v>
      </c>
      <c r="C7370" s="267" t="s">
        <v>22275</v>
      </c>
      <c r="D7370" s="268"/>
      <c r="E7370" s="267">
        <v>50</v>
      </c>
      <c r="F7370" s="269">
        <v>4519</v>
      </c>
      <c r="G7370" s="270">
        <v>9082.4</v>
      </c>
      <c r="M7370" s="267">
        <v>-70.367366622751661</v>
      </c>
    </row>
    <row r="7371" spans="1:13" x14ac:dyDescent="0.25">
      <c r="A7371" s="267">
        <v>9377157</v>
      </c>
      <c r="B7371" s="267" t="s">
        <v>12387</v>
      </c>
      <c r="C7371" s="267" t="s">
        <v>22275</v>
      </c>
      <c r="D7371" s="268"/>
      <c r="E7371" s="267">
        <v>50</v>
      </c>
      <c r="F7371" s="269">
        <v>2175</v>
      </c>
      <c r="G7371" s="270">
        <v>4371</v>
      </c>
      <c r="M7371" s="267">
        <v>-58.739508816806001</v>
      </c>
    </row>
    <row r="7372" spans="1:13" x14ac:dyDescent="0.25">
      <c r="A7372" s="267">
        <v>9377158</v>
      </c>
      <c r="B7372" s="267" t="s">
        <v>12389</v>
      </c>
      <c r="C7372" s="267" t="s">
        <v>22275</v>
      </c>
      <c r="D7372" s="268"/>
      <c r="E7372" s="267">
        <v>60</v>
      </c>
      <c r="F7372" s="269">
        <v>3431</v>
      </c>
      <c r="G7372" s="270">
        <v>6897</v>
      </c>
      <c r="M7372" s="267">
        <v>-81.591612005625862</v>
      </c>
    </row>
    <row r="7373" spans="1:13" x14ac:dyDescent="0.25">
      <c r="A7373" s="267">
        <v>9377159</v>
      </c>
      <c r="B7373" s="267" t="s">
        <v>12391</v>
      </c>
      <c r="C7373" s="267" t="s">
        <v>2525</v>
      </c>
      <c r="D7373" s="268"/>
      <c r="E7373" s="267">
        <v>60</v>
      </c>
      <c r="F7373" s="269">
        <v>2056</v>
      </c>
      <c r="G7373" s="270">
        <v>4132.6000000000004</v>
      </c>
      <c r="M7373" s="267">
        <v>-81.317660049498926</v>
      </c>
    </row>
    <row r="7374" spans="1:13" x14ac:dyDescent="0.25">
      <c r="A7374" s="267">
        <v>9377455</v>
      </c>
      <c r="B7374" s="267" t="s">
        <v>12393</v>
      </c>
      <c r="C7374" s="267" t="s">
        <v>22278</v>
      </c>
      <c r="D7374" s="268"/>
      <c r="E7374" s="267">
        <v>50</v>
      </c>
      <c r="F7374" s="269">
        <v>0</v>
      </c>
      <c r="G7374" s="270">
        <v>0</v>
      </c>
      <c r="M7374" s="267">
        <v>0</v>
      </c>
    </row>
    <row r="7375" spans="1:13" x14ac:dyDescent="0.25">
      <c r="A7375" s="267">
        <v>9461000</v>
      </c>
      <c r="B7375" s="267" t="s">
        <v>12395</v>
      </c>
      <c r="C7375" s="267" t="s">
        <v>22275</v>
      </c>
      <c r="D7375" s="268"/>
      <c r="E7375" s="267">
        <v>50</v>
      </c>
      <c r="F7375" s="269">
        <v>35082</v>
      </c>
      <c r="G7375" s="270">
        <v>70514.600000000006</v>
      </c>
      <c r="M7375" s="267">
        <v>-68.128221025155</v>
      </c>
    </row>
    <row r="7376" spans="1:13" x14ac:dyDescent="0.25">
      <c r="A7376" s="267">
        <v>9462000</v>
      </c>
      <c r="B7376" s="267" t="s">
        <v>12397</v>
      </c>
      <c r="C7376" s="267" t="s">
        <v>22275</v>
      </c>
      <c r="D7376" s="268"/>
      <c r="E7376" s="267">
        <v>50</v>
      </c>
      <c r="F7376" s="269">
        <v>35774</v>
      </c>
      <c r="G7376" s="270">
        <v>71905.399999999994</v>
      </c>
      <c r="M7376" s="267">
        <v>-66.107776298589954</v>
      </c>
    </row>
    <row r="7377" spans="1:13" x14ac:dyDescent="0.25">
      <c r="A7377" s="267">
        <v>9463000</v>
      </c>
      <c r="B7377" s="267" t="s">
        <v>12399</v>
      </c>
      <c r="C7377" s="267" t="s">
        <v>22275</v>
      </c>
      <c r="D7377" s="268"/>
      <c r="E7377" s="267">
        <v>50</v>
      </c>
      <c r="F7377" s="269">
        <v>20424</v>
      </c>
      <c r="G7377" s="270">
        <v>41052</v>
      </c>
      <c r="M7377" s="267">
        <v>-27.904929953968775</v>
      </c>
    </row>
    <row r="7378" spans="1:13" x14ac:dyDescent="0.25">
      <c r="A7378" s="267">
        <v>9464000</v>
      </c>
      <c r="B7378" s="267" t="s">
        <v>10312</v>
      </c>
      <c r="C7378" s="267" t="s">
        <v>22275</v>
      </c>
      <c r="D7378" s="268"/>
      <c r="E7378" s="267">
        <v>50</v>
      </c>
      <c r="F7378" s="269">
        <v>22543</v>
      </c>
      <c r="G7378" s="270">
        <v>45311.8</v>
      </c>
      <c r="M7378" s="267">
        <v>-74.210112785255745</v>
      </c>
    </row>
    <row r="7379" spans="1:13" x14ac:dyDescent="0.25">
      <c r="A7379" s="267">
        <v>9471111</v>
      </c>
      <c r="B7379" s="267" t="s">
        <v>12275</v>
      </c>
      <c r="C7379" s="267" t="s">
        <v>2525</v>
      </c>
      <c r="D7379" s="268"/>
      <c r="E7379" s="267">
        <v>50</v>
      </c>
      <c r="F7379" s="269">
        <v>993</v>
      </c>
      <c r="G7379" s="270">
        <v>1995.2</v>
      </c>
      <c r="M7379" s="267">
        <v>-65.710453468956871</v>
      </c>
    </row>
    <row r="7380" spans="1:13" x14ac:dyDescent="0.25">
      <c r="A7380" s="267">
        <v>9471115</v>
      </c>
      <c r="B7380" s="267" t="s">
        <v>12403</v>
      </c>
      <c r="C7380" s="267" t="s">
        <v>22275</v>
      </c>
      <c r="D7380" s="268"/>
      <c r="E7380" s="267">
        <v>50</v>
      </c>
      <c r="F7380" s="269">
        <v>1986</v>
      </c>
      <c r="G7380" s="270">
        <v>3992</v>
      </c>
      <c r="M7380" s="267">
        <v>-68.599348018080306</v>
      </c>
    </row>
    <row r="7381" spans="1:13" x14ac:dyDescent="0.25">
      <c r="A7381" s="267">
        <v>9471117</v>
      </c>
      <c r="B7381" s="267" t="s">
        <v>12405</v>
      </c>
      <c r="C7381" s="267" t="s">
        <v>2525</v>
      </c>
      <c r="D7381" s="268"/>
      <c r="E7381" s="267">
        <v>50</v>
      </c>
      <c r="F7381" s="269">
        <v>2992</v>
      </c>
      <c r="G7381" s="270">
        <v>6013.2</v>
      </c>
      <c r="M7381" s="267">
        <v>-77.103017768996111</v>
      </c>
    </row>
    <row r="7382" spans="1:13" x14ac:dyDescent="0.25">
      <c r="A7382" s="267">
        <v>9471119</v>
      </c>
      <c r="B7382" s="267" t="s">
        <v>12407</v>
      </c>
      <c r="C7382" s="267" t="s">
        <v>2525</v>
      </c>
      <c r="D7382" s="268"/>
      <c r="E7382" s="267">
        <v>50</v>
      </c>
      <c r="F7382" s="269">
        <v>2288</v>
      </c>
      <c r="G7382" s="270">
        <v>4598.3999999999996</v>
      </c>
      <c r="M7382" s="267">
        <v>-75.97229812129973</v>
      </c>
    </row>
    <row r="7383" spans="1:13" x14ac:dyDescent="0.25">
      <c r="A7383" s="267">
        <v>9471120</v>
      </c>
      <c r="B7383" s="267" t="s">
        <v>12409</v>
      </c>
      <c r="C7383" s="267" t="s">
        <v>2525</v>
      </c>
      <c r="D7383" s="268"/>
      <c r="E7383" s="267">
        <v>50</v>
      </c>
      <c r="F7383" s="269">
        <v>3232</v>
      </c>
      <c r="G7383" s="270">
        <v>6497</v>
      </c>
      <c r="M7383" s="267">
        <v>-52.879056465262742</v>
      </c>
    </row>
    <row r="7384" spans="1:13" x14ac:dyDescent="0.25">
      <c r="A7384" s="267">
        <v>9471122</v>
      </c>
      <c r="B7384" s="267" t="s">
        <v>12411</v>
      </c>
      <c r="C7384" s="267" t="s">
        <v>2525</v>
      </c>
      <c r="D7384" s="268"/>
      <c r="E7384" s="267">
        <v>50</v>
      </c>
      <c r="F7384" s="269">
        <v>667</v>
      </c>
      <c r="G7384" s="270">
        <v>1341.2</v>
      </c>
      <c r="M7384" s="267">
        <v>-77.811102885071676</v>
      </c>
    </row>
    <row r="7385" spans="1:13" x14ac:dyDescent="0.25">
      <c r="A7385" s="267">
        <v>9471123</v>
      </c>
      <c r="B7385" s="267" t="s">
        <v>12413</v>
      </c>
      <c r="C7385" s="267" t="s">
        <v>2525</v>
      </c>
      <c r="D7385" s="268"/>
      <c r="E7385" s="267">
        <v>50</v>
      </c>
      <c r="F7385" s="269">
        <v>1697</v>
      </c>
      <c r="G7385" s="270">
        <v>3411.4</v>
      </c>
      <c r="M7385" s="267">
        <v>-71.719757270764561</v>
      </c>
    </row>
    <row r="7386" spans="1:13" x14ac:dyDescent="0.25">
      <c r="A7386" s="267">
        <v>9471128</v>
      </c>
      <c r="B7386" s="267" t="s">
        <v>12415</v>
      </c>
      <c r="C7386" s="267" t="s">
        <v>2525</v>
      </c>
      <c r="D7386" s="268"/>
      <c r="E7386" s="267">
        <v>60</v>
      </c>
      <c r="F7386" s="269">
        <v>923</v>
      </c>
      <c r="G7386" s="270">
        <v>1855</v>
      </c>
      <c r="M7386" s="267">
        <v>-84.053905829555205</v>
      </c>
    </row>
    <row r="7387" spans="1:13" x14ac:dyDescent="0.25">
      <c r="A7387" s="267">
        <v>9471131</v>
      </c>
      <c r="B7387" s="267" t="s">
        <v>12417</v>
      </c>
      <c r="C7387" s="267" t="s">
        <v>2525</v>
      </c>
      <c r="D7387" s="268"/>
      <c r="E7387" s="267">
        <v>60</v>
      </c>
      <c r="F7387" s="269">
        <v>2427</v>
      </c>
      <c r="G7387" s="270">
        <v>4878</v>
      </c>
      <c r="M7387" s="267">
        <v>-81.862953657144288</v>
      </c>
    </row>
    <row r="7388" spans="1:13" x14ac:dyDescent="0.25">
      <c r="A7388" s="267">
        <v>9471133</v>
      </c>
      <c r="B7388" s="267" t="s">
        <v>4332</v>
      </c>
      <c r="C7388" s="267" t="s">
        <v>2525</v>
      </c>
      <c r="D7388" s="268"/>
      <c r="E7388" s="267">
        <v>50</v>
      </c>
      <c r="F7388" s="269">
        <v>479</v>
      </c>
      <c r="G7388" s="270">
        <v>962.6</v>
      </c>
      <c r="M7388" s="267">
        <v>-73.234483672765975</v>
      </c>
    </row>
    <row r="7389" spans="1:13" x14ac:dyDescent="0.25">
      <c r="A7389" s="267">
        <v>9471137</v>
      </c>
      <c r="B7389" s="267" t="s">
        <v>8620</v>
      </c>
      <c r="C7389" s="267" t="s">
        <v>2525</v>
      </c>
      <c r="D7389" s="268"/>
      <c r="E7389" s="267">
        <v>50</v>
      </c>
      <c r="F7389" s="269">
        <v>1652</v>
      </c>
      <c r="G7389" s="270">
        <v>3320.2</v>
      </c>
      <c r="M7389" s="267">
        <v>-76.359476407505639</v>
      </c>
    </row>
    <row r="7390" spans="1:13" x14ac:dyDescent="0.25">
      <c r="A7390" s="267">
        <v>9471140</v>
      </c>
      <c r="B7390" s="267" t="s">
        <v>12421</v>
      </c>
      <c r="C7390" s="267" t="s">
        <v>22275</v>
      </c>
      <c r="D7390" s="268"/>
      <c r="E7390" s="267">
        <v>50</v>
      </c>
      <c r="F7390" s="269">
        <v>4217</v>
      </c>
      <c r="G7390" s="270">
        <v>8475.6</v>
      </c>
      <c r="M7390" s="267">
        <v>-39.362194587905464</v>
      </c>
    </row>
    <row r="7391" spans="1:13" x14ac:dyDescent="0.25">
      <c r="A7391" s="267">
        <v>9471142</v>
      </c>
      <c r="B7391" s="267" t="s">
        <v>12423</v>
      </c>
      <c r="C7391" s="267" t="s">
        <v>2525</v>
      </c>
      <c r="D7391" s="268"/>
      <c r="E7391" s="267">
        <v>60</v>
      </c>
      <c r="F7391" s="269">
        <v>1786</v>
      </c>
      <c r="G7391" s="270">
        <v>3589.6</v>
      </c>
      <c r="M7391" s="267">
        <v>-82.128528431212203</v>
      </c>
    </row>
    <row r="7392" spans="1:13" x14ac:dyDescent="0.25">
      <c r="A7392" s="267">
        <v>9471145</v>
      </c>
      <c r="B7392" s="267" t="s">
        <v>12425</v>
      </c>
      <c r="C7392" s="267" t="s">
        <v>2525</v>
      </c>
      <c r="D7392" s="268"/>
      <c r="E7392" s="267">
        <v>50</v>
      </c>
      <c r="F7392" s="269">
        <v>5841</v>
      </c>
      <c r="G7392" s="270">
        <v>11740.4</v>
      </c>
      <c r="M7392" s="267">
        <v>-72.761692308544411</v>
      </c>
    </row>
    <row r="7393" spans="1:13" x14ac:dyDescent="0.25">
      <c r="A7393" s="267">
        <v>9471150</v>
      </c>
      <c r="B7393" s="267" t="s">
        <v>12427</v>
      </c>
      <c r="C7393" s="267" t="s">
        <v>2525</v>
      </c>
      <c r="D7393" s="268"/>
      <c r="E7393" s="267">
        <v>60</v>
      </c>
      <c r="F7393" s="269">
        <v>1277</v>
      </c>
      <c r="G7393" s="270">
        <v>2565.8000000000002</v>
      </c>
      <c r="M7393" s="267">
        <v>-80.0222780027797</v>
      </c>
    </row>
    <row r="7394" spans="1:13" x14ac:dyDescent="0.25">
      <c r="A7394" s="267">
        <v>9471151</v>
      </c>
      <c r="B7394" s="267" t="s">
        <v>8371</v>
      </c>
      <c r="C7394" s="267" t="s">
        <v>2525</v>
      </c>
      <c r="D7394" s="268"/>
      <c r="E7394" s="267">
        <v>60</v>
      </c>
      <c r="F7394" s="269">
        <v>669</v>
      </c>
      <c r="G7394" s="270">
        <v>1344.4</v>
      </c>
      <c r="M7394" s="267">
        <v>-80.46066767731854</v>
      </c>
    </row>
    <row r="7395" spans="1:13" x14ac:dyDescent="0.25">
      <c r="A7395" s="267">
        <v>9471152</v>
      </c>
      <c r="B7395" s="267" t="s">
        <v>12430</v>
      </c>
      <c r="C7395" s="267" t="s">
        <v>2525</v>
      </c>
      <c r="D7395" s="268"/>
      <c r="E7395" s="267">
        <v>60</v>
      </c>
      <c r="F7395" s="269">
        <v>568</v>
      </c>
      <c r="G7395" s="270">
        <v>1141</v>
      </c>
      <c r="M7395" s="267">
        <v>-81.207647419864415</v>
      </c>
    </row>
    <row r="7396" spans="1:13" x14ac:dyDescent="0.25">
      <c r="A7396" s="267">
        <v>9471154</v>
      </c>
      <c r="B7396" s="267" t="s">
        <v>12432</v>
      </c>
      <c r="C7396" s="267" t="s">
        <v>2525</v>
      </c>
      <c r="D7396" s="268"/>
      <c r="E7396" s="267">
        <v>60</v>
      </c>
      <c r="F7396" s="269">
        <v>884</v>
      </c>
      <c r="G7396" s="270">
        <v>1777.6</v>
      </c>
      <c r="M7396" s="267">
        <v>-81.651019552702209</v>
      </c>
    </row>
    <row r="7397" spans="1:13" x14ac:dyDescent="0.25">
      <c r="A7397" s="267">
        <v>9471155</v>
      </c>
      <c r="B7397" s="267" t="s">
        <v>12434</v>
      </c>
      <c r="C7397" s="267" t="s">
        <v>2525</v>
      </c>
      <c r="D7397" s="268"/>
      <c r="E7397" s="267">
        <v>60</v>
      </c>
      <c r="F7397" s="269">
        <v>2995</v>
      </c>
      <c r="G7397" s="270">
        <v>6020</v>
      </c>
      <c r="M7397" s="267">
        <v>-80.632734560371958</v>
      </c>
    </row>
    <row r="7398" spans="1:13" x14ac:dyDescent="0.25">
      <c r="A7398" s="267">
        <v>9471159</v>
      </c>
      <c r="B7398" s="267" t="s">
        <v>12436</v>
      </c>
      <c r="C7398" s="267" t="s">
        <v>2525</v>
      </c>
      <c r="D7398" s="268"/>
      <c r="E7398" s="267">
        <v>60</v>
      </c>
      <c r="F7398" s="269">
        <v>4397</v>
      </c>
      <c r="G7398" s="270">
        <v>8837.4</v>
      </c>
      <c r="M7398" s="267">
        <v>-80.614857144403913</v>
      </c>
    </row>
    <row r="7399" spans="1:13" x14ac:dyDescent="0.25">
      <c r="A7399" s="267">
        <v>9471165</v>
      </c>
      <c r="B7399" s="267" t="s">
        <v>5551</v>
      </c>
      <c r="C7399" s="267" t="s">
        <v>2525</v>
      </c>
      <c r="D7399" s="268"/>
      <c r="E7399" s="267">
        <v>60</v>
      </c>
      <c r="F7399" s="269">
        <v>2286</v>
      </c>
      <c r="G7399" s="270">
        <v>4594.6000000000004</v>
      </c>
      <c r="M7399" s="267">
        <v>-82.34308735846561</v>
      </c>
    </row>
    <row r="7400" spans="1:13" x14ac:dyDescent="0.25">
      <c r="A7400" s="267">
        <v>9471169</v>
      </c>
      <c r="B7400" s="267" t="s">
        <v>12439</v>
      </c>
      <c r="C7400" s="267" t="s">
        <v>2525</v>
      </c>
      <c r="D7400" s="268"/>
      <c r="E7400" s="267">
        <v>50</v>
      </c>
      <c r="F7400" s="269">
        <v>972</v>
      </c>
      <c r="G7400" s="270">
        <v>1953.8</v>
      </c>
      <c r="M7400" s="267">
        <v>-77.847508208718224</v>
      </c>
    </row>
    <row r="7401" spans="1:13" x14ac:dyDescent="0.25">
      <c r="A7401" s="267">
        <v>9471172</v>
      </c>
      <c r="B7401" s="267" t="s">
        <v>12441</v>
      </c>
      <c r="C7401" s="267" t="s">
        <v>2525</v>
      </c>
      <c r="D7401" s="268"/>
      <c r="E7401" s="267">
        <v>50</v>
      </c>
      <c r="F7401" s="269">
        <v>1438</v>
      </c>
      <c r="G7401" s="270">
        <v>2890.4</v>
      </c>
      <c r="M7401" s="267">
        <v>-75.627909420308313</v>
      </c>
    </row>
    <row r="7402" spans="1:13" x14ac:dyDescent="0.25">
      <c r="A7402" s="267">
        <v>9471173</v>
      </c>
      <c r="B7402" s="267" t="s">
        <v>12443</v>
      </c>
      <c r="C7402" s="267" t="s">
        <v>2525</v>
      </c>
      <c r="D7402" s="268"/>
      <c r="E7402" s="267">
        <v>60</v>
      </c>
      <c r="F7402" s="269">
        <v>756</v>
      </c>
      <c r="G7402" s="270">
        <v>1519.2</v>
      </c>
      <c r="M7402" s="267">
        <v>-82.682163153157092</v>
      </c>
    </row>
    <row r="7403" spans="1:13" x14ac:dyDescent="0.25">
      <c r="A7403" s="267">
        <v>9471174</v>
      </c>
      <c r="B7403" s="267" t="s">
        <v>12445</v>
      </c>
      <c r="C7403" s="267" t="s">
        <v>2525</v>
      </c>
      <c r="D7403" s="268"/>
      <c r="E7403" s="267">
        <v>60</v>
      </c>
      <c r="F7403" s="269">
        <v>2245</v>
      </c>
      <c r="G7403" s="270">
        <v>4513.2</v>
      </c>
      <c r="M7403" s="267">
        <v>-81.124279401364021</v>
      </c>
    </row>
    <row r="7404" spans="1:13" x14ac:dyDescent="0.25">
      <c r="A7404" s="267">
        <v>9471175</v>
      </c>
      <c r="B7404" s="267" t="s">
        <v>12447</v>
      </c>
      <c r="C7404" s="267" t="s">
        <v>2525</v>
      </c>
      <c r="D7404" s="268"/>
      <c r="E7404" s="267">
        <v>60</v>
      </c>
      <c r="F7404" s="269">
        <v>1000</v>
      </c>
      <c r="G7404" s="270">
        <v>2009.4</v>
      </c>
      <c r="M7404" s="267">
        <v>-81.56512554184971</v>
      </c>
    </row>
    <row r="7405" spans="1:13" x14ac:dyDescent="0.25">
      <c r="A7405" s="267">
        <v>9471185</v>
      </c>
      <c r="B7405" s="267" t="s">
        <v>12449</v>
      </c>
      <c r="C7405" s="267" t="s">
        <v>22275</v>
      </c>
      <c r="D7405" s="268"/>
      <c r="E7405" s="267">
        <v>50</v>
      </c>
      <c r="F7405" s="269">
        <v>3544</v>
      </c>
      <c r="G7405" s="270">
        <v>7123.2</v>
      </c>
      <c r="M7405" s="267">
        <v>-75.849546018591383</v>
      </c>
    </row>
    <row r="7406" spans="1:13" x14ac:dyDescent="0.25">
      <c r="A7406" s="267">
        <v>9471186</v>
      </c>
      <c r="B7406" s="267" t="s">
        <v>12451</v>
      </c>
      <c r="C7406" s="267" t="s">
        <v>2525</v>
      </c>
      <c r="D7406" s="268"/>
      <c r="E7406" s="267">
        <v>60</v>
      </c>
      <c r="F7406" s="269">
        <v>942</v>
      </c>
      <c r="G7406" s="270">
        <v>1894.4</v>
      </c>
      <c r="M7406" s="267">
        <v>-84.267824081710089</v>
      </c>
    </row>
    <row r="7407" spans="1:13" x14ac:dyDescent="0.25">
      <c r="A7407" s="267">
        <v>9471189</v>
      </c>
      <c r="B7407" s="267" t="s">
        <v>12453</v>
      </c>
      <c r="C7407" s="267" t="s">
        <v>2525</v>
      </c>
      <c r="D7407" s="268"/>
      <c r="E7407" s="267">
        <v>60</v>
      </c>
      <c r="F7407" s="269">
        <v>622</v>
      </c>
      <c r="G7407" s="270">
        <v>1251</v>
      </c>
      <c r="M7407" s="267">
        <v>-82.97993398576051</v>
      </c>
    </row>
    <row r="7408" spans="1:13" x14ac:dyDescent="0.25">
      <c r="A7408" s="267">
        <v>9471191</v>
      </c>
      <c r="B7408" s="267" t="s">
        <v>12455</v>
      </c>
      <c r="C7408" s="267" t="s">
        <v>2525</v>
      </c>
      <c r="D7408" s="268"/>
      <c r="E7408" s="267">
        <v>50</v>
      </c>
      <c r="F7408" s="269">
        <v>3385</v>
      </c>
      <c r="G7408" s="270">
        <v>6803</v>
      </c>
      <c r="M7408" s="267">
        <v>-76.526484161139038</v>
      </c>
    </row>
    <row r="7409" spans="1:13" x14ac:dyDescent="0.25">
      <c r="A7409" s="267">
        <v>9471195</v>
      </c>
      <c r="B7409" s="267" t="s">
        <v>12457</v>
      </c>
      <c r="C7409" s="267" t="s">
        <v>2525</v>
      </c>
      <c r="D7409" s="268"/>
      <c r="E7409" s="267">
        <v>50</v>
      </c>
      <c r="F7409" s="269">
        <v>3850</v>
      </c>
      <c r="G7409" s="270">
        <v>7739</v>
      </c>
      <c r="M7409" s="267">
        <v>-71.571264740449067</v>
      </c>
    </row>
    <row r="7410" spans="1:13" x14ac:dyDescent="0.25">
      <c r="A7410" s="267">
        <v>9471207</v>
      </c>
      <c r="B7410" s="267" t="s">
        <v>12459</v>
      </c>
      <c r="C7410" s="267" t="s">
        <v>2525</v>
      </c>
      <c r="D7410" s="268"/>
      <c r="E7410" s="267">
        <v>50</v>
      </c>
      <c r="F7410" s="269">
        <v>1776</v>
      </c>
      <c r="G7410" s="270">
        <v>3570.2</v>
      </c>
      <c r="M7410" s="267">
        <v>-78.36565566997723</v>
      </c>
    </row>
    <row r="7411" spans="1:13" x14ac:dyDescent="0.25">
      <c r="A7411" s="267">
        <v>9471208</v>
      </c>
      <c r="B7411" s="267" t="s">
        <v>6621</v>
      </c>
      <c r="C7411" s="267" t="s">
        <v>2525</v>
      </c>
      <c r="D7411" s="268"/>
      <c r="E7411" s="267">
        <v>50</v>
      </c>
      <c r="F7411" s="269">
        <v>1276</v>
      </c>
      <c r="G7411" s="270">
        <v>2565</v>
      </c>
      <c r="M7411" s="267">
        <v>-77.881702508498989</v>
      </c>
    </row>
    <row r="7412" spans="1:13" x14ac:dyDescent="0.25">
      <c r="A7412" s="267">
        <v>9471209</v>
      </c>
      <c r="B7412" s="267" t="s">
        <v>12462</v>
      </c>
      <c r="C7412" s="267" t="s">
        <v>2525</v>
      </c>
      <c r="D7412" s="268"/>
      <c r="E7412" s="267">
        <v>60</v>
      </c>
      <c r="F7412" s="269">
        <v>341</v>
      </c>
      <c r="G7412" s="270">
        <v>685.6</v>
      </c>
      <c r="M7412" s="267">
        <v>-82.977490277263144</v>
      </c>
    </row>
    <row r="7413" spans="1:13" x14ac:dyDescent="0.25">
      <c r="A7413" s="267">
        <v>9471214</v>
      </c>
      <c r="B7413" s="267" t="s">
        <v>12464</v>
      </c>
      <c r="C7413" s="267" t="s">
        <v>2525</v>
      </c>
      <c r="D7413" s="268"/>
      <c r="E7413" s="267">
        <v>60</v>
      </c>
      <c r="F7413" s="269">
        <v>2481</v>
      </c>
      <c r="G7413" s="270">
        <v>4986</v>
      </c>
      <c r="M7413" s="267">
        <v>-79.400952847251034</v>
      </c>
    </row>
    <row r="7414" spans="1:13" x14ac:dyDescent="0.25">
      <c r="A7414" s="267">
        <v>9471220</v>
      </c>
      <c r="B7414" s="267" t="s">
        <v>12466</v>
      </c>
      <c r="C7414" s="267" t="s">
        <v>22275</v>
      </c>
      <c r="D7414" s="268"/>
      <c r="E7414" s="267">
        <v>50</v>
      </c>
      <c r="F7414" s="269">
        <v>2817</v>
      </c>
      <c r="G7414" s="270">
        <v>5662.4</v>
      </c>
      <c r="M7414" s="267">
        <v>-57.415629083882749</v>
      </c>
    </row>
    <row r="7415" spans="1:13" x14ac:dyDescent="0.25">
      <c r="A7415" s="267">
        <v>9471452</v>
      </c>
      <c r="B7415" s="267" t="s">
        <v>12468</v>
      </c>
      <c r="C7415" s="267" t="s">
        <v>22278</v>
      </c>
      <c r="D7415" s="268"/>
      <c r="E7415" s="267">
        <v>50</v>
      </c>
      <c r="F7415" s="269">
        <v>0</v>
      </c>
      <c r="G7415" s="270">
        <v>0</v>
      </c>
      <c r="M7415" s="267">
        <v>0</v>
      </c>
    </row>
    <row r="7416" spans="1:13" x14ac:dyDescent="0.25">
      <c r="A7416" s="267">
        <v>9471453</v>
      </c>
      <c r="B7416" s="267" t="s">
        <v>12470</v>
      </c>
      <c r="C7416" s="267" t="s">
        <v>22278</v>
      </c>
      <c r="D7416" s="268"/>
      <c r="E7416" s="267">
        <v>50</v>
      </c>
      <c r="F7416" s="269">
        <v>0</v>
      </c>
      <c r="G7416" s="270">
        <v>0</v>
      </c>
      <c r="M7416" s="267">
        <v>0</v>
      </c>
    </row>
    <row r="7417" spans="1:13" x14ac:dyDescent="0.25">
      <c r="A7417" s="267">
        <v>9471454</v>
      </c>
      <c r="B7417" s="267" t="s">
        <v>12472</v>
      </c>
      <c r="C7417" s="267" t="s">
        <v>22278</v>
      </c>
      <c r="D7417" s="268"/>
      <c r="E7417" s="267">
        <v>50</v>
      </c>
      <c r="F7417" s="269">
        <v>0</v>
      </c>
      <c r="G7417" s="270">
        <v>0</v>
      </c>
      <c r="M7417" s="267">
        <v>0</v>
      </c>
    </row>
    <row r="7418" spans="1:13" x14ac:dyDescent="0.25">
      <c r="A7418" s="267">
        <v>9471455</v>
      </c>
      <c r="B7418" s="267" t="s">
        <v>12474</v>
      </c>
      <c r="C7418" s="267" t="s">
        <v>22278</v>
      </c>
      <c r="D7418" s="268"/>
      <c r="E7418" s="267">
        <v>50</v>
      </c>
      <c r="F7418" s="269">
        <v>0</v>
      </c>
      <c r="G7418" s="270">
        <v>0</v>
      </c>
      <c r="M7418" s="267">
        <v>0</v>
      </c>
    </row>
    <row r="7419" spans="1:13" x14ac:dyDescent="0.25">
      <c r="A7419" s="267">
        <v>9471456</v>
      </c>
      <c r="B7419" s="267" t="s">
        <v>12476</v>
      </c>
      <c r="C7419" s="267" t="s">
        <v>22278</v>
      </c>
      <c r="D7419" s="268"/>
      <c r="E7419" s="267">
        <v>50</v>
      </c>
      <c r="F7419" s="269">
        <v>0</v>
      </c>
      <c r="G7419" s="270">
        <v>0</v>
      </c>
      <c r="M7419" s="267">
        <v>0</v>
      </c>
    </row>
    <row r="7420" spans="1:13" x14ac:dyDescent="0.25">
      <c r="A7420" s="267">
        <v>9471457</v>
      </c>
      <c r="B7420" s="267" t="s">
        <v>12478</v>
      </c>
      <c r="C7420" s="267" t="s">
        <v>22278</v>
      </c>
      <c r="D7420" s="268"/>
      <c r="E7420" s="267">
        <v>50</v>
      </c>
      <c r="F7420" s="269">
        <v>0</v>
      </c>
      <c r="G7420" s="270">
        <v>0</v>
      </c>
      <c r="M7420" s="267">
        <v>0</v>
      </c>
    </row>
    <row r="7421" spans="1:13" x14ac:dyDescent="0.25">
      <c r="A7421" s="267">
        <v>9471459</v>
      </c>
      <c r="B7421" s="267" t="s">
        <v>12480</v>
      </c>
      <c r="C7421" s="267" t="s">
        <v>22278</v>
      </c>
      <c r="D7421" s="268"/>
      <c r="E7421" s="267">
        <v>50</v>
      </c>
      <c r="F7421" s="269">
        <v>0</v>
      </c>
      <c r="G7421" s="270">
        <v>0</v>
      </c>
      <c r="M7421" s="267">
        <v>0</v>
      </c>
    </row>
    <row r="7422" spans="1:13" x14ac:dyDescent="0.25">
      <c r="A7422" s="267">
        <v>9471460</v>
      </c>
      <c r="B7422" s="267" t="s">
        <v>12482</v>
      </c>
      <c r="C7422" s="267" t="s">
        <v>22278</v>
      </c>
      <c r="D7422" s="268"/>
      <c r="E7422" s="267">
        <v>50</v>
      </c>
      <c r="F7422" s="269">
        <v>0</v>
      </c>
      <c r="G7422" s="270">
        <v>0</v>
      </c>
      <c r="M7422" s="267">
        <v>0</v>
      </c>
    </row>
    <row r="7423" spans="1:13" x14ac:dyDescent="0.25">
      <c r="A7423" s="267">
        <v>9471461</v>
      </c>
      <c r="B7423" s="267" t="s">
        <v>12484</v>
      </c>
      <c r="C7423" s="267" t="s">
        <v>22278</v>
      </c>
      <c r="D7423" s="268"/>
      <c r="E7423" s="267">
        <v>50</v>
      </c>
      <c r="F7423" s="269">
        <v>0</v>
      </c>
      <c r="G7423" s="270">
        <v>0</v>
      </c>
      <c r="M7423" s="267">
        <v>0</v>
      </c>
    </row>
    <row r="7424" spans="1:13" x14ac:dyDescent="0.25">
      <c r="A7424" s="267">
        <v>9471462</v>
      </c>
      <c r="B7424" s="267" t="s">
        <v>12486</v>
      </c>
      <c r="C7424" s="267" t="s">
        <v>22278</v>
      </c>
      <c r="D7424" s="268"/>
      <c r="E7424" s="267">
        <v>50</v>
      </c>
      <c r="F7424" s="269">
        <v>0</v>
      </c>
      <c r="G7424" s="270">
        <v>0</v>
      </c>
      <c r="M7424" s="267">
        <v>0</v>
      </c>
    </row>
    <row r="7425" spans="1:13" x14ac:dyDescent="0.25">
      <c r="A7425" s="267">
        <v>9472111</v>
      </c>
      <c r="B7425" s="267" t="s">
        <v>12488</v>
      </c>
      <c r="C7425" s="267" t="s">
        <v>2525</v>
      </c>
      <c r="D7425" s="268"/>
      <c r="E7425" s="267">
        <v>60</v>
      </c>
      <c r="F7425" s="269">
        <v>1107</v>
      </c>
      <c r="G7425" s="270">
        <v>2225.8000000000002</v>
      </c>
      <c r="M7425" s="267">
        <v>-83.31100872617526</v>
      </c>
    </row>
    <row r="7426" spans="1:13" x14ac:dyDescent="0.25">
      <c r="A7426" s="267">
        <v>9472115</v>
      </c>
      <c r="B7426" s="267" t="s">
        <v>12490</v>
      </c>
      <c r="C7426" s="267" t="s">
        <v>2525</v>
      </c>
      <c r="D7426" s="268"/>
      <c r="E7426" s="267">
        <v>60</v>
      </c>
      <c r="F7426" s="269">
        <v>659</v>
      </c>
      <c r="G7426" s="270">
        <v>1324.8</v>
      </c>
      <c r="M7426" s="267">
        <v>-82.420195268608353</v>
      </c>
    </row>
    <row r="7427" spans="1:13" x14ac:dyDescent="0.25">
      <c r="A7427" s="267">
        <v>9472116</v>
      </c>
      <c r="B7427" s="267" t="s">
        <v>12492</v>
      </c>
      <c r="C7427" s="267" t="s">
        <v>22275</v>
      </c>
      <c r="D7427" s="268"/>
      <c r="E7427" s="267">
        <v>50</v>
      </c>
      <c r="F7427" s="269">
        <v>2183</v>
      </c>
      <c r="G7427" s="270">
        <v>4387</v>
      </c>
      <c r="M7427" s="267">
        <v>-76.486111809708859</v>
      </c>
    </row>
    <row r="7428" spans="1:13" x14ac:dyDescent="0.25">
      <c r="A7428" s="267">
        <v>9472118</v>
      </c>
      <c r="B7428" s="267" t="s">
        <v>12494</v>
      </c>
      <c r="C7428" s="267" t="s">
        <v>22275</v>
      </c>
      <c r="D7428" s="268"/>
      <c r="E7428" s="267">
        <v>60</v>
      </c>
      <c r="F7428" s="269">
        <v>1244</v>
      </c>
      <c r="G7428" s="270">
        <v>2500.4</v>
      </c>
      <c r="M7428" s="267">
        <v>-81.474855220790147</v>
      </c>
    </row>
    <row r="7429" spans="1:13" x14ac:dyDescent="0.25">
      <c r="A7429" s="267">
        <v>9472119</v>
      </c>
      <c r="B7429" s="267" t="s">
        <v>12496</v>
      </c>
      <c r="C7429" s="267" t="s">
        <v>2525</v>
      </c>
      <c r="D7429" s="268"/>
      <c r="E7429" s="267">
        <v>50</v>
      </c>
      <c r="F7429" s="269">
        <v>3594</v>
      </c>
      <c r="G7429" s="270">
        <v>7224.4</v>
      </c>
      <c r="M7429" s="267">
        <v>-67.371484127718261</v>
      </c>
    </row>
    <row r="7430" spans="1:13" x14ac:dyDescent="0.25">
      <c r="A7430" s="267">
        <v>9472121</v>
      </c>
      <c r="B7430" s="267" t="s">
        <v>12498</v>
      </c>
      <c r="C7430" s="267" t="s">
        <v>2525</v>
      </c>
      <c r="D7430" s="268"/>
      <c r="E7430" s="267">
        <v>60</v>
      </c>
      <c r="F7430" s="269">
        <v>964</v>
      </c>
      <c r="G7430" s="270">
        <v>1938.2</v>
      </c>
      <c r="M7430" s="267">
        <v>-83.160597371163078</v>
      </c>
    </row>
    <row r="7431" spans="1:13" x14ac:dyDescent="0.25">
      <c r="A7431" s="267">
        <v>9472127</v>
      </c>
      <c r="B7431" s="267" t="s">
        <v>12500</v>
      </c>
      <c r="C7431" s="267" t="s">
        <v>22275</v>
      </c>
      <c r="D7431" s="268"/>
      <c r="E7431" s="267">
        <v>50</v>
      </c>
      <c r="F7431" s="269">
        <v>2371</v>
      </c>
      <c r="G7431" s="270">
        <v>4766</v>
      </c>
      <c r="M7431" s="267">
        <v>-77.936091856100674</v>
      </c>
    </row>
    <row r="7432" spans="1:13" x14ac:dyDescent="0.25">
      <c r="A7432" s="267">
        <v>9472131</v>
      </c>
      <c r="B7432" s="267" t="s">
        <v>12502</v>
      </c>
      <c r="C7432" s="267" t="s">
        <v>2525</v>
      </c>
      <c r="D7432" s="268"/>
      <c r="E7432" s="267">
        <v>50</v>
      </c>
      <c r="F7432" s="269">
        <v>2546</v>
      </c>
      <c r="G7432" s="270">
        <v>5118</v>
      </c>
      <c r="M7432" s="267">
        <v>-78.083994553809191</v>
      </c>
    </row>
    <row r="7433" spans="1:13" x14ac:dyDescent="0.25">
      <c r="A7433" s="267">
        <v>9472133</v>
      </c>
      <c r="B7433" s="267" t="s">
        <v>12504</v>
      </c>
      <c r="C7433" s="267" t="s">
        <v>2525</v>
      </c>
      <c r="D7433" s="268"/>
      <c r="E7433" s="267">
        <v>60</v>
      </c>
      <c r="F7433" s="269">
        <v>534</v>
      </c>
      <c r="G7433" s="270">
        <v>1073.8</v>
      </c>
      <c r="M7433" s="267">
        <v>-79.998908325424765</v>
      </c>
    </row>
    <row r="7434" spans="1:13" x14ac:dyDescent="0.25">
      <c r="A7434" s="267">
        <v>9472138</v>
      </c>
      <c r="B7434" s="267" t="s">
        <v>12506</v>
      </c>
      <c r="C7434" s="267" t="s">
        <v>2525</v>
      </c>
      <c r="D7434" s="268"/>
      <c r="E7434" s="267">
        <v>60</v>
      </c>
      <c r="F7434" s="269">
        <v>958</v>
      </c>
      <c r="G7434" s="270">
        <v>1926</v>
      </c>
      <c r="M7434" s="267">
        <v>-81.21930015099602</v>
      </c>
    </row>
    <row r="7435" spans="1:13" x14ac:dyDescent="0.25">
      <c r="A7435" s="267">
        <v>9472139</v>
      </c>
      <c r="B7435" s="267" t="s">
        <v>12508</v>
      </c>
      <c r="C7435" s="267" t="s">
        <v>22275</v>
      </c>
      <c r="D7435" s="268"/>
      <c r="E7435" s="267">
        <v>50</v>
      </c>
      <c r="F7435" s="269">
        <v>2258</v>
      </c>
      <c r="G7435" s="270">
        <v>4538</v>
      </c>
      <c r="M7435" s="267">
        <v>-75.744212831305347</v>
      </c>
    </row>
    <row r="7436" spans="1:13" x14ac:dyDescent="0.25">
      <c r="A7436" s="267">
        <v>9472140</v>
      </c>
      <c r="B7436" s="267" t="s">
        <v>12510</v>
      </c>
      <c r="C7436" s="267" t="s">
        <v>2525</v>
      </c>
      <c r="D7436" s="268"/>
      <c r="E7436" s="267">
        <v>50</v>
      </c>
      <c r="F7436" s="269">
        <v>644</v>
      </c>
      <c r="G7436" s="270">
        <v>1293.5999999999999</v>
      </c>
      <c r="M7436" s="267">
        <v>-74.154371770745357</v>
      </c>
    </row>
    <row r="7437" spans="1:13" x14ac:dyDescent="0.25">
      <c r="A7437" s="267">
        <v>9472141</v>
      </c>
      <c r="B7437" s="267" t="s">
        <v>2920</v>
      </c>
      <c r="C7437" s="267" t="s">
        <v>2525</v>
      </c>
      <c r="D7437" s="268"/>
      <c r="E7437" s="267">
        <v>60</v>
      </c>
      <c r="F7437" s="269">
        <v>718</v>
      </c>
      <c r="G7437" s="270">
        <v>1442.4</v>
      </c>
      <c r="M7437" s="267">
        <v>-84.750451052416622</v>
      </c>
    </row>
    <row r="7438" spans="1:13" x14ac:dyDescent="0.25">
      <c r="A7438" s="267">
        <v>9472143</v>
      </c>
      <c r="B7438" s="267" t="s">
        <v>12513</v>
      </c>
      <c r="C7438" s="267" t="s">
        <v>22275</v>
      </c>
      <c r="D7438" s="268"/>
      <c r="E7438" s="267">
        <v>60</v>
      </c>
      <c r="F7438" s="269">
        <v>1797</v>
      </c>
      <c r="G7438" s="270">
        <v>3612.2</v>
      </c>
      <c r="M7438" s="267">
        <v>-79.938588308561592</v>
      </c>
    </row>
    <row r="7439" spans="1:13" x14ac:dyDescent="0.25">
      <c r="A7439" s="267">
        <v>9472146</v>
      </c>
      <c r="B7439" s="267" t="s">
        <v>12515</v>
      </c>
      <c r="C7439" s="267" t="s">
        <v>2525</v>
      </c>
      <c r="D7439" s="268"/>
      <c r="E7439" s="267">
        <v>60</v>
      </c>
      <c r="F7439" s="269">
        <v>460</v>
      </c>
      <c r="G7439" s="270">
        <v>924</v>
      </c>
      <c r="M7439" s="267">
        <v>-81.515931883067623</v>
      </c>
    </row>
    <row r="7440" spans="1:13" x14ac:dyDescent="0.25">
      <c r="A7440" s="267">
        <v>9472150</v>
      </c>
      <c r="B7440" s="267" t="s">
        <v>12517</v>
      </c>
      <c r="C7440" s="267" t="s">
        <v>2525</v>
      </c>
      <c r="D7440" s="268"/>
      <c r="E7440" s="267">
        <v>50</v>
      </c>
      <c r="F7440" s="269">
        <v>1846</v>
      </c>
      <c r="G7440" s="270">
        <v>3709.8</v>
      </c>
      <c r="M7440" s="267">
        <v>-76.254540205822025</v>
      </c>
    </row>
    <row r="7441" spans="1:13" x14ac:dyDescent="0.25">
      <c r="A7441" s="267">
        <v>9472154</v>
      </c>
      <c r="B7441" s="267" t="s">
        <v>12519</v>
      </c>
      <c r="C7441" s="267" t="s">
        <v>22275</v>
      </c>
      <c r="D7441" s="268"/>
      <c r="E7441" s="267">
        <v>60</v>
      </c>
      <c r="F7441" s="269">
        <v>2576</v>
      </c>
      <c r="G7441" s="270">
        <v>5177.8</v>
      </c>
      <c r="M7441" s="267">
        <v>-82.223225373478456</v>
      </c>
    </row>
    <row r="7442" spans="1:13" x14ac:dyDescent="0.25">
      <c r="A7442" s="267">
        <v>9472155</v>
      </c>
      <c r="B7442" s="267" t="s">
        <v>12521</v>
      </c>
      <c r="C7442" s="267" t="s">
        <v>2525</v>
      </c>
      <c r="D7442" s="268"/>
      <c r="E7442" s="267">
        <v>50</v>
      </c>
      <c r="F7442" s="269">
        <v>1185</v>
      </c>
      <c r="G7442" s="270">
        <v>2382.1999999999998</v>
      </c>
      <c r="M7442" s="267">
        <v>-78.926608440572025</v>
      </c>
    </row>
    <row r="7443" spans="1:13" x14ac:dyDescent="0.25">
      <c r="A7443" s="267">
        <v>9472156</v>
      </c>
      <c r="B7443" s="267" t="s">
        <v>12523</v>
      </c>
      <c r="C7443" s="267" t="s">
        <v>2525</v>
      </c>
      <c r="D7443" s="268"/>
      <c r="E7443" s="267">
        <v>70</v>
      </c>
      <c r="F7443" s="269">
        <v>653</v>
      </c>
      <c r="G7443" s="270">
        <v>1312.2</v>
      </c>
      <c r="M7443" s="267">
        <v>-86.013964989863595</v>
      </c>
    </row>
    <row r="7444" spans="1:13" x14ac:dyDescent="0.25">
      <c r="A7444" s="267">
        <v>9472164</v>
      </c>
      <c r="B7444" s="267" t="s">
        <v>12525</v>
      </c>
      <c r="C7444" s="267" t="s">
        <v>2525</v>
      </c>
      <c r="D7444" s="268"/>
      <c r="E7444" s="267">
        <v>70</v>
      </c>
      <c r="F7444" s="269">
        <v>678</v>
      </c>
      <c r="G7444" s="270">
        <v>1362.8</v>
      </c>
      <c r="M7444" s="267">
        <v>-87.210062615541119</v>
      </c>
    </row>
    <row r="7445" spans="1:13" x14ac:dyDescent="0.25">
      <c r="A7445" s="267">
        <v>9472166</v>
      </c>
      <c r="B7445" s="267" t="s">
        <v>12527</v>
      </c>
      <c r="C7445" s="267" t="s">
        <v>2525</v>
      </c>
      <c r="D7445" s="268"/>
      <c r="E7445" s="267">
        <v>50</v>
      </c>
      <c r="F7445" s="269">
        <v>797</v>
      </c>
      <c r="G7445" s="270">
        <v>1602.8</v>
      </c>
      <c r="M7445" s="267">
        <v>-77.076987563569276</v>
      </c>
    </row>
    <row r="7446" spans="1:13" x14ac:dyDescent="0.25">
      <c r="A7446" s="267">
        <v>9472167</v>
      </c>
      <c r="B7446" s="267" t="s">
        <v>12529</v>
      </c>
      <c r="C7446" s="267" t="s">
        <v>2525</v>
      </c>
      <c r="D7446" s="268"/>
      <c r="E7446" s="267">
        <v>50</v>
      </c>
      <c r="F7446" s="269">
        <v>1883</v>
      </c>
      <c r="G7446" s="270">
        <v>3785.6</v>
      </c>
      <c r="M7446" s="267">
        <v>-77.146664040228629</v>
      </c>
    </row>
    <row r="7447" spans="1:13" x14ac:dyDescent="0.25">
      <c r="A7447" s="267">
        <v>9472175</v>
      </c>
      <c r="B7447" s="267" t="s">
        <v>12531</v>
      </c>
      <c r="C7447" s="267" t="s">
        <v>22275</v>
      </c>
      <c r="D7447" s="268"/>
      <c r="E7447" s="267">
        <v>50</v>
      </c>
      <c r="F7447" s="269">
        <v>6717</v>
      </c>
      <c r="G7447" s="270">
        <v>13501.2</v>
      </c>
      <c r="M7447" s="267">
        <v>-73.456624841530157</v>
      </c>
    </row>
    <row r="7448" spans="1:13" x14ac:dyDescent="0.25">
      <c r="A7448" s="267">
        <v>9472176</v>
      </c>
      <c r="B7448" s="267" t="s">
        <v>12533</v>
      </c>
      <c r="C7448" s="267" t="s">
        <v>2525</v>
      </c>
      <c r="D7448" s="268"/>
      <c r="E7448" s="267">
        <v>60</v>
      </c>
      <c r="F7448" s="269">
        <v>435</v>
      </c>
      <c r="G7448" s="270">
        <v>873.8</v>
      </c>
      <c r="M7448" s="267">
        <v>-82.377517990732898</v>
      </c>
    </row>
    <row r="7449" spans="1:13" x14ac:dyDescent="0.25">
      <c r="A7449" s="267">
        <v>9472177</v>
      </c>
      <c r="B7449" s="267" t="s">
        <v>12535</v>
      </c>
      <c r="C7449" s="267" t="s">
        <v>2525</v>
      </c>
      <c r="D7449" s="268"/>
      <c r="E7449" s="267">
        <v>60</v>
      </c>
      <c r="F7449" s="269">
        <v>651</v>
      </c>
      <c r="G7449" s="270">
        <v>1309.2</v>
      </c>
      <c r="M7449" s="267">
        <v>-81.125281832932316</v>
      </c>
    </row>
    <row r="7450" spans="1:13" x14ac:dyDescent="0.25">
      <c r="A7450" s="267">
        <v>9472179</v>
      </c>
      <c r="B7450" s="267" t="s">
        <v>12537</v>
      </c>
      <c r="C7450" s="267" t="s">
        <v>22275</v>
      </c>
      <c r="D7450" s="268"/>
      <c r="E7450" s="267">
        <v>50</v>
      </c>
      <c r="F7450" s="269">
        <v>2656</v>
      </c>
      <c r="G7450" s="270">
        <v>5338.8</v>
      </c>
      <c r="M7450" s="267">
        <v>-77.930219564658756</v>
      </c>
    </row>
    <row r="7451" spans="1:13" x14ac:dyDescent="0.25">
      <c r="A7451" s="267">
        <v>9472180</v>
      </c>
      <c r="B7451" s="267" t="s">
        <v>12539</v>
      </c>
      <c r="C7451" s="267" t="s">
        <v>2525</v>
      </c>
      <c r="D7451" s="268"/>
      <c r="E7451" s="267">
        <v>60</v>
      </c>
      <c r="F7451" s="269">
        <v>514</v>
      </c>
      <c r="G7451" s="270">
        <v>1032.4000000000001</v>
      </c>
      <c r="M7451" s="267">
        <v>-82.19800246726868</v>
      </c>
    </row>
    <row r="7452" spans="1:13" x14ac:dyDescent="0.25">
      <c r="A7452" s="267">
        <v>9472184</v>
      </c>
      <c r="B7452" s="267" t="s">
        <v>12541</v>
      </c>
      <c r="C7452" s="267" t="s">
        <v>2525</v>
      </c>
      <c r="D7452" s="268"/>
      <c r="E7452" s="267">
        <v>60</v>
      </c>
      <c r="F7452" s="269">
        <v>494</v>
      </c>
      <c r="G7452" s="270">
        <v>993.2</v>
      </c>
      <c r="M7452" s="267">
        <v>-82.819727927919473</v>
      </c>
    </row>
    <row r="7453" spans="1:13" x14ac:dyDescent="0.25">
      <c r="A7453" s="267">
        <v>9472188</v>
      </c>
      <c r="B7453" s="267" t="s">
        <v>12543</v>
      </c>
      <c r="C7453" s="267" t="s">
        <v>2525</v>
      </c>
      <c r="D7453" s="268"/>
      <c r="E7453" s="267">
        <v>60</v>
      </c>
      <c r="F7453" s="269">
        <v>649</v>
      </c>
      <c r="G7453" s="270">
        <v>1304.4000000000001</v>
      </c>
      <c r="M7453" s="267">
        <v>-81.014824567287235</v>
      </c>
    </row>
    <row r="7454" spans="1:13" x14ac:dyDescent="0.25">
      <c r="A7454" s="267">
        <v>9472190</v>
      </c>
      <c r="B7454" s="267" t="s">
        <v>12545</v>
      </c>
      <c r="C7454" s="267" t="s">
        <v>2525</v>
      </c>
      <c r="D7454" s="268"/>
      <c r="E7454" s="267">
        <v>60</v>
      </c>
      <c r="F7454" s="269">
        <v>2961</v>
      </c>
      <c r="G7454" s="270">
        <v>5952</v>
      </c>
      <c r="M7454" s="267">
        <v>-82.355926946632181</v>
      </c>
    </row>
    <row r="7455" spans="1:13" x14ac:dyDescent="0.25">
      <c r="A7455" s="267">
        <v>9472197</v>
      </c>
      <c r="B7455" s="267" t="s">
        <v>12547</v>
      </c>
      <c r="C7455" s="267" t="s">
        <v>22275</v>
      </c>
      <c r="D7455" s="268"/>
      <c r="E7455" s="267">
        <v>60</v>
      </c>
      <c r="F7455" s="269">
        <v>1567</v>
      </c>
      <c r="G7455" s="270">
        <v>3148.8</v>
      </c>
      <c r="M7455" s="267">
        <v>-82.329056630792053</v>
      </c>
    </row>
    <row r="7456" spans="1:13" x14ac:dyDescent="0.25">
      <c r="A7456" s="267">
        <v>9472198</v>
      </c>
      <c r="B7456" s="267" t="s">
        <v>12549</v>
      </c>
      <c r="C7456" s="267" t="s">
        <v>2525</v>
      </c>
      <c r="D7456" s="268"/>
      <c r="E7456" s="267">
        <v>50</v>
      </c>
      <c r="F7456" s="269">
        <v>1087</v>
      </c>
      <c r="G7456" s="270">
        <v>2184</v>
      </c>
      <c r="M7456" s="267">
        <v>-78.494133013750002</v>
      </c>
    </row>
    <row r="7457" spans="1:13" x14ac:dyDescent="0.25">
      <c r="A7457" s="267">
        <v>9472199</v>
      </c>
      <c r="B7457" s="267" t="s">
        <v>12551</v>
      </c>
      <c r="C7457" s="267" t="s">
        <v>2525</v>
      </c>
      <c r="D7457" s="268"/>
      <c r="E7457" s="267">
        <v>60</v>
      </c>
      <c r="F7457" s="269">
        <v>3087</v>
      </c>
      <c r="G7457" s="270">
        <v>6205.4</v>
      </c>
      <c r="M7457" s="267">
        <v>-79.200458777832125</v>
      </c>
    </row>
    <row r="7458" spans="1:13" x14ac:dyDescent="0.25">
      <c r="A7458" s="267">
        <v>9472451</v>
      </c>
      <c r="B7458" s="267" t="s">
        <v>12553</v>
      </c>
      <c r="C7458" s="267" t="s">
        <v>22278</v>
      </c>
      <c r="D7458" s="268"/>
      <c r="E7458" s="267">
        <v>50</v>
      </c>
      <c r="F7458" s="269">
        <v>0</v>
      </c>
      <c r="G7458" s="270">
        <v>0</v>
      </c>
      <c r="M7458" s="267">
        <v>0</v>
      </c>
    </row>
    <row r="7459" spans="1:13" x14ac:dyDescent="0.25">
      <c r="A7459" s="267">
        <v>9472453</v>
      </c>
      <c r="B7459" s="267" t="s">
        <v>12506</v>
      </c>
      <c r="C7459" s="267" t="s">
        <v>22278</v>
      </c>
      <c r="D7459" s="268"/>
      <c r="E7459" s="267">
        <v>50</v>
      </c>
      <c r="F7459" s="269">
        <v>0</v>
      </c>
      <c r="G7459" s="270">
        <v>0</v>
      </c>
      <c r="M7459" s="267">
        <v>0</v>
      </c>
    </row>
    <row r="7460" spans="1:13" x14ac:dyDescent="0.25">
      <c r="A7460" s="267">
        <v>9472454</v>
      </c>
      <c r="B7460" s="267" t="s">
        <v>17041</v>
      </c>
      <c r="C7460" s="267" t="s">
        <v>22278</v>
      </c>
      <c r="D7460" s="268"/>
      <c r="E7460" s="267">
        <v>50</v>
      </c>
      <c r="F7460" s="269">
        <v>0</v>
      </c>
      <c r="G7460" s="270">
        <v>0</v>
      </c>
      <c r="M7460" s="267">
        <v>0</v>
      </c>
    </row>
    <row r="7461" spans="1:13" x14ac:dyDescent="0.25">
      <c r="A7461" s="267">
        <v>9472456</v>
      </c>
      <c r="B7461" s="267" t="s">
        <v>17043</v>
      </c>
      <c r="C7461" s="267" t="s">
        <v>22278</v>
      </c>
      <c r="D7461" s="268"/>
      <c r="E7461" s="267">
        <v>50</v>
      </c>
      <c r="F7461" s="269">
        <v>0</v>
      </c>
      <c r="G7461" s="270">
        <v>0</v>
      </c>
      <c r="M7461" s="267">
        <v>0</v>
      </c>
    </row>
    <row r="7462" spans="1:13" x14ac:dyDescent="0.25">
      <c r="A7462" s="267">
        <v>9472457</v>
      </c>
      <c r="B7462" s="267" t="s">
        <v>17045</v>
      </c>
      <c r="C7462" s="267" t="s">
        <v>22278</v>
      </c>
      <c r="D7462" s="268"/>
      <c r="E7462" s="267">
        <v>50</v>
      </c>
      <c r="F7462" s="269">
        <v>0</v>
      </c>
      <c r="G7462" s="270">
        <v>0</v>
      </c>
      <c r="M7462" s="267">
        <v>0</v>
      </c>
    </row>
    <row r="7463" spans="1:13" x14ac:dyDescent="0.25">
      <c r="A7463" s="267">
        <v>9472458</v>
      </c>
      <c r="B7463" s="267" t="s">
        <v>12183</v>
      </c>
      <c r="C7463" s="267" t="s">
        <v>22278</v>
      </c>
      <c r="D7463" s="268"/>
      <c r="E7463" s="267">
        <v>50</v>
      </c>
      <c r="F7463" s="269">
        <v>0</v>
      </c>
      <c r="G7463" s="270">
        <v>0</v>
      </c>
      <c r="M7463" s="267">
        <v>0</v>
      </c>
    </row>
    <row r="7464" spans="1:13" x14ac:dyDescent="0.25">
      <c r="A7464" s="267">
        <v>9472459</v>
      </c>
      <c r="B7464" s="267" t="s">
        <v>17048</v>
      </c>
      <c r="C7464" s="267" t="s">
        <v>22278</v>
      </c>
      <c r="D7464" s="268"/>
      <c r="E7464" s="267">
        <v>50</v>
      </c>
      <c r="F7464" s="269">
        <v>0</v>
      </c>
      <c r="G7464" s="270">
        <v>0</v>
      </c>
      <c r="M7464" s="267">
        <v>0</v>
      </c>
    </row>
    <row r="7465" spans="1:13" x14ac:dyDescent="0.25">
      <c r="A7465" s="267">
        <v>9472460</v>
      </c>
      <c r="B7465" s="267" t="s">
        <v>17050</v>
      </c>
      <c r="C7465" s="267" t="s">
        <v>22278</v>
      </c>
      <c r="D7465" s="268"/>
      <c r="E7465" s="267">
        <v>50</v>
      </c>
      <c r="F7465" s="269">
        <v>0</v>
      </c>
      <c r="G7465" s="270">
        <v>0</v>
      </c>
      <c r="M7465" s="267">
        <v>0</v>
      </c>
    </row>
    <row r="7466" spans="1:13" x14ac:dyDescent="0.25">
      <c r="A7466" s="267">
        <v>9472461</v>
      </c>
      <c r="B7466" s="267" t="s">
        <v>17052</v>
      </c>
      <c r="C7466" s="267" t="s">
        <v>22278</v>
      </c>
      <c r="D7466" s="268"/>
      <c r="E7466" s="267">
        <v>50</v>
      </c>
      <c r="F7466" s="269">
        <v>0</v>
      </c>
      <c r="G7466" s="270">
        <v>0</v>
      </c>
      <c r="M7466" s="267">
        <v>0</v>
      </c>
    </row>
    <row r="7467" spans="1:13" x14ac:dyDescent="0.25">
      <c r="A7467" s="267">
        <v>9472463</v>
      </c>
      <c r="B7467" s="267" t="s">
        <v>17054</v>
      </c>
      <c r="C7467" s="267" t="s">
        <v>22278</v>
      </c>
      <c r="D7467" s="268"/>
      <c r="E7467" s="267">
        <v>50</v>
      </c>
      <c r="F7467" s="269">
        <v>0</v>
      </c>
      <c r="G7467" s="270">
        <v>0</v>
      </c>
      <c r="M7467" s="267">
        <v>0</v>
      </c>
    </row>
    <row r="7468" spans="1:13" x14ac:dyDescent="0.25">
      <c r="A7468" s="267">
        <v>9472464</v>
      </c>
      <c r="B7468" s="267" t="s">
        <v>17056</v>
      </c>
      <c r="C7468" s="267" t="s">
        <v>22278</v>
      </c>
      <c r="D7468" s="268"/>
      <c r="E7468" s="267">
        <v>50</v>
      </c>
      <c r="F7468" s="269">
        <v>0</v>
      </c>
      <c r="G7468" s="270">
        <v>0</v>
      </c>
      <c r="M7468" s="267">
        <v>0</v>
      </c>
    </row>
    <row r="7469" spans="1:13" x14ac:dyDescent="0.25">
      <c r="A7469" s="267">
        <v>9472468</v>
      </c>
      <c r="B7469" s="267" t="s">
        <v>17058</v>
      </c>
      <c r="C7469" s="267" t="s">
        <v>22278</v>
      </c>
      <c r="D7469" s="268"/>
      <c r="E7469" s="267">
        <v>50</v>
      </c>
      <c r="F7469" s="269">
        <v>0</v>
      </c>
      <c r="G7469" s="270">
        <v>0</v>
      </c>
      <c r="M7469" s="267">
        <v>0</v>
      </c>
    </row>
    <row r="7470" spans="1:13" x14ac:dyDescent="0.25">
      <c r="A7470" s="267">
        <v>9472469</v>
      </c>
      <c r="B7470" s="267" t="s">
        <v>17060</v>
      </c>
      <c r="C7470" s="267" t="s">
        <v>22278</v>
      </c>
      <c r="D7470" s="268"/>
      <c r="E7470" s="267">
        <v>50</v>
      </c>
      <c r="F7470" s="269">
        <v>0</v>
      </c>
      <c r="G7470" s="270">
        <v>0</v>
      </c>
      <c r="M7470" s="267">
        <v>0</v>
      </c>
    </row>
    <row r="7471" spans="1:13" x14ac:dyDescent="0.25">
      <c r="A7471" s="267">
        <v>9472470</v>
      </c>
      <c r="B7471" s="267" t="s">
        <v>17062</v>
      </c>
      <c r="C7471" s="267" t="s">
        <v>22278</v>
      </c>
      <c r="D7471" s="268"/>
      <c r="E7471" s="267">
        <v>50</v>
      </c>
      <c r="F7471" s="269">
        <v>0</v>
      </c>
      <c r="G7471" s="270">
        <v>0</v>
      </c>
      <c r="M7471" s="267">
        <v>0</v>
      </c>
    </row>
    <row r="7472" spans="1:13" x14ac:dyDescent="0.25">
      <c r="A7472" s="267">
        <v>9473112</v>
      </c>
      <c r="B7472" s="267" t="s">
        <v>8803</v>
      </c>
      <c r="C7472" s="267" t="s">
        <v>2525</v>
      </c>
      <c r="D7472" s="268"/>
      <c r="E7472" s="267">
        <v>50</v>
      </c>
      <c r="F7472" s="269">
        <v>2133</v>
      </c>
      <c r="G7472" s="270">
        <v>4286.8</v>
      </c>
      <c r="M7472" s="267">
        <v>-78.739714028009047</v>
      </c>
    </row>
    <row r="7473" spans="1:13" x14ac:dyDescent="0.25">
      <c r="A7473" s="267">
        <v>9473120</v>
      </c>
      <c r="B7473" s="267" t="s">
        <v>17065</v>
      </c>
      <c r="C7473" s="267" t="s">
        <v>2525</v>
      </c>
      <c r="D7473" s="268"/>
      <c r="E7473" s="267">
        <v>50</v>
      </c>
      <c r="F7473" s="269">
        <v>1833</v>
      </c>
      <c r="G7473" s="270">
        <v>3684.2</v>
      </c>
      <c r="M7473" s="267">
        <v>-74.580697102353312</v>
      </c>
    </row>
    <row r="7474" spans="1:13" x14ac:dyDescent="0.25">
      <c r="A7474" s="267">
        <v>9473121</v>
      </c>
      <c r="B7474" s="267" t="s">
        <v>17067</v>
      </c>
      <c r="C7474" s="267" t="s">
        <v>2525</v>
      </c>
      <c r="D7474" s="268"/>
      <c r="E7474" s="267">
        <v>50</v>
      </c>
      <c r="F7474" s="269">
        <v>2995</v>
      </c>
      <c r="G7474" s="270">
        <v>6020.4</v>
      </c>
      <c r="M7474" s="267">
        <v>-58.571405653329094</v>
      </c>
    </row>
    <row r="7475" spans="1:13" x14ac:dyDescent="0.25">
      <c r="A7475" s="267">
        <v>9473132</v>
      </c>
      <c r="B7475" s="267" t="s">
        <v>17069</v>
      </c>
      <c r="C7475" s="267" t="s">
        <v>2525</v>
      </c>
      <c r="D7475" s="268"/>
      <c r="E7475" s="267">
        <v>50</v>
      </c>
      <c r="F7475" s="269">
        <v>1285</v>
      </c>
      <c r="G7475" s="270">
        <v>2582.8000000000002</v>
      </c>
      <c r="M7475" s="267">
        <v>-78.37283614181807</v>
      </c>
    </row>
    <row r="7476" spans="1:13" x14ac:dyDescent="0.25">
      <c r="A7476" s="267">
        <v>9473134</v>
      </c>
      <c r="B7476" s="267" t="s">
        <v>17071</v>
      </c>
      <c r="C7476" s="267" t="s">
        <v>2525</v>
      </c>
      <c r="D7476" s="268"/>
      <c r="E7476" s="267">
        <v>50</v>
      </c>
      <c r="F7476" s="269">
        <v>1471</v>
      </c>
      <c r="G7476" s="270">
        <v>2956.2</v>
      </c>
      <c r="M7476" s="267">
        <v>-75.695552076789866</v>
      </c>
    </row>
    <row r="7477" spans="1:13" x14ac:dyDescent="0.25">
      <c r="A7477" s="267">
        <v>9473138</v>
      </c>
      <c r="B7477" s="267" t="s">
        <v>17073</v>
      </c>
      <c r="C7477" s="267" t="s">
        <v>2525</v>
      </c>
      <c r="D7477" s="268"/>
      <c r="E7477" s="267">
        <v>60</v>
      </c>
      <c r="F7477" s="269">
        <v>1149</v>
      </c>
      <c r="G7477" s="270">
        <v>2308.8000000000002</v>
      </c>
      <c r="M7477" s="267">
        <v>-84.156289861109656</v>
      </c>
    </row>
    <row r="7478" spans="1:13" x14ac:dyDescent="0.25">
      <c r="A7478" s="267">
        <v>9473141</v>
      </c>
      <c r="B7478" s="267" t="s">
        <v>17075</v>
      </c>
      <c r="C7478" s="267" t="s">
        <v>2525</v>
      </c>
      <c r="D7478" s="268"/>
      <c r="E7478" s="267">
        <v>50</v>
      </c>
      <c r="F7478" s="269">
        <v>2045</v>
      </c>
      <c r="G7478" s="270">
        <v>4111</v>
      </c>
      <c r="M7478" s="267">
        <v>-77.531350435177188</v>
      </c>
    </row>
    <row r="7479" spans="1:13" x14ac:dyDescent="0.25">
      <c r="A7479" s="267">
        <v>9473144</v>
      </c>
      <c r="B7479" s="267" t="s">
        <v>17077</v>
      </c>
      <c r="C7479" s="267" t="s">
        <v>2525</v>
      </c>
      <c r="D7479" s="268"/>
      <c r="E7479" s="267">
        <v>60</v>
      </c>
      <c r="F7479" s="269">
        <v>1893</v>
      </c>
      <c r="G7479" s="270">
        <v>3805.8</v>
      </c>
      <c r="M7479" s="267">
        <v>-79.867798937235122</v>
      </c>
    </row>
    <row r="7480" spans="1:13" x14ac:dyDescent="0.25">
      <c r="A7480" s="267">
        <v>9473151</v>
      </c>
      <c r="B7480" s="267" t="s">
        <v>17079</v>
      </c>
      <c r="C7480" s="267" t="s">
        <v>22275</v>
      </c>
      <c r="D7480" s="268"/>
      <c r="E7480" s="267">
        <v>50</v>
      </c>
      <c r="F7480" s="269">
        <v>7728</v>
      </c>
      <c r="G7480" s="270">
        <v>15533</v>
      </c>
      <c r="M7480" s="267">
        <v>-72.885810227955858</v>
      </c>
    </row>
    <row r="7481" spans="1:13" x14ac:dyDescent="0.25">
      <c r="A7481" s="267">
        <v>9473153</v>
      </c>
      <c r="B7481" s="267" t="s">
        <v>17081</v>
      </c>
      <c r="C7481" s="267" t="s">
        <v>2525</v>
      </c>
      <c r="D7481" s="268"/>
      <c r="E7481" s="267">
        <v>50</v>
      </c>
      <c r="F7481" s="269">
        <v>788</v>
      </c>
      <c r="G7481" s="270">
        <v>1583</v>
      </c>
      <c r="M7481" s="267">
        <v>-69.422332894489927</v>
      </c>
    </row>
    <row r="7482" spans="1:13" x14ac:dyDescent="0.25">
      <c r="A7482" s="267">
        <v>9473158</v>
      </c>
      <c r="B7482" s="267" t="s">
        <v>17083</v>
      </c>
      <c r="C7482" s="267" t="s">
        <v>22275</v>
      </c>
      <c r="D7482" s="268"/>
      <c r="E7482" s="267">
        <v>50</v>
      </c>
      <c r="F7482" s="269">
        <v>3150</v>
      </c>
      <c r="G7482" s="270">
        <v>6332.2</v>
      </c>
      <c r="M7482" s="267">
        <v>-58.608848298550917</v>
      </c>
    </row>
    <row r="7483" spans="1:13" x14ac:dyDescent="0.25">
      <c r="A7483" s="267">
        <v>9473159</v>
      </c>
      <c r="B7483" s="267" t="s">
        <v>17085</v>
      </c>
      <c r="C7483" s="267" t="s">
        <v>22275</v>
      </c>
      <c r="D7483" s="268"/>
      <c r="E7483" s="267">
        <v>50</v>
      </c>
      <c r="F7483" s="269">
        <v>6552</v>
      </c>
      <c r="G7483" s="270">
        <v>13168.8</v>
      </c>
      <c r="M7483" s="267">
        <v>-76.207319600483274</v>
      </c>
    </row>
    <row r="7484" spans="1:13" x14ac:dyDescent="0.25">
      <c r="A7484" s="267">
        <v>9473165</v>
      </c>
      <c r="B7484" s="267" t="s">
        <v>17087</v>
      </c>
      <c r="C7484" s="267" t="s">
        <v>22275</v>
      </c>
      <c r="D7484" s="268"/>
      <c r="E7484" s="267">
        <v>50</v>
      </c>
      <c r="F7484" s="269">
        <v>2001</v>
      </c>
      <c r="G7484" s="270">
        <v>4022.2</v>
      </c>
      <c r="M7484" s="267">
        <v>-75.875644276865273</v>
      </c>
    </row>
    <row r="7485" spans="1:13" x14ac:dyDescent="0.25">
      <c r="A7485" s="267">
        <v>9473166</v>
      </c>
      <c r="B7485" s="267" t="s">
        <v>17089</v>
      </c>
      <c r="C7485" s="267" t="s">
        <v>2525</v>
      </c>
      <c r="D7485" s="268"/>
      <c r="E7485" s="267">
        <v>50</v>
      </c>
      <c r="F7485" s="269">
        <v>2473</v>
      </c>
      <c r="G7485" s="270">
        <v>4970.6000000000004</v>
      </c>
      <c r="M7485" s="267">
        <v>-70.178749443090965</v>
      </c>
    </row>
    <row r="7486" spans="1:13" x14ac:dyDescent="0.25">
      <c r="A7486" s="267">
        <v>9473170</v>
      </c>
      <c r="B7486" s="267" t="s">
        <v>17091</v>
      </c>
      <c r="C7486" s="267" t="s">
        <v>2525</v>
      </c>
      <c r="D7486" s="268"/>
      <c r="E7486" s="267">
        <v>50</v>
      </c>
      <c r="F7486" s="269">
        <v>2040</v>
      </c>
      <c r="G7486" s="270">
        <v>4100.3999999999996</v>
      </c>
      <c r="M7486" s="267">
        <v>-71.035063555979633</v>
      </c>
    </row>
    <row r="7487" spans="1:13" x14ac:dyDescent="0.25">
      <c r="A7487" s="267">
        <v>9473174</v>
      </c>
      <c r="B7487" s="267" t="s">
        <v>17093</v>
      </c>
      <c r="C7487" s="267" t="s">
        <v>2525</v>
      </c>
      <c r="D7487" s="268"/>
      <c r="E7487" s="267">
        <v>50</v>
      </c>
      <c r="F7487" s="269">
        <v>1575</v>
      </c>
      <c r="G7487" s="270">
        <v>3165.4</v>
      </c>
      <c r="M7487" s="267">
        <v>-72.273234082189546</v>
      </c>
    </row>
    <row r="7488" spans="1:13" x14ac:dyDescent="0.25">
      <c r="A7488" s="267">
        <v>9473175</v>
      </c>
      <c r="B7488" s="267" t="s">
        <v>17095</v>
      </c>
      <c r="C7488" s="267" t="s">
        <v>2525</v>
      </c>
      <c r="D7488" s="268"/>
      <c r="E7488" s="267">
        <v>60</v>
      </c>
      <c r="F7488" s="269">
        <v>2498</v>
      </c>
      <c r="G7488" s="270">
        <v>5021.3999999999996</v>
      </c>
      <c r="M7488" s="267">
        <v>-82.542785028502621</v>
      </c>
    </row>
    <row r="7489" spans="1:13" x14ac:dyDescent="0.25">
      <c r="A7489" s="267">
        <v>9473452</v>
      </c>
      <c r="B7489" s="267" t="s">
        <v>17097</v>
      </c>
      <c r="C7489" s="267" t="s">
        <v>22278</v>
      </c>
      <c r="D7489" s="268"/>
      <c r="E7489" s="267">
        <v>50</v>
      </c>
      <c r="F7489" s="269">
        <v>0</v>
      </c>
      <c r="G7489" s="270">
        <v>0</v>
      </c>
      <c r="M7489" s="267">
        <v>0</v>
      </c>
    </row>
    <row r="7490" spans="1:13" x14ac:dyDescent="0.25">
      <c r="A7490" s="267">
        <v>9473453</v>
      </c>
      <c r="B7490" s="267" t="s">
        <v>17099</v>
      </c>
      <c r="C7490" s="267" t="s">
        <v>22278</v>
      </c>
      <c r="D7490" s="268"/>
      <c r="E7490" s="267">
        <v>50</v>
      </c>
      <c r="F7490" s="269">
        <v>0</v>
      </c>
      <c r="G7490" s="270">
        <v>0</v>
      </c>
      <c r="M7490" s="267">
        <v>0</v>
      </c>
    </row>
    <row r="7491" spans="1:13" x14ac:dyDescent="0.25">
      <c r="A7491" s="267">
        <v>9473454</v>
      </c>
      <c r="B7491" s="267" t="s">
        <v>17101</v>
      </c>
      <c r="C7491" s="267" t="s">
        <v>22278</v>
      </c>
      <c r="D7491" s="268"/>
      <c r="E7491" s="267">
        <v>50</v>
      </c>
      <c r="F7491" s="269">
        <v>0</v>
      </c>
      <c r="G7491" s="270">
        <v>0</v>
      </c>
      <c r="M7491" s="267">
        <v>0</v>
      </c>
    </row>
    <row r="7492" spans="1:13" x14ac:dyDescent="0.25">
      <c r="A7492" s="267">
        <v>9474119</v>
      </c>
      <c r="B7492" s="267" t="s">
        <v>17103</v>
      </c>
      <c r="C7492" s="267" t="s">
        <v>2525</v>
      </c>
      <c r="D7492" s="268"/>
      <c r="E7492" s="267">
        <v>50</v>
      </c>
      <c r="F7492" s="269">
        <v>1014</v>
      </c>
      <c r="G7492" s="270">
        <v>2037.6</v>
      </c>
      <c r="M7492" s="267">
        <v>-74.591599383982853</v>
      </c>
    </row>
    <row r="7493" spans="1:13" x14ac:dyDescent="0.25">
      <c r="A7493" s="267">
        <v>9474121</v>
      </c>
      <c r="B7493" s="267" t="s">
        <v>17105</v>
      </c>
      <c r="C7493" s="267" t="s">
        <v>22275</v>
      </c>
      <c r="D7493" s="268"/>
      <c r="E7493" s="267">
        <v>50</v>
      </c>
      <c r="F7493" s="269">
        <v>3424</v>
      </c>
      <c r="G7493" s="270">
        <v>6883</v>
      </c>
      <c r="M7493" s="267">
        <v>-74.974581412927137</v>
      </c>
    </row>
    <row r="7494" spans="1:13" x14ac:dyDescent="0.25">
      <c r="A7494" s="267">
        <v>9474122</v>
      </c>
      <c r="B7494" s="267" t="s">
        <v>17107</v>
      </c>
      <c r="C7494" s="267" t="s">
        <v>2525</v>
      </c>
      <c r="D7494" s="268"/>
      <c r="E7494" s="267">
        <v>50</v>
      </c>
      <c r="F7494" s="269">
        <v>1304</v>
      </c>
      <c r="G7494" s="270">
        <v>2620.6</v>
      </c>
      <c r="M7494" s="267">
        <v>-72.075255375364563</v>
      </c>
    </row>
    <row r="7495" spans="1:13" x14ac:dyDescent="0.25">
      <c r="A7495" s="267">
        <v>9474123</v>
      </c>
      <c r="B7495" s="267" t="s">
        <v>17109</v>
      </c>
      <c r="C7495" s="267" t="s">
        <v>2525</v>
      </c>
      <c r="D7495" s="268"/>
      <c r="E7495" s="267">
        <v>50</v>
      </c>
      <c r="F7495" s="269">
        <v>3182</v>
      </c>
      <c r="G7495" s="270">
        <v>6396</v>
      </c>
      <c r="M7495" s="267">
        <v>-75.471089852991796</v>
      </c>
    </row>
    <row r="7496" spans="1:13" x14ac:dyDescent="0.25">
      <c r="A7496" s="267">
        <v>9474124</v>
      </c>
      <c r="B7496" s="267" t="s">
        <v>17111</v>
      </c>
      <c r="C7496" s="267" t="s">
        <v>2525</v>
      </c>
      <c r="D7496" s="268"/>
      <c r="E7496" s="267">
        <v>60</v>
      </c>
      <c r="F7496" s="269">
        <v>989</v>
      </c>
      <c r="G7496" s="270">
        <v>1988</v>
      </c>
      <c r="M7496" s="267">
        <v>-80.793564401719919</v>
      </c>
    </row>
    <row r="7497" spans="1:13" x14ac:dyDescent="0.25">
      <c r="A7497" s="267">
        <v>9474126</v>
      </c>
      <c r="B7497" s="267" t="s">
        <v>13941</v>
      </c>
      <c r="C7497" s="267" t="s">
        <v>22275</v>
      </c>
      <c r="D7497" s="268"/>
      <c r="E7497" s="267">
        <v>50</v>
      </c>
      <c r="F7497" s="269">
        <v>15185</v>
      </c>
      <c r="G7497" s="270">
        <v>30521.599999999999</v>
      </c>
      <c r="M7497" s="267">
        <v>-71.49166428784028</v>
      </c>
    </row>
    <row r="7498" spans="1:13" x14ac:dyDescent="0.25">
      <c r="A7498" s="267">
        <v>9474129</v>
      </c>
      <c r="B7498" s="267" t="s">
        <v>17114</v>
      </c>
      <c r="C7498" s="267" t="s">
        <v>2525</v>
      </c>
      <c r="D7498" s="268"/>
      <c r="E7498" s="267">
        <v>60</v>
      </c>
      <c r="F7498" s="269">
        <v>2026</v>
      </c>
      <c r="G7498" s="270">
        <v>4072.8</v>
      </c>
      <c r="M7498" s="267">
        <v>-83.412674296217077</v>
      </c>
    </row>
    <row r="7499" spans="1:13" x14ac:dyDescent="0.25">
      <c r="A7499" s="267">
        <v>9474132</v>
      </c>
      <c r="B7499" s="267" t="s">
        <v>17116</v>
      </c>
      <c r="C7499" s="267" t="s">
        <v>22275</v>
      </c>
      <c r="D7499" s="268"/>
      <c r="E7499" s="267">
        <v>50</v>
      </c>
      <c r="F7499" s="269">
        <v>2019</v>
      </c>
      <c r="G7499" s="270">
        <v>4057.4</v>
      </c>
      <c r="M7499" s="267">
        <v>-77.315247067895982</v>
      </c>
    </row>
    <row r="7500" spans="1:13" x14ac:dyDescent="0.25">
      <c r="A7500" s="267">
        <v>9474133</v>
      </c>
      <c r="B7500" s="267" t="s">
        <v>17118</v>
      </c>
      <c r="C7500" s="267" t="s">
        <v>2525</v>
      </c>
      <c r="D7500" s="268"/>
      <c r="E7500" s="267">
        <v>50</v>
      </c>
      <c r="F7500" s="269">
        <v>1992</v>
      </c>
      <c r="G7500" s="270">
        <v>4004.4</v>
      </c>
      <c r="M7500" s="267">
        <v>-76.652402060206356</v>
      </c>
    </row>
    <row r="7501" spans="1:13" x14ac:dyDescent="0.25">
      <c r="A7501" s="267">
        <v>9474134</v>
      </c>
      <c r="B7501" s="267" t="s">
        <v>4346</v>
      </c>
      <c r="C7501" s="267" t="s">
        <v>2525</v>
      </c>
      <c r="D7501" s="268"/>
      <c r="E7501" s="267">
        <v>50</v>
      </c>
      <c r="F7501" s="269">
        <v>1821</v>
      </c>
      <c r="G7501" s="270">
        <v>3661.2</v>
      </c>
      <c r="M7501" s="267">
        <v>-75.642586451165698</v>
      </c>
    </row>
    <row r="7502" spans="1:13" x14ac:dyDescent="0.25">
      <c r="A7502" s="267">
        <v>9474135</v>
      </c>
      <c r="B7502" s="267" t="s">
        <v>17121</v>
      </c>
      <c r="C7502" s="267" t="s">
        <v>2525</v>
      </c>
      <c r="D7502" s="268"/>
      <c r="E7502" s="267">
        <v>50</v>
      </c>
      <c r="F7502" s="269">
        <v>2477</v>
      </c>
      <c r="G7502" s="270">
        <v>4977.8</v>
      </c>
      <c r="M7502" s="267">
        <v>-75.78144860090714</v>
      </c>
    </row>
    <row r="7503" spans="1:13" x14ac:dyDescent="0.25">
      <c r="A7503" s="267">
        <v>9474137</v>
      </c>
      <c r="B7503" s="267" t="s">
        <v>17123</v>
      </c>
      <c r="C7503" s="267" t="s">
        <v>2525</v>
      </c>
      <c r="D7503" s="268"/>
      <c r="E7503" s="267">
        <v>50</v>
      </c>
      <c r="F7503" s="269">
        <v>643</v>
      </c>
      <c r="G7503" s="270">
        <v>1292.4000000000001</v>
      </c>
      <c r="M7503" s="267">
        <v>-76.074225508400232</v>
      </c>
    </row>
    <row r="7504" spans="1:13" x14ac:dyDescent="0.25">
      <c r="A7504" s="267">
        <v>9474138</v>
      </c>
      <c r="B7504" s="267" t="s">
        <v>17125</v>
      </c>
      <c r="C7504" s="267" t="s">
        <v>2525</v>
      </c>
      <c r="D7504" s="268"/>
      <c r="E7504" s="267">
        <v>60</v>
      </c>
      <c r="F7504" s="269">
        <v>784</v>
      </c>
      <c r="G7504" s="270">
        <v>1575.2</v>
      </c>
      <c r="M7504" s="267">
        <v>-80.155049950916393</v>
      </c>
    </row>
    <row r="7505" spans="1:13" x14ac:dyDescent="0.25">
      <c r="A7505" s="267">
        <v>9474140</v>
      </c>
      <c r="B7505" s="267" t="s">
        <v>17127</v>
      </c>
      <c r="C7505" s="267" t="s">
        <v>2525</v>
      </c>
      <c r="D7505" s="268"/>
      <c r="E7505" s="267">
        <v>50</v>
      </c>
      <c r="F7505" s="269">
        <v>2440</v>
      </c>
      <c r="G7505" s="270">
        <v>4904.2</v>
      </c>
      <c r="M7505" s="267">
        <v>-75.858073707693791</v>
      </c>
    </row>
    <row r="7506" spans="1:13" x14ac:dyDescent="0.25">
      <c r="A7506" s="267">
        <v>9474143</v>
      </c>
      <c r="B7506" s="267" t="s">
        <v>17129</v>
      </c>
      <c r="C7506" s="267" t="s">
        <v>2525</v>
      </c>
      <c r="D7506" s="268"/>
      <c r="E7506" s="267">
        <v>50</v>
      </c>
      <c r="F7506" s="269">
        <v>1127</v>
      </c>
      <c r="G7506" s="270">
        <v>2265.6</v>
      </c>
      <c r="M7506" s="267">
        <v>-77.4693833844794</v>
      </c>
    </row>
    <row r="7507" spans="1:13" x14ac:dyDescent="0.25">
      <c r="A7507" s="267">
        <v>9474144</v>
      </c>
      <c r="B7507" s="267" t="s">
        <v>17131</v>
      </c>
      <c r="C7507" s="267" t="s">
        <v>2525</v>
      </c>
      <c r="D7507" s="268"/>
      <c r="E7507" s="267">
        <v>50</v>
      </c>
      <c r="F7507" s="269">
        <v>747</v>
      </c>
      <c r="G7507" s="270">
        <v>1500.6</v>
      </c>
      <c r="M7507" s="267">
        <v>-75.461589597660051</v>
      </c>
    </row>
    <row r="7508" spans="1:13" x14ac:dyDescent="0.25">
      <c r="A7508" s="267">
        <v>9474145</v>
      </c>
      <c r="B7508" s="267" t="s">
        <v>17133</v>
      </c>
      <c r="C7508" s="267" t="s">
        <v>2525</v>
      </c>
      <c r="D7508" s="268"/>
      <c r="E7508" s="267">
        <v>60</v>
      </c>
      <c r="F7508" s="269">
        <v>682</v>
      </c>
      <c r="G7508" s="270">
        <v>1371.4</v>
      </c>
      <c r="M7508" s="267">
        <v>-80.046012980005258</v>
      </c>
    </row>
    <row r="7509" spans="1:13" x14ac:dyDescent="0.25">
      <c r="A7509" s="267">
        <v>9474146</v>
      </c>
      <c r="B7509" s="267" t="s">
        <v>17135</v>
      </c>
      <c r="C7509" s="267" t="s">
        <v>2525</v>
      </c>
      <c r="D7509" s="268"/>
      <c r="E7509" s="267">
        <v>50</v>
      </c>
      <c r="F7509" s="269">
        <v>1473</v>
      </c>
      <c r="G7509" s="270">
        <v>2960</v>
      </c>
      <c r="M7509" s="267">
        <v>-72.759838683717732</v>
      </c>
    </row>
    <row r="7510" spans="1:13" x14ac:dyDescent="0.25">
      <c r="A7510" s="267">
        <v>9474147</v>
      </c>
      <c r="B7510" s="267" t="s">
        <v>13089</v>
      </c>
      <c r="C7510" s="267" t="s">
        <v>2525</v>
      </c>
      <c r="D7510" s="268"/>
      <c r="E7510" s="267">
        <v>50</v>
      </c>
      <c r="F7510" s="269">
        <v>842</v>
      </c>
      <c r="G7510" s="270">
        <v>1691.6</v>
      </c>
      <c r="M7510" s="267">
        <v>-76.020410773905397</v>
      </c>
    </row>
    <row r="7511" spans="1:13" x14ac:dyDescent="0.25">
      <c r="A7511" s="267">
        <v>9474154</v>
      </c>
      <c r="B7511" s="267" t="s">
        <v>17138</v>
      </c>
      <c r="C7511" s="267" t="s">
        <v>2525</v>
      </c>
      <c r="D7511" s="268"/>
      <c r="E7511" s="267">
        <v>50</v>
      </c>
      <c r="F7511" s="269">
        <v>3913</v>
      </c>
      <c r="G7511" s="270">
        <v>7865.6</v>
      </c>
      <c r="M7511" s="267">
        <v>-70.773539296321815</v>
      </c>
    </row>
    <row r="7512" spans="1:13" x14ac:dyDescent="0.25">
      <c r="A7512" s="267">
        <v>9474156</v>
      </c>
      <c r="B7512" s="267" t="s">
        <v>17140</v>
      </c>
      <c r="C7512" s="267" t="s">
        <v>2525</v>
      </c>
      <c r="D7512" s="268"/>
      <c r="E7512" s="267">
        <v>60</v>
      </c>
      <c r="F7512" s="269">
        <v>1077</v>
      </c>
      <c r="G7512" s="270">
        <v>2164</v>
      </c>
      <c r="M7512" s="267">
        <v>-80.650698592124158</v>
      </c>
    </row>
    <row r="7513" spans="1:13" x14ac:dyDescent="0.25">
      <c r="A7513" s="267">
        <v>9474158</v>
      </c>
      <c r="B7513" s="267" t="s">
        <v>17142</v>
      </c>
      <c r="C7513" s="267" t="s">
        <v>2525</v>
      </c>
      <c r="D7513" s="268"/>
      <c r="E7513" s="267">
        <v>50</v>
      </c>
      <c r="F7513" s="269">
        <v>941</v>
      </c>
      <c r="G7513" s="270">
        <v>1891.8</v>
      </c>
      <c r="M7513" s="267">
        <v>-78.740940923007386</v>
      </c>
    </row>
    <row r="7514" spans="1:13" x14ac:dyDescent="0.25">
      <c r="A7514" s="267">
        <v>9474160</v>
      </c>
      <c r="B7514" s="267" t="s">
        <v>17144</v>
      </c>
      <c r="C7514" s="267" t="s">
        <v>2525</v>
      </c>
      <c r="D7514" s="268"/>
      <c r="E7514" s="267">
        <v>50</v>
      </c>
      <c r="F7514" s="269">
        <v>745</v>
      </c>
      <c r="G7514" s="270">
        <v>1497</v>
      </c>
      <c r="M7514" s="267">
        <v>-71.903788222049826</v>
      </c>
    </row>
    <row r="7515" spans="1:13" x14ac:dyDescent="0.25">
      <c r="A7515" s="267">
        <v>9474161</v>
      </c>
      <c r="B7515" s="267" t="s">
        <v>17146</v>
      </c>
      <c r="C7515" s="267" t="s">
        <v>2525</v>
      </c>
      <c r="D7515" s="268"/>
      <c r="E7515" s="267">
        <v>50</v>
      </c>
      <c r="F7515" s="269">
        <v>1224</v>
      </c>
      <c r="G7515" s="270">
        <v>2460.4</v>
      </c>
      <c r="M7515" s="267">
        <v>-76.779240203594071</v>
      </c>
    </row>
    <row r="7516" spans="1:13" x14ac:dyDescent="0.25">
      <c r="A7516" s="267">
        <v>9474168</v>
      </c>
      <c r="B7516" s="267" t="s">
        <v>17148</v>
      </c>
      <c r="C7516" s="267" t="s">
        <v>2525</v>
      </c>
      <c r="D7516" s="268"/>
      <c r="E7516" s="267">
        <v>60</v>
      </c>
      <c r="F7516" s="269">
        <v>617</v>
      </c>
      <c r="G7516" s="270">
        <v>1240.2</v>
      </c>
      <c r="M7516" s="267">
        <v>-79.21839772429098</v>
      </c>
    </row>
    <row r="7517" spans="1:13" x14ac:dyDescent="0.25">
      <c r="A7517" s="267">
        <v>9474171</v>
      </c>
      <c r="B7517" s="267" t="s">
        <v>17150</v>
      </c>
      <c r="C7517" s="267" t="s">
        <v>2525</v>
      </c>
      <c r="D7517" s="268"/>
      <c r="E7517" s="267">
        <v>60</v>
      </c>
      <c r="F7517" s="269">
        <v>1010</v>
      </c>
      <c r="G7517" s="270">
        <v>2030.4</v>
      </c>
      <c r="M7517" s="267">
        <v>-80.218795276489871</v>
      </c>
    </row>
    <row r="7518" spans="1:13" x14ac:dyDescent="0.25">
      <c r="A7518" s="267">
        <v>9474173</v>
      </c>
      <c r="B7518" s="267" t="s">
        <v>17152</v>
      </c>
      <c r="C7518" s="267" t="s">
        <v>2525</v>
      </c>
      <c r="D7518" s="268"/>
      <c r="E7518" s="267">
        <v>60</v>
      </c>
      <c r="F7518" s="269">
        <v>547</v>
      </c>
      <c r="G7518" s="270">
        <v>1098.5999999999999</v>
      </c>
      <c r="M7518" s="267">
        <v>-79.074063675844087</v>
      </c>
    </row>
    <row r="7519" spans="1:13" x14ac:dyDescent="0.25">
      <c r="A7519" s="267">
        <v>9474175</v>
      </c>
      <c r="B7519" s="267" t="s">
        <v>17154</v>
      </c>
      <c r="C7519" s="267" t="s">
        <v>2525</v>
      </c>
      <c r="D7519" s="268"/>
      <c r="E7519" s="267">
        <v>50</v>
      </c>
      <c r="F7519" s="269">
        <v>822</v>
      </c>
      <c r="G7519" s="270">
        <v>1652.4</v>
      </c>
      <c r="M7519" s="267">
        <v>-78.12304711265962</v>
      </c>
    </row>
    <row r="7520" spans="1:13" x14ac:dyDescent="0.25">
      <c r="A7520" s="267">
        <v>9474176</v>
      </c>
      <c r="B7520" s="267" t="s">
        <v>17156</v>
      </c>
      <c r="C7520" s="267" t="s">
        <v>2525</v>
      </c>
      <c r="D7520" s="268"/>
      <c r="E7520" s="267">
        <v>60</v>
      </c>
      <c r="F7520" s="269">
        <v>1249</v>
      </c>
      <c r="G7520" s="270">
        <v>2510.6</v>
      </c>
      <c r="M7520" s="267">
        <v>-79.014208569468693</v>
      </c>
    </row>
    <row r="7521" spans="1:13" x14ac:dyDescent="0.25">
      <c r="A7521" s="267">
        <v>9475112</v>
      </c>
      <c r="B7521" s="267" t="s">
        <v>17158</v>
      </c>
      <c r="C7521" s="267" t="s">
        <v>2525</v>
      </c>
      <c r="D7521" s="268"/>
      <c r="E7521" s="267">
        <v>50</v>
      </c>
      <c r="F7521" s="269">
        <v>1702</v>
      </c>
      <c r="G7521" s="270">
        <v>3421.2</v>
      </c>
      <c r="M7521" s="267">
        <v>-77.75853179458889</v>
      </c>
    </row>
    <row r="7522" spans="1:13" x14ac:dyDescent="0.25">
      <c r="A7522" s="267">
        <v>9475113</v>
      </c>
      <c r="B7522" s="267" t="s">
        <v>8330</v>
      </c>
      <c r="C7522" s="267" t="s">
        <v>2525</v>
      </c>
      <c r="D7522" s="268"/>
      <c r="E7522" s="267">
        <v>50</v>
      </c>
      <c r="F7522" s="269">
        <v>1149</v>
      </c>
      <c r="G7522" s="270">
        <v>2310.1999999999998</v>
      </c>
      <c r="M7522" s="267">
        <v>-65.660692557925145</v>
      </c>
    </row>
    <row r="7523" spans="1:13" x14ac:dyDescent="0.25">
      <c r="A7523" s="267">
        <v>9475120</v>
      </c>
      <c r="B7523" s="267" t="s">
        <v>17161</v>
      </c>
      <c r="C7523" s="267" t="s">
        <v>2525</v>
      </c>
      <c r="D7523" s="268"/>
      <c r="E7523" s="267">
        <v>50</v>
      </c>
      <c r="F7523" s="269">
        <v>2006</v>
      </c>
      <c r="G7523" s="270">
        <v>4032.4</v>
      </c>
      <c r="M7523" s="267">
        <v>-78.856740013501252</v>
      </c>
    </row>
    <row r="7524" spans="1:13" x14ac:dyDescent="0.25">
      <c r="A7524" s="267">
        <v>9475123</v>
      </c>
      <c r="B7524" s="267" t="s">
        <v>17163</v>
      </c>
      <c r="C7524" s="267" t="s">
        <v>2525</v>
      </c>
      <c r="D7524" s="268"/>
      <c r="E7524" s="267">
        <v>60</v>
      </c>
      <c r="F7524" s="269">
        <v>1428</v>
      </c>
      <c r="G7524" s="270">
        <v>2870.2</v>
      </c>
      <c r="M7524" s="267">
        <v>-83.930924595953414</v>
      </c>
    </row>
    <row r="7525" spans="1:13" x14ac:dyDescent="0.25">
      <c r="A7525" s="267">
        <v>9475127</v>
      </c>
      <c r="B7525" s="267" t="s">
        <v>17165</v>
      </c>
      <c r="C7525" s="267" t="s">
        <v>2525</v>
      </c>
      <c r="D7525" s="268"/>
      <c r="E7525" s="267">
        <v>50</v>
      </c>
      <c r="F7525" s="269">
        <v>537</v>
      </c>
      <c r="G7525" s="270">
        <v>1079.4000000000001</v>
      </c>
      <c r="M7525" s="267">
        <v>-65.736603740779174</v>
      </c>
    </row>
    <row r="7526" spans="1:13" x14ac:dyDescent="0.25">
      <c r="A7526" s="267">
        <v>9475128</v>
      </c>
      <c r="B7526" s="267" t="s">
        <v>17167</v>
      </c>
      <c r="C7526" s="267" t="s">
        <v>2525</v>
      </c>
      <c r="D7526" s="268"/>
      <c r="E7526" s="267">
        <v>60</v>
      </c>
      <c r="F7526" s="269">
        <v>1458</v>
      </c>
      <c r="G7526" s="270">
        <v>2931.2</v>
      </c>
      <c r="M7526" s="267">
        <v>-80.628918919872831</v>
      </c>
    </row>
    <row r="7527" spans="1:13" x14ac:dyDescent="0.25">
      <c r="A7527" s="267">
        <v>9475136</v>
      </c>
      <c r="B7527" s="267" t="s">
        <v>17169</v>
      </c>
      <c r="C7527" s="267" t="s">
        <v>22275</v>
      </c>
      <c r="D7527" s="268"/>
      <c r="E7527" s="267">
        <v>50</v>
      </c>
      <c r="F7527" s="269">
        <v>4359</v>
      </c>
      <c r="G7527" s="270">
        <v>8761.4</v>
      </c>
      <c r="M7527" s="267">
        <v>-70.76952350048731</v>
      </c>
    </row>
    <row r="7528" spans="1:13" x14ac:dyDescent="0.25">
      <c r="A7528" s="267">
        <v>9475137</v>
      </c>
      <c r="B7528" s="267" t="s">
        <v>17171</v>
      </c>
      <c r="C7528" s="267" t="s">
        <v>2525</v>
      </c>
      <c r="D7528" s="268"/>
      <c r="E7528" s="267">
        <v>50</v>
      </c>
      <c r="F7528" s="269">
        <v>526</v>
      </c>
      <c r="G7528" s="270">
        <v>1058.2</v>
      </c>
      <c r="M7528" s="267">
        <v>-76.597608589581426</v>
      </c>
    </row>
    <row r="7529" spans="1:13" x14ac:dyDescent="0.25">
      <c r="A7529" s="267">
        <v>9475141</v>
      </c>
      <c r="B7529" s="267" t="s">
        <v>17173</v>
      </c>
      <c r="C7529" s="267" t="s">
        <v>2525</v>
      </c>
      <c r="D7529" s="268"/>
      <c r="E7529" s="267">
        <v>50</v>
      </c>
      <c r="F7529" s="269">
        <v>1282</v>
      </c>
      <c r="G7529" s="270">
        <v>2576.1999999999998</v>
      </c>
      <c r="M7529" s="267">
        <v>-75.076822317402701</v>
      </c>
    </row>
    <row r="7530" spans="1:13" x14ac:dyDescent="0.25">
      <c r="A7530" s="267">
        <v>9475142</v>
      </c>
      <c r="B7530" s="267" t="s">
        <v>17175</v>
      </c>
      <c r="C7530" s="267" t="s">
        <v>2525</v>
      </c>
      <c r="D7530" s="268"/>
      <c r="E7530" s="267">
        <v>50</v>
      </c>
      <c r="F7530" s="269">
        <v>1650</v>
      </c>
      <c r="G7530" s="270">
        <v>3315.6</v>
      </c>
      <c r="M7530" s="267">
        <v>-73.594035956054256</v>
      </c>
    </row>
    <row r="7531" spans="1:13" x14ac:dyDescent="0.25">
      <c r="A7531" s="267">
        <v>9475145</v>
      </c>
      <c r="B7531" s="267" t="s">
        <v>17177</v>
      </c>
      <c r="C7531" s="267" t="s">
        <v>2525</v>
      </c>
      <c r="D7531" s="268"/>
      <c r="E7531" s="267">
        <v>50</v>
      </c>
      <c r="F7531" s="269">
        <v>632</v>
      </c>
      <c r="G7531" s="270">
        <v>1269.5999999999999</v>
      </c>
      <c r="M7531" s="267">
        <v>-75.056710557786616</v>
      </c>
    </row>
    <row r="7532" spans="1:13" x14ac:dyDescent="0.25">
      <c r="A7532" s="267">
        <v>9475146</v>
      </c>
      <c r="B7532" s="267" t="s">
        <v>17179</v>
      </c>
      <c r="C7532" s="267" t="s">
        <v>22275</v>
      </c>
      <c r="D7532" s="268"/>
      <c r="E7532" s="267">
        <v>60</v>
      </c>
      <c r="F7532" s="269">
        <v>541</v>
      </c>
      <c r="G7532" s="270">
        <v>1088</v>
      </c>
      <c r="M7532" s="267">
        <v>-82.351976053983194</v>
      </c>
    </row>
    <row r="7533" spans="1:13" x14ac:dyDescent="0.25">
      <c r="A7533" s="267">
        <v>9475154</v>
      </c>
      <c r="B7533" s="267" t="s">
        <v>17181</v>
      </c>
      <c r="C7533" s="267" t="s">
        <v>22275</v>
      </c>
      <c r="D7533" s="268"/>
      <c r="E7533" s="267">
        <v>50</v>
      </c>
      <c r="F7533" s="269">
        <v>5268</v>
      </c>
      <c r="G7533" s="270">
        <v>10589.4</v>
      </c>
      <c r="M7533" s="267">
        <v>-77.519965998046217</v>
      </c>
    </row>
    <row r="7534" spans="1:13" x14ac:dyDescent="0.25">
      <c r="A7534" s="267">
        <v>9475156</v>
      </c>
      <c r="B7534" s="267" t="s">
        <v>17183</v>
      </c>
      <c r="C7534" s="267" t="s">
        <v>22275</v>
      </c>
      <c r="D7534" s="268"/>
      <c r="E7534" s="267">
        <v>50</v>
      </c>
      <c r="F7534" s="269">
        <v>3946</v>
      </c>
      <c r="G7534" s="270">
        <v>7932</v>
      </c>
      <c r="M7534" s="267">
        <v>-71.906233014605277</v>
      </c>
    </row>
    <row r="7535" spans="1:13" x14ac:dyDescent="0.25">
      <c r="A7535" s="267">
        <v>9475158</v>
      </c>
      <c r="B7535" s="267" t="s">
        <v>17185</v>
      </c>
      <c r="C7535" s="267" t="s">
        <v>2525</v>
      </c>
      <c r="D7535" s="268"/>
      <c r="E7535" s="267">
        <v>50</v>
      </c>
      <c r="F7535" s="269">
        <v>2746</v>
      </c>
      <c r="G7535" s="270">
        <v>5519.6</v>
      </c>
      <c r="M7535" s="267">
        <v>-78.746777592286548</v>
      </c>
    </row>
    <row r="7536" spans="1:13" x14ac:dyDescent="0.25">
      <c r="A7536" s="267">
        <v>9475161</v>
      </c>
      <c r="B7536" s="267" t="s">
        <v>17187</v>
      </c>
      <c r="C7536" s="267" t="s">
        <v>2525</v>
      </c>
      <c r="D7536" s="268"/>
      <c r="E7536" s="267">
        <v>60</v>
      </c>
      <c r="F7536" s="269">
        <v>1208</v>
      </c>
      <c r="G7536" s="270">
        <v>2428</v>
      </c>
      <c r="M7536" s="267">
        <v>-82.143339560167078</v>
      </c>
    </row>
    <row r="7537" spans="1:13" x14ac:dyDescent="0.25">
      <c r="A7537" s="267">
        <v>9475162</v>
      </c>
      <c r="B7537" s="267" t="s">
        <v>17189</v>
      </c>
      <c r="C7537" s="267" t="s">
        <v>22275</v>
      </c>
      <c r="D7537" s="268"/>
      <c r="E7537" s="267">
        <v>50</v>
      </c>
      <c r="F7537" s="269">
        <v>4682</v>
      </c>
      <c r="G7537" s="270">
        <v>9410.6</v>
      </c>
      <c r="M7537" s="267">
        <v>-68.557598644408401</v>
      </c>
    </row>
    <row r="7538" spans="1:13" x14ac:dyDescent="0.25">
      <c r="A7538" s="267">
        <v>9475165</v>
      </c>
      <c r="B7538" s="267" t="s">
        <v>17191</v>
      </c>
      <c r="C7538" s="267" t="s">
        <v>22275</v>
      </c>
      <c r="D7538" s="268"/>
      <c r="E7538" s="267">
        <v>60</v>
      </c>
      <c r="F7538" s="269">
        <v>1011</v>
      </c>
      <c r="G7538" s="270">
        <v>2032.8</v>
      </c>
      <c r="M7538" s="267">
        <v>-79.854490024640626</v>
      </c>
    </row>
    <row r="7539" spans="1:13" x14ac:dyDescent="0.25">
      <c r="A7539" s="267">
        <v>9475168</v>
      </c>
      <c r="B7539" s="267" t="s">
        <v>17193</v>
      </c>
      <c r="C7539" s="267" t="s">
        <v>22275</v>
      </c>
      <c r="D7539" s="268"/>
      <c r="E7539" s="267">
        <v>50</v>
      </c>
      <c r="F7539" s="269">
        <v>3618</v>
      </c>
      <c r="G7539" s="270">
        <v>7271.6</v>
      </c>
      <c r="M7539" s="267">
        <v>-72.180999222762921</v>
      </c>
    </row>
    <row r="7540" spans="1:13" x14ac:dyDescent="0.25">
      <c r="A7540" s="267">
        <v>9475169</v>
      </c>
      <c r="B7540" s="267" t="s">
        <v>17195</v>
      </c>
      <c r="C7540" s="267" t="s">
        <v>22275</v>
      </c>
      <c r="D7540" s="268"/>
      <c r="E7540" s="267">
        <v>60</v>
      </c>
      <c r="F7540" s="269">
        <v>2345</v>
      </c>
      <c r="G7540" s="270">
        <v>4712.8</v>
      </c>
      <c r="M7540" s="267">
        <v>-82.726851419114681</v>
      </c>
    </row>
    <row r="7541" spans="1:13" x14ac:dyDescent="0.25">
      <c r="A7541" s="267">
        <v>9475171</v>
      </c>
      <c r="B7541" s="267" t="s">
        <v>17197</v>
      </c>
      <c r="C7541" s="267" t="s">
        <v>22275</v>
      </c>
      <c r="D7541" s="268"/>
      <c r="E7541" s="267">
        <v>50</v>
      </c>
      <c r="F7541" s="269">
        <v>2217</v>
      </c>
      <c r="G7541" s="270">
        <v>4455.2</v>
      </c>
      <c r="M7541" s="267">
        <v>-78.139066088863643</v>
      </c>
    </row>
    <row r="7542" spans="1:13" x14ac:dyDescent="0.25">
      <c r="A7542" s="267">
        <v>9475174</v>
      </c>
      <c r="B7542" s="267" t="s">
        <v>17199</v>
      </c>
      <c r="C7542" s="267" t="s">
        <v>2525</v>
      </c>
      <c r="D7542" s="268"/>
      <c r="E7542" s="267">
        <v>60</v>
      </c>
      <c r="F7542" s="269">
        <v>837</v>
      </c>
      <c r="G7542" s="270">
        <v>1682.8</v>
      </c>
      <c r="M7542" s="267">
        <v>-82.601462624739625</v>
      </c>
    </row>
    <row r="7543" spans="1:13" x14ac:dyDescent="0.25">
      <c r="A7543" s="267">
        <v>9475175</v>
      </c>
      <c r="B7543" s="267" t="s">
        <v>17201</v>
      </c>
      <c r="C7543" s="267" t="s">
        <v>2525</v>
      </c>
      <c r="D7543" s="268"/>
      <c r="E7543" s="267">
        <v>50</v>
      </c>
      <c r="F7543" s="269">
        <v>1190</v>
      </c>
      <c r="G7543" s="270">
        <v>2391.4</v>
      </c>
      <c r="M7543" s="267">
        <v>-78.073989168124783</v>
      </c>
    </row>
    <row r="7544" spans="1:13" x14ac:dyDescent="0.25">
      <c r="A7544" s="267">
        <v>9475181</v>
      </c>
      <c r="B7544" s="267" t="s">
        <v>17203</v>
      </c>
      <c r="C7544" s="267" t="s">
        <v>2525</v>
      </c>
      <c r="D7544" s="268"/>
      <c r="E7544" s="267">
        <v>50</v>
      </c>
      <c r="F7544" s="269">
        <v>547</v>
      </c>
      <c r="G7544" s="270">
        <v>1100.2</v>
      </c>
      <c r="M7544" s="267">
        <v>-24.045240819511704</v>
      </c>
    </row>
    <row r="7545" spans="1:13" x14ac:dyDescent="0.25">
      <c r="A7545" s="267">
        <v>9475182</v>
      </c>
      <c r="B7545" s="267" t="s">
        <v>17205</v>
      </c>
      <c r="C7545" s="267" t="s">
        <v>2525</v>
      </c>
      <c r="D7545" s="268"/>
      <c r="E7545" s="267">
        <v>60</v>
      </c>
      <c r="F7545" s="269">
        <v>742</v>
      </c>
      <c r="G7545" s="270">
        <v>1491.2</v>
      </c>
      <c r="M7545" s="267">
        <v>-82.654608390526278</v>
      </c>
    </row>
    <row r="7546" spans="1:13" x14ac:dyDescent="0.25">
      <c r="A7546" s="267">
        <v>9475184</v>
      </c>
      <c r="B7546" s="267" t="s">
        <v>17207</v>
      </c>
      <c r="C7546" s="267" t="s">
        <v>2525</v>
      </c>
      <c r="D7546" s="268"/>
      <c r="E7546" s="267">
        <v>60</v>
      </c>
      <c r="F7546" s="269">
        <v>600</v>
      </c>
      <c r="G7546" s="270">
        <v>1205.5999999999999</v>
      </c>
      <c r="M7546" s="267">
        <v>-81.439119609418455</v>
      </c>
    </row>
    <row r="7547" spans="1:13" x14ac:dyDescent="0.25">
      <c r="A7547" s="267">
        <v>9475189</v>
      </c>
      <c r="B7547" s="267" t="s">
        <v>17209</v>
      </c>
      <c r="C7547" s="267" t="s">
        <v>2525</v>
      </c>
      <c r="D7547" s="268"/>
      <c r="E7547" s="267">
        <v>70</v>
      </c>
      <c r="F7547" s="269">
        <v>1051</v>
      </c>
      <c r="G7547" s="270">
        <v>2111.6</v>
      </c>
      <c r="M7547" s="267">
        <v>-85.011960569414597</v>
      </c>
    </row>
    <row r="7548" spans="1:13" x14ac:dyDescent="0.25">
      <c r="A7548" s="267">
        <v>9475451</v>
      </c>
      <c r="B7548" s="267" t="s">
        <v>17211</v>
      </c>
      <c r="C7548" s="267" t="s">
        <v>22278</v>
      </c>
      <c r="D7548" s="268"/>
      <c r="E7548" s="267">
        <v>50</v>
      </c>
      <c r="F7548" s="269">
        <v>0</v>
      </c>
      <c r="G7548" s="270">
        <v>0</v>
      </c>
      <c r="M7548" s="267">
        <v>0</v>
      </c>
    </row>
    <row r="7549" spans="1:13" x14ac:dyDescent="0.25">
      <c r="A7549" s="267">
        <v>9475452</v>
      </c>
      <c r="B7549" s="267" t="s">
        <v>17213</v>
      </c>
      <c r="C7549" s="267" t="s">
        <v>22278</v>
      </c>
      <c r="D7549" s="268"/>
      <c r="E7549" s="267">
        <v>50</v>
      </c>
      <c r="F7549" s="269">
        <v>0</v>
      </c>
      <c r="G7549" s="270">
        <v>0</v>
      </c>
      <c r="M7549" s="267">
        <v>0</v>
      </c>
    </row>
    <row r="7550" spans="1:13" x14ac:dyDescent="0.25">
      <c r="A7550" s="267">
        <v>9475453</v>
      </c>
      <c r="B7550" s="267" t="s">
        <v>17215</v>
      </c>
      <c r="C7550" s="267" t="s">
        <v>22278</v>
      </c>
      <c r="D7550" s="268"/>
      <c r="E7550" s="267">
        <v>50</v>
      </c>
      <c r="F7550" s="269">
        <v>0</v>
      </c>
      <c r="G7550" s="270">
        <v>0</v>
      </c>
      <c r="M7550" s="267">
        <v>0</v>
      </c>
    </row>
    <row r="7551" spans="1:13" x14ac:dyDescent="0.25">
      <c r="A7551" s="267">
        <v>9475454</v>
      </c>
      <c r="B7551" s="267" t="s">
        <v>17217</v>
      </c>
      <c r="C7551" s="267" t="s">
        <v>22278</v>
      </c>
      <c r="D7551" s="268"/>
      <c r="E7551" s="267">
        <v>50</v>
      </c>
      <c r="F7551" s="269">
        <v>0</v>
      </c>
      <c r="G7551" s="270">
        <v>0</v>
      </c>
      <c r="M7551" s="267">
        <v>0</v>
      </c>
    </row>
    <row r="7552" spans="1:13" x14ac:dyDescent="0.25">
      <c r="A7552" s="267">
        <v>9476145</v>
      </c>
      <c r="B7552" s="267" t="s">
        <v>17219</v>
      </c>
      <c r="C7552" s="267" t="s">
        <v>22275</v>
      </c>
      <c r="D7552" s="268"/>
      <c r="E7552" s="267">
        <v>50</v>
      </c>
      <c r="F7552" s="269">
        <v>8525</v>
      </c>
      <c r="G7552" s="270">
        <v>17136.2</v>
      </c>
      <c r="M7552" s="267">
        <v>-69.393179100130908</v>
      </c>
    </row>
    <row r="7553" spans="1:13" x14ac:dyDescent="0.25">
      <c r="A7553" s="267">
        <v>9476146</v>
      </c>
      <c r="B7553" s="267" t="s">
        <v>17221</v>
      </c>
      <c r="C7553" s="267" t="s">
        <v>2525</v>
      </c>
      <c r="D7553" s="268"/>
      <c r="E7553" s="267">
        <v>50</v>
      </c>
      <c r="F7553" s="269">
        <v>3927</v>
      </c>
      <c r="G7553" s="270">
        <v>7892.6</v>
      </c>
      <c r="M7553" s="267">
        <v>-78.454347063844921</v>
      </c>
    </row>
    <row r="7554" spans="1:13" x14ac:dyDescent="0.25">
      <c r="A7554" s="267">
        <v>9476152</v>
      </c>
      <c r="B7554" s="267" t="s">
        <v>17223</v>
      </c>
      <c r="C7554" s="267" t="s">
        <v>22275</v>
      </c>
      <c r="D7554" s="268"/>
      <c r="E7554" s="267">
        <v>50</v>
      </c>
      <c r="F7554" s="269">
        <v>1751</v>
      </c>
      <c r="G7554" s="270">
        <v>3519.2</v>
      </c>
      <c r="M7554" s="267">
        <v>-77.765316288552967</v>
      </c>
    </row>
    <row r="7555" spans="1:13" x14ac:dyDescent="0.25">
      <c r="A7555" s="267">
        <v>9476154</v>
      </c>
      <c r="B7555" s="267" t="s">
        <v>17225</v>
      </c>
      <c r="C7555" s="267" t="s">
        <v>2525</v>
      </c>
      <c r="D7555" s="268"/>
      <c r="E7555" s="267">
        <v>60</v>
      </c>
      <c r="F7555" s="269">
        <v>1446</v>
      </c>
      <c r="G7555" s="270">
        <v>2905.8</v>
      </c>
      <c r="M7555" s="267">
        <v>-80.662373042552971</v>
      </c>
    </row>
    <row r="7556" spans="1:13" x14ac:dyDescent="0.25">
      <c r="A7556" s="267">
        <v>9476159</v>
      </c>
      <c r="B7556" s="267" t="s">
        <v>17227</v>
      </c>
      <c r="C7556" s="267" t="s">
        <v>2525</v>
      </c>
      <c r="D7556" s="268"/>
      <c r="E7556" s="267">
        <v>60</v>
      </c>
      <c r="F7556" s="269">
        <v>912</v>
      </c>
      <c r="G7556" s="270">
        <v>1832.2</v>
      </c>
      <c r="M7556" s="267">
        <v>-80.800580123748517</v>
      </c>
    </row>
    <row r="7557" spans="1:13" x14ac:dyDescent="0.25">
      <c r="A7557" s="267">
        <v>9476164</v>
      </c>
      <c r="B7557" s="267" t="s">
        <v>17229</v>
      </c>
      <c r="C7557" s="267" t="s">
        <v>2525</v>
      </c>
      <c r="D7557" s="268"/>
      <c r="E7557" s="267">
        <v>60</v>
      </c>
      <c r="F7557" s="269">
        <v>2012</v>
      </c>
      <c r="G7557" s="270">
        <v>4044.6</v>
      </c>
      <c r="M7557" s="267">
        <v>-80.931239941626131</v>
      </c>
    </row>
    <row r="7558" spans="1:13" x14ac:dyDescent="0.25">
      <c r="A7558" s="267">
        <v>9476166</v>
      </c>
      <c r="B7558" s="267" t="s">
        <v>4409</v>
      </c>
      <c r="C7558" s="267" t="s">
        <v>2525</v>
      </c>
      <c r="D7558" s="268"/>
      <c r="E7558" s="267">
        <v>60</v>
      </c>
      <c r="F7558" s="269">
        <v>369</v>
      </c>
      <c r="G7558" s="270">
        <v>741.2</v>
      </c>
      <c r="M7558" s="267">
        <v>-83.983688469044054</v>
      </c>
    </row>
    <row r="7559" spans="1:13" x14ac:dyDescent="0.25">
      <c r="A7559" s="267">
        <v>9476171</v>
      </c>
      <c r="B7559" s="267" t="s">
        <v>17232</v>
      </c>
      <c r="C7559" s="267" t="s">
        <v>2525</v>
      </c>
      <c r="D7559" s="268"/>
      <c r="E7559" s="267">
        <v>60</v>
      </c>
      <c r="F7559" s="269">
        <v>554</v>
      </c>
      <c r="G7559" s="270">
        <v>1113.5999999999999</v>
      </c>
      <c r="M7559" s="267">
        <v>-82.401132845462314</v>
      </c>
    </row>
    <row r="7560" spans="1:13" x14ac:dyDescent="0.25">
      <c r="A7560" s="267">
        <v>9476175</v>
      </c>
      <c r="B7560" s="267" t="s">
        <v>17234</v>
      </c>
      <c r="C7560" s="267" t="s">
        <v>2525</v>
      </c>
      <c r="D7560" s="268"/>
      <c r="E7560" s="267">
        <v>50</v>
      </c>
      <c r="F7560" s="269">
        <v>1640</v>
      </c>
      <c r="G7560" s="270">
        <v>3297.4</v>
      </c>
      <c r="M7560" s="267">
        <v>-18.423129661466675</v>
      </c>
    </row>
    <row r="7561" spans="1:13" x14ac:dyDescent="0.25">
      <c r="A7561" s="267">
        <v>9476177</v>
      </c>
      <c r="B7561" s="267" t="s">
        <v>17236</v>
      </c>
      <c r="C7561" s="267" t="s">
        <v>2525</v>
      </c>
      <c r="D7561" s="268"/>
      <c r="E7561" s="267">
        <v>60</v>
      </c>
      <c r="F7561" s="269">
        <v>1777</v>
      </c>
      <c r="G7561" s="270">
        <v>3571.8</v>
      </c>
      <c r="M7561" s="267">
        <v>-80.18307035254675</v>
      </c>
    </row>
    <row r="7562" spans="1:13" x14ac:dyDescent="0.25">
      <c r="A7562" s="267">
        <v>9476178</v>
      </c>
      <c r="B7562" s="267" t="s">
        <v>17238</v>
      </c>
      <c r="C7562" s="267" t="s">
        <v>2525</v>
      </c>
      <c r="D7562" s="268"/>
      <c r="E7562" s="267">
        <v>60</v>
      </c>
      <c r="F7562" s="269">
        <v>2549</v>
      </c>
      <c r="G7562" s="270">
        <v>5123.6000000000004</v>
      </c>
      <c r="M7562" s="267">
        <v>-80.630457412362617</v>
      </c>
    </row>
    <row r="7563" spans="1:13" x14ac:dyDescent="0.25">
      <c r="A7563" s="267">
        <v>9476179</v>
      </c>
      <c r="B7563" s="267" t="s">
        <v>17240</v>
      </c>
      <c r="C7563" s="267" t="s">
        <v>2525</v>
      </c>
      <c r="D7563" s="268"/>
      <c r="E7563" s="267">
        <v>50</v>
      </c>
      <c r="F7563" s="269">
        <v>1123</v>
      </c>
      <c r="G7563" s="270">
        <v>2256.6</v>
      </c>
      <c r="M7563" s="267">
        <v>-46.455028640793806</v>
      </c>
    </row>
    <row r="7564" spans="1:13" x14ac:dyDescent="0.25">
      <c r="A7564" s="267">
        <v>9476180</v>
      </c>
      <c r="B7564" s="267" t="s">
        <v>17242</v>
      </c>
      <c r="C7564" s="267" t="s">
        <v>22275</v>
      </c>
      <c r="D7564" s="268"/>
      <c r="E7564" s="267">
        <v>60</v>
      </c>
      <c r="F7564" s="269">
        <v>1029</v>
      </c>
      <c r="G7564" s="270">
        <v>2068.1999999999998</v>
      </c>
      <c r="M7564" s="267">
        <v>-84.632011487607102</v>
      </c>
    </row>
    <row r="7565" spans="1:13" x14ac:dyDescent="0.25">
      <c r="A7565" s="267">
        <v>9476182</v>
      </c>
      <c r="B7565" s="267" t="s">
        <v>17244</v>
      </c>
      <c r="C7565" s="267" t="s">
        <v>2525</v>
      </c>
      <c r="D7565" s="268"/>
      <c r="E7565" s="267">
        <v>50</v>
      </c>
      <c r="F7565" s="269">
        <v>273</v>
      </c>
      <c r="G7565" s="270">
        <v>547.79999999999995</v>
      </c>
      <c r="M7565" s="267">
        <v>-77.238460966918069</v>
      </c>
    </row>
    <row r="7566" spans="1:13" x14ac:dyDescent="0.25">
      <c r="A7566" s="267">
        <v>9476183</v>
      </c>
      <c r="B7566" s="267" t="s">
        <v>17246</v>
      </c>
      <c r="C7566" s="267" t="s">
        <v>2525</v>
      </c>
      <c r="D7566" s="268"/>
      <c r="E7566" s="267">
        <v>50</v>
      </c>
      <c r="F7566" s="269">
        <v>1909</v>
      </c>
      <c r="G7566" s="270">
        <v>3837.6</v>
      </c>
      <c r="M7566" s="267">
        <v>-77.922680079331883</v>
      </c>
    </row>
    <row r="7567" spans="1:13" x14ac:dyDescent="0.25">
      <c r="A7567" s="267">
        <v>9476184</v>
      </c>
      <c r="B7567" s="267" t="s">
        <v>17248</v>
      </c>
      <c r="C7567" s="267" t="s">
        <v>22275</v>
      </c>
      <c r="D7567" s="268"/>
      <c r="E7567" s="267">
        <v>60</v>
      </c>
      <c r="F7567" s="269">
        <v>1430</v>
      </c>
      <c r="G7567" s="270">
        <v>2873.8</v>
      </c>
      <c r="M7567" s="267">
        <v>-80.299044776435977</v>
      </c>
    </row>
    <row r="7568" spans="1:13" x14ac:dyDescent="0.25">
      <c r="A7568" s="267">
        <v>9476185</v>
      </c>
      <c r="B7568" s="267" t="s">
        <v>17250</v>
      </c>
      <c r="C7568" s="267" t="s">
        <v>2525</v>
      </c>
      <c r="D7568" s="268"/>
      <c r="E7568" s="267">
        <v>50</v>
      </c>
      <c r="F7568" s="269">
        <v>1487</v>
      </c>
      <c r="G7568" s="270">
        <v>2989.4</v>
      </c>
      <c r="M7568" s="267">
        <v>-76.751541722996237</v>
      </c>
    </row>
    <row r="7569" spans="1:13" x14ac:dyDescent="0.25">
      <c r="A7569" s="267">
        <v>9476189</v>
      </c>
      <c r="B7569" s="267" t="s">
        <v>17252</v>
      </c>
      <c r="C7569" s="267" t="s">
        <v>2525</v>
      </c>
      <c r="D7569" s="268"/>
      <c r="E7569" s="267">
        <v>60</v>
      </c>
      <c r="F7569" s="269">
        <v>1937</v>
      </c>
      <c r="G7569" s="270">
        <v>3893.4</v>
      </c>
      <c r="M7569" s="267">
        <v>-82.078247474760985</v>
      </c>
    </row>
    <row r="7570" spans="1:13" x14ac:dyDescent="0.25">
      <c r="A7570" s="267">
        <v>9476451</v>
      </c>
      <c r="B7570" s="267" t="s">
        <v>17254</v>
      </c>
      <c r="C7570" s="267" t="s">
        <v>22278</v>
      </c>
      <c r="D7570" s="268"/>
      <c r="E7570" s="267">
        <v>50</v>
      </c>
      <c r="F7570" s="269">
        <v>0</v>
      </c>
      <c r="G7570" s="270">
        <v>0</v>
      </c>
      <c r="M7570" s="267">
        <v>0</v>
      </c>
    </row>
    <row r="7571" spans="1:13" x14ac:dyDescent="0.25">
      <c r="A7571" s="267">
        <v>9476453</v>
      </c>
      <c r="B7571" s="267" t="s">
        <v>17256</v>
      </c>
      <c r="C7571" s="267" t="s">
        <v>22278</v>
      </c>
      <c r="D7571" s="268"/>
      <c r="E7571" s="267">
        <v>50</v>
      </c>
      <c r="F7571" s="269">
        <v>0</v>
      </c>
      <c r="G7571" s="270">
        <v>0</v>
      </c>
      <c r="M7571" s="267">
        <v>0</v>
      </c>
    </row>
    <row r="7572" spans="1:13" x14ac:dyDescent="0.25">
      <c r="A7572" s="267">
        <v>9477117</v>
      </c>
      <c r="B7572" s="267" t="s">
        <v>17258</v>
      </c>
      <c r="C7572" s="267" t="s">
        <v>2525</v>
      </c>
      <c r="D7572" s="268"/>
      <c r="E7572" s="267">
        <v>60</v>
      </c>
      <c r="F7572" s="269">
        <v>468</v>
      </c>
      <c r="G7572" s="270">
        <v>941.4</v>
      </c>
      <c r="M7572" s="267">
        <v>-83.183492651958645</v>
      </c>
    </row>
    <row r="7573" spans="1:13" x14ac:dyDescent="0.25">
      <c r="A7573" s="267">
        <v>9477118</v>
      </c>
      <c r="B7573" s="267" t="s">
        <v>17260</v>
      </c>
      <c r="C7573" s="267" t="s">
        <v>2525</v>
      </c>
      <c r="D7573" s="268"/>
      <c r="E7573" s="267">
        <v>70</v>
      </c>
      <c r="F7573" s="269">
        <v>265</v>
      </c>
      <c r="G7573" s="270">
        <v>533</v>
      </c>
      <c r="M7573" s="267">
        <v>-85.071545820048357</v>
      </c>
    </row>
    <row r="7574" spans="1:13" x14ac:dyDescent="0.25">
      <c r="A7574" s="267">
        <v>9477119</v>
      </c>
      <c r="B7574" s="267" t="s">
        <v>17262</v>
      </c>
      <c r="C7574" s="267" t="s">
        <v>2525</v>
      </c>
      <c r="D7574" s="268"/>
      <c r="E7574" s="267">
        <v>60</v>
      </c>
      <c r="F7574" s="269">
        <v>504</v>
      </c>
      <c r="G7574" s="270">
        <v>1012.6</v>
      </c>
      <c r="M7574" s="267">
        <v>-81.276402312245537</v>
      </c>
    </row>
    <row r="7575" spans="1:13" x14ac:dyDescent="0.25">
      <c r="A7575" s="267">
        <v>9477121</v>
      </c>
      <c r="B7575" s="267" t="s">
        <v>17264</v>
      </c>
      <c r="C7575" s="267" t="s">
        <v>2525</v>
      </c>
      <c r="D7575" s="268"/>
      <c r="E7575" s="267">
        <v>50</v>
      </c>
      <c r="F7575" s="269">
        <v>1729</v>
      </c>
      <c r="G7575" s="270">
        <v>3475.4</v>
      </c>
      <c r="M7575" s="267">
        <v>-70.075307463149926</v>
      </c>
    </row>
    <row r="7576" spans="1:13" x14ac:dyDescent="0.25">
      <c r="A7576" s="267">
        <v>9477124</v>
      </c>
      <c r="B7576" s="267" t="s">
        <v>17266</v>
      </c>
      <c r="C7576" s="267" t="s">
        <v>2525</v>
      </c>
      <c r="D7576" s="268"/>
      <c r="E7576" s="267">
        <v>50</v>
      </c>
      <c r="F7576" s="269">
        <v>1247</v>
      </c>
      <c r="G7576" s="270">
        <v>2506.1999999999998</v>
      </c>
      <c r="M7576" s="267">
        <v>-50.030818771025032</v>
      </c>
    </row>
    <row r="7577" spans="1:13" x14ac:dyDescent="0.25">
      <c r="A7577" s="267">
        <v>9477127</v>
      </c>
      <c r="B7577" s="267" t="s">
        <v>17268</v>
      </c>
      <c r="C7577" s="267" t="s">
        <v>2525</v>
      </c>
      <c r="D7577" s="268"/>
      <c r="E7577" s="267">
        <v>60</v>
      </c>
      <c r="F7577" s="269">
        <v>798</v>
      </c>
      <c r="G7577" s="270">
        <v>1603</v>
      </c>
      <c r="M7577" s="267">
        <v>-80.026236423920153</v>
      </c>
    </row>
    <row r="7578" spans="1:13" x14ac:dyDescent="0.25">
      <c r="A7578" s="267">
        <v>9477128</v>
      </c>
      <c r="B7578" s="267" t="s">
        <v>17270</v>
      </c>
      <c r="C7578" s="267" t="s">
        <v>22275</v>
      </c>
      <c r="D7578" s="268"/>
      <c r="E7578" s="267">
        <v>50</v>
      </c>
      <c r="F7578" s="269">
        <v>13204</v>
      </c>
      <c r="G7578" s="270">
        <v>26540</v>
      </c>
      <c r="M7578" s="267">
        <v>-65.704347523782161</v>
      </c>
    </row>
    <row r="7579" spans="1:13" x14ac:dyDescent="0.25">
      <c r="A7579" s="267">
        <v>9477129</v>
      </c>
      <c r="B7579" s="267" t="s">
        <v>17272</v>
      </c>
      <c r="C7579" s="267" t="s">
        <v>22275</v>
      </c>
      <c r="D7579" s="268"/>
      <c r="E7579" s="267">
        <v>60</v>
      </c>
      <c r="F7579" s="269">
        <v>517</v>
      </c>
      <c r="G7579" s="270">
        <v>1039.8</v>
      </c>
      <c r="M7579" s="267">
        <v>-80.563435559418167</v>
      </c>
    </row>
    <row r="7580" spans="1:13" x14ac:dyDescent="0.25">
      <c r="A7580" s="267">
        <v>9477135</v>
      </c>
      <c r="B7580" s="267" t="s">
        <v>17274</v>
      </c>
      <c r="C7580" s="267" t="s">
        <v>2525</v>
      </c>
      <c r="D7580" s="268"/>
      <c r="E7580" s="267">
        <v>60</v>
      </c>
      <c r="F7580" s="269">
        <v>489</v>
      </c>
      <c r="G7580" s="270">
        <v>982</v>
      </c>
      <c r="M7580" s="267">
        <v>-83.618643095568387</v>
      </c>
    </row>
    <row r="7581" spans="1:13" x14ac:dyDescent="0.25">
      <c r="A7581" s="267">
        <v>9477136</v>
      </c>
      <c r="B7581" s="267" t="s">
        <v>17276</v>
      </c>
      <c r="C7581" s="267" t="s">
        <v>2525</v>
      </c>
      <c r="D7581" s="268"/>
      <c r="E7581" s="267">
        <v>50</v>
      </c>
      <c r="F7581" s="269">
        <v>3245</v>
      </c>
      <c r="G7581" s="270">
        <v>6522.2</v>
      </c>
      <c r="M7581" s="267">
        <v>-75.24644043522099</v>
      </c>
    </row>
    <row r="7582" spans="1:13" x14ac:dyDescent="0.25">
      <c r="A7582" s="267">
        <v>9477138</v>
      </c>
      <c r="B7582" s="267" t="s">
        <v>17278</v>
      </c>
      <c r="C7582" s="267" t="s">
        <v>2525</v>
      </c>
      <c r="D7582" s="268"/>
      <c r="E7582" s="267">
        <v>60</v>
      </c>
      <c r="F7582" s="269">
        <v>1642</v>
      </c>
      <c r="G7582" s="270">
        <v>3300.2</v>
      </c>
      <c r="M7582" s="267">
        <v>-83.893311308033162</v>
      </c>
    </row>
    <row r="7583" spans="1:13" x14ac:dyDescent="0.25">
      <c r="A7583" s="267">
        <v>9477139</v>
      </c>
      <c r="B7583" s="267" t="s">
        <v>17280</v>
      </c>
      <c r="C7583" s="267" t="s">
        <v>2525</v>
      </c>
      <c r="D7583" s="268"/>
      <c r="E7583" s="267">
        <v>50</v>
      </c>
      <c r="F7583" s="269">
        <v>728</v>
      </c>
      <c r="G7583" s="270">
        <v>1462.8</v>
      </c>
      <c r="M7583" s="267">
        <v>-67.025769834482134</v>
      </c>
    </row>
    <row r="7584" spans="1:13" x14ac:dyDescent="0.25">
      <c r="A7584" s="267">
        <v>9477142</v>
      </c>
      <c r="B7584" s="267" t="s">
        <v>17282</v>
      </c>
      <c r="C7584" s="267" t="s">
        <v>2525</v>
      </c>
      <c r="D7584" s="268"/>
      <c r="E7584" s="267">
        <v>60</v>
      </c>
      <c r="F7584" s="269">
        <v>1932</v>
      </c>
      <c r="G7584" s="270">
        <v>3883.8</v>
      </c>
      <c r="M7584" s="267">
        <v>-79.417564477849751</v>
      </c>
    </row>
    <row r="7585" spans="1:13" x14ac:dyDescent="0.25">
      <c r="A7585" s="267">
        <v>9477143</v>
      </c>
      <c r="B7585" s="267" t="s">
        <v>17284</v>
      </c>
      <c r="C7585" s="267" t="s">
        <v>2525</v>
      </c>
      <c r="D7585" s="268"/>
      <c r="E7585" s="267">
        <v>50</v>
      </c>
      <c r="F7585" s="269">
        <v>1503</v>
      </c>
      <c r="G7585" s="270">
        <v>3022</v>
      </c>
      <c r="M7585" s="267">
        <v>-78.97996694923323</v>
      </c>
    </row>
    <row r="7586" spans="1:13" x14ac:dyDescent="0.25">
      <c r="A7586" s="267">
        <v>9477148</v>
      </c>
      <c r="B7586" s="267" t="s">
        <v>17286</v>
      </c>
      <c r="C7586" s="267" t="s">
        <v>2525</v>
      </c>
      <c r="D7586" s="268"/>
      <c r="E7586" s="267">
        <v>60</v>
      </c>
      <c r="F7586" s="269">
        <v>948</v>
      </c>
      <c r="G7586" s="270">
        <v>1906.4</v>
      </c>
      <c r="M7586" s="267">
        <v>-84.049450492293957</v>
      </c>
    </row>
    <row r="7587" spans="1:13" x14ac:dyDescent="0.25">
      <c r="A7587" s="267">
        <v>9477151</v>
      </c>
      <c r="B7587" s="267" t="s">
        <v>17288</v>
      </c>
      <c r="C7587" s="267" t="s">
        <v>2525</v>
      </c>
      <c r="D7587" s="268"/>
      <c r="E7587" s="267">
        <v>60</v>
      </c>
      <c r="F7587" s="269">
        <v>507</v>
      </c>
      <c r="G7587" s="270">
        <v>1019.2</v>
      </c>
      <c r="M7587" s="267">
        <v>-80.498590018228924</v>
      </c>
    </row>
    <row r="7588" spans="1:13" x14ac:dyDescent="0.25">
      <c r="A7588" s="267">
        <v>9477156</v>
      </c>
      <c r="B7588" s="267" t="s">
        <v>17290</v>
      </c>
      <c r="C7588" s="267" t="s">
        <v>22275</v>
      </c>
      <c r="D7588" s="268"/>
      <c r="E7588" s="267">
        <v>60</v>
      </c>
      <c r="F7588" s="269">
        <v>1628</v>
      </c>
      <c r="G7588" s="270">
        <v>3272.2</v>
      </c>
      <c r="M7588" s="267">
        <v>-80.139107877628362</v>
      </c>
    </row>
    <row r="7589" spans="1:13" x14ac:dyDescent="0.25">
      <c r="A7589" s="267">
        <v>9477157</v>
      </c>
      <c r="B7589" s="267" t="s">
        <v>17292</v>
      </c>
      <c r="C7589" s="267" t="s">
        <v>2525</v>
      </c>
      <c r="D7589" s="268"/>
      <c r="E7589" s="267">
        <v>50</v>
      </c>
      <c r="F7589" s="269">
        <v>2147</v>
      </c>
      <c r="G7589" s="270">
        <v>4315.3999999999996</v>
      </c>
      <c r="M7589" s="267">
        <v>-78.514302758405975</v>
      </c>
    </row>
    <row r="7590" spans="1:13" x14ac:dyDescent="0.25">
      <c r="A7590" s="267">
        <v>9477158</v>
      </c>
      <c r="B7590" s="267" t="s">
        <v>17294</v>
      </c>
      <c r="C7590" s="267" t="s">
        <v>2525</v>
      </c>
      <c r="D7590" s="268"/>
      <c r="E7590" s="267">
        <v>60</v>
      </c>
      <c r="F7590" s="269">
        <v>812</v>
      </c>
      <c r="G7590" s="270">
        <v>1631.6</v>
      </c>
      <c r="M7590" s="267">
        <v>-80.18034813337124</v>
      </c>
    </row>
    <row r="7591" spans="1:13" x14ac:dyDescent="0.25">
      <c r="A7591" s="267">
        <v>9477159</v>
      </c>
      <c r="B7591" s="267" t="s">
        <v>17296</v>
      </c>
      <c r="C7591" s="267" t="s">
        <v>2525</v>
      </c>
      <c r="D7591" s="268"/>
      <c r="E7591" s="267">
        <v>50</v>
      </c>
      <c r="F7591" s="269">
        <v>923</v>
      </c>
      <c r="G7591" s="270">
        <v>1855.2</v>
      </c>
      <c r="M7591" s="267">
        <v>-72.866554707455222</v>
      </c>
    </row>
    <row r="7592" spans="1:13" x14ac:dyDescent="0.25">
      <c r="A7592" s="267">
        <v>9477163</v>
      </c>
      <c r="B7592" s="267" t="s">
        <v>17298</v>
      </c>
      <c r="C7592" s="267" t="s">
        <v>2525</v>
      </c>
      <c r="D7592" s="268"/>
      <c r="E7592" s="267">
        <v>50</v>
      </c>
      <c r="F7592" s="269">
        <v>940</v>
      </c>
      <c r="G7592" s="270">
        <v>1889.2</v>
      </c>
      <c r="M7592" s="267">
        <v>-78.365779077133183</v>
      </c>
    </row>
    <row r="7593" spans="1:13" x14ac:dyDescent="0.25">
      <c r="A7593" s="267">
        <v>9477164</v>
      </c>
      <c r="B7593" s="267" t="s">
        <v>17300</v>
      </c>
      <c r="C7593" s="267" t="s">
        <v>2525</v>
      </c>
      <c r="D7593" s="268"/>
      <c r="E7593" s="267">
        <v>60</v>
      </c>
      <c r="F7593" s="269">
        <v>568</v>
      </c>
      <c r="G7593" s="270">
        <v>1141.8</v>
      </c>
      <c r="M7593" s="267">
        <v>-84.261524139234268</v>
      </c>
    </row>
    <row r="7594" spans="1:13" x14ac:dyDescent="0.25">
      <c r="A7594" s="267">
        <v>9478111</v>
      </c>
      <c r="B7594" s="267" t="s">
        <v>17302</v>
      </c>
      <c r="C7594" s="267" t="s">
        <v>2525</v>
      </c>
      <c r="D7594" s="268"/>
      <c r="E7594" s="267">
        <v>50</v>
      </c>
      <c r="F7594" s="269">
        <v>2694</v>
      </c>
      <c r="G7594" s="270">
        <v>5414.6</v>
      </c>
      <c r="M7594" s="267">
        <v>-76.658084618992532</v>
      </c>
    </row>
    <row r="7595" spans="1:13" x14ac:dyDescent="0.25">
      <c r="A7595" s="267">
        <v>9478116</v>
      </c>
      <c r="B7595" s="267" t="s">
        <v>17304</v>
      </c>
      <c r="C7595" s="267" t="s">
        <v>22275</v>
      </c>
      <c r="D7595" s="268"/>
      <c r="E7595" s="267">
        <v>50</v>
      </c>
      <c r="F7595" s="269">
        <v>3268</v>
      </c>
      <c r="G7595" s="270">
        <v>6568.4</v>
      </c>
      <c r="M7595" s="267">
        <v>-70.17498354918456</v>
      </c>
    </row>
    <row r="7596" spans="1:13" x14ac:dyDescent="0.25">
      <c r="A7596" s="267">
        <v>9478120</v>
      </c>
      <c r="B7596" s="267" t="s">
        <v>17306</v>
      </c>
      <c r="C7596" s="267" t="s">
        <v>2525</v>
      </c>
      <c r="D7596" s="268"/>
      <c r="E7596" s="267">
        <v>50</v>
      </c>
      <c r="F7596" s="269">
        <v>2795</v>
      </c>
      <c r="G7596" s="270">
        <v>5618.6</v>
      </c>
      <c r="M7596" s="267">
        <v>-78.963474723099836</v>
      </c>
    </row>
    <row r="7597" spans="1:13" x14ac:dyDescent="0.25">
      <c r="A7597" s="267">
        <v>9478127</v>
      </c>
      <c r="B7597" s="267" t="s">
        <v>17308</v>
      </c>
      <c r="C7597" s="267" t="s">
        <v>2525</v>
      </c>
      <c r="D7597" s="268"/>
      <c r="E7597" s="267">
        <v>60</v>
      </c>
      <c r="F7597" s="269">
        <v>837</v>
      </c>
      <c r="G7597" s="270">
        <v>1682.2</v>
      </c>
      <c r="M7597" s="267">
        <v>-80.674824597535732</v>
      </c>
    </row>
    <row r="7598" spans="1:13" x14ac:dyDescent="0.25">
      <c r="A7598" s="267">
        <v>9478139</v>
      </c>
      <c r="B7598" s="267" t="s">
        <v>8262</v>
      </c>
      <c r="C7598" s="267" t="s">
        <v>22275</v>
      </c>
      <c r="D7598" s="268"/>
      <c r="E7598" s="267">
        <v>50</v>
      </c>
      <c r="F7598" s="269">
        <v>10095</v>
      </c>
      <c r="G7598" s="270">
        <v>20291.400000000001</v>
      </c>
      <c r="M7598" s="267">
        <v>-76.682281122869483</v>
      </c>
    </row>
    <row r="7599" spans="1:13" x14ac:dyDescent="0.25">
      <c r="A7599" s="267">
        <v>9478143</v>
      </c>
      <c r="B7599" s="267" t="s">
        <v>17311</v>
      </c>
      <c r="C7599" s="267" t="s">
        <v>2525</v>
      </c>
      <c r="D7599" s="268"/>
      <c r="E7599" s="267">
        <v>60</v>
      </c>
      <c r="F7599" s="269">
        <v>628</v>
      </c>
      <c r="G7599" s="270">
        <v>1261.4000000000001</v>
      </c>
      <c r="M7599" s="267">
        <v>-84.374780027231594</v>
      </c>
    </row>
    <row r="7600" spans="1:13" x14ac:dyDescent="0.25">
      <c r="A7600" s="267">
        <v>9478144</v>
      </c>
      <c r="B7600" s="267" t="s">
        <v>17313</v>
      </c>
      <c r="C7600" s="267" t="s">
        <v>2525</v>
      </c>
      <c r="D7600" s="268"/>
      <c r="E7600" s="267">
        <v>50</v>
      </c>
      <c r="F7600" s="269">
        <v>796</v>
      </c>
      <c r="G7600" s="270">
        <v>1600.2</v>
      </c>
      <c r="M7600" s="267">
        <v>-77.220984645600879</v>
      </c>
    </row>
    <row r="7601" spans="1:13" x14ac:dyDescent="0.25">
      <c r="A7601" s="267">
        <v>9478145</v>
      </c>
      <c r="B7601" s="267" t="s">
        <v>17315</v>
      </c>
      <c r="C7601" s="267" t="s">
        <v>2525</v>
      </c>
      <c r="D7601" s="268"/>
      <c r="E7601" s="267">
        <v>50</v>
      </c>
      <c r="F7601" s="269">
        <v>3233</v>
      </c>
      <c r="G7601" s="270">
        <v>6497.8</v>
      </c>
      <c r="M7601" s="267">
        <v>-76.797413338158293</v>
      </c>
    </row>
    <row r="7602" spans="1:13" x14ac:dyDescent="0.25">
      <c r="A7602" s="267">
        <v>9478155</v>
      </c>
      <c r="B7602" s="267" t="s">
        <v>17317</v>
      </c>
      <c r="C7602" s="267" t="s">
        <v>2525</v>
      </c>
      <c r="D7602" s="268"/>
      <c r="E7602" s="267">
        <v>50</v>
      </c>
      <c r="F7602" s="269">
        <v>1690</v>
      </c>
      <c r="G7602" s="270">
        <v>3397.2</v>
      </c>
      <c r="M7602" s="267">
        <v>-68.090310249681437</v>
      </c>
    </row>
    <row r="7603" spans="1:13" x14ac:dyDescent="0.25">
      <c r="A7603" s="267">
        <v>9478165</v>
      </c>
      <c r="B7603" s="267" t="s">
        <v>17319</v>
      </c>
      <c r="C7603" s="267" t="s">
        <v>22275</v>
      </c>
      <c r="D7603" s="268"/>
      <c r="E7603" s="267">
        <v>50</v>
      </c>
      <c r="F7603" s="269">
        <v>5154</v>
      </c>
      <c r="G7603" s="270">
        <v>10359.6</v>
      </c>
      <c r="M7603" s="267">
        <v>-70.837476816674908</v>
      </c>
    </row>
    <row r="7604" spans="1:13" x14ac:dyDescent="0.25">
      <c r="A7604" s="267">
        <v>9478176</v>
      </c>
      <c r="B7604" s="267" t="s">
        <v>17321</v>
      </c>
      <c r="C7604" s="267" t="s">
        <v>22275</v>
      </c>
      <c r="D7604" s="268"/>
      <c r="E7604" s="267">
        <v>60</v>
      </c>
      <c r="F7604" s="269">
        <v>2380</v>
      </c>
      <c r="G7604" s="270">
        <v>4782.8</v>
      </c>
      <c r="M7604" s="267">
        <v>-79.04356588701792</v>
      </c>
    </row>
    <row r="7605" spans="1:13" x14ac:dyDescent="0.25">
      <c r="A7605" s="267">
        <v>9478451</v>
      </c>
      <c r="B7605" s="267" t="s">
        <v>17323</v>
      </c>
      <c r="C7605" s="267" t="s">
        <v>22278</v>
      </c>
      <c r="D7605" s="268"/>
      <c r="E7605" s="267">
        <v>50</v>
      </c>
      <c r="F7605" s="269">
        <v>0</v>
      </c>
      <c r="G7605" s="270">
        <v>0</v>
      </c>
      <c r="M7605" s="267">
        <v>0</v>
      </c>
    </row>
    <row r="7606" spans="1:13" x14ac:dyDescent="0.25">
      <c r="A7606" s="267">
        <v>9478453</v>
      </c>
      <c r="B7606" s="267" t="s">
        <v>17325</v>
      </c>
      <c r="C7606" s="267" t="s">
        <v>22278</v>
      </c>
      <c r="D7606" s="268"/>
      <c r="E7606" s="267">
        <v>50</v>
      </c>
      <c r="F7606" s="269">
        <v>0</v>
      </c>
      <c r="G7606" s="270">
        <v>0</v>
      </c>
      <c r="M7606" s="267">
        <v>0</v>
      </c>
    </row>
    <row r="7607" spans="1:13" x14ac:dyDescent="0.25">
      <c r="A7607" s="267">
        <v>9479111</v>
      </c>
      <c r="B7607" s="267" t="s">
        <v>17327</v>
      </c>
      <c r="C7607" s="267" t="s">
        <v>2525</v>
      </c>
      <c r="D7607" s="268"/>
      <c r="E7607" s="267">
        <v>60</v>
      </c>
      <c r="F7607" s="269">
        <v>565</v>
      </c>
      <c r="G7607" s="270">
        <v>1135.2</v>
      </c>
      <c r="M7607" s="267">
        <v>-83.120473811179792</v>
      </c>
    </row>
    <row r="7608" spans="1:13" x14ac:dyDescent="0.25">
      <c r="A7608" s="267">
        <v>9479112</v>
      </c>
      <c r="B7608" s="267" t="s">
        <v>17329</v>
      </c>
      <c r="C7608" s="267" t="s">
        <v>22275</v>
      </c>
      <c r="D7608" s="268"/>
      <c r="E7608" s="267">
        <v>60</v>
      </c>
      <c r="F7608" s="269">
        <v>2694</v>
      </c>
      <c r="G7608" s="270">
        <v>5414.8</v>
      </c>
      <c r="M7608" s="267">
        <v>-83.064977624147261</v>
      </c>
    </row>
    <row r="7609" spans="1:13" x14ac:dyDescent="0.25">
      <c r="A7609" s="267">
        <v>9479126</v>
      </c>
      <c r="B7609" s="267" t="s">
        <v>17331</v>
      </c>
      <c r="C7609" s="267" t="s">
        <v>2525</v>
      </c>
      <c r="D7609" s="268"/>
      <c r="E7609" s="267">
        <v>60</v>
      </c>
      <c r="F7609" s="269">
        <v>577</v>
      </c>
      <c r="G7609" s="270">
        <v>1160.2</v>
      </c>
      <c r="M7609" s="267">
        <v>-80.296567425695628</v>
      </c>
    </row>
    <row r="7610" spans="1:13" x14ac:dyDescent="0.25">
      <c r="A7610" s="267">
        <v>9479127</v>
      </c>
      <c r="B7610" s="267" t="s">
        <v>17333</v>
      </c>
      <c r="C7610" s="267" t="s">
        <v>22275</v>
      </c>
      <c r="D7610" s="268"/>
      <c r="E7610" s="267">
        <v>50</v>
      </c>
      <c r="F7610" s="269">
        <v>725</v>
      </c>
      <c r="G7610" s="270">
        <v>1457.6</v>
      </c>
      <c r="M7610" s="267">
        <v>-74.020337245670845</v>
      </c>
    </row>
    <row r="7611" spans="1:13" x14ac:dyDescent="0.25">
      <c r="A7611" s="267">
        <v>9479129</v>
      </c>
      <c r="B7611" s="267" t="s">
        <v>17335</v>
      </c>
      <c r="C7611" s="267" t="s">
        <v>22275</v>
      </c>
      <c r="D7611" s="268"/>
      <c r="E7611" s="267">
        <v>60</v>
      </c>
      <c r="F7611" s="269">
        <v>1703</v>
      </c>
      <c r="G7611" s="270">
        <v>3423.2</v>
      </c>
      <c r="M7611" s="267">
        <v>-83.322012030103565</v>
      </c>
    </row>
    <row r="7612" spans="1:13" x14ac:dyDescent="0.25">
      <c r="A7612" s="267">
        <v>9479135</v>
      </c>
      <c r="B7612" s="267" t="s">
        <v>17337</v>
      </c>
      <c r="C7612" s="267" t="s">
        <v>22275</v>
      </c>
      <c r="D7612" s="268"/>
      <c r="E7612" s="267">
        <v>60</v>
      </c>
      <c r="F7612" s="269">
        <v>1635</v>
      </c>
      <c r="G7612" s="270">
        <v>3286.4</v>
      </c>
      <c r="M7612" s="267">
        <v>-84.166824264890238</v>
      </c>
    </row>
    <row r="7613" spans="1:13" x14ac:dyDescent="0.25">
      <c r="A7613" s="267">
        <v>9479136</v>
      </c>
      <c r="B7613" s="267" t="s">
        <v>17339</v>
      </c>
      <c r="C7613" s="267" t="s">
        <v>22275</v>
      </c>
      <c r="D7613" s="268"/>
      <c r="E7613" s="267">
        <v>50</v>
      </c>
      <c r="F7613" s="269">
        <v>8563</v>
      </c>
      <c r="G7613" s="270">
        <v>17212</v>
      </c>
      <c r="M7613" s="267">
        <v>-73.609119940050448</v>
      </c>
    </row>
    <row r="7614" spans="1:13" x14ac:dyDescent="0.25">
      <c r="A7614" s="267">
        <v>9479138</v>
      </c>
      <c r="B7614" s="267" t="s">
        <v>17341</v>
      </c>
      <c r="C7614" s="267" t="s">
        <v>2525</v>
      </c>
      <c r="D7614" s="268"/>
      <c r="E7614" s="267">
        <v>70</v>
      </c>
      <c r="F7614" s="269">
        <v>890</v>
      </c>
      <c r="G7614" s="270">
        <v>1788</v>
      </c>
      <c r="M7614" s="267">
        <v>-86.089333348879691</v>
      </c>
    </row>
    <row r="7615" spans="1:13" x14ac:dyDescent="0.25">
      <c r="A7615" s="267">
        <v>9479145</v>
      </c>
      <c r="B7615" s="267" t="s">
        <v>17343</v>
      </c>
      <c r="C7615" s="267" t="s">
        <v>2525</v>
      </c>
      <c r="D7615" s="268"/>
      <c r="E7615" s="267">
        <v>60</v>
      </c>
      <c r="F7615" s="269">
        <v>1119</v>
      </c>
      <c r="G7615" s="270">
        <v>2249.8000000000002</v>
      </c>
      <c r="M7615" s="267">
        <v>-79.334729336869628</v>
      </c>
    </row>
    <row r="7616" spans="1:13" x14ac:dyDescent="0.25">
      <c r="A7616" s="267">
        <v>9479147</v>
      </c>
      <c r="B7616" s="267" t="s">
        <v>17345</v>
      </c>
      <c r="C7616" s="267" t="s">
        <v>2525</v>
      </c>
      <c r="D7616" s="268"/>
      <c r="E7616" s="267">
        <v>60</v>
      </c>
      <c r="F7616" s="269">
        <v>649</v>
      </c>
      <c r="G7616" s="270">
        <v>1304.2</v>
      </c>
      <c r="M7616" s="267">
        <v>-82.225494084398917</v>
      </c>
    </row>
    <row r="7617" spans="1:13" x14ac:dyDescent="0.25">
      <c r="A7617" s="267">
        <v>9479150</v>
      </c>
      <c r="B7617" s="267" t="s">
        <v>17347</v>
      </c>
      <c r="C7617" s="267" t="s">
        <v>22275</v>
      </c>
      <c r="D7617" s="268"/>
      <c r="E7617" s="267">
        <v>60</v>
      </c>
      <c r="F7617" s="269">
        <v>1700</v>
      </c>
      <c r="G7617" s="270">
        <v>3416.4</v>
      </c>
      <c r="M7617" s="267">
        <v>-80.598947526366288</v>
      </c>
    </row>
    <row r="7618" spans="1:13" x14ac:dyDescent="0.25">
      <c r="A7618" s="267">
        <v>9479152</v>
      </c>
      <c r="B7618" s="267" t="s">
        <v>17349</v>
      </c>
      <c r="C7618" s="267" t="s">
        <v>22275</v>
      </c>
      <c r="D7618" s="268"/>
      <c r="E7618" s="267">
        <v>50</v>
      </c>
      <c r="F7618" s="269">
        <v>7706</v>
      </c>
      <c r="G7618" s="270">
        <v>15488.2</v>
      </c>
      <c r="M7618" s="267">
        <v>-70.142730229805252</v>
      </c>
    </row>
    <row r="7619" spans="1:13" x14ac:dyDescent="0.25">
      <c r="A7619" s="267">
        <v>9479158</v>
      </c>
      <c r="B7619" s="267" t="s">
        <v>17351</v>
      </c>
      <c r="C7619" s="267" t="s">
        <v>2525</v>
      </c>
      <c r="D7619" s="268"/>
      <c r="E7619" s="267">
        <v>60</v>
      </c>
      <c r="F7619" s="269">
        <v>945</v>
      </c>
      <c r="G7619" s="270">
        <v>1899.4</v>
      </c>
      <c r="M7619" s="267">
        <v>-80.354232572176159</v>
      </c>
    </row>
    <row r="7620" spans="1:13" x14ac:dyDescent="0.25">
      <c r="A7620" s="267">
        <v>9479159</v>
      </c>
      <c r="B7620" s="267" t="s">
        <v>17353</v>
      </c>
      <c r="C7620" s="267" t="s">
        <v>2525</v>
      </c>
      <c r="D7620" s="268"/>
      <c r="E7620" s="267">
        <v>60</v>
      </c>
      <c r="F7620" s="269">
        <v>592</v>
      </c>
      <c r="G7620" s="270">
        <v>1190</v>
      </c>
      <c r="M7620" s="267">
        <v>-79.028474531100201</v>
      </c>
    </row>
    <row r="7621" spans="1:13" x14ac:dyDescent="0.25">
      <c r="A7621" s="267">
        <v>9479161</v>
      </c>
      <c r="B7621" s="267" t="s">
        <v>17355</v>
      </c>
      <c r="C7621" s="267" t="s">
        <v>2525</v>
      </c>
      <c r="D7621" s="268"/>
      <c r="E7621" s="267">
        <v>60</v>
      </c>
      <c r="F7621" s="269">
        <v>1227</v>
      </c>
      <c r="G7621" s="270">
        <v>2466</v>
      </c>
      <c r="M7621" s="267">
        <v>-84.510051848386453</v>
      </c>
    </row>
    <row r="7622" spans="1:13" x14ac:dyDescent="0.25">
      <c r="A7622" s="267">
        <v>9479166</v>
      </c>
      <c r="B7622" s="267" t="s">
        <v>17357</v>
      </c>
      <c r="C7622" s="267" t="s">
        <v>22275</v>
      </c>
      <c r="D7622" s="268"/>
      <c r="E7622" s="267">
        <v>60</v>
      </c>
      <c r="F7622" s="269">
        <v>1639</v>
      </c>
      <c r="G7622" s="270">
        <v>3293.6</v>
      </c>
      <c r="M7622" s="267">
        <v>-79.78768481349077</v>
      </c>
    </row>
    <row r="7623" spans="1:13" x14ac:dyDescent="0.25">
      <c r="A7623" s="267">
        <v>9479169</v>
      </c>
      <c r="B7623" s="267" t="s">
        <v>17359</v>
      </c>
      <c r="C7623" s="267" t="s">
        <v>22275</v>
      </c>
      <c r="D7623" s="268"/>
      <c r="E7623" s="267">
        <v>50</v>
      </c>
      <c r="F7623" s="269">
        <v>4700</v>
      </c>
      <c r="G7623" s="270">
        <v>9446.4</v>
      </c>
      <c r="M7623" s="267">
        <v>-75.341219318518469</v>
      </c>
    </row>
    <row r="7624" spans="1:13" x14ac:dyDescent="0.25">
      <c r="A7624" s="267">
        <v>9479453</v>
      </c>
      <c r="B7624" s="267" t="s">
        <v>17361</v>
      </c>
      <c r="C7624" s="267" t="s">
        <v>22278</v>
      </c>
      <c r="D7624" s="268"/>
      <c r="E7624" s="267">
        <v>50</v>
      </c>
      <c r="F7624" s="269">
        <v>0</v>
      </c>
      <c r="G7624" s="270">
        <v>0</v>
      </c>
      <c r="M7624" s="267">
        <v>0</v>
      </c>
    </row>
    <row r="7625" spans="1:13" x14ac:dyDescent="0.25">
      <c r="A7625" s="267">
        <v>9479455</v>
      </c>
      <c r="B7625" s="267" t="s">
        <v>17363</v>
      </c>
      <c r="C7625" s="267" t="s">
        <v>22278</v>
      </c>
      <c r="D7625" s="268"/>
      <c r="E7625" s="267">
        <v>50</v>
      </c>
      <c r="F7625" s="269">
        <v>0</v>
      </c>
      <c r="G7625" s="270">
        <v>0</v>
      </c>
      <c r="M7625" s="267">
        <v>0</v>
      </c>
    </row>
    <row r="7626" spans="1:13" x14ac:dyDescent="0.25">
      <c r="A7626" s="267">
        <v>9479456</v>
      </c>
      <c r="B7626" s="267" t="s">
        <v>17365</v>
      </c>
      <c r="C7626" s="267" t="s">
        <v>22278</v>
      </c>
      <c r="D7626" s="268"/>
      <c r="E7626" s="267">
        <v>50</v>
      </c>
      <c r="F7626" s="269">
        <v>0</v>
      </c>
      <c r="G7626" s="270">
        <v>0</v>
      </c>
      <c r="M7626" s="267">
        <v>0</v>
      </c>
    </row>
    <row r="7627" spans="1:13" x14ac:dyDescent="0.25">
      <c r="A7627" s="267">
        <v>9479457</v>
      </c>
      <c r="B7627" s="267" t="s">
        <v>17367</v>
      </c>
      <c r="C7627" s="267" t="s">
        <v>22278</v>
      </c>
      <c r="D7627" s="268"/>
      <c r="E7627" s="267">
        <v>50</v>
      </c>
      <c r="F7627" s="269">
        <v>0</v>
      </c>
      <c r="G7627" s="270">
        <v>0</v>
      </c>
      <c r="M7627" s="267">
        <v>0</v>
      </c>
    </row>
    <row r="7628" spans="1:13" x14ac:dyDescent="0.25">
      <c r="A7628" s="267">
        <v>9479459</v>
      </c>
      <c r="B7628" s="267" t="s">
        <v>17369</v>
      </c>
      <c r="C7628" s="267" t="s">
        <v>22278</v>
      </c>
      <c r="D7628" s="268"/>
      <c r="E7628" s="267">
        <v>50</v>
      </c>
      <c r="F7628" s="269">
        <v>0</v>
      </c>
      <c r="G7628" s="270">
        <v>0</v>
      </c>
      <c r="M7628" s="267">
        <v>0</v>
      </c>
    </row>
    <row r="7629" spans="1:13" x14ac:dyDescent="0.25">
      <c r="A7629" s="267">
        <v>9479460</v>
      </c>
      <c r="B7629" s="267" t="s">
        <v>17371</v>
      </c>
      <c r="C7629" s="267" t="s">
        <v>22278</v>
      </c>
      <c r="D7629" s="268"/>
      <c r="E7629" s="267">
        <v>50</v>
      </c>
      <c r="F7629" s="269">
        <v>0</v>
      </c>
      <c r="G7629" s="270">
        <v>0</v>
      </c>
      <c r="M7629" s="267">
        <v>0</v>
      </c>
    </row>
    <row r="7630" spans="1:13" x14ac:dyDescent="0.25">
      <c r="A7630" s="267">
        <v>9479461</v>
      </c>
      <c r="B7630" s="267" t="s">
        <v>17373</v>
      </c>
      <c r="C7630" s="267" t="s">
        <v>22278</v>
      </c>
      <c r="D7630" s="268"/>
      <c r="E7630" s="267">
        <v>50</v>
      </c>
      <c r="F7630" s="269">
        <v>0</v>
      </c>
      <c r="G7630" s="270">
        <v>0</v>
      </c>
      <c r="M7630" s="267">
        <v>0</v>
      </c>
    </row>
    <row r="7631" spans="1:13" x14ac:dyDescent="0.25">
      <c r="A7631" s="267">
        <v>9479462</v>
      </c>
      <c r="B7631" s="267" t="s">
        <v>17375</v>
      </c>
      <c r="C7631" s="267" t="s">
        <v>22278</v>
      </c>
      <c r="D7631" s="268"/>
      <c r="E7631" s="267">
        <v>50</v>
      </c>
      <c r="F7631" s="269">
        <v>0</v>
      </c>
      <c r="G7631" s="270">
        <v>0</v>
      </c>
      <c r="M7631" s="267">
        <v>0</v>
      </c>
    </row>
    <row r="7632" spans="1:13" x14ac:dyDescent="0.25">
      <c r="A7632" s="267">
        <v>9479463</v>
      </c>
      <c r="B7632" s="267" t="s">
        <v>17377</v>
      </c>
      <c r="C7632" s="267" t="s">
        <v>22278</v>
      </c>
      <c r="D7632" s="268"/>
      <c r="E7632" s="267">
        <v>50</v>
      </c>
      <c r="F7632" s="269">
        <v>0</v>
      </c>
      <c r="G7632" s="270">
        <v>0</v>
      </c>
      <c r="M7632" s="267">
        <v>0</v>
      </c>
    </row>
    <row r="7633" spans="1:13" x14ac:dyDescent="0.25">
      <c r="A7633" s="267">
        <v>9561000</v>
      </c>
      <c r="B7633" s="267" t="s">
        <v>17379</v>
      </c>
      <c r="C7633" s="267" t="s">
        <v>22275</v>
      </c>
      <c r="D7633" s="268"/>
      <c r="E7633" s="267">
        <v>50</v>
      </c>
      <c r="F7633" s="269">
        <v>19880</v>
      </c>
      <c r="G7633" s="270">
        <v>39959.199999999997</v>
      </c>
      <c r="M7633" s="267">
        <v>-69.611540853774329</v>
      </c>
    </row>
    <row r="7634" spans="1:13" x14ac:dyDescent="0.25">
      <c r="A7634" s="267">
        <v>9562000</v>
      </c>
      <c r="B7634" s="267" t="s">
        <v>17381</v>
      </c>
      <c r="C7634" s="267" t="s">
        <v>22275</v>
      </c>
      <c r="D7634" s="268"/>
      <c r="E7634" s="267">
        <v>50</v>
      </c>
      <c r="F7634" s="269">
        <v>52391</v>
      </c>
      <c r="G7634" s="270">
        <v>105306.2</v>
      </c>
      <c r="M7634" s="267">
        <v>-60.150396672164206</v>
      </c>
    </row>
    <row r="7635" spans="1:13" x14ac:dyDescent="0.25">
      <c r="A7635" s="267">
        <v>9563000</v>
      </c>
      <c r="B7635" s="267" t="s">
        <v>7504</v>
      </c>
      <c r="C7635" s="267" t="s">
        <v>22275</v>
      </c>
      <c r="D7635" s="268"/>
      <c r="E7635" s="267">
        <v>50</v>
      </c>
      <c r="F7635" s="269">
        <v>58058</v>
      </c>
      <c r="G7635" s="270">
        <v>116695.6</v>
      </c>
      <c r="M7635" s="267">
        <v>-70.972301999684845</v>
      </c>
    </row>
    <row r="7636" spans="1:13" x14ac:dyDescent="0.25">
      <c r="A7636" s="267">
        <v>9564000</v>
      </c>
      <c r="B7636" s="267" t="s">
        <v>17384</v>
      </c>
      <c r="C7636" s="267" t="s">
        <v>22275</v>
      </c>
      <c r="D7636" s="268"/>
      <c r="E7636" s="267">
        <v>50</v>
      </c>
      <c r="F7636" s="269">
        <v>248101</v>
      </c>
      <c r="G7636" s="270">
        <v>498683.8</v>
      </c>
      <c r="M7636" s="267">
        <v>-63.655572245235064</v>
      </c>
    </row>
    <row r="7637" spans="1:13" x14ac:dyDescent="0.25">
      <c r="A7637" s="267">
        <v>9565000</v>
      </c>
      <c r="B7637" s="267" t="s">
        <v>17386</v>
      </c>
      <c r="C7637" s="267" t="s">
        <v>22275</v>
      </c>
      <c r="D7637" s="268"/>
      <c r="E7637" s="267">
        <v>50</v>
      </c>
      <c r="F7637" s="269">
        <v>19395</v>
      </c>
      <c r="G7637" s="270">
        <v>38984.6</v>
      </c>
      <c r="M7637" s="267">
        <v>-68.304642403221621</v>
      </c>
    </row>
    <row r="7638" spans="1:13" x14ac:dyDescent="0.25">
      <c r="A7638" s="267">
        <v>9571111</v>
      </c>
      <c r="B7638" s="267" t="s">
        <v>15245</v>
      </c>
      <c r="C7638" s="267" t="s">
        <v>2525</v>
      </c>
      <c r="D7638" s="268"/>
      <c r="E7638" s="267">
        <v>50</v>
      </c>
      <c r="F7638" s="269">
        <v>476</v>
      </c>
      <c r="G7638" s="270">
        <v>956.8</v>
      </c>
      <c r="M7638" s="267">
        <v>-78.986973191144145</v>
      </c>
    </row>
    <row r="7639" spans="1:13" x14ac:dyDescent="0.25">
      <c r="A7639" s="267">
        <v>9571113</v>
      </c>
      <c r="B7639" s="267" t="s">
        <v>17389</v>
      </c>
      <c r="C7639" s="267" t="s">
        <v>2525</v>
      </c>
      <c r="D7639" s="268"/>
      <c r="E7639" s="267">
        <v>60</v>
      </c>
      <c r="F7639" s="269">
        <v>1142</v>
      </c>
      <c r="G7639" s="270">
        <v>2295.1999999999998</v>
      </c>
      <c r="M7639" s="267">
        <v>-81.836980898895121</v>
      </c>
    </row>
    <row r="7640" spans="1:13" x14ac:dyDescent="0.25">
      <c r="A7640" s="267">
        <v>9571114</v>
      </c>
      <c r="B7640" s="267" t="s">
        <v>17391</v>
      </c>
      <c r="C7640" s="267" t="s">
        <v>2525</v>
      </c>
      <c r="D7640" s="268"/>
      <c r="E7640" s="267">
        <v>50</v>
      </c>
      <c r="F7640" s="269">
        <v>1412</v>
      </c>
      <c r="G7640" s="270">
        <v>2838.8</v>
      </c>
      <c r="M7640" s="267">
        <v>-76.074499155929104</v>
      </c>
    </row>
    <row r="7641" spans="1:13" x14ac:dyDescent="0.25">
      <c r="A7641" s="267">
        <v>9571115</v>
      </c>
      <c r="B7641" s="267" t="s">
        <v>12721</v>
      </c>
      <c r="C7641" s="267" t="s">
        <v>2525</v>
      </c>
      <c r="D7641" s="268"/>
      <c r="E7641" s="267">
        <v>50</v>
      </c>
      <c r="F7641" s="269">
        <v>2937</v>
      </c>
      <c r="G7641" s="270">
        <v>5903.4</v>
      </c>
      <c r="M7641" s="267">
        <v>-75.540079685936846</v>
      </c>
    </row>
    <row r="7642" spans="1:13" x14ac:dyDescent="0.25">
      <c r="A7642" s="267">
        <v>9571122</v>
      </c>
      <c r="B7642" s="267" t="s">
        <v>16131</v>
      </c>
      <c r="C7642" s="267" t="s">
        <v>2525</v>
      </c>
      <c r="D7642" s="268"/>
      <c r="E7642" s="267">
        <v>60</v>
      </c>
      <c r="F7642" s="269">
        <v>655</v>
      </c>
      <c r="G7642" s="270">
        <v>1316.2</v>
      </c>
      <c r="M7642" s="267">
        <v>-83.341712301427748</v>
      </c>
    </row>
    <row r="7643" spans="1:13" x14ac:dyDescent="0.25">
      <c r="A7643" s="267">
        <v>9571125</v>
      </c>
      <c r="B7643" s="267" t="s">
        <v>17395</v>
      </c>
      <c r="C7643" s="267" t="s">
        <v>2525</v>
      </c>
      <c r="D7643" s="268"/>
      <c r="E7643" s="267">
        <v>60</v>
      </c>
      <c r="F7643" s="269">
        <v>477</v>
      </c>
      <c r="G7643" s="270">
        <v>958.6</v>
      </c>
      <c r="M7643" s="267">
        <v>-81.218648032247643</v>
      </c>
    </row>
    <row r="7644" spans="1:13" x14ac:dyDescent="0.25">
      <c r="A7644" s="267">
        <v>9571127</v>
      </c>
      <c r="B7644" s="267" t="s">
        <v>17397</v>
      </c>
      <c r="C7644" s="267" t="s">
        <v>2525</v>
      </c>
      <c r="D7644" s="268"/>
      <c r="E7644" s="267">
        <v>50</v>
      </c>
      <c r="F7644" s="269">
        <v>1629</v>
      </c>
      <c r="G7644" s="270">
        <v>3274.4</v>
      </c>
      <c r="M7644" s="267">
        <v>-76.933062382680035</v>
      </c>
    </row>
    <row r="7645" spans="1:13" x14ac:dyDescent="0.25">
      <c r="A7645" s="267">
        <v>9571128</v>
      </c>
      <c r="B7645" s="267" t="s">
        <v>17399</v>
      </c>
      <c r="C7645" s="267" t="s">
        <v>2525</v>
      </c>
      <c r="D7645" s="268"/>
      <c r="E7645" s="267">
        <v>60</v>
      </c>
      <c r="F7645" s="269">
        <v>563</v>
      </c>
      <c r="G7645" s="270">
        <v>1131.8</v>
      </c>
      <c r="M7645" s="267">
        <v>-82.035368002458654</v>
      </c>
    </row>
    <row r="7646" spans="1:13" x14ac:dyDescent="0.25">
      <c r="A7646" s="267">
        <v>9571130</v>
      </c>
      <c r="B7646" s="267" t="s">
        <v>17401</v>
      </c>
      <c r="C7646" s="267" t="s">
        <v>2525</v>
      </c>
      <c r="D7646" s="268"/>
      <c r="E7646" s="267">
        <v>60</v>
      </c>
      <c r="F7646" s="269">
        <v>987</v>
      </c>
      <c r="G7646" s="270">
        <v>1984.4</v>
      </c>
      <c r="M7646" s="267">
        <v>-79.11184498033532</v>
      </c>
    </row>
    <row r="7647" spans="1:13" x14ac:dyDescent="0.25">
      <c r="A7647" s="267">
        <v>9571132</v>
      </c>
      <c r="B7647" s="267" t="s">
        <v>17403</v>
      </c>
      <c r="C7647" s="267" t="s">
        <v>2525</v>
      </c>
      <c r="D7647" s="268"/>
      <c r="E7647" s="267">
        <v>60</v>
      </c>
      <c r="F7647" s="269">
        <v>1165</v>
      </c>
      <c r="G7647" s="270">
        <v>2341.1999999999998</v>
      </c>
      <c r="M7647" s="267">
        <v>-83.198923048846964</v>
      </c>
    </row>
    <row r="7648" spans="1:13" x14ac:dyDescent="0.25">
      <c r="A7648" s="267">
        <v>9571134</v>
      </c>
      <c r="B7648" s="267" t="s">
        <v>17405</v>
      </c>
      <c r="C7648" s="267" t="s">
        <v>2525</v>
      </c>
      <c r="D7648" s="268"/>
      <c r="E7648" s="267">
        <v>70</v>
      </c>
      <c r="F7648" s="269">
        <v>547</v>
      </c>
      <c r="G7648" s="270">
        <v>1099.5999999999999</v>
      </c>
      <c r="M7648" s="267">
        <v>-85.571589071325079</v>
      </c>
    </row>
    <row r="7649" spans="1:13" x14ac:dyDescent="0.25">
      <c r="A7649" s="267">
        <v>9571135</v>
      </c>
      <c r="B7649" s="267" t="s">
        <v>17407</v>
      </c>
      <c r="C7649" s="267" t="s">
        <v>2525</v>
      </c>
      <c r="D7649" s="268"/>
      <c r="E7649" s="267">
        <v>50</v>
      </c>
      <c r="F7649" s="269">
        <v>2754</v>
      </c>
      <c r="G7649" s="270">
        <v>5535.8</v>
      </c>
      <c r="M7649" s="267">
        <v>-52.104368520423563</v>
      </c>
    </row>
    <row r="7650" spans="1:13" x14ac:dyDescent="0.25">
      <c r="A7650" s="267">
        <v>9571136</v>
      </c>
      <c r="B7650" s="267" t="s">
        <v>17409</v>
      </c>
      <c r="C7650" s="267" t="s">
        <v>22275</v>
      </c>
      <c r="D7650" s="268"/>
      <c r="E7650" s="267">
        <v>50</v>
      </c>
      <c r="F7650" s="269">
        <v>5650</v>
      </c>
      <c r="G7650" s="270">
        <v>11356.6</v>
      </c>
      <c r="M7650" s="267">
        <v>-71.339764108028717</v>
      </c>
    </row>
    <row r="7651" spans="1:13" x14ac:dyDescent="0.25">
      <c r="A7651" s="267">
        <v>9571137</v>
      </c>
      <c r="B7651" s="267" t="s">
        <v>17411</v>
      </c>
      <c r="C7651" s="267" t="s">
        <v>2525</v>
      </c>
      <c r="D7651" s="268"/>
      <c r="E7651" s="267">
        <v>50</v>
      </c>
      <c r="F7651" s="269">
        <v>812</v>
      </c>
      <c r="G7651" s="270">
        <v>1632</v>
      </c>
      <c r="M7651" s="267">
        <v>-75.682168253325358</v>
      </c>
    </row>
    <row r="7652" spans="1:13" x14ac:dyDescent="0.25">
      <c r="A7652" s="267">
        <v>9571139</v>
      </c>
      <c r="B7652" s="267" t="s">
        <v>17413</v>
      </c>
      <c r="C7652" s="267" t="s">
        <v>2525</v>
      </c>
      <c r="D7652" s="268"/>
      <c r="E7652" s="267">
        <v>60</v>
      </c>
      <c r="F7652" s="269">
        <v>1277</v>
      </c>
      <c r="G7652" s="270">
        <v>2566.6</v>
      </c>
      <c r="M7652" s="267">
        <v>-82.8725920113813</v>
      </c>
    </row>
    <row r="7653" spans="1:13" x14ac:dyDescent="0.25">
      <c r="A7653" s="267">
        <v>9571141</v>
      </c>
      <c r="B7653" s="267" t="s">
        <v>17415</v>
      </c>
      <c r="C7653" s="267" t="s">
        <v>2525</v>
      </c>
      <c r="D7653" s="268"/>
      <c r="E7653" s="267">
        <v>60</v>
      </c>
      <c r="F7653" s="269">
        <v>977</v>
      </c>
      <c r="G7653" s="270">
        <v>1962.8</v>
      </c>
      <c r="M7653" s="267">
        <v>-81.421564799556023</v>
      </c>
    </row>
    <row r="7654" spans="1:13" x14ac:dyDescent="0.25">
      <c r="A7654" s="267">
        <v>9571145</v>
      </c>
      <c r="B7654" s="267" t="s">
        <v>17417</v>
      </c>
      <c r="C7654" s="267" t="s">
        <v>22275</v>
      </c>
      <c r="D7654" s="268"/>
      <c r="E7654" s="267">
        <v>50</v>
      </c>
      <c r="F7654" s="269">
        <v>6016</v>
      </c>
      <c r="G7654" s="270">
        <v>12091.6</v>
      </c>
      <c r="M7654" s="267">
        <v>-69.480904921334528</v>
      </c>
    </row>
    <row r="7655" spans="1:13" x14ac:dyDescent="0.25">
      <c r="A7655" s="267">
        <v>9571146</v>
      </c>
      <c r="B7655" s="267" t="s">
        <v>17419</v>
      </c>
      <c r="C7655" s="267" t="s">
        <v>2525</v>
      </c>
      <c r="D7655" s="268"/>
      <c r="E7655" s="267">
        <v>60</v>
      </c>
      <c r="F7655" s="269">
        <v>1181</v>
      </c>
      <c r="G7655" s="270">
        <v>2373</v>
      </c>
      <c r="M7655" s="267">
        <v>-79.821182028560898</v>
      </c>
    </row>
    <row r="7656" spans="1:13" x14ac:dyDescent="0.25">
      <c r="A7656" s="267">
        <v>9571152</v>
      </c>
      <c r="B7656" s="267" t="s">
        <v>17421</v>
      </c>
      <c r="C7656" s="267" t="s">
        <v>2525</v>
      </c>
      <c r="D7656" s="268"/>
      <c r="E7656" s="267">
        <v>60</v>
      </c>
      <c r="F7656" s="269">
        <v>877</v>
      </c>
      <c r="G7656" s="270">
        <v>1763.2</v>
      </c>
      <c r="M7656" s="267">
        <v>-82.522064846663156</v>
      </c>
    </row>
    <row r="7657" spans="1:13" x14ac:dyDescent="0.25">
      <c r="A7657" s="267">
        <v>9571154</v>
      </c>
      <c r="B7657" s="267" t="s">
        <v>17423</v>
      </c>
      <c r="C7657" s="267" t="s">
        <v>2525</v>
      </c>
      <c r="D7657" s="268"/>
      <c r="E7657" s="267">
        <v>60</v>
      </c>
      <c r="F7657" s="269">
        <v>492</v>
      </c>
      <c r="G7657" s="270">
        <v>988.2</v>
      </c>
      <c r="M7657" s="267">
        <v>-82.518465060453437</v>
      </c>
    </row>
    <row r="7658" spans="1:13" x14ac:dyDescent="0.25">
      <c r="A7658" s="267">
        <v>9571155</v>
      </c>
      <c r="B7658" s="267" t="s">
        <v>17425</v>
      </c>
      <c r="C7658" s="267" t="s">
        <v>2525</v>
      </c>
      <c r="D7658" s="268"/>
      <c r="E7658" s="267">
        <v>60</v>
      </c>
      <c r="F7658" s="269">
        <v>674</v>
      </c>
      <c r="G7658" s="270">
        <v>1355.4</v>
      </c>
      <c r="M7658" s="267">
        <v>-79.338160448884395</v>
      </c>
    </row>
    <row r="7659" spans="1:13" x14ac:dyDescent="0.25">
      <c r="A7659" s="267">
        <v>9571165</v>
      </c>
      <c r="B7659" s="267" t="s">
        <v>17427</v>
      </c>
      <c r="C7659" s="267" t="s">
        <v>22275</v>
      </c>
      <c r="D7659" s="268"/>
      <c r="E7659" s="267">
        <v>50</v>
      </c>
      <c r="F7659" s="269">
        <v>4510</v>
      </c>
      <c r="G7659" s="270">
        <v>9065.2000000000007</v>
      </c>
      <c r="M7659" s="267">
        <v>-73.714741836157401</v>
      </c>
    </row>
    <row r="7660" spans="1:13" x14ac:dyDescent="0.25">
      <c r="A7660" s="267">
        <v>9571166</v>
      </c>
      <c r="B7660" s="267" t="s">
        <v>17429</v>
      </c>
      <c r="C7660" s="267" t="s">
        <v>22275</v>
      </c>
      <c r="D7660" s="268"/>
      <c r="E7660" s="267">
        <v>50</v>
      </c>
      <c r="F7660" s="269">
        <v>3770</v>
      </c>
      <c r="G7660" s="270">
        <v>7578.2</v>
      </c>
      <c r="M7660" s="267">
        <v>-56.471948456479659</v>
      </c>
    </row>
    <row r="7661" spans="1:13" x14ac:dyDescent="0.25">
      <c r="A7661" s="267">
        <v>9571169</v>
      </c>
      <c r="B7661" s="267" t="s">
        <v>17431</v>
      </c>
      <c r="C7661" s="267" t="s">
        <v>2525</v>
      </c>
      <c r="D7661" s="268"/>
      <c r="E7661" s="267">
        <v>50</v>
      </c>
      <c r="F7661" s="269">
        <v>559</v>
      </c>
      <c r="G7661" s="270">
        <v>1124.4000000000001</v>
      </c>
      <c r="M7661" s="267">
        <v>-66.408533405708653</v>
      </c>
    </row>
    <row r="7662" spans="1:13" x14ac:dyDescent="0.25">
      <c r="A7662" s="267">
        <v>9571170</v>
      </c>
      <c r="B7662" s="267" t="s">
        <v>17433</v>
      </c>
      <c r="C7662" s="267" t="s">
        <v>2525</v>
      </c>
      <c r="D7662" s="268"/>
      <c r="E7662" s="267">
        <v>60</v>
      </c>
      <c r="F7662" s="269">
        <v>1059</v>
      </c>
      <c r="G7662" s="270">
        <v>2128</v>
      </c>
      <c r="M7662" s="267">
        <v>-82.552912017084438</v>
      </c>
    </row>
    <row r="7663" spans="1:13" x14ac:dyDescent="0.25">
      <c r="A7663" s="267">
        <v>9571171</v>
      </c>
      <c r="B7663" s="267" t="s">
        <v>17435</v>
      </c>
      <c r="C7663" s="267" t="s">
        <v>2525</v>
      </c>
      <c r="D7663" s="268"/>
      <c r="E7663" s="267">
        <v>60</v>
      </c>
      <c r="F7663" s="269">
        <v>1534</v>
      </c>
      <c r="G7663" s="270">
        <v>3082.4</v>
      </c>
      <c r="M7663" s="267">
        <v>-82.210636074319495</v>
      </c>
    </row>
    <row r="7664" spans="1:13" x14ac:dyDescent="0.25">
      <c r="A7664" s="267">
        <v>9571174</v>
      </c>
      <c r="B7664" s="267" t="s">
        <v>17437</v>
      </c>
      <c r="C7664" s="267" t="s">
        <v>22275</v>
      </c>
      <c r="D7664" s="268"/>
      <c r="E7664" s="267">
        <v>50</v>
      </c>
      <c r="F7664" s="269">
        <v>2741</v>
      </c>
      <c r="G7664" s="270">
        <v>5509</v>
      </c>
      <c r="M7664" s="267">
        <v>-76.077420604472564</v>
      </c>
    </row>
    <row r="7665" spans="1:13" x14ac:dyDescent="0.25">
      <c r="A7665" s="267">
        <v>9571175</v>
      </c>
      <c r="B7665" s="267" t="s">
        <v>7312</v>
      </c>
      <c r="C7665" s="267" t="s">
        <v>2525</v>
      </c>
      <c r="D7665" s="268"/>
      <c r="E7665" s="267">
        <v>50</v>
      </c>
      <c r="F7665" s="269">
        <v>1857</v>
      </c>
      <c r="G7665" s="270">
        <v>3732.4</v>
      </c>
      <c r="M7665" s="267">
        <v>-77.789020562046161</v>
      </c>
    </row>
    <row r="7666" spans="1:13" x14ac:dyDescent="0.25">
      <c r="A7666" s="267">
        <v>9571177</v>
      </c>
      <c r="B7666" s="267" t="s">
        <v>17440</v>
      </c>
      <c r="C7666" s="267" t="s">
        <v>22275</v>
      </c>
      <c r="D7666" s="268"/>
      <c r="E7666" s="267">
        <v>50</v>
      </c>
      <c r="F7666" s="269">
        <v>1364</v>
      </c>
      <c r="G7666" s="270">
        <v>2742.6</v>
      </c>
      <c r="M7666" s="267">
        <v>-53.853501353906339</v>
      </c>
    </row>
    <row r="7667" spans="1:13" x14ac:dyDescent="0.25">
      <c r="A7667" s="267">
        <v>9571178</v>
      </c>
      <c r="B7667" s="267" t="s">
        <v>17442</v>
      </c>
      <c r="C7667" s="267" t="s">
        <v>2525</v>
      </c>
      <c r="D7667" s="268"/>
      <c r="E7667" s="267">
        <v>60</v>
      </c>
      <c r="F7667" s="269">
        <v>791</v>
      </c>
      <c r="G7667" s="270">
        <v>1589.8</v>
      </c>
      <c r="M7667" s="267">
        <v>-79.2403012287959</v>
      </c>
    </row>
    <row r="7668" spans="1:13" x14ac:dyDescent="0.25">
      <c r="A7668" s="267">
        <v>9571179</v>
      </c>
      <c r="B7668" s="267" t="s">
        <v>17444</v>
      </c>
      <c r="C7668" s="267" t="s">
        <v>2525</v>
      </c>
      <c r="D7668" s="268"/>
      <c r="E7668" s="267">
        <v>50</v>
      </c>
      <c r="F7668" s="269">
        <v>796</v>
      </c>
      <c r="G7668" s="270">
        <v>1600</v>
      </c>
      <c r="M7668" s="267">
        <v>-78.735843148895867</v>
      </c>
    </row>
    <row r="7669" spans="1:13" x14ac:dyDescent="0.25">
      <c r="A7669" s="267">
        <v>9571180</v>
      </c>
      <c r="B7669" s="267" t="s">
        <v>17446</v>
      </c>
      <c r="C7669" s="267" t="s">
        <v>2525</v>
      </c>
      <c r="D7669" s="268"/>
      <c r="E7669" s="267">
        <v>60</v>
      </c>
      <c r="F7669" s="269">
        <v>3776</v>
      </c>
      <c r="G7669" s="270">
        <v>7590.4</v>
      </c>
      <c r="M7669" s="267">
        <v>-79.376823302471109</v>
      </c>
    </row>
    <row r="7670" spans="1:13" x14ac:dyDescent="0.25">
      <c r="A7670" s="267">
        <v>9571181</v>
      </c>
      <c r="B7670" s="267" t="s">
        <v>17448</v>
      </c>
      <c r="C7670" s="267" t="s">
        <v>2525</v>
      </c>
      <c r="D7670" s="268"/>
      <c r="E7670" s="267">
        <v>50</v>
      </c>
      <c r="F7670" s="269">
        <v>1008</v>
      </c>
      <c r="G7670" s="270">
        <v>2026.4</v>
      </c>
      <c r="M7670" s="267">
        <v>-76.909856134752829</v>
      </c>
    </row>
    <row r="7671" spans="1:13" x14ac:dyDescent="0.25">
      <c r="A7671" s="267">
        <v>9571183</v>
      </c>
      <c r="B7671" s="267" t="s">
        <v>17450</v>
      </c>
      <c r="C7671" s="267" t="s">
        <v>2525</v>
      </c>
      <c r="D7671" s="268"/>
      <c r="E7671" s="267">
        <v>60</v>
      </c>
      <c r="F7671" s="269">
        <v>804</v>
      </c>
      <c r="G7671" s="270">
        <v>1615.6</v>
      </c>
      <c r="M7671" s="267">
        <v>-81.97539486641422</v>
      </c>
    </row>
    <row r="7672" spans="1:13" x14ac:dyDescent="0.25">
      <c r="A7672" s="267">
        <v>9571188</v>
      </c>
      <c r="B7672" s="267" t="s">
        <v>17452</v>
      </c>
      <c r="C7672" s="267" t="s">
        <v>2525</v>
      </c>
      <c r="D7672" s="268"/>
      <c r="E7672" s="267">
        <v>60</v>
      </c>
      <c r="F7672" s="269">
        <v>303</v>
      </c>
      <c r="G7672" s="270">
        <v>608.4</v>
      </c>
      <c r="M7672" s="267">
        <v>-80.580976784504259</v>
      </c>
    </row>
    <row r="7673" spans="1:13" x14ac:dyDescent="0.25">
      <c r="A7673" s="267">
        <v>9571189</v>
      </c>
      <c r="B7673" s="267" t="s">
        <v>17454</v>
      </c>
      <c r="C7673" s="267" t="s">
        <v>22275</v>
      </c>
      <c r="D7673" s="268"/>
      <c r="E7673" s="267">
        <v>60</v>
      </c>
      <c r="F7673" s="269">
        <v>796</v>
      </c>
      <c r="G7673" s="270">
        <v>1600.4</v>
      </c>
      <c r="M7673" s="267">
        <v>-82.209477787044904</v>
      </c>
    </row>
    <row r="7674" spans="1:13" x14ac:dyDescent="0.25">
      <c r="A7674" s="267">
        <v>9571190</v>
      </c>
      <c r="B7674" s="267" t="s">
        <v>17456</v>
      </c>
      <c r="C7674" s="267" t="s">
        <v>2525</v>
      </c>
      <c r="D7674" s="268"/>
      <c r="E7674" s="267">
        <v>50</v>
      </c>
      <c r="F7674" s="269">
        <v>2442</v>
      </c>
      <c r="G7674" s="270">
        <v>4909.2</v>
      </c>
      <c r="M7674" s="267">
        <v>-77.095491199075809</v>
      </c>
    </row>
    <row r="7675" spans="1:13" x14ac:dyDescent="0.25">
      <c r="A7675" s="267">
        <v>9571192</v>
      </c>
      <c r="B7675" s="267" t="s">
        <v>17458</v>
      </c>
      <c r="C7675" s="267" t="s">
        <v>2525</v>
      </c>
      <c r="D7675" s="268"/>
      <c r="E7675" s="267">
        <v>60</v>
      </c>
      <c r="F7675" s="269">
        <v>364</v>
      </c>
      <c r="G7675" s="270">
        <v>731.2</v>
      </c>
      <c r="M7675" s="267">
        <v>-84.566628980259594</v>
      </c>
    </row>
    <row r="7676" spans="1:13" x14ac:dyDescent="0.25">
      <c r="A7676" s="267">
        <v>9571193</v>
      </c>
      <c r="B7676" s="267" t="s">
        <v>17460</v>
      </c>
      <c r="C7676" s="267" t="s">
        <v>22275</v>
      </c>
      <c r="D7676" s="268"/>
      <c r="E7676" s="267">
        <v>50</v>
      </c>
      <c r="F7676" s="269">
        <v>5455</v>
      </c>
      <c r="G7676" s="270">
        <v>10964</v>
      </c>
      <c r="M7676" s="267">
        <v>-64.37598469350705</v>
      </c>
    </row>
    <row r="7677" spans="1:13" x14ac:dyDescent="0.25">
      <c r="A7677" s="267">
        <v>9571194</v>
      </c>
      <c r="B7677" s="267" t="s">
        <v>17462</v>
      </c>
      <c r="C7677" s="267" t="s">
        <v>2525</v>
      </c>
      <c r="D7677" s="268"/>
      <c r="E7677" s="267">
        <v>60</v>
      </c>
      <c r="F7677" s="269">
        <v>617</v>
      </c>
      <c r="G7677" s="270">
        <v>1239.2</v>
      </c>
      <c r="M7677" s="267">
        <v>-79.2265790937616</v>
      </c>
    </row>
    <row r="7678" spans="1:13" x14ac:dyDescent="0.25">
      <c r="A7678" s="267">
        <v>9571196</v>
      </c>
      <c r="B7678" s="267" t="s">
        <v>17464</v>
      </c>
      <c r="C7678" s="267" t="s">
        <v>2525</v>
      </c>
      <c r="D7678" s="268"/>
      <c r="E7678" s="267">
        <v>50</v>
      </c>
      <c r="F7678" s="269">
        <v>1604</v>
      </c>
      <c r="G7678" s="270">
        <v>3224</v>
      </c>
      <c r="M7678" s="267">
        <v>-76.774564157932943</v>
      </c>
    </row>
    <row r="7679" spans="1:13" x14ac:dyDescent="0.25">
      <c r="A7679" s="267">
        <v>9571198</v>
      </c>
      <c r="B7679" s="267" t="s">
        <v>17466</v>
      </c>
      <c r="C7679" s="267" t="s">
        <v>22275</v>
      </c>
      <c r="D7679" s="268"/>
      <c r="E7679" s="267">
        <v>50</v>
      </c>
      <c r="F7679" s="269">
        <v>1374</v>
      </c>
      <c r="G7679" s="270">
        <v>2762.2</v>
      </c>
      <c r="M7679" s="267">
        <v>-77.671808729232893</v>
      </c>
    </row>
    <row r="7680" spans="1:13" x14ac:dyDescent="0.25">
      <c r="A7680" s="267">
        <v>9571199</v>
      </c>
      <c r="B7680" s="267" t="s">
        <v>17468</v>
      </c>
      <c r="C7680" s="267" t="s">
        <v>2525</v>
      </c>
      <c r="D7680" s="268"/>
      <c r="E7680" s="267">
        <v>50</v>
      </c>
      <c r="F7680" s="269">
        <v>1756</v>
      </c>
      <c r="G7680" s="270">
        <v>3529</v>
      </c>
      <c r="M7680" s="267">
        <v>-65.803133390307949</v>
      </c>
    </row>
    <row r="7681" spans="1:13" x14ac:dyDescent="0.25">
      <c r="A7681" s="267">
        <v>9571200</v>
      </c>
      <c r="B7681" s="267" t="s">
        <v>9309</v>
      </c>
      <c r="C7681" s="267" t="s">
        <v>2525</v>
      </c>
      <c r="D7681" s="268"/>
      <c r="E7681" s="267">
        <v>60</v>
      </c>
      <c r="F7681" s="269">
        <v>1412</v>
      </c>
      <c r="G7681" s="270">
        <v>2838.6</v>
      </c>
      <c r="M7681" s="267">
        <v>-81.029633364687513</v>
      </c>
    </row>
    <row r="7682" spans="1:13" x14ac:dyDescent="0.25">
      <c r="A7682" s="267">
        <v>9571205</v>
      </c>
      <c r="B7682" s="267" t="s">
        <v>17471</v>
      </c>
      <c r="C7682" s="267" t="s">
        <v>2525</v>
      </c>
      <c r="D7682" s="268"/>
      <c r="E7682" s="267">
        <v>50</v>
      </c>
      <c r="F7682" s="269">
        <v>606</v>
      </c>
      <c r="G7682" s="270">
        <v>1218.8</v>
      </c>
      <c r="M7682" s="267">
        <v>-74.234364857364326</v>
      </c>
    </row>
    <row r="7683" spans="1:13" x14ac:dyDescent="0.25">
      <c r="A7683" s="267">
        <v>9571208</v>
      </c>
      <c r="B7683" s="267" t="s">
        <v>17473</v>
      </c>
      <c r="C7683" s="267" t="s">
        <v>2525</v>
      </c>
      <c r="D7683" s="268"/>
      <c r="E7683" s="267">
        <v>60</v>
      </c>
      <c r="F7683" s="269">
        <v>434</v>
      </c>
      <c r="G7683" s="270">
        <v>871.8</v>
      </c>
      <c r="M7683" s="267">
        <v>-83.155864836526845</v>
      </c>
    </row>
    <row r="7684" spans="1:13" x14ac:dyDescent="0.25">
      <c r="A7684" s="267">
        <v>9571214</v>
      </c>
      <c r="B7684" s="267" t="s">
        <v>17475</v>
      </c>
      <c r="C7684" s="267" t="s">
        <v>22275</v>
      </c>
      <c r="D7684" s="268"/>
      <c r="E7684" s="267">
        <v>50</v>
      </c>
      <c r="F7684" s="269">
        <v>2954</v>
      </c>
      <c r="G7684" s="270">
        <v>5937</v>
      </c>
      <c r="M7684" s="267">
        <v>-43.812828175832443</v>
      </c>
    </row>
    <row r="7685" spans="1:13" x14ac:dyDescent="0.25">
      <c r="A7685" s="267">
        <v>9571216</v>
      </c>
      <c r="B7685" s="267" t="s">
        <v>5428</v>
      </c>
      <c r="C7685" s="267" t="s">
        <v>2525</v>
      </c>
      <c r="D7685" s="268"/>
      <c r="E7685" s="267">
        <v>50</v>
      </c>
      <c r="F7685" s="269">
        <v>1086</v>
      </c>
      <c r="G7685" s="270">
        <v>2182</v>
      </c>
      <c r="M7685" s="267">
        <v>-77.598778480803759</v>
      </c>
    </row>
    <row r="7686" spans="1:13" x14ac:dyDescent="0.25">
      <c r="A7686" s="267">
        <v>9571217</v>
      </c>
      <c r="B7686" s="267" t="s">
        <v>17478</v>
      </c>
      <c r="C7686" s="267" t="s">
        <v>2525</v>
      </c>
      <c r="D7686" s="268"/>
      <c r="E7686" s="267">
        <v>50</v>
      </c>
      <c r="F7686" s="269">
        <v>1406</v>
      </c>
      <c r="G7686" s="270">
        <v>2826.2</v>
      </c>
      <c r="M7686" s="267">
        <v>-78.880852905044264</v>
      </c>
    </row>
    <row r="7687" spans="1:13" x14ac:dyDescent="0.25">
      <c r="A7687" s="267">
        <v>9571218</v>
      </c>
      <c r="B7687" s="267" t="s">
        <v>17480</v>
      </c>
      <c r="C7687" s="267" t="s">
        <v>2525</v>
      </c>
      <c r="D7687" s="268"/>
      <c r="E7687" s="267">
        <v>60</v>
      </c>
      <c r="F7687" s="269">
        <v>683</v>
      </c>
      <c r="G7687" s="270">
        <v>1373.2</v>
      </c>
      <c r="M7687" s="267">
        <v>-83.128528156230644</v>
      </c>
    </row>
    <row r="7688" spans="1:13" x14ac:dyDescent="0.25">
      <c r="A7688" s="267">
        <v>9571222</v>
      </c>
      <c r="B7688" s="267" t="s">
        <v>7154</v>
      </c>
      <c r="C7688" s="267" t="s">
        <v>2525</v>
      </c>
      <c r="D7688" s="268"/>
      <c r="E7688" s="267">
        <v>70</v>
      </c>
      <c r="F7688" s="269">
        <v>472</v>
      </c>
      <c r="G7688" s="270">
        <v>948</v>
      </c>
      <c r="M7688" s="267">
        <v>-85.046242944045815</v>
      </c>
    </row>
    <row r="7689" spans="1:13" x14ac:dyDescent="0.25">
      <c r="A7689" s="267">
        <v>9571223</v>
      </c>
      <c r="B7689" s="267" t="s">
        <v>17483</v>
      </c>
      <c r="C7689" s="267" t="s">
        <v>2525</v>
      </c>
      <c r="D7689" s="268"/>
      <c r="E7689" s="267">
        <v>60</v>
      </c>
      <c r="F7689" s="269">
        <v>692</v>
      </c>
      <c r="G7689" s="270">
        <v>1390.8</v>
      </c>
      <c r="M7689" s="267">
        <v>-80.451628024589922</v>
      </c>
    </row>
    <row r="7690" spans="1:13" x14ac:dyDescent="0.25">
      <c r="A7690" s="267">
        <v>9571224</v>
      </c>
      <c r="B7690" s="267" t="s">
        <v>17485</v>
      </c>
      <c r="C7690" s="267" t="s">
        <v>2525</v>
      </c>
      <c r="D7690" s="268"/>
      <c r="E7690" s="267">
        <v>50</v>
      </c>
      <c r="F7690" s="269">
        <v>1033</v>
      </c>
      <c r="G7690" s="270">
        <v>2076.1999999999998</v>
      </c>
      <c r="M7690" s="267">
        <v>-65.394134641829666</v>
      </c>
    </row>
    <row r="7691" spans="1:13" x14ac:dyDescent="0.25">
      <c r="A7691" s="267">
        <v>9571225</v>
      </c>
      <c r="B7691" s="267" t="s">
        <v>17487</v>
      </c>
      <c r="C7691" s="267" t="s">
        <v>2525</v>
      </c>
      <c r="D7691" s="268"/>
      <c r="E7691" s="267">
        <v>60</v>
      </c>
      <c r="F7691" s="269">
        <v>532</v>
      </c>
      <c r="G7691" s="270">
        <v>1068.4000000000001</v>
      </c>
      <c r="M7691" s="267">
        <v>-83.163643397540838</v>
      </c>
    </row>
    <row r="7692" spans="1:13" x14ac:dyDescent="0.25">
      <c r="A7692" s="267">
        <v>9571226</v>
      </c>
      <c r="B7692" s="267" t="s">
        <v>17489</v>
      </c>
      <c r="C7692" s="267" t="s">
        <v>22275</v>
      </c>
      <c r="D7692" s="268"/>
      <c r="E7692" s="267">
        <v>50</v>
      </c>
      <c r="F7692" s="269">
        <v>3003</v>
      </c>
      <c r="G7692" s="270">
        <v>6036.4</v>
      </c>
      <c r="M7692" s="267">
        <v>-75.640044818438867</v>
      </c>
    </row>
    <row r="7693" spans="1:13" x14ac:dyDescent="0.25">
      <c r="A7693" s="267">
        <v>9571227</v>
      </c>
      <c r="B7693" s="267" t="s">
        <v>17491</v>
      </c>
      <c r="C7693" s="267" t="s">
        <v>2525</v>
      </c>
      <c r="D7693" s="268"/>
      <c r="E7693" s="267">
        <v>60</v>
      </c>
      <c r="F7693" s="269">
        <v>625</v>
      </c>
      <c r="G7693" s="270">
        <v>1256.2</v>
      </c>
      <c r="M7693" s="267">
        <v>-82.874858508400564</v>
      </c>
    </row>
    <row r="7694" spans="1:13" x14ac:dyDescent="0.25">
      <c r="A7694" s="267">
        <v>9571228</v>
      </c>
      <c r="B7694" s="267" t="s">
        <v>17493</v>
      </c>
      <c r="C7694" s="267" t="s">
        <v>2525</v>
      </c>
      <c r="D7694" s="268"/>
      <c r="E7694" s="267">
        <v>50</v>
      </c>
      <c r="F7694" s="269">
        <v>831</v>
      </c>
      <c r="G7694" s="270">
        <v>1669.8</v>
      </c>
      <c r="M7694" s="267">
        <v>-62.152667076460368</v>
      </c>
    </row>
    <row r="7695" spans="1:13" x14ac:dyDescent="0.25">
      <c r="A7695" s="267">
        <v>9571229</v>
      </c>
      <c r="B7695" s="267" t="s">
        <v>17495</v>
      </c>
      <c r="C7695" s="267" t="s">
        <v>22275</v>
      </c>
      <c r="D7695" s="268"/>
      <c r="E7695" s="267">
        <v>50</v>
      </c>
      <c r="F7695" s="269">
        <v>1418</v>
      </c>
      <c r="G7695" s="270">
        <v>2850.8</v>
      </c>
      <c r="M7695" s="267">
        <v>-77.212710769098479</v>
      </c>
    </row>
    <row r="7696" spans="1:13" x14ac:dyDescent="0.25">
      <c r="A7696" s="267">
        <v>9571451</v>
      </c>
      <c r="B7696" s="267" t="s">
        <v>17497</v>
      </c>
      <c r="C7696" s="267" t="s">
        <v>22278</v>
      </c>
      <c r="D7696" s="268"/>
      <c r="E7696" s="267">
        <v>50</v>
      </c>
      <c r="F7696" s="269">
        <v>0</v>
      </c>
      <c r="G7696" s="270">
        <v>0</v>
      </c>
      <c r="M7696" s="267">
        <v>0</v>
      </c>
    </row>
    <row r="7697" spans="1:13" x14ac:dyDescent="0.25">
      <c r="A7697" s="267">
        <v>9572111</v>
      </c>
      <c r="B7697" s="267" t="s">
        <v>17499</v>
      </c>
      <c r="C7697" s="267" t="s">
        <v>2525</v>
      </c>
      <c r="D7697" s="268"/>
      <c r="E7697" s="267">
        <v>50</v>
      </c>
      <c r="F7697" s="269">
        <v>3630</v>
      </c>
      <c r="G7697" s="270">
        <v>7295.6</v>
      </c>
      <c r="M7697" s="267">
        <v>-70.641514810652581</v>
      </c>
    </row>
    <row r="7698" spans="1:13" x14ac:dyDescent="0.25">
      <c r="A7698" s="267">
        <v>9572114</v>
      </c>
      <c r="B7698" s="267" t="s">
        <v>17501</v>
      </c>
      <c r="C7698" s="267" t="s">
        <v>2525</v>
      </c>
      <c r="D7698" s="268"/>
      <c r="E7698" s="267">
        <v>50</v>
      </c>
      <c r="F7698" s="269">
        <v>1499</v>
      </c>
      <c r="G7698" s="270">
        <v>3012.6</v>
      </c>
      <c r="M7698" s="267">
        <v>-70.637394216647181</v>
      </c>
    </row>
    <row r="7699" spans="1:13" x14ac:dyDescent="0.25">
      <c r="A7699" s="267">
        <v>9572115</v>
      </c>
      <c r="B7699" s="267" t="s">
        <v>17503</v>
      </c>
      <c r="C7699" s="267" t="s">
        <v>22275</v>
      </c>
      <c r="D7699" s="268"/>
      <c r="E7699" s="267">
        <v>50</v>
      </c>
      <c r="F7699" s="269">
        <v>3651</v>
      </c>
      <c r="G7699" s="270">
        <v>7338.6</v>
      </c>
      <c r="M7699" s="267">
        <v>-69.095923482348482</v>
      </c>
    </row>
    <row r="7700" spans="1:13" x14ac:dyDescent="0.25">
      <c r="A7700" s="267">
        <v>9572119</v>
      </c>
      <c r="B7700" s="267" t="s">
        <v>17505</v>
      </c>
      <c r="C7700" s="267" t="s">
        <v>2525</v>
      </c>
      <c r="D7700" s="268"/>
      <c r="E7700" s="267">
        <v>50</v>
      </c>
      <c r="F7700" s="269">
        <v>2237</v>
      </c>
      <c r="G7700" s="270">
        <v>4495.3999999999996</v>
      </c>
      <c r="M7700" s="267">
        <v>-71.711213503924441</v>
      </c>
    </row>
    <row r="7701" spans="1:13" x14ac:dyDescent="0.25">
      <c r="A7701" s="267">
        <v>9572120</v>
      </c>
      <c r="B7701" s="267" t="s">
        <v>17507</v>
      </c>
      <c r="C7701" s="267" t="s">
        <v>2525</v>
      </c>
      <c r="D7701" s="268"/>
      <c r="E7701" s="267">
        <v>50</v>
      </c>
      <c r="F7701" s="269">
        <v>1627</v>
      </c>
      <c r="G7701" s="270">
        <v>3269.8</v>
      </c>
      <c r="M7701" s="267">
        <v>-73.617448960913748</v>
      </c>
    </row>
    <row r="7702" spans="1:13" x14ac:dyDescent="0.25">
      <c r="A7702" s="267">
        <v>9572121</v>
      </c>
      <c r="B7702" s="267" t="s">
        <v>17509</v>
      </c>
      <c r="C7702" s="267" t="s">
        <v>2525</v>
      </c>
      <c r="D7702" s="268"/>
      <c r="E7702" s="267">
        <v>50</v>
      </c>
      <c r="F7702" s="269">
        <v>6962</v>
      </c>
      <c r="G7702" s="270">
        <v>13994.2</v>
      </c>
      <c r="M7702" s="267">
        <v>-71.568358384640618</v>
      </c>
    </row>
    <row r="7703" spans="1:13" x14ac:dyDescent="0.25">
      <c r="A7703" s="267">
        <v>9572126</v>
      </c>
      <c r="B7703" s="267" t="s">
        <v>17511</v>
      </c>
      <c r="C7703" s="267" t="s">
        <v>2525</v>
      </c>
      <c r="D7703" s="268"/>
      <c r="E7703" s="267">
        <v>50</v>
      </c>
      <c r="F7703" s="269">
        <v>767</v>
      </c>
      <c r="G7703" s="270">
        <v>1542.2</v>
      </c>
      <c r="M7703" s="267">
        <v>-46.124590984188671</v>
      </c>
    </row>
    <row r="7704" spans="1:13" x14ac:dyDescent="0.25">
      <c r="A7704" s="267">
        <v>9572127</v>
      </c>
      <c r="B7704" s="267" t="s">
        <v>17513</v>
      </c>
      <c r="C7704" s="267" t="s">
        <v>2525</v>
      </c>
      <c r="D7704" s="268"/>
      <c r="E7704" s="267">
        <v>50</v>
      </c>
      <c r="F7704" s="269">
        <v>1183</v>
      </c>
      <c r="G7704" s="270">
        <v>2378.1999999999998</v>
      </c>
      <c r="M7704" s="267">
        <v>-71.063656442344097</v>
      </c>
    </row>
    <row r="7705" spans="1:13" x14ac:dyDescent="0.25">
      <c r="A7705" s="267">
        <v>9572130</v>
      </c>
      <c r="B7705" s="267" t="s">
        <v>17515</v>
      </c>
      <c r="C7705" s="267" t="s">
        <v>2525</v>
      </c>
      <c r="D7705" s="268"/>
      <c r="E7705" s="267">
        <v>50</v>
      </c>
      <c r="F7705" s="269">
        <v>2566</v>
      </c>
      <c r="G7705" s="270">
        <v>5158</v>
      </c>
      <c r="M7705" s="267">
        <v>-75.018722050616702</v>
      </c>
    </row>
    <row r="7706" spans="1:13" x14ac:dyDescent="0.25">
      <c r="A7706" s="267">
        <v>9572131</v>
      </c>
      <c r="B7706" s="267" t="s">
        <v>17517</v>
      </c>
      <c r="C7706" s="267" t="s">
        <v>2525</v>
      </c>
      <c r="D7706" s="268"/>
      <c r="E7706" s="267">
        <v>50</v>
      </c>
      <c r="F7706" s="269">
        <v>4064</v>
      </c>
      <c r="G7706" s="270">
        <v>8169.2</v>
      </c>
      <c r="M7706" s="267">
        <v>-64.561950249145482</v>
      </c>
    </row>
    <row r="7707" spans="1:13" x14ac:dyDescent="0.25">
      <c r="A7707" s="267">
        <v>9572132</v>
      </c>
      <c r="B7707" s="267" t="s">
        <v>17519</v>
      </c>
      <c r="C7707" s="267" t="s">
        <v>22275</v>
      </c>
      <c r="D7707" s="268"/>
      <c r="E7707" s="267">
        <v>50</v>
      </c>
      <c r="F7707" s="269">
        <v>11318</v>
      </c>
      <c r="G7707" s="270">
        <v>22748.6</v>
      </c>
      <c r="M7707" s="267">
        <v>-32.342329066599902</v>
      </c>
    </row>
    <row r="7708" spans="1:13" x14ac:dyDescent="0.25">
      <c r="A7708" s="267">
        <v>9572133</v>
      </c>
      <c r="B7708" s="267" t="s">
        <v>17521</v>
      </c>
      <c r="C7708" s="267" t="s">
        <v>2525</v>
      </c>
      <c r="D7708" s="268"/>
      <c r="E7708" s="267">
        <v>50</v>
      </c>
      <c r="F7708" s="269">
        <v>1716</v>
      </c>
      <c r="G7708" s="270">
        <v>3449</v>
      </c>
      <c r="M7708" s="267">
        <v>-68.895452213127484</v>
      </c>
    </row>
    <row r="7709" spans="1:13" x14ac:dyDescent="0.25">
      <c r="A7709" s="267">
        <v>9572135</v>
      </c>
      <c r="B7709" s="267" t="s">
        <v>17523</v>
      </c>
      <c r="C7709" s="267" t="s">
        <v>22275</v>
      </c>
      <c r="D7709" s="268"/>
      <c r="E7709" s="267">
        <v>50</v>
      </c>
      <c r="F7709" s="269">
        <v>6549</v>
      </c>
      <c r="G7709" s="270">
        <v>13163.2</v>
      </c>
      <c r="M7709" s="267">
        <v>-67.630210094049389</v>
      </c>
    </row>
    <row r="7710" spans="1:13" x14ac:dyDescent="0.25">
      <c r="A7710" s="267">
        <v>9572137</v>
      </c>
      <c r="B7710" s="267" t="s">
        <v>17525</v>
      </c>
      <c r="C7710" s="267" t="s">
        <v>2525</v>
      </c>
      <c r="D7710" s="268"/>
      <c r="E7710" s="267">
        <v>50</v>
      </c>
      <c r="F7710" s="269">
        <v>1477</v>
      </c>
      <c r="G7710" s="270">
        <v>2968.6</v>
      </c>
      <c r="M7710" s="267">
        <v>-68.317312708065344</v>
      </c>
    </row>
    <row r="7711" spans="1:13" x14ac:dyDescent="0.25">
      <c r="A7711" s="267">
        <v>9572139</v>
      </c>
      <c r="B7711" s="267" t="s">
        <v>17527</v>
      </c>
      <c r="C7711" s="267" t="s">
        <v>2525</v>
      </c>
      <c r="D7711" s="268"/>
      <c r="E7711" s="267">
        <v>60</v>
      </c>
      <c r="F7711" s="269">
        <v>988</v>
      </c>
      <c r="G7711" s="270">
        <v>1986.6</v>
      </c>
      <c r="M7711" s="267">
        <v>-79.344188486990106</v>
      </c>
    </row>
    <row r="7712" spans="1:13" x14ac:dyDescent="0.25">
      <c r="A7712" s="267">
        <v>9572141</v>
      </c>
      <c r="B7712" s="267" t="s">
        <v>17529</v>
      </c>
      <c r="C7712" s="267" t="s">
        <v>2525</v>
      </c>
      <c r="D7712" s="268"/>
      <c r="E7712" s="267">
        <v>50</v>
      </c>
      <c r="F7712" s="269">
        <v>785</v>
      </c>
      <c r="G7712" s="270">
        <v>1577.4</v>
      </c>
      <c r="M7712" s="267">
        <v>-72.760501456540823</v>
      </c>
    </row>
    <row r="7713" spans="1:13" x14ac:dyDescent="0.25">
      <c r="A7713" s="267">
        <v>9572142</v>
      </c>
      <c r="B7713" s="267" t="s">
        <v>17531</v>
      </c>
      <c r="C7713" s="267" t="s">
        <v>2525</v>
      </c>
      <c r="D7713" s="268"/>
      <c r="E7713" s="267">
        <v>50</v>
      </c>
      <c r="F7713" s="269">
        <v>2241</v>
      </c>
      <c r="G7713" s="270">
        <v>4503.6000000000004</v>
      </c>
      <c r="M7713" s="267">
        <v>-68.615250047918408</v>
      </c>
    </row>
    <row r="7714" spans="1:13" x14ac:dyDescent="0.25">
      <c r="A7714" s="267">
        <v>9572143</v>
      </c>
      <c r="B7714" s="267" t="s">
        <v>9118</v>
      </c>
      <c r="C7714" s="267" t="s">
        <v>2525</v>
      </c>
      <c r="D7714" s="268"/>
      <c r="E7714" s="267">
        <v>50</v>
      </c>
      <c r="F7714" s="269">
        <v>837</v>
      </c>
      <c r="G7714" s="270">
        <v>1683.2</v>
      </c>
      <c r="M7714" s="267">
        <v>-77.871493331552131</v>
      </c>
    </row>
    <row r="7715" spans="1:13" x14ac:dyDescent="0.25">
      <c r="A7715" s="267">
        <v>9572147</v>
      </c>
      <c r="B7715" s="267" t="s">
        <v>9210</v>
      </c>
      <c r="C7715" s="267" t="s">
        <v>2525</v>
      </c>
      <c r="D7715" s="268"/>
      <c r="E7715" s="267">
        <v>50</v>
      </c>
      <c r="F7715" s="269">
        <v>613</v>
      </c>
      <c r="G7715" s="270">
        <v>1231.8</v>
      </c>
      <c r="M7715" s="267">
        <v>-77.007172430263964</v>
      </c>
    </row>
    <row r="7716" spans="1:13" x14ac:dyDescent="0.25">
      <c r="A7716" s="267">
        <v>9572149</v>
      </c>
      <c r="B7716" s="267" t="s">
        <v>17535</v>
      </c>
      <c r="C7716" s="267" t="s">
        <v>2525</v>
      </c>
      <c r="D7716" s="268"/>
      <c r="E7716" s="267">
        <v>50</v>
      </c>
      <c r="F7716" s="269">
        <v>2295</v>
      </c>
      <c r="G7716" s="270">
        <v>4612</v>
      </c>
      <c r="M7716" s="267">
        <v>-72.105602506605067</v>
      </c>
    </row>
    <row r="7717" spans="1:13" x14ac:dyDescent="0.25">
      <c r="A7717" s="267">
        <v>9572154</v>
      </c>
      <c r="B7717" s="267" t="s">
        <v>17537</v>
      </c>
      <c r="C7717" s="267" t="s">
        <v>2525</v>
      </c>
      <c r="D7717" s="268"/>
      <c r="E7717" s="267">
        <v>50</v>
      </c>
      <c r="F7717" s="269">
        <v>956</v>
      </c>
      <c r="G7717" s="270">
        <v>1920.6</v>
      </c>
      <c r="M7717" s="267">
        <v>-68.337862756460197</v>
      </c>
    </row>
    <row r="7718" spans="1:13" x14ac:dyDescent="0.25">
      <c r="A7718" s="267">
        <v>9572158</v>
      </c>
      <c r="B7718" s="267" t="s">
        <v>17539</v>
      </c>
      <c r="C7718" s="267" t="s">
        <v>2525</v>
      </c>
      <c r="D7718" s="268"/>
      <c r="E7718" s="267">
        <v>50</v>
      </c>
      <c r="F7718" s="269">
        <v>2404</v>
      </c>
      <c r="G7718" s="270">
        <v>4832.3999999999996</v>
      </c>
      <c r="M7718" s="267">
        <v>-73.739669467031831</v>
      </c>
    </row>
    <row r="7719" spans="1:13" x14ac:dyDescent="0.25">
      <c r="A7719" s="267">
        <v>9572159</v>
      </c>
      <c r="B7719" s="267" t="s">
        <v>17541</v>
      </c>
      <c r="C7719" s="267" t="s">
        <v>2525</v>
      </c>
      <c r="D7719" s="268"/>
      <c r="E7719" s="267">
        <v>50</v>
      </c>
      <c r="F7719" s="269">
        <v>760</v>
      </c>
      <c r="G7719" s="270">
        <v>1526.6</v>
      </c>
      <c r="M7719" s="267">
        <v>-41.920203770893394</v>
      </c>
    </row>
    <row r="7720" spans="1:13" x14ac:dyDescent="0.25">
      <c r="A7720" s="267">
        <v>9572160</v>
      </c>
      <c r="B7720" s="267" t="s">
        <v>17543</v>
      </c>
      <c r="C7720" s="267" t="s">
        <v>2525</v>
      </c>
      <c r="D7720" s="268"/>
      <c r="E7720" s="267">
        <v>50</v>
      </c>
      <c r="F7720" s="269">
        <v>1071</v>
      </c>
      <c r="G7720" s="270">
        <v>2153.6</v>
      </c>
      <c r="M7720" s="267">
        <v>-68.791893690107202</v>
      </c>
    </row>
    <row r="7721" spans="1:13" x14ac:dyDescent="0.25">
      <c r="A7721" s="267">
        <v>9572164</v>
      </c>
      <c r="B7721" s="267" t="s">
        <v>17545</v>
      </c>
      <c r="C7721" s="267" t="s">
        <v>2525</v>
      </c>
      <c r="D7721" s="268"/>
      <c r="E7721" s="267">
        <v>50</v>
      </c>
      <c r="F7721" s="269">
        <v>3128</v>
      </c>
      <c r="G7721" s="270">
        <v>6287.6</v>
      </c>
      <c r="M7721" s="267">
        <v>-73.31217587130071</v>
      </c>
    </row>
    <row r="7722" spans="1:13" x14ac:dyDescent="0.25">
      <c r="A7722" s="267">
        <v>9572451</v>
      </c>
      <c r="B7722" s="267" t="s">
        <v>17547</v>
      </c>
      <c r="C7722" s="267" t="s">
        <v>22278</v>
      </c>
      <c r="D7722" s="268"/>
      <c r="E7722" s="267">
        <v>50</v>
      </c>
      <c r="F7722" s="269">
        <v>0</v>
      </c>
      <c r="G7722" s="270">
        <v>0</v>
      </c>
      <c r="M7722" s="267">
        <v>0</v>
      </c>
    </row>
    <row r="7723" spans="1:13" x14ac:dyDescent="0.25">
      <c r="A7723" s="267">
        <v>9572452</v>
      </c>
      <c r="B7723" s="267" t="s">
        <v>17549</v>
      </c>
      <c r="C7723" s="267" t="s">
        <v>22278</v>
      </c>
      <c r="D7723" s="268"/>
      <c r="E7723" s="267">
        <v>50</v>
      </c>
      <c r="F7723" s="269">
        <v>0</v>
      </c>
      <c r="G7723" s="270">
        <v>0</v>
      </c>
      <c r="M7723" s="267">
        <v>0</v>
      </c>
    </row>
    <row r="7724" spans="1:13" x14ac:dyDescent="0.25">
      <c r="A7724" s="267">
        <v>9572453</v>
      </c>
      <c r="B7724" s="267" t="s">
        <v>17551</v>
      </c>
      <c r="C7724" s="267" t="s">
        <v>22278</v>
      </c>
      <c r="D7724" s="268"/>
      <c r="E7724" s="267">
        <v>50</v>
      </c>
      <c r="F7724" s="269">
        <v>0</v>
      </c>
      <c r="G7724" s="270">
        <v>0</v>
      </c>
      <c r="M7724" s="267">
        <v>0</v>
      </c>
    </row>
    <row r="7725" spans="1:13" x14ac:dyDescent="0.25">
      <c r="A7725" s="267">
        <v>9572454</v>
      </c>
      <c r="B7725" s="267" t="s">
        <v>17553</v>
      </c>
      <c r="C7725" s="267" t="s">
        <v>22278</v>
      </c>
      <c r="D7725" s="268"/>
      <c r="E7725" s="267">
        <v>50</v>
      </c>
      <c r="F7725" s="269">
        <v>0</v>
      </c>
      <c r="G7725" s="270">
        <v>0</v>
      </c>
      <c r="M7725" s="267">
        <v>0</v>
      </c>
    </row>
    <row r="7726" spans="1:13" x14ac:dyDescent="0.25">
      <c r="A7726" s="267">
        <v>9572455</v>
      </c>
      <c r="B7726" s="267" t="s">
        <v>17555</v>
      </c>
      <c r="C7726" s="267" t="s">
        <v>22278</v>
      </c>
      <c r="D7726" s="268"/>
      <c r="E7726" s="267">
        <v>50</v>
      </c>
      <c r="F7726" s="269">
        <v>0</v>
      </c>
      <c r="G7726" s="270">
        <v>0</v>
      </c>
      <c r="M7726" s="267">
        <v>0</v>
      </c>
    </row>
    <row r="7727" spans="1:13" x14ac:dyDescent="0.25">
      <c r="A7727" s="267">
        <v>9572456</v>
      </c>
      <c r="B7727" s="267" t="s">
        <v>17557</v>
      </c>
      <c r="C7727" s="267" t="s">
        <v>22278</v>
      </c>
      <c r="D7727" s="268"/>
      <c r="E7727" s="267">
        <v>50</v>
      </c>
      <c r="F7727" s="269">
        <v>0</v>
      </c>
      <c r="G7727" s="270">
        <v>0</v>
      </c>
      <c r="M7727" s="267">
        <v>0</v>
      </c>
    </row>
    <row r="7728" spans="1:13" x14ac:dyDescent="0.25">
      <c r="A7728" s="267">
        <v>9572457</v>
      </c>
      <c r="B7728" s="267" t="s">
        <v>17559</v>
      </c>
      <c r="C7728" s="267" t="s">
        <v>22278</v>
      </c>
      <c r="D7728" s="268"/>
      <c r="E7728" s="267">
        <v>50</v>
      </c>
      <c r="F7728" s="269">
        <v>0</v>
      </c>
      <c r="G7728" s="270">
        <v>0</v>
      </c>
      <c r="M7728" s="267">
        <v>0</v>
      </c>
    </row>
    <row r="7729" spans="1:13" x14ac:dyDescent="0.25">
      <c r="A7729" s="267">
        <v>9572458</v>
      </c>
      <c r="B7729" s="267" t="s">
        <v>17561</v>
      </c>
      <c r="C7729" s="267" t="s">
        <v>22278</v>
      </c>
      <c r="D7729" s="268"/>
      <c r="E7729" s="267">
        <v>50</v>
      </c>
      <c r="F7729" s="269">
        <v>0</v>
      </c>
      <c r="G7729" s="270">
        <v>0</v>
      </c>
      <c r="M7729" s="267">
        <v>0</v>
      </c>
    </row>
    <row r="7730" spans="1:13" x14ac:dyDescent="0.25">
      <c r="A7730" s="267">
        <v>9572459</v>
      </c>
      <c r="B7730" s="267" t="s">
        <v>17563</v>
      </c>
      <c r="C7730" s="267" t="s">
        <v>22278</v>
      </c>
      <c r="D7730" s="268"/>
      <c r="E7730" s="267">
        <v>50</v>
      </c>
      <c r="F7730" s="269">
        <v>0</v>
      </c>
      <c r="G7730" s="270">
        <v>0</v>
      </c>
      <c r="M7730" s="267">
        <v>0</v>
      </c>
    </row>
    <row r="7731" spans="1:13" x14ac:dyDescent="0.25">
      <c r="A7731" s="267">
        <v>9572460</v>
      </c>
      <c r="B7731" s="267" t="s">
        <v>17565</v>
      </c>
      <c r="C7731" s="267" t="s">
        <v>22278</v>
      </c>
      <c r="D7731" s="268"/>
      <c r="E7731" s="267">
        <v>50</v>
      </c>
      <c r="F7731" s="269">
        <v>0</v>
      </c>
      <c r="G7731" s="270">
        <v>0</v>
      </c>
      <c r="M7731" s="267">
        <v>0</v>
      </c>
    </row>
    <row r="7732" spans="1:13" x14ac:dyDescent="0.25">
      <c r="A7732" s="267">
        <v>9573111</v>
      </c>
      <c r="B7732" s="267" t="s">
        <v>17567</v>
      </c>
      <c r="C7732" s="267" t="s">
        <v>2525</v>
      </c>
      <c r="D7732" s="268"/>
      <c r="E7732" s="267">
        <v>50</v>
      </c>
      <c r="F7732" s="269">
        <v>1045</v>
      </c>
      <c r="G7732" s="270">
        <v>2101</v>
      </c>
      <c r="M7732" s="267">
        <v>-74.60963124087769</v>
      </c>
    </row>
    <row r="7733" spans="1:13" x14ac:dyDescent="0.25">
      <c r="A7733" s="267">
        <v>9573114</v>
      </c>
      <c r="B7733" s="267" t="s">
        <v>17569</v>
      </c>
      <c r="C7733" s="267" t="s">
        <v>2525</v>
      </c>
      <c r="D7733" s="268"/>
      <c r="E7733" s="267">
        <v>50</v>
      </c>
      <c r="F7733" s="269">
        <v>5145</v>
      </c>
      <c r="G7733" s="270">
        <v>10341.200000000001</v>
      </c>
      <c r="M7733" s="267">
        <v>-68.6316177664566</v>
      </c>
    </row>
    <row r="7734" spans="1:13" x14ac:dyDescent="0.25">
      <c r="A7734" s="267">
        <v>9573115</v>
      </c>
      <c r="B7734" s="267" t="s">
        <v>17571</v>
      </c>
      <c r="C7734" s="267" t="s">
        <v>2525</v>
      </c>
      <c r="D7734" s="268"/>
      <c r="E7734" s="267">
        <v>50</v>
      </c>
      <c r="F7734" s="269">
        <v>2051</v>
      </c>
      <c r="G7734" s="270">
        <v>4122.6000000000004</v>
      </c>
      <c r="M7734" s="267">
        <v>-76.978430893019535</v>
      </c>
    </row>
    <row r="7735" spans="1:13" x14ac:dyDescent="0.25">
      <c r="A7735" s="267">
        <v>9573120</v>
      </c>
      <c r="B7735" s="267" t="s">
        <v>17573</v>
      </c>
      <c r="C7735" s="267" t="s">
        <v>22275</v>
      </c>
      <c r="D7735" s="268"/>
      <c r="E7735" s="267">
        <v>50</v>
      </c>
      <c r="F7735" s="269">
        <v>5166</v>
      </c>
      <c r="G7735" s="270">
        <v>10383</v>
      </c>
      <c r="M7735" s="267">
        <v>-69.70576802033743</v>
      </c>
    </row>
    <row r="7736" spans="1:13" x14ac:dyDescent="0.25">
      <c r="A7736" s="267">
        <v>9573122</v>
      </c>
      <c r="B7736" s="267" t="s">
        <v>17575</v>
      </c>
      <c r="C7736" s="267" t="s">
        <v>22275</v>
      </c>
      <c r="D7736" s="268"/>
      <c r="E7736" s="267">
        <v>50</v>
      </c>
      <c r="F7736" s="269">
        <v>8527</v>
      </c>
      <c r="G7736" s="270">
        <v>17139.599999999999</v>
      </c>
      <c r="M7736" s="267">
        <v>-74.219454029872381</v>
      </c>
    </row>
    <row r="7737" spans="1:13" x14ac:dyDescent="0.25">
      <c r="A7737" s="267">
        <v>9573123</v>
      </c>
      <c r="B7737" s="267" t="s">
        <v>17577</v>
      </c>
      <c r="C7737" s="267" t="s">
        <v>2525</v>
      </c>
      <c r="D7737" s="268"/>
      <c r="E7737" s="267">
        <v>50</v>
      </c>
      <c r="F7737" s="269">
        <v>1565</v>
      </c>
      <c r="G7737" s="270">
        <v>3145.2</v>
      </c>
      <c r="M7737" s="267">
        <v>-70.415481606244171</v>
      </c>
    </row>
    <row r="7738" spans="1:13" x14ac:dyDescent="0.25">
      <c r="A7738" s="267">
        <v>9573124</v>
      </c>
      <c r="B7738" s="267" t="s">
        <v>17579</v>
      </c>
      <c r="C7738" s="267" t="s">
        <v>2525</v>
      </c>
      <c r="D7738" s="268"/>
      <c r="E7738" s="267">
        <v>50</v>
      </c>
      <c r="F7738" s="269">
        <v>1073</v>
      </c>
      <c r="G7738" s="270">
        <v>2156</v>
      </c>
      <c r="M7738" s="267">
        <v>-77.927882077787586</v>
      </c>
    </row>
    <row r="7739" spans="1:13" x14ac:dyDescent="0.25">
      <c r="A7739" s="267">
        <v>9573125</v>
      </c>
      <c r="B7739" s="267" t="s">
        <v>17581</v>
      </c>
      <c r="C7739" s="267" t="s">
        <v>2525</v>
      </c>
      <c r="D7739" s="268"/>
      <c r="E7739" s="267">
        <v>50</v>
      </c>
      <c r="F7739" s="269">
        <v>4830</v>
      </c>
      <c r="G7739" s="270">
        <v>9709.2000000000007</v>
      </c>
      <c r="M7739" s="267">
        <v>-75.804223997486218</v>
      </c>
    </row>
    <row r="7740" spans="1:13" x14ac:dyDescent="0.25">
      <c r="A7740" s="267">
        <v>9573126</v>
      </c>
      <c r="B7740" s="267" t="s">
        <v>17583</v>
      </c>
      <c r="C7740" s="267" t="s">
        <v>2525</v>
      </c>
      <c r="D7740" s="268"/>
      <c r="E7740" s="267">
        <v>50</v>
      </c>
      <c r="F7740" s="269">
        <v>1541</v>
      </c>
      <c r="G7740" s="270">
        <v>3096.6</v>
      </c>
      <c r="M7740" s="267">
        <v>-74.433070048546327</v>
      </c>
    </row>
    <row r="7741" spans="1:13" x14ac:dyDescent="0.25">
      <c r="A7741" s="267">
        <v>9573127</v>
      </c>
      <c r="B7741" s="267" t="s">
        <v>182</v>
      </c>
      <c r="C7741" s="267" t="s">
        <v>22275</v>
      </c>
      <c r="D7741" s="268"/>
      <c r="E7741" s="267">
        <v>50</v>
      </c>
      <c r="F7741" s="269">
        <v>6829</v>
      </c>
      <c r="G7741" s="270">
        <v>13726</v>
      </c>
      <c r="M7741" s="267">
        <v>-70.642213161249202</v>
      </c>
    </row>
    <row r="7742" spans="1:13" x14ac:dyDescent="0.25">
      <c r="A7742" s="267">
        <v>9573129</v>
      </c>
      <c r="B7742" s="267" t="s">
        <v>17586</v>
      </c>
      <c r="C7742" s="267" t="s">
        <v>2525</v>
      </c>
      <c r="D7742" s="268"/>
      <c r="E7742" s="267">
        <v>50</v>
      </c>
      <c r="F7742" s="269">
        <v>659</v>
      </c>
      <c r="G7742" s="270">
        <v>1324.4</v>
      </c>
      <c r="M7742" s="267">
        <v>-69.757175931477065</v>
      </c>
    </row>
    <row r="7743" spans="1:13" x14ac:dyDescent="0.25">
      <c r="A7743" s="267">
        <v>9573130</v>
      </c>
      <c r="B7743" s="267" t="s">
        <v>17588</v>
      </c>
      <c r="C7743" s="267" t="s">
        <v>2525</v>
      </c>
      <c r="D7743" s="268"/>
      <c r="E7743" s="267">
        <v>50</v>
      </c>
      <c r="F7743" s="269">
        <v>3106</v>
      </c>
      <c r="G7743" s="270">
        <v>6242.4</v>
      </c>
      <c r="M7743" s="267">
        <v>-74.124739742843673</v>
      </c>
    </row>
    <row r="7744" spans="1:13" x14ac:dyDescent="0.25">
      <c r="A7744" s="267">
        <v>9573133</v>
      </c>
      <c r="B7744" s="267" t="s">
        <v>17590</v>
      </c>
      <c r="C7744" s="267" t="s">
        <v>2525</v>
      </c>
      <c r="D7744" s="268"/>
      <c r="E7744" s="267">
        <v>50</v>
      </c>
      <c r="F7744" s="269">
        <v>2482</v>
      </c>
      <c r="G7744" s="270">
        <v>4989</v>
      </c>
      <c r="M7744" s="267">
        <v>-74.875015875455375</v>
      </c>
    </row>
    <row r="7745" spans="1:13" x14ac:dyDescent="0.25">
      <c r="A7745" s="267">
        <v>9573134</v>
      </c>
      <c r="B7745" s="267" t="s">
        <v>17592</v>
      </c>
      <c r="C7745" s="267" t="s">
        <v>22275</v>
      </c>
      <c r="D7745" s="268"/>
      <c r="E7745" s="267">
        <v>50</v>
      </c>
      <c r="F7745" s="269">
        <v>12800</v>
      </c>
      <c r="G7745" s="270">
        <v>25727</v>
      </c>
      <c r="M7745" s="267">
        <v>-67.145741385940852</v>
      </c>
    </row>
    <row r="7746" spans="1:13" x14ac:dyDescent="0.25">
      <c r="A7746" s="267">
        <v>9574111</v>
      </c>
      <c r="B7746" s="267" t="s">
        <v>17594</v>
      </c>
      <c r="C7746" s="267" t="s">
        <v>2525</v>
      </c>
      <c r="D7746" s="268"/>
      <c r="E7746" s="267">
        <v>60</v>
      </c>
      <c r="F7746" s="269">
        <v>552</v>
      </c>
      <c r="G7746" s="270">
        <v>1109.5999999999999</v>
      </c>
      <c r="M7746" s="267">
        <v>-79.932806642916347</v>
      </c>
    </row>
    <row r="7747" spans="1:13" x14ac:dyDescent="0.25">
      <c r="A7747" s="267">
        <v>9574112</v>
      </c>
      <c r="B7747" s="267" t="s">
        <v>17596</v>
      </c>
      <c r="C7747" s="267" t="s">
        <v>22275</v>
      </c>
      <c r="D7747" s="268"/>
      <c r="E7747" s="267">
        <v>50</v>
      </c>
      <c r="F7747" s="269">
        <v>7565</v>
      </c>
      <c r="G7747" s="270">
        <v>15204.8</v>
      </c>
      <c r="M7747" s="267">
        <v>-67.558355788778499</v>
      </c>
    </row>
    <row r="7748" spans="1:13" x14ac:dyDescent="0.25">
      <c r="A7748" s="267">
        <v>9574117</v>
      </c>
      <c r="B7748" s="267" t="s">
        <v>17598</v>
      </c>
      <c r="C7748" s="267" t="s">
        <v>2525</v>
      </c>
      <c r="D7748" s="268"/>
      <c r="E7748" s="267">
        <v>50</v>
      </c>
      <c r="F7748" s="269">
        <v>5567</v>
      </c>
      <c r="G7748" s="270">
        <v>11190</v>
      </c>
      <c r="M7748" s="267">
        <v>-73.00987009745343</v>
      </c>
    </row>
    <row r="7749" spans="1:13" x14ac:dyDescent="0.25">
      <c r="A7749" s="267">
        <v>9574120</v>
      </c>
      <c r="B7749" s="267" t="s">
        <v>17600</v>
      </c>
      <c r="C7749" s="267" t="s">
        <v>2525</v>
      </c>
      <c r="D7749" s="268"/>
      <c r="E7749" s="267">
        <v>50</v>
      </c>
      <c r="F7749" s="269">
        <v>568</v>
      </c>
      <c r="G7749" s="270">
        <v>1141</v>
      </c>
      <c r="M7749" s="267">
        <v>-78.241824357281914</v>
      </c>
    </row>
    <row r="7750" spans="1:13" x14ac:dyDescent="0.25">
      <c r="A7750" s="267">
        <v>9574123</v>
      </c>
      <c r="B7750" s="267" t="s">
        <v>17602</v>
      </c>
      <c r="C7750" s="267" t="s">
        <v>2525</v>
      </c>
      <c r="D7750" s="268"/>
      <c r="E7750" s="267">
        <v>50</v>
      </c>
      <c r="F7750" s="269">
        <v>6388</v>
      </c>
      <c r="G7750" s="270">
        <v>12839</v>
      </c>
      <c r="M7750" s="267">
        <v>-67.518011597562804</v>
      </c>
    </row>
    <row r="7751" spans="1:13" x14ac:dyDescent="0.25">
      <c r="A7751" s="267">
        <v>9574128</v>
      </c>
      <c r="B7751" s="267" t="s">
        <v>17604</v>
      </c>
      <c r="C7751" s="267" t="s">
        <v>2525</v>
      </c>
      <c r="D7751" s="268"/>
      <c r="E7751" s="267">
        <v>60</v>
      </c>
      <c r="F7751" s="269">
        <v>1806</v>
      </c>
      <c r="G7751" s="270">
        <v>3631</v>
      </c>
      <c r="M7751" s="267">
        <v>-79.038521775496946</v>
      </c>
    </row>
    <row r="7752" spans="1:13" x14ac:dyDescent="0.25">
      <c r="A7752" s="267">
        <v>9574129</v>
      </c>
      <c r="B7752" s="267" t="s">
        <v>17606</v>
      </c>
      <c r="C7752" s="267" t="s">
        <v>2525</v>
      </c>
      <c r="D7752" s="268"/>
      <c r="E7752" s="267">
        <v>50</v>
      </c>
      <c r="F7752" s="269">
        <v>690</v>
      </c>
      <c r="G7752" s="270">
        <v>1387</v>
      </c>
      <c r="M7752" s="267">
        <v>-9.0973123848558259</v>
      </c>
    </row>
    <row r="7753" spans="1:13" x14ac:dyDescent="0.25">
      <c r="A7753" s="267">
        <v>9574131</v>
      </c>
      <c r="B7753" s="267" t="s">
        <v>17608</v>
      </c>
      <c r="C7753" s="267" t="s">
        <v>2525</v>
      </c>
      <c r="D7753" s="268"/>
      <c r="E7753" s="267">
        <v>50</v>
      </c>
      <c r="F7753" s="269">
        <v>940</v>
      </c>
      <c r="G7753" s="270">
        <v>1888.8</v>
      </c>
      <c r="M7753" s="267">
        <v>-77.761792592785014</v>
      </c>
    </row>
    <row r="7754" spans="1:13" x14ac:dyDescent="0.25">
      <c r="A7754" s="267">
        <v>9574132</v>
      </c>
      <c r="B7754" s="267" t="s">
        <v>17610</v>
      </c>
      <c r="C7754" s="267" t="s">
        <v>22275</v>
      </c>
      <c r="D7754" s="268"/>
      <c r="E7754" s="267">
        <v>50</v>
      </c>
      <c r="F7754" s="269">
        <v>6071</v>
      </c>
      <c r="G7754" s="270">
        <v>12202.6</v>
      </c>
      <c r="M7754" s="267">
        <v>-68.242945823685517</v>
      </c>
    </row>
    <row r="7755" spans="1:13" x14ac:dyDescent="0.25">
      <c r="A7755" s="267">
        <v>9574135</v>
      </c>
      <c r="B7755" s="267" t="s">
        <v>17612</v>
      </c>
      <c r="C7755" s="267" t="s">
        <v>2525</v>
      </c>
      <c r="D7755" s="268"/>
      <c r="E7755" s="267">
        <v>60</v>
      </c>
      <c r="F7755" s="269">
        <v>1041</v>
      </c>
      <c r="G7755" s="270">
        <v>2093.4</v>
      </c>
      <c r="M7755" s="267">
        <v>-82.620790031717874</v>
      </c>
    </row>
    <row r="7756" spans="1:13" x14ac:dyDescent="0.25">
      <c r="A7756" s="267">
        <v>9574138</v>
      </c>
      <c r="B7756" s="267" t="s">
        <v>17614</v>
      </c>
      <c r="C7756" s="267" t="s">
        <v>22275</v>
      </c>
      <c r="D7756" s="268"/>
      <c r="E7756" s="267">
        <v>50</v>
      </c>
      <c r="F7756" s="269">
        <v>12919</v>
      </c>
      <c r="G7756" s="270">
        <v>25967.599999999999</v>
      </c>
      <c r="M7756" s="267">
        <v>-60.96891336130701</v>
      </c>
    </row>
    <row r="7757" spans="1:13" x14ac:dyDescent="0.25">
      <c r="A7757" s="267">
        <v>9574139</v>
      </c>
      <c r="B7757" s="267" t="s">
        <v>17616</v>
      </c>
      <c r="C7757" s="267" t="s">
        <v>2525</v>
      </c>
      <c r="D7757" s="268"/>
      <c r="E7757" s="267">
        <v>50</v>
      </c>
      <c r="F7757" s="269">
        <v>3190</v>
      </c>
      <c r="G7757" s="270">
        <v>6412.8</v>
      </c>
      <c r="M7757" s="267">
        <v>-72.470306598301633</v>
      </c>
    </row>
    <row r="7758" spans="1:13" x14ac:dyDescent="0.25">
      <c r="A7758" s="267">
        <v>9574140</v>
      </c>
      <c r="B7758" s="267" t="s">
        <v>17618</v>
      </c>
      <c r="C7758" s="267" t="s">
        <v>2525</v>
      </c>
      <c r="D7758" s="268"/>
      <c r="E7758" s="267">
        <v>50</v>
      </c>
      <c r="F7758" s="269">
        <v>1419</v>
      </c>
      <c r="G7758" s="270">
        <v>2852.2</v>
      </c>
      <c r="M7758" s="267">
        <v>-67.185576413996486</v>
      </c>
    </row>
    <row r="7759" spans="1:13" x14ac:dyDescent="0.25">
      <c r="A7759" s="267">
        <v>9574141</v>
      </c>
      <c r="B7759" s="267" t="s">
        <v>17620</v>
      </c>
      <c r="C7759" s="267" t="s">
        <v>2525</v>
      </c>
      <c r="D7759" s="268"/>
      <c r="E7759" s="267">
        <v>50</v>
      </c>
      <c r="F7759" s="269">
        <v>2308</v>
      </c>
      <c r="G7759" s="270">
        <v>4640</v>
      </c>
      <c r="M7759" s="267">
        <v>-70.243273661428717</v>
      </c>
    </row>
    <row r="7760" spans="1:13" x14ac:dyDescent="0.25">
      <c r="A7760" s="267">
        <v>9574145</v>
      </c>
      <c r="B7760" s="267" t="s">
        <v>17622</v>
      </c>
      <c r="C7760" s="267" t="s">
        <v>2525</v>
      </c>
      <c r="D7760" s="268"/>
      <c r="E7760" s="267">
        <v>50</v>
      </c>
      <c r="F7760" s="269">
        <v>778</v>
      </c>
      <c r="G7760" s="270">
        <v>1564.2</v>
      </c>
      <c r="M7760" s="267">
        <v>-68.196706694000184</v>
      </c>
    </row>
    <row r="7761" spans="1:13" x14ac:dyDescent="0.25">
      <c r="A7761" s="267">
        <v>9574146</v>
      </c>
      <c r="B7761" s="267" t="s">
        <v>17624</v>
      </c>
      <c r="C7761" s="267" t="s">
        <v>2525</v>
      </c>
      <c r="D7761" s="268"/>
      <c r="E7761" s="267">
        <v>50</v>
      </c>
      <c r="F7761" s="269">
        <v>1021</v>
      </c>
      <c r="G7761" s="270">
        <v>2053</v>
      </c>
      <c r="M7761" s="267">
        <v>-70.272602965390035</v>
      </c>
    </row>
    <row r="7762" spans="1:13" x14ac:dyDescent="0.25">
      <c r="A7762" s="267">
        <v>9574147</v>
      </c>
      <c r="B7762" s="267" t="s">
        <v>17626</v>
      </c>
      <c r="C7762" s="267" t="s">
        <v>2525</v>
      </c>
      <c r="D7762" s="268"/>
      <c r="E7762" s="267">
        <v>50</v>
      </c>
      <c r="F7762" s="269">
        <v>2589</v>
      </c>
      <c r="G7762" s="270">
        <v>5203.8</v>
      </c>
      <c r="M7762" s="267">
        <v>-75.275625272082664</v>
      </c>
    </row>
    <row r="7763" spans="1:13" x14ac:dyDescent="0.25">
      <c r="A7763" s="267">
        <v>9574150</v>
      </c>
      <c r="B7763" s="267" t="s">
        <v>13148</v>
      </c>
      <c r="C7763" s="267" t="s">
        <v>2525</v>
      </c>
      <c r="D7763" s="268"/>
      <c r="E7763" s="267">
        <v>50</v>
      </c>
      <c r="F7763" s="269">
        <v>1124</v>
      </c>
      <c r="G7763" s="270">
        <v>2260.1999999999998</v>
      </c>
      <c r="M7763" s="267">
        <v>-53.88684147770725</v>
      </c>
    </row>
    <row r="7764" spans="1:13" x14ac:dyDescent="0.25">
      <c r="A7764" s="267">
        <v>9574152</v>
      </c>
      <c r="B7764" s="267" t="s">
        <v>13150</v>
      </c>
      <c r="C7764" s="267" t="s">
        <v>22275</v>
      </c>
      <c r="D7764" s="268"/>
      <c r="E7764" s="267">
        <v>50</v>
      </c>
      <c r="F7764" s="269">
        <v>5879</v>
      </c>
      <c r="G7764" s="270">
        <v>11816</v>
      </c>
      <c r="M7764" s="267">
        <v>-63.22950758384119</v>
      </c>
    </row>
    <row r="7765" spans="1:13" x14ac:dyDescent="0.25">
      <c r="A7765" s="267">
        <v>9574154</v>
      </c>
      <c r="B7765" s="267" t="s">
        <v>13152</v>
      </c>
      <c r="C7765" s="267" t="s">
        <v>2525</v>
      </c>
      <c r="D7765" s="268"/>
      <c r="E7765" s="267">
        <v>50</v>
      </c>
      <c r="F7765" s="269">
        <v>2212</v>
      </c>
      <c r="G7765" s="270">
        <v>4447</v>
      </c>
      <c r="M7765" s="267">
        <v>-66.644284459474164</v>
      </c>
    </row>
    <row r="7766" spans="1:13" x14ac:dyDescent="0.25">
      <c r="A7766" s="267">
        <v>9574155</v>
      </c>
      <c r="B7766" s="267" t="s">
        <v>13154</v>
      </c>
      <c r="C7766" s="267" t="s">
        <v>2525</v>
      </c>
      <c r="D7766" s="268"/>
      <c r="E7766" s="267">
        <v>50</v>
      </c>
      <c r="F7766" s="269">
        <v>3960</v>
      </c>
      <c r="G7766" s="270">
        <v>7959.8</v>
      </c>
      <c r="M7766" s="267">
        <v>-74.228776687085968</v>
      </c>
    </row>
    <row r="7767" spans="1:13" x14ac:dyDescent="0.25">
      <c r="A7767" s="267">
        <v>9574156</v>
      </c>
      <c r="B7767" s="267" t="s">
        <v>13156</v>
      </c>
      <c r="C7767" s="267" t="s">
        <v>2525</v>
      </c>
      <c r="D7767" s="268"/>
      <c r="E7767" s="267">
        <v>50</v>
      </c>
      <c r="F7767" s="269">
        <v>4145</v>
      </c>
      <c r="G7767" s="270">
        <v>8331</v>
      </c>
      <c r="M7767" s="267">
        <v>-48.184758355025231</v>
      </c>
    </row>
    <row r="7768" spans="1:13" x14ac:dyDescent="0.25">
      <c r="A7768" s="267">
        <v>9574157</v>
      </c>
      <c r="B7768" s="267" t="s">
        <v>13158</v>
      </c>
      <c r="C7768" s="267" t="s">
        <v>2525</v>
      </c>
      <c r="D7768" s="268"/>
      <c r="E7768" s="267">
        <v>50</v>
      </c>
      <c r="F7768" s="269">
        <v>4141</v>
      </c>
      <c r="G7768" s="270">
        <v>8324</v>
      </c>
      <c r="M7768" s="267">
        <v>-71.607738389827432</v>
      </c>
    </row>
    <row r="7769" spans="1:13" x14ac:dyDescent="0.25">
      <c r="A7769" s="267">
        <v>9574158</v>
      </c>
      <c r="B7769" s="267" t="s">
        <v>13160</v>
      </c>
      <c r="C7769" s="267" t="s">
        <v>2525</v>
      </c>
      <c r="D7769" s="268"/>
      <c r="E7769" s="267">
        <v>50</v>
      </c>
      <c r="F7769" s="269">
        <v>1554</v>
      </c>
      <c r="G7769" s="270">
        <v>3124.2</v>
      </c>
      <c r="M7769" s="267">
        <v>-77.629805547121734</v>
      </c>
    </row>
    <row r="7770" spans="1:13" x14ac:dyDescent="0.25">
      <c r="A7770" s="267">
        <v>9574160</v>
      </c>
      <c r="B7770" s="267" t="s">
        <v>16117</v>
      </c>
      <c r="C7770" s="267" t="s">
        <v>22275</v>
      </c>
      <c r="D7770" s="268"/>
      <c r="E7770" s="267">
        <v>50</v>
      </c>
      <c r="F7770" s="269">
        <v>891</v>
      </c>
      <c r="G7770" s="270">
        <v>1791</v>
      </c>
      <c r="M7770" s="267">
        <v>-76.663700580397347</v>
      </c>
    </row>
    <row r="7771" spans="1:13" x14ac:dyDescent="0.25">
      <c r="A7771" s="267">
        <v>9574161</v>
      </c>
      <c r="B7771" s="267" t="s">
        <v>13163</v>
      </c>
      <c r="C7771" s="267" t="s">
        <v>2525</v>
      </c>
      <c r="D7771" s="268"/>
      <c r="E7771" s="267">
        <v>60</v>
      </c>
      <c r="F7771" s="269">
        <v>859</v>
      </c>
      <c r="G7771" s="270">
        <v>1726.6</v>
      </c>
      <c r="M7771" s="267">
        <v>-84.45444519246351</v>
      </c>
    </row>
    <row r="7772" spans="1:13" x14ac:dyDescent="0.25">
      <c r="A7772" s="267">
        <v>9574164</v>
      </c>
      <c r="B7772" s="267" t="s">
        <v>13165</v>
      </c>
      <c r="C7772" s="267" t="s">
        <v>2525</v>
      </c>
      <c r="D7772" s="268"/>
      <c r="E7772" s="267">
        <v>50</v>
      </c>
      <c r="F7772" s="269">
        <v>2049</v>
      </c>
      <c r="G7772" s="270">
        <v>4118.2</v>
      </c>
      <c r="M7772" s="267">
        <v>-76.597206560566121</v>
      </c>
    </row>
    <row r="7773" spans="1:13" x14ac:dyDescent="0.25">
      <c r="A7773" s="267">
        <v>9574451</v>
      </c>
      <c r="B7773" s="267" t="s">
        <v>13167</v>
      </c>
      <c r="C7773" s="267" t="s">
        <v>22278</v>
      </c>
      <c r="D7773" s="268"/>
      <c r="E7773" s="267">
        <v>50</v>
      </c>
      <c r="F7773" s="269">
        <v>0</v>
      </c>
      <c r="G7773" s="270">
        <v>0</v>
      </c>
      <c r="M7773" s="267">
        <v>0</v>
      </c>
    </row>
    <row r="7774" spans="1:13" x14ac:dyDescent="0.25">
      <c r="A7774" s="267">
        <v>9574452</v>
      </c>
      <c r="B7774" s="267" t="s">
        <v>12205</v>
      </c>
      <c r="C7774" s="267" t="s">
        <v>22278</v>
      </c>
      <c r="D7774" s="268"/>
      <c r="E7774" s="267">
        <v>50</v>
      </c>
      <c r="F7774" s="269">
        <v>0</v>
      </c>
      <c r="G7774" s="270">
        <v>0</v>
      </c>
      <c r="M7774" s="267">
        <v>0</v>
      </c>
    </row>
    <row r="7775" spans="1:13" x14ac:dyDescent="0.25">
      <c r="A7775" s="267">
        <v>9574453</v>
      </c>
      <c r="B7775" s="267" t="s">
        <v>13170</v>
      </c>
      <c r="C7775" s="267" t="s">
        <v>22278</v>
      </c>
      <c r="D7775" s="268"/>
      <c r="E7775" s="267">
        <v>50</v>
      </c>
      <c r="F7775" s="269">
        <v>0</v>
      </c>
      <c r="G7775" s="270">
        <v>0</v>
      </c>
      <c r="M7775" s="267">
        <v>0</v>
      </c>
    </row>
    <row r="7776" spans="1:13" x14ac:dyDescent="0.25">
      <c r="A7776" s="267">
        <v>9574454</v>
      </c>
      <c r="B7776" s="267" t="s">
        <v>13172</v>
      </c>
      <c r="C7776" s="267" t="s">
        <v>22278</v>
      </c>
      <c r="D7776" s="268"/>
      <c r="E7776" s="267">
        <v>50</v>
      </c>
      <c r="F7776" s="269">
        <v>0</v>
      </c>
      <c r="G7776" s="270">
        <v>0</v>
      </c>
      <c r="M7776" s="267">
        <v>0</v>
      </c>
    </row>
    <row r="7777" spans="1:13" x14ac:dyDescent="0.25">
      <c r="A7777" s="267">
        <v>9574455</v>
      </c>
      <c r="B7777" s="267" t="s">
        <v>4326</v>
      </c>
      <c r="C7777" s="267" t="s">
        <v>22278</v>
      </c>
      <c r="D7777" s="268"/>
      <c r="E7777" s="267">
        <v>50</v>
      </c>
      <c r="F7777" s="269">
        <v>0</v>
      </c>
      <c r="G7777" s="270">
        <v>0</v>
      </c>
      <c r="M7777" s="267">
        <v>0</v>
      </c>
    </row>
    <row r="7778" spans="1:13" x14ac:dyDescent="0.25">
      <c r="A7778" s="267">
        <v>9574456</v>
      </c>
      <c r="B7778" s="267" t="s">
        <v>13175</v>
      </c>
      <c r="C7778" s="267" t="s">
        <v>22278</v>
      </c>
      <c r="D7778" s="268"/>
      <c r="E7778" s="267">
        <v>50</v>
      </c>
      <c r="F7778" s="269">
        <v>0</v>
      </c>
      <c r="G7778" s="270">
        <v>0</v>
      </c>
      <c r="M7778" s="267">
        <v>0</v>
      </c>
    </row>
    <row r="7779" spans="1:13" x14ac:dyDescent="0.25">
      <c r="A7779" s="267">
        <v>9574457</v>
      </c>
      <c r="B7779" s="267" t="s">
        <v>13177</v>
      </c>
      <c r="C7779" s="267" t="s">
        <v>22278</v>
      </c>
      <c r="D7779" s="268"/>
      <c r="E7779" s="267">
        <v>50</v>
      </c>
      <c r="F7779" s="269">
        <v>0</v>
      </c>
      <c r="G7779" s="270">
        <v>0</v>
      </c>
      <c r="M7779" s="267">
        <v>0</v>
      </c>
    </row>
    <row r="7780" spans="1:13" x14ac:dyDescent="0.25">
      <c r="A7780" s="267">
        <v>9574458</v>
      </c>
      <c r="B7780" s="267" t="s">
        <v>13179</v>
      </c>
      <c r="C7780" s="267" t="s">
        <v>22278</v>
      </c>
      <c r="D7780" s="268"/>
      <c r="E7780" s="267">
        <v>50</v>
      </c>
      <c r="F7780" s="269">
        <v>0</v>
      </c>
      <c r="G7780" s="270">
        <v>0</v>
      </c>
      <c r="M7780" s="267">
        <v>0</v>
      </c>
    </row>
    <row r="7781" spans="1:13" x14ac:dyDescent="0.25">
      <c r="A7781" s="267">
        <v>9574460</v>
      </c>
      <c r="B7781" s="267" t="s">
        <v>13181</v>
      </c>
      <c r="C7781" s="267" t="s">
        <v>22278</v>
      </c>
      <c r="D7781" s="268"/>
      <c r="E7781" s="267">
        <v>50</v>
      </c>
      <c r="F7781" s="269">
        <v>0</v>
      </c>
      <c r="G7781" s="270">
        <v>0</v>
      </c>
      <c r="M7781" s="267">
        <v>0</v>
      </c>
    </row>
    <row r="7782" spans="1:13" x14ac:dyDescent="0.25">
      <c r="A7782" s="267">
        <v>9574461</v>
      </c>
      <c r="B7782" s="267" t="s">
        <v>17616</v>
      </c>
      <c r="C7782" s="267" t="s">
        <v>22278</v>
      </c>
      <c r="D7782" s="268"/>
      <c r="E7782" s="267">
        <v>50</v>
      </c>
      <c r="F7782" s="269">
        <v>0</v>
      </c>
      <c r="G7782" s="270">
        <v>0</v>
      </c>
      <c r="M7782" s="267">
        <v>0</v>
      </c>
    </row>
    <row r="7783" spans="1:13" x14ac:dyDescent="0.25">
      <c r="A7783" s="267">
        <v>9574462</v>
      </c>
      <c r="B7783" s="267" t="s">
        <v>13184</v>
      </c>
      <c r="C7783" s="267" t="s">
        <v>22278</v>
      </c>
      <c r="D7783" s="268"/>
      <c r="E7783" s="267">
        <v>50</v>
      </c>
      <c r="F7783" s="269">
        <v>0</v>
      </c>
      <c r="G7783" s="270">
        <v>0</v>
      </c>
      <c r="M7783" s="267">
        <v>0</v>
      </c>
    </row>
    <row r="7784" spans="1:13" x14ac:dyDescent="0.25">
      <c r="A7784" s="267">
        <v>9574463</v>
      </c>
      <c r="B7784" s="267" t="s">
        <v>3520</v>
      </c>
      <c r="C7784" s="267" t="s">
        <v>22278</v>
      </c>
      <c r="D7784" s="268"/>
      <c r="E7784" s="267">
        <v>50</v>
      </c>
      <c r="F7784" s="269">
        <v>0</v>
      </c>
      <c r="G7784" s="270">
        <v>0</v>
      </c>
      <c r="M7784" s="267">
        <v>0</v>
      </c>
    </row>
    <row r="7785" spans="1:13" x14ac:dyDescent="0.25">
      <c r="A7785" s="267">
        <v>9574464</v>
      </c>
      <c r="B7785" s="267" t="s">
        <v>13165</v>
      </c>
      <c r="C7785" s="267" t="s">
        <v>22278</v>
      </c>
      <c r="D7785" s="268"/>
      <c r="E7785" s="267">
        <v>50</v>
      </c>
      <c r="F7785" s="269">
        <v>0</v>
      </c>
      <c r="G7785" s="270">
        <v>0</v>
      </c>
      <c r="M7785" s="267">
        <v>0</v>
      </c>
    </row>
    <row r="7786" spans="1:13" x14ac:dyDescent="0.25">
      <c r="A7786" s="267">
        <v>9574465</v>
      </c>
      <c r="B7786" s="267" t="s">
        <v>13188</v>
      </c>
      <c r="C7786" s="267" t="s">
        <v>22278</v>
      </c>
      <c r="D7786" s="268"/>
      <c r="E7786" s="267">
        <v>50</v>
      </c>
      <c r="F7786" s="269">
        <v>0</v>
      </c>
      <c r="G7786" s="270">
        <v>0</v>
      </c>
      <c r="M7786" s="267">
        <v>0</v>
      </c>
    </row>
    <row r="7787" spans="1:13" x14ac:dyDescent="0.25">
      <c r="A7787" s="267">
        <v>9575112</v>
      </c>
      <c r="B7787" s="267" t="s">
        <v>13190</v>
      </c>
      <c r="C7787" s="267" t="s">
        <v>22275</v>
      </c>
      <c r="D7787" s="268"/>
      <c r="E7787" s="267">
        <v>50</v>
      </c>
      <c r="F7787" s="269">
        <v>5911</v>
      </c>
      <c r="G7787" s="270">
        <v>11880.4</v>
      </c>
      <c r="M7787" s="267">
        <v>-75.154764737577779</v>
      </c>
    </row>
    <row r="7788" spans="1:13" x14ac:dyDescent="0.25">
      <c r="A7788" s="267">
        <v>9575113</v>
      </c>
      <c r="B7788" s="267" t="s">
        <v>13192</v>
      </c>
      <c r="C7788" s="267" t="s">
        <v>2525</v>
      </c>
      <c r="D7788" s="268"/>
      <c r="E7788" s="267">
        <v>60</v>
      </c>
      <c r="F7788" s="269">
        <v>584</v>
      </c>
      <c r="G7788" s="270">
        <v>1174.5999999999999</v>
      </c>
      <c r="M7788" s="267">
        <v>-82.345280474047968</v>
      </c>
    </row>
    <row r="7789" spans="1:13" x14ac:dyDescent="0.25">
      <c r="A7789" s="267">
        <v>9575115</v>
      </c>
      <c r="B7789" s="267" t="s">
        <v>13194</v>
      </c>
      <c r="C7789" s="267" t="s">
        <v>22275</v>
      </c>
      <c r="D7789" s="268"/>
      <c r="E7789" s="267">
        <v>50</v>
      </c>
      <c r="F7789" s="269">
        <v>1471</v>
      </c>
      <c r="G7789" s="270">
        <v>2955.8</v>
      </c>
      <c r="M7789" s="267">
        <v>-70.245652894550034</v>
      </c>
    </row>
    <row r="7790" spans="1:13" x14ac:dyDescent="0.25">
      <c r="A7790" s="267">
        <v>9575116</v>
      </c>
      <c r="B7790" s="267" t="s">
        <v>13196</v>
      </c>
      <c r="C7790" s="267" t="s">
        <v>2525</v>
      </c>
      <c r="D7790" s="268"/>
      <c r="E7790" s="267">
        <v>60</v>
      </c>
      <c r="F7790" s="269">
        <v>1241</v>
      </c>
      <c r="G7790" s="270">
        <v>2493.6</v>
      </c>
      <c r="M7790" s="267">
        <v>-79.739271488745828</v>
      </c>
    </row>
    <row r="7791" spans="1:13" x14ac:dyDescent="0.25">
      <c r="A7791" s="267">
        <v>9575117</v>
      </c>
      <c r="B7791" s="267" t="s">
        <v>13198</v>
      </c>
      <c r="C7791" s="267" t="s">
        <v>2525</v>
      </c>
      <c r="D7791" s="268"/>
      <c r="E7791" s="267">
        <v>50</v>
      </c>
      <c r="F7791" s="269">
        <v>865</v>
      </c>
      <c r="G7791" s="270">
        <v>1739.6</v>
      </c>
      <c r="M7791" s="267">
        <v>-74.194205955093707</v>
      </c>
    </row>
    <row r="7792" spans="1:13" x14ac:dyDescent="0.25">
      <c r="A7792" s="267">
        <v>9575118</v>
      </c>
      <c r="B7792" s="267" t="s">
        <v>13200</v>
      </c>
      <c r="C7792" s="267" t="s">
        <v>2525</v>
      </c>
      <c r="D7792" s="268"/>
      <c r="E7792" s="267">
        <v>50</v>
      </c>
      <c r="F7792" s="269">
        <v>1804</v>
      </c>
      <c r="G7792" s="270">
        <v>3626</v>
      </c>
      <c r="M7792" s="267">
        <v>-76.768065511765514</v>
      </c>
    </row>
    <row r="7793" spans="1:13" x14ac:dyDescent="0.25">
      <c r="A7793" s="267">
        <v>9575119</v>
      </c>
      <c r="B7793" s="267" t="s">
        <v>13202</v>
      </c>
      <c r="C7793" s="267" t="s">
        <v>2525</v>
      </c>
      <c r="D7793" s="268"/>
      <c r="E7793" s="267">
        <v>60</v>
      </c>
      <c r="F7793" s="269">
        <v>1071</v>
      </c>
      <c r="G7793" s="270">
        <v>2152</v>
      </c>
      <c r="M7793" s="267">
        <v>-80.743180922986795</v>
      </c>
    </row>
    <row r="7794" spans="1:13" x14ac:dyDescent="0.25">
      <c r="A7794" s="267">
        <v>9575121</v>
      </c>
      <c r="B7794" s="267" t="s">
        <v>13204</v>
      </c>
      <c r="C7794" s="267" t="s">
        <v>2525</v>
      </c>
      <c r="D7794" s="268"/>
      <c r="E7794" s="267">
        <v>50</v>
      </c>
      <c r="F7794" s="269">
        <v>2964</v>
      </c>
      <c r="G7794" s="270">
        <v>5957</v>
      </c>
      <c r="M7794" s="267">
        <v>-71.371625230023938</v>
      </c>
    </row>
    <row r="7795" spans="1:13" x14ac:dyDescent="0.25">
      <c r="A7795" s="267">
        <v>9575122</v>
      </c>
      <c r="B7795" s="267" t="s">
        <v>13206</v>
      </c>
      <c r="C7795" s="267" t="s">
        <v>2525</v>
      </c>
      <c r="D7795" s="268"/>
      <c r="E7795" s="267">
        <v>50</v>
      </c>
      <c r="F7795" s="269">
        <v>553</v>
      </c>
      <c r="G7795" s="270">
        <v>1111.8</v>
      </c>
      <c r="M7795" s="267">
        <v>-62.796277225776137</v>
      </c>
    </row>
    <row r="7796" spans="1:13" x14ac:dyDescent="0.25">
      <c r="A7796" s="267">
        <v>9575124</v>
      </c>
      <c r="B7796" s="267" t="s">
        <v>13208</v>
      </c>
      <c r="C7796" s="267" t="s">
        <v>2525</v>
      </c>
      <c r="D7796" s="268"/>
      <c r="E7796" s="267">
        <v>60</v>
      </c>
      <c r="F7796" s="269">
        <v>383</v>
      </c>
      <c r="G7796" s="270">
        <v>770.4</v>
      </c>
      <c r="M7796" s="267">
        <v>-80.943070411848311</v>
      </c>
    </row>
    <row r="7797" spans="1:13" x14ac:dyDescent="0.25">
      <c r="A7797" s="267">
        <v>9575125</v>
      </c>
      <c r="B7797" s="267" t="s">
        <v>13210</v>
      </c>
      <c r="C7797" s="267" t="s">
        <v>2525</v>
      </c>
      <c r="D7797" s="268"/>
      <c r="E7797" s="267">
        <v>50</v>
      </c>
      <c r="F7797" s="269">
        <v>1254</v>
      </c>
      <c r="G7797" s="270">
        <v>2521</v>
      </c>
      <c r="M7797" s="267">
        <v>-76.826230476771428</v>
      </c>
    </row>
    <row r="7798" spans="1:13" x14ac:dyDescent="0.25">
      <c r="A7798" s="267">
        <v>9575127</v>
      </c>
      <c r="B7798" s="267" t="s">
        <v>13212</v>
      </c>
      <c r="C7798" s="267" t="s">
        <v>2525</v>
      </c>
      <c r="D7798" s="268"/>
      <c r="E7798" s="267">
        <v>50</v>
      </c>
      <c r="F7798" s="269">
        <v>409</v>
      </c>
      <c r="G7798" s="270">
        <v>821.6</v>
      </c>
      <c r="M7798" s="267">
        <v>-78.658120155071231</v>
      </c>
    </row>
    <row r="7799" spans="1:13" x14ac:dyDescent="0.25">
      <c r="A7799" s="267">
        <v>9575128</v>
      </c>
      <c r="B7799" s="267" t="s">
        <v>13214</v>
      </c>
      <c r="C7799" s="267" t="s">
        <v>2525</v>
      </c>
      <c r="D7799" s="268"/>
      <c r="E7799" s="267">
        <v>50</v>
      </c>
      <c r="F7799" s="269">
        <v>663</v>
      </c>
      <c r="G7799" s="270">
        <v>1332.8</v>
      </c>
      <c r="M7799" s="267">
        <v>-74.906886424256541</v>
      </c>
    </row>
    <row r="7800" spans="1:13" x14ac:dyDescent="0.25">
      <c r="A7800" s="267">
        <v>9575129</v>
      </c>
      <c r="B7800" s="267" t="s">
        <v>13216</v>
      </c>
      <c r="C7800" s="267" t="s">
        <v>2525</v>
      </c>
      <c r="D7800" s="268"/>
      <c r="E7800" s="267">
        <v>50</v>
      </c>
      <c r="F7800" s="269">
        <v>625</v>
      </c>
      <c r="G7800" s="270">
        <v>1255.4000000000001</v>
      </c>
      <c r="M7800" s="267">
        <v>-76.861939742308607</v>
      </c>
    </row>
    <row r="7801" spans="1:13" x14ac:dyDescent="0.25">
      <c r="A7801" s="267">
        <v>9575130</v>
      </c>
      <c r="B7801" s="267" t="s">
        <v>13218</v>
      </c>
      <c r="C7801" s="267" t="s">
        <v>2525</v>
      </c>
      <c r="D7801" s="268"/>
      <c r="E7801" s="267">
        <v>60</v>
      </c>
      <c r="F7801" s="269">
        <v>341</v>
      </c>
      <c r="G7801" s="270">
        <v>685.6</v>
      </c>
      <c r="M7801" s="267">
        <v>-81.217733561416324</v>
      </c>
    </row>
    <row r="7802" spans="1:13" x14ac:dyDescent="0.25">
      <c r="A7802" s="267">
        <v>9575133</v>
      </c>
      <c r="B7802" s="267" t="s">
        <v>13220</v>
      </c>
      <c r="C7802" s="267" t="s">
        <v>2525</v>
      </c>
      <c r="D7802" s="268"/>
      <c r="E7802" s="267">
        <v>60</v>
      </c>
      <c r="F7802" s="269">
        <v>457</v>
      </c>
      <c r="G7802" s="270">
        <v>917.6</v>
      </c>
      <c r="M7802" s="267">
        <v>-81.554934684104254</v>
      </c>
    </row>
    <row r="7803" spans="1:13" x14ac:dyDescent="0.25">
      <c r="A7803" s="267">
        <v>9575134</v>
      </c>
      <c r="B7803" s="267" t="s">
        <v>13222</v>
      </c>
      <c r="C7803" s="267" t="s">
        <v>2525</v>
      </c>
      <c r="D7803" s="268"/>
      <c r="E7803" s="267">
        <v>60</v>
      </c>
      <c r="F7803" s="269">
        <v>556</v>
      </c>
      <c r="G7803" s="270">
        <v>1116.8</v>
      </c>
      <c r="M7803" s="267">
        <v>-80.166894098643567</v>
      </c>
    </row>
    <row r="7804" spans="1:13" x14ac:dyDescent="0.25">
      <c r="A7804" s="267">
        <v>9575135</v>
      </c>
      <c r="B7804" s="267" t="s">
        <v>13224</v>
      </c>
      <c r="C7804" s="267" t="s">
        <v>2525</v>
      </c>
      <c r="D7804" s="268"/>
      <c r="E7804" s="267">
        <v>50</v>
      </c>
      <c r="F7804" s="269">
        <v>1053</v>
      </c>
      <c r="G7804" s="270">
        <v>2115.8000000000002</v>
      </c>
      <c r="M7804" s="267">
        <v>-78.26764349469957</v>
      </c>
    </row>
    <row r="7805" spans="1:13" x14ac:dyDescent="0.25">
      <c r="A7805" s="267">
        <v>9575138</v>
      </c>
      <c r="B7805" s="267" t="s">
        <v>9344</v>
      </c>
      <c r="C7805" s="267" t="s">
        <v>2525</v>
      </c>
      <c r="D7805" s="268"/>
      <c r="E7805" s="267">
        <v>60</v>
      </c>
      <c r="F7805" s="269">
        <v>503</v>
      </c>
      <c r="G7805" s="270">
        <v>1011.2</v>
      </c>
      <c r="M7805" s="267">
        <v>-79.013605037577236</v>
      </c>
    </row>
    <row r="7806" spans="1:13" x14ac:dyDescent="0.25">
      <c r="A7806" s="267">
        <v>9575143</v>
      </c>
      <c r="B7806" s="267" t="s">
        <v>13227</v>
      </c>
      <c r="C7806" s="267" t="s">
        <v>2525</v>
      </c>
      <c r="D7806" s="268"/>
      <c r="E7806" s="267">
        <v>50</v>
      </c>
      <c r="F7806" s="269">
        <v>766</v>
      </c>
      <c r="G7806" s="270">
        <v>1540</v>
      </c>
      <c r="M7806" s="267">
        <v>-73.626953214090065</v>
      </c>
    </row>
    <row r="7807" spans="1:13" x14ac:dyDescent="0.25">
      <c r="A7807" s="267">
        <v>9575144</v>
      </c>
      <c r="B7807" s="267" t="s">
        <v>13229</v>
      </c>
      <c r="C7807" s="267" t="s">
        <v>2525</v>
      </c>
      <c r="D7807" s="268"/>
      <c r="E7807" s="267">
        <v>50</v>
      </c>
      <c r="F7807" s="269">
        <v>924</v>
      </c>
      <c r="G7807" s="270">
        <v>1856.4</v>
      </c>
      <c r="M7807" s="267">
        <v>-75.538855631861651</v>
      </c>
    </row>
    <row r="7808" spans="1:13" x14ac:dyDescent="0.25">
      <c r="A7808" s="267">
        <v>9575145</v>
      </c>
      <c r="B7808" s="267" t="s">
        <v>13231</v>
      </c>
      <c r="C7808" s="267" t="s">
        <v>2525</v>
      </c>
      <c r="D7808" s="268"/>
      <c r="E7808" s="267">
        <v>50</v>
      </c>
      <c r="F7808" s="269">
        <v>2747</v>
      </c>
      <c r="G7808" s="270">
        <v>5520.8</v>
      </c>
      <c r="M7808" s="267">
        <v>-76.908320838097382</v>
      </c>
    </row>
    <row r="7809" spans="1:13" x14ac:dyDescent="0.25">
      <c r="A7809" s="267">
        <v>9575146</v>
      </c>
      <c r="B7809" s="267" t="s">
        <v>13233</v>
      </c>
      <c r="C7809" s="267" t="s">
        <v>2525</v>
      </c>
      <c r="D7809" s="268"/>
      <c r="E7809" s="267">
        <v>50</v>
      </c>
      <c r="F7809" s="269">
        <v>563</v>
      </c>
      <c r="G7809" s="270">
        <v>1132</v>
      </c>
      <c r="M7809" s="267">
        <v>-74.321782141903469</v>
      </c>
    </row>
    <row r="7810" spans="1:13" x14ac:dyDescent="0.25">
      <c r="A7810" s="267">
        <v>9575147</v>
      </c>
      <c r="B7810" s="267" t="s">
        <v>13235</v>
      </c>
      <c r="C7810" s="267" t="s">
        <v>2525</v>
      </c>
      <c r="D7810" s="268"/>
      <c r="E7810" s="267">
        <v>60</v>
      </c>
      <c r="F7810" s="269">
        <v>506</v>
      </c>
      <c r="G7810" s="270">
        <v>1018</v>
      </c>
      <c r="M7810" s="267">
        <v>-80.589637838496174</v>
      </c>
    </row>
    <row r="7811" spans="1:13" x14ac:dyDescent="0.25">
      <c r="A7811" s="267">
        <v>9575150</v>
      </c>
      <c r="B7811" s="267" t="s">
        <v>13237</v>
      </c>
      <c r="C7811" s="267" t="s">
        <v>2525</v>
      </c>
      <c r="D7811" s="268"/>
      <c r="E7811" s="267">
        <v>50</v>
      </c>
      <c r="F7811" s="269">
        <v>690</v>
      </c>
      <c r="G7811" s="270">
        <v>1386.8</v>
      </c>
      <c r="M7811" s="267">
        <v>-76.989791990734517</v>
      </c>
    </row>
    <row r="7812" spans="1:13" x14ac:dyDescent="0.25">
      <c r="A7812" s="267">
        <v>9575152</v>
      </c>
      <c r="B7812" s="267" t="s">
        <v>13239</v>
      </c>
      <c r="C7812" s="267" t="s">
        <v>2525</v>
      </c>
      <c r="D7812" s="268"/>
      <c r="E7812" s="267">
        <v>50</v>
      </c>
      <c r="F7812" s="269">
        <v>1028</v>
      </c>
      <c r="G7812" s="270">
        <v>2066.1999999999998</v>
      </c>
      <c r="M7812" s="267">
        <v>-78.451487989159062</v>
      </c>
    </row>
    <row r="7813" spans="1:13" x14ac:dyDescent="0.25">
      <c r="A7813" s="267">
        <v>9575153</v>
      </c>
      <c r="B7813" s="267" t="s">
        <v>13241</v>
      </c>
      <c r="C7813" s="267" t="s">
        <v>22275</v>
      </c>
      <c r="D7813" s="268"/>
      <c r="E7813" s="267">
        <v>50</v>
      </c>
      <c r="F7813" s="269">
        <v>6118</v>
      </c>
      <c r="G7813" s="270">
        <v>12298</v>
      </c>
      <c r="M7813" s="267">
        <v>-70.042260108363337</v>
      </c>
    </row>
    <row r="7814" spans="1:13" x14ac:dyDescent="0.25">
      <c r="A7814" s="267">
        <v>9575155</v>
      </c>
      <c r="B7814" s="267" t="s">
        <v>13243</v>
      </c>
      <c r="C7814" s="267" t="s">
        <v>2525</v>
      </c>
      <c r="D7814" s="268"/>
      <c r="E7814" s="267">
        <v>60</v>
      </c>
      <c r="F7814" s="269">
        <v>347</v>
      </c>
      <c r="G7814" s="270">
        <v>697.2</v>
      </c>
      <c r="M7814" s="267">
        <v>-79.425406490997929</v>
      </c>
    </row>
    <row r="7815" spans="1:13" x14ac:dyDescent="0.25">
      <c r="A7815" s="267">
        <v>9575156</v>
      </c>
      <c r="B7815" s="267" t="s">
        <v>13245</v>
      </c>
      <c r="C7815" s="267" t="s">
        <v>2525</v>
      </c>
      <c r="D7815" s="268"/>
      <c r="E7815" s="267">
        <v>60</v>
      </c>
      <c r="F7815" s="269">
        <v>1321</v>
      </c>
      <c r="G7815" s="270">
        <v>2656</v>
      </c>
      <c r="M7815" s="267">
        <v>-83.957804710379648</v>
      </c>
    </row>
    <row r="7816" spans="1:13" x14ac:dyDescent="0.25">
      <c r="A7816" s="267">
        <v>9575157</v>
      </c>
      <c r="B7816" s="267" t="s">
        <v>13247</v>
      </c>
      <c r="C7816" s="267" t="s">
        <v>2525</v>
      </c>
      <c r="D7816" s="268"/>
      <c r="E7816" s="267">
        <v>60</v>
      </c>
      <c r="F7816" s="269">
        <v>598</v>
      </c>
      <c r="G7816" s="270">
        <v>1201.5999999999999</v>
      </c>
      <c r="M7816" s="267">
        <v>-83.288773442729962</v>
      </c>
    </row>
    <row r="7817" spans="1:13" x14ac:dyDescent="0.25">
      <c r="A7817" s="267">
        <v>9575161</v>
      </c>
      <c r="B7817" s="267" t="s">
        <v>13249</v>
      </c>
      <c r="C7817" s="267" t="s">
        <v>22275</v>
      </c>
      <c r="D7817" s="268"/>
      <c r="E7817" s="267">
        <v>50</v>
      </c>
      <c r="F7817" s="269">
        <v>2287</v>
      </c>
      <c r="G7817" s="270">
        <v>4596</v>
      </c>
      <c r="M7817" s="267">
        <v>-76.842253831270455</v>
      </c>
    </row>
    <row r="7818" spans="1:13" x14ac:dyDescent="0.25">
      <c r="A7818" s="267">
        <v>9575163</v>
      </c>
      <c r="B7818" s="267" t="s">
        <v>13251</v>
      </c>
      <c r="C7818" s="267" t="s">
        <v>2525</v>
      </c>
      <c r="D7818" s="268"/>
      <c r="E7818" s="267">
        <v>50</v>
      </c>
      <c r="F7818" s="269">
        <v>446</v>
      </c>
      <c r="G7818" s="270">
        <v>897</v>
      </c>
      <c r="M7818" s="267">
        <v>-78.632787970299603</v>
      </c>
    </row>
    <row r="7819" spans="1:13" x14ac:dyDescent="0.25">
      <c r="A7819" s="267">
        <v>9575165</v>
      </c>
      <c r="B7819" s="267" t="s">
        <v>13253</v>
      </c>
      <c r="C7819" s="267" t="s">
        <v>2525</v>
      </c>
      <c r="D7819" s="268"/>
      <c r="E7819" s="267">
        <v>60</v>
      </c>
      <c r="F7819" s="269">
        <v>1150</v>
      </c>
      <c r="G7819" s="270">
        <v>2310.6</v>
      </c>
      <c r="M7819" s="267">
        <v>-79.425354569166075</v>
      </c>
    </row>
    <row r="7820" spans="1:13" x14ac:dyDescent="0.25">
      <c r="A7820" s="267">
        <v>9575166</v>
      </c>
      <c r="B7820" s="267" t="s">
        <v>13255</v>
      </c>
      <c r="C7820" s="267" t="s">
        <v>2525</v>
      </c>
      <c r="D7820" s="268"/>
      <c r="E7820" s="267">
        <v>60</v>
      </c>
      <c r="F7820" s="269">
        <v>650</v>
      </c>
      <c r="G7820" s="270">
        <v>1306</v>
      </c>
      <c r="M7820" s="267">
        <v>-81.3232178827692</v>
      </c>
    </row>
    <row r="7821" spans="1:13" x14ac:dyDescent="0.25">
      <c r="A7821" s="267">
        <v>9575167</v>
      </c>
      <c r="B7821" s="267" t="s">
        <v>13257</v>
      </c>
      <c r="C7821" s="267" t="s">
        <v>2525</v>
      </c>
      <c r="D7821" s="268"/>
      <c r="E7821" s="267">
        <v>50</v>
      </c>
      <c r="F7821" s="269">
        <v>1442</v>
      </c>
      <c r="G7821" s="270">
        <v>2897.6</v>
      </c>
      <c r="M7821" s="267">
        <v>-77.192387751157852</v>
      </c>
    </row>
    <row r="7822" spans="1:13" x14ac:dyDescent="0.25">
      <c r="A7822" s="267">
        <v>9575168</v>
      </c>
      <c r="B7822" s="267" t="s">
        <v>13259</v>
      </c>
      <c r="C7822" s="267" t="s">
        <v>22275</v>
      </c>
      <c r="D7822" s="268"/>
      <c r="E7822" s="267">
        <v>50</v>
      </c>
      <c r="F7822" s="269">
        <v>3078</v>
      </c>
      <c r="G7822" s="270">
        <v>6187.4</v>
      </c>
      <c r="M7822" s="267">
        <v>-72.414250736877335</v>
      </c>
    </row>
    <row r="7823" spans="1:13" x14ac:dyDescent="0.25">
      <c r="A7823" s="267">
        <v>9575179</v>
      </c>
      <c r="B7823" s="267" t="s">
        <v>13261</v>
      </c>
      <c r="C7823" s="267" t="s">
        <v>2525</v>
      </c>
      <c r="D7823" s="268"/>
      <c r="E7823" s="267">
        <v>60</v>
      </c>
      <c r="F7823" s="269">
        <v>505</v>
      </c>
      <c r="G7823" s="270">
        <v>1015.2</v>
      </c>
      <c r="M7823" s="267">
        <v>-83.323812954674835</v>
      </c>
    </row>
    <row r="7824" spans="1:13" x14ac:dyDescent="0.25">
      <c r="A7824" s="267">
        <v>9575181</v>
      </c>
      <c r="B7824" s="267" t="s">
        <v>14816</v>
      </c>
      <c r="C7824" s="267" t="s">
        <v>2525</v>
      </c>
      <c r="D7824" s="268"/>
      <c r="E7824" s="267">
        <v>50</v>
      </c>
      <c r="F7824" s="269">
        <v>687</v>
      </c>
      <c r="G7824" s="270">
        <v>1380.4</v>
      </c>
      <c r="M7824" s="267">
        <v>-74.33131483554692</v>
      </c>
    </row>
    <row r="7825" spans="1:13" x14ac:dyDescent="0.25">
      <c r="A7825" s="267">
        <v>9575451</v>
      </c>
      <c r="B7825" s="267" t="s">
        <v>13264</v>
      </c>
      <c r="C7825" s="267" t="s">
        <v>22278</v>
      </c>
      <c r="D7825" s="268"/>
      <c r="E7825" s="267">
        <v>50</v>
      </c>
      <c r="F7825" s="269">
        <v>0</v>
      </c>
      <c r="G7825" s="270">
        <v>0</v>
      </c>
      <c r="M7825" s="267">
        <v>0</v>
      </c>
    </row>
    <row r="7826" spans="1:13" x14ac:dyDescent="0.25">
      <c r="A7826" s="267">
        <v>9576111</v>
      </c>
      <c r="B7826" s="267" t="s">
        <v>13266</v>
      </c>
      <c r="C7826" s="267" t="s">
        <v>22275</v>
      </c>
      <c r="D7826" s="268"/>
      <c r="E7826" s="267">
        <v>50</v>
      </c>
      <c r="F7826" s="269">
        <v>2714</v>
      </c>
      <c r="G7826" s="270">
        <v>5454.8</v>
      </c>
      <c r="M7826" s="267">
        <v>-74.254175761962841</v>
      </c>
    </row>
    <row r="7827" spans="1:13" x14ac:dyDescent="0.25">
      <c r="A7827" s="267">
        <v>9576113</v>
      </c>
      <c r="B7827" s="267" t="s">
        <v>13268</v>
      </c>
      <c r="C7827" s="267" t="s">
        <v>2525</v>
      </c>
      <c r="D7827" s="268"/>
      <c r="E7827" s="267">
        <v>50</v>
      </c>
      <c r="F7827" s="269">
        <v>3979</v>
      </c>
      <c r="G7827" s="270">
        <v>7997.6</v>
      </c>
      <c r="M7827" s="267">
        <v>-74.677533901629474</v>
      </c>
    </row>
    <row r="7828" spans="1:13" x14ac:dyDescent="0.25">
      <c r="A7828" s="267">
        <v>9576117</v>
      </c>
      <c r="B7828" s="267" t="s">
        <v>13270</v>
      </c>
      <c r="C7828" s="267" t="s">
        <v>2525</v>
      </c>
      <c r="D7828" s="268"/>
      <c r="E7828" s="267">
        <v>50</v>
      </c>
      <c r="F7828" s="269">
        <v>2566</v>
      </c>
      <c r="G7828" s="270">
        <v>5158</v>
      </c>
      <c r="M7828" s="267">
        <v>-70.943797153990005</v>
      </c>
    </row>
    <row r="7829" spans="1:13" x14ac:dyDescent="0.25">
      <c r="A7829" s="267">
        <v>9576121</v>
      </c>
      <c r="B7829" s="267" t="s">
        <v>13272</v>
      </c>
      <c r="C7829" s="267" t="s">
        <v>2525</v>
      </c>
      <c r="D7829" s="268"/>
      <c r="E7829" s="267">
        <v>50</v>
      </c>
      <c r="F7829" s="269">
        <v>3303</v>
      </c>
      <c r="G7829" s="270">
        <v>6639.8</v>
      </c>
      <c r="M7829" s="267">
        <v>-71.740203728134418</v>
      </c>
    </row>
    <row r="7830" spans="1:13" x14ac:dyDescent="0.25">
      <c r="A7830" s="267">
        <v>9576122</v>
      </c>
      <c r="B7830" s="267" t="s">
        <v>13274</v>
      </c>
      <c r="C7830" s="267" t="s">
        <v>22275</v>
      </c>
      <c r="D7830" s="268"/>
      <c r="E7830" s="267">
        <v>50</v>
      </c>
      <c r="F7830" s="269">
        <v>3478</v>
      </c>
      <c r="G7830" s="270">
        <v>6990</v>
      </c>
      <c r="M7830" s="267">
        <v>-76.382648893921981</v>
      </c>
    </row>
    <row r="7831" spans="1:13" x14ac:dyDescent="0.25">
      <c r="A7831" s="267">
        <v>9576126</v>
      </c>
      <c r="B7831" s="267" t="s">
        <v>13276</v>
      </c>
      <c r="C7831" s="267" t="s">
        <v>22275</v>
      </c>
      <c r="D7831" s="268"/>
      <c r="E7831" s="267">
        <v>50</v>
      </c>
      <c r="F7831" s="269">
        <v>2307</v>
      </c>
      <c r="G7831" s="270">
        <v>4637.6000000000004</v>
      </c>
      <c r="M7831" s="267">
        <v>-71.989789183694327</v>
      </c>
    </row>
    <row r="7832" spans="1:13" x14ac:dyDescent="0.25">
      <c r="A7832" s="267">
        <v>9576127</v>
      </c>
      <c r="B7832" s="267" t="s">
        <v>13278</v>
      </c>
      <c r="C7832" s="267" t="s">
        <v>22275</v>
      </c>
      <c r="D7832" s="268"/>
      <c r="E7832" s="267">
        <v>50</v>
      </c>
      <c r="F7832" s="269">
        <v>6561</v>
      </c>
      <c r="G7832" s="270">
        <v>13188.4</v>
      </c>
      <c r="M7832" s="267">
        <v>-76.078774383855844</v>
      </c>
    </row>
    <row r="7833" spans="1:13" x14ac:dyDescent="0.25">
      <c r="A7833" s="267">
        <v>9576128</v>
      </c>
      <c r="B7833" s="267" t="s">
        <v>13280</v>
      </c>
      <c r="C7833" s="267" t="s">
        <v>2525</v>
      </c>
      <c r="D7833" s="268"/>
      <c r="E7833" s="267">
        <v>50</v>
      </c>
      <c r="F7833" s="269">
        <v>1392</v>
      </c>
      <c r="G7833" s="270">
        <v>2797</v>
      </c>
      <c r="M7833" s="267">
        <v>-73.270851264157173</v>
      </c>
    </row>
    <row r="7834" spans="1:13" x14ac:dyDescent="0.25">
      <c r="A7834" s="267">
        <v>9576132</v>
      </c>
      <c r="B7834" s="267" t="s">
        <v>13282</v>
      </c>
      <c r="C7834" s="267" t="s">
        <v>2525</v>
      </c>
      <c r="D7834" s="268"/>
      <c r="E7834" s="267">
        <v>50</v>
      </c>
      <c r="F7834" s="269">
        <v>3646</v>
      </c>
      <c r="G7834" s="270">
        <v>7328.2</v>
      </c>
      <c r="M7834" s="267">
        <v>-74.849372019423157</v>
      </c>
    </row>
    <row r="7835" spans="1:13" x14ac:dyDescent="0.25">
      <c r="A7835" s="267">
        <v>9576137</v>
      </c>
      <c r="B7835" s="267" t="s">
        <v>13284</v>
      </c>
      <c r="C7835" s="267" t="s">
        <v>2525</v>
      </c>
      <c r="D7835" s="268"/>
      <c r="E7835" s="267">
        <v>50</v>
      </c>
      <c r="F7835" s="269">
        <v>3405</v>
      </c>
      <c r="G7835" s="270">
        <v>6844.4</v>
      </c>
      <c r="M7835" s="267">
        <v>-69.7218473270148</v>
      </c>
    </row>
    <row r="7836" spans="1:13" x14ac:dyDescent="0.25">
      <c r="A7836" s="267">
        <v>9576141</v>
      </c>
      <c r="B7836" s="267" t="s">
        <v>17535</v>
      </c>
      <c r="C7836" s="267" t="s">
        <v>2525</v>
      </c>
      <c r="D7836" s="268"/>
      <c r="E7836" s="267">
        <v>50</v>
      </c>
      <c r="F7836" s="269">
        <v>1443</v>
      </c>
      <c r="G7836" s="270">
        <v>2900.4</v>
      </c>
      <c r="M7836" s="267">
        <v>-77.645529544442695</v>
      </c>
    </row>
    <row r="7837" spans="1:13" x14ac:dyDescent="0.25">
      <c r="A7837" s="267">
        <v>9576142</v>
      </c>
      <c r="B7837" s="267" t="s">
        <v>13287</v>
      </c>
      <c r="C7837" s="267" t="s">
        <v>2525</v>
      </c>
      <c r="D7837" s="268"/>
      <c r="E7837" s="267">
        <v>50</v>
      </c>
      <c r="F7837" s="269">
        <v>1763</v>
      </c>
      <c r="G7837" s="270">
        <v>3544.6</v>
      </c>
      <c r="M7837" s="267">
        <v>-72.894190699166316</v>
      </c>
    </row>
    <row r="7838" spans="1:13" x14ac:dyDescent="0.25">
      <c r="A7838" s="267">
        <v>9576143</v>
      </c>
      <c r="B7838" s="267" t="s">
        <v>3994</v>
      </c>
      <c r="C7838" s="267" t="s">
        <v>22275</v>
      </c>
      <c r="D7838" s="268"/>
      <c r="E7838" s="267">
        <v>50</v>
      </c>
      <c r="F7838" s="269">
        <v>12110</v>
      </c>
      <c r="G7838" s="270">
        <v>24340.799999999999</v>
      </c>
      <c r="M7838" s="267">
        <v>-70.35291452391796</v>
      </c>
    </row>
    <row r="7839" spans="1:13" x14ac:dyDescent="0.25">
      <c r="A7839" s="267">
        <v>9576147</v>
      </c>
      <c r="B7839" s="267" t="s">
        <v>13290</v>
      </c>
      <c r="C7839" s="267" t="s">
        <v>22275</v>
      </c>
      <c r="D7839" s="268"/>
      <c r="E7839" s="267">
        <v>50</v>
      </c>
      <c r="F7839" s="269">
        <v>2476</v>
      </c>
      <c r="G7839" s="270">
        <v>4976.8</v>
      </c>
      <c r="M7839" s="267">
        <v>-76.525861531547832</v>
      </c>
    </row>
    <row r="7840" spans="1:13" x14ac:dyDescent="0.25">
      <c r="A7840" s="267">
        <v>9576148</v>
      </c>
      <c r="B7840" s="267" t="s">
        <v>13292</v>
      </c>
      <c r="C7840" s="267" t="s">
        <v>2525</v>
      </c>
      <c r="D7840" s="268"/>
      <c r="E7840" s="267">
        <v>50</v>
      </c>
      <c r="F7840" s="269">
        <v>2579</v>
      </c>
      <c r="G7840" s="270">
        <v>5183.3999999999996</v>
      </c>
      <c r="M7840" s="267">
        <v>-77.950098251677758</v>
      </c>
    </row>
    <row r="7841" spans="1:13" x14ac:dyDescent="0.25">
      <c r="A7841" s="267">
        <v>9576151</v>
      </c>
      <c r="B7841" s="267" t="s">
        <v>13294</v>
      </c>
      <c r="C7841" s="267" t="s">
        <v>2525</v>
      </c>
      <c r="D7841" s="268"/>
      <c r="E7841" s="267">
        <v>50</v>
      </c>
      <c r="F7841" s="269">
        <v>7794</v>
      </c>
      <c r="G7841" s="270">
        <v>15665</v>
      </c>
      <c r="M7841" s="267">
        <v>-60.802690727174678</v>
      </c>
    </row>
    <row r="7842" spans="1:13" x14ac:dyDescent="0.25">
      <c r="A7842" s="267">
        <v>9576451</v>
      </c>
      <c r="B7842" s="267" t="s">
        <v>13296</v>
      </c>
      <c r="C7842" s="267" t="s">
        <v>22278</v>
      </c>
      <c r="D7842" s="268"/>
      <c r="E7842" s="267">
        <v>50</v>
      </c>
      <c r="F7842" s="269">
        <v>0</v>
      </c>
      <c r="G7842" s="270">
        <v>0</v>
      </c>
      <c r="M7842" s="267">
        <v>0</v>
      </c>
    </row>
    <row r="7843" spans="1:13" x14ac:dyDescent="0.25">
      <c r="A7843" s="267">
        <v>9576452</v>
      </c>
      <c r="B7843" s="267" t="s">
        <v>13298</v>
      </c>
      <c r="C7843" s="267" t="s">
        <v>22278</v>
      </c>
      <c r="D7843" s="268"/>
      <c r="E7843" s="267">
        <v>50</v>
      </c>
      <c r="F7843" s="269">
        <v>0</v>
      </c>
      <c r="G7843" s="270">
        <v>0</v>
      </c>
      <c r="M7843" s="267">
        <v>0</v>
      </c>
    </row>
    <row r="7844" spans="1:13" x14ac:dyDescent="0.25">
      <c r="A7844" s="267">
        <v>9576453</v>
      </c>
      <c r="B7844" s="267" t="s">
        <v>13300</v>
      </c>
      <c r="C7844" s="267" t="s">
        <v>22278</v>
      </c>
      <c r="D7844" s="268"/>
      <c r="E7844" s="267">
        <v>50</v>
      </c>
      <c r="F7844" s="269">
        <v>0</v>
      </c>
      <c r="G7844" s="270">
        <v>0</v>
      </c>
      <c r="M7844" s="267">
        <v>0</v>
      </c>
    </row>
    <row r="7845" spans="1:13" x14ac:dyDescent="0.25">
      <c r="A7845" s="267">
        <v>9576454</v>
      </c>
      <c r="B7845" s="267" t="s">
        <v>13302</v>
      </c>
      <c r="C7845" s="267" t="s">
        <v>22278</v>
      </c>
      <c r="D7845" s="268"/>
      <c r="E7845" s="267">
        <v>50</v>
      </c>
      <c r="F7845" s="269">
        <v>0</v>
      </c>
      <c r="G7845" s="270">
        <v>0</v>
      </c>
      <c r="M7845" s="267">
        <v>0</v>
      </c>
    </row>
    <row r="7846" spans="1:13" x14ac:dyDescent="0.25">
      <c r="A7846" s="267">
        <v>9576455</v>
      </c>
      <c r="B7846" s="267" t="s">
        <v>13304</v>
      </c>
      <c r="C7846" s="267" t="s">
        <v>22278</v>
      </c>
      <c r="D7846" s="268"/>
      <c r="E7846" s="267">
        <v>50</v>
      </c>
      <c r="F7846" s="269">
        <v>0</v>
      </c>
      <c r="G7846" s="270">
        <v>0</v>
      </c>
      <c r="M7846" s="267">
        <v>0</v>
      </c>
    </row>
    <row r="7847" spans="1:13" x14ac:dyDescent="0.25">
      <c r="A7847" s="267">
        <v>9577111</v>
      </c>
      <c r="B7847" s="267" t="s">
        <v>13306</v>
      </c>
      <c r="C7847" s="267" t="s">
        <v>2525</v>
      </c>
      <c r="D7847" s="268"/>
      <c r="E7847" s="267">
        <v>60</v>
      </c>
      <c r="F7847" s="269">
        <v>652</v>
      </c>
      <c r="G7847" s="270">
        <v>1309.8</v>
      </c>
      <c r="M7847" s="267">
        <v>-82.701524709880218</v>
      </c>
    </row>
    <row r="7848" spans="1:13" x14ac:dyDescent="0.25">
      <c r="A7848" s="267">
        <v>9577113</v>
      </c>
      <c r="B7848" s="267" t="s">
        <v>13308</v>
      </c>
      <c r="C7848" s="267" t="s">
        <v>2525</v>
      </c>
      <c r="D7848" s="268"/>
      <c r="E7848" s="267">
        <v>60</v>
      </c>
      <c r="F7848" s="269">
        <v>487</v>
      </c>
      <c r="G7848" s="270">
        <v>978.2</v>
      </c>
      <c r="M7848" s="267">
        <v>-81.809986669237531</v>
      </c>
    </row>
    <row r="7849" spans="1:13" x14ac:dyDescent="0.25">
      <c r="A7849" s="267">
        <v>9577114</v>
      </c>
      <c r="B7849" s="267" t="s">
        <v>13310</v>
      </c>
      <c r="C7849" s="267" t="s">
        <v>2525</v>
      </c>
      <c r="D7849" s="268"/>
      <c r="E7849" s="267">
        <v>60</v>
      </c>
      <c r="F7849" s="269">
        <v>1094</v>
      </c>
      <c r="G7849" s="270">
        <v>2198.1999999999998</v>
      </c>
      <c r="M7849" s="267">
        <v>-81.81646582961514</v>
      </c>
    </row>
    <row r="7850" spans="1:13" x14ac:dyDescent="0.25">
      <c r="A7850" s="267">
        <v>9577115</v>
      </c>
      <c r="B7850" s="267" t="s">
        <v>1631</v>
      </c>
      <c r="C7850" s="267" t="s">
        <v>2525</v>
      </c>
      <c r="D7850" s="268"/>
      <c r="E7850" s="267">
        <v>60</v>
      </c>
      <c r="F7850" s="269">
        <v>562</v>
      </c>
      <c r="G7850" s="270">
        <v>1130.5999999999999</v>
      </c>
      <c r="M7850" s="267">
        <v>-83.016812439174004</v>
      </c>
    </row>
    <row r="7851" spans="1:13" x14ac:dyDescent="0.25">
      <c r="A7851" s="267">
        <v>9577120</v>
      </c>
      <c r="B7851" s="267" t="s">
        <v>13313</v>
      </c>
      <c r="C7851" s="267" t="s">
        <v>2525</v>
      </c>
      <c r="D7851" s="268"/>
      <c r="E7851" s="267">
        <v>60</v>
      </c>
      <c r="F7851" s="269">
        <v>577</v>
      </c>
      <c r="G7851" s="270">
        <v>1159.4000000000001</v>
      </c>
      <c r="M7851" s="267">
        <v>-81.530644146759329</v>
      </c>
    </row>
    <row r="7852" spans="1:13" x14ac:dyDescent="0.25">
      <c r="A7852" s="267">
        <v>9577122</v>
      </c>
      <c r="B7852" s="267" t="s">
        <v>13315</v>
      </c>
      <c r="C7852" s="267" t="s">
        <v>2525</v>
      </c>
      <c r="D7852" s="268"/>
      <c r="E7852" s="267">
        <v>50</v>
      </c>
      <c r="F7852" s="269">
        <v>863</v>
      </c>
      <c r="G7852" s="270">
        <v>1734.6</v>
      </c>
      <c r="M7852" s="267">
        <v>-69.354735948736192</v>
      </c>
    </row>
    <row r="7853" spans="1:13" x14ac:dyDescent="0.25">
      <c r="A7853" s="267">
        <v>9577125</v>
      </c>
      <c r="B7853" s="267" t="s">
        <v>13317</v>
      </c>
      <c r="C7853" s="267" t="s">
        <v>22275</v>
      </c>
      <c r="D7853" s="268"/>
      <c r="E7853" s="267">
        <v>50</v>
      </c>
      <c r="F7853" s="269">
        <v>1813</v>
      </c>
      <c r="G7853" s="270">
        <v>3644.6</v>
      </c>
      <c r="M7853" s="267">
        <v>-78.698088515624377</v>
      </c>
    </row>
    <row r="7854" spans="1:13" x14ac:dyDescent="0.25">
      <c r="A7854" s="267">
        <v>9577127</v>
      </c>
      <c r="B7854" s="267" t="s">
        <v>13319</v>
      </c>
      <c r="C7854" s="267" t="s">
        <v>2525</v>
      </c>
      <c r="D7854" s="268"/>
      <c r="E7854" s="267">
        <v>60</v>
      </c>
      <c r="F7854" s="269">
        <v>419</v>
      </c>
      <c r="G7854" s="270">
        <v>842.4</v>
      </c>
      <c r="M7854" s="267">
        <v>-83.795204100146989</v>
      </c>
    </row>
    <row r="7855" spans="1:13" x14ac:dyDescent="0.25">
      <c r="A7855" s="267">
        <v>9577133</v>
      </c>
      <c r="B7855" s="267" t="s">
        <v>13321</v>
      </c>
      <c r="C7855" s="267" t="s">
        <v>2525</v>
      </c>
      <c r="D7855" s="268"/>
      <c r="E7855" s="267">
        <v>60</v>
      </c>
      <c r="F7855" s="269">
        <v>422</v>
      </c>
      <c r="G7855" s="270">
        <v>848.8</v>
      </c>
      <c r="M7855" s="267">
        <v>-84.29082141835373</v>
      </c>
    </row>
    <row r="7856" spans="1:13" x14ac:dyDescent="0.25">
      <c r="A7856" s="267">
        <v>9577136</v>
      </c>
      <c r="B7856" s="267" t="s">
        <v>13323</v>
      </c>
      <c r="C7856" s="267" t="s">
        <v>22275</v>
      </c>
      <c r="D7856" s="268"/>
      <c r="E7856" s="267">
        <v>50</v>
      </c>
      <c r="F7856" s="269">
        <v>8055</v>
      </c>
      <c r="G7856" s="270">
        <v>16190.2</v>
      </c>
      <c r="M7856" s="267">
        <v>-73.532001746932366</v>
      </c>
    </row>
    <row r="7857" spans="1:13" x14ac:dyDescent="0.25">
      <c r="A7857" s="267">
        <v>9577138</v>
      </c>
      <c r="B7857" s="267" t="s">
        <v>13325</v>
      </c>
      <c r="C7857" s="267" t="s">
        <v>2525</v>
      </c>
      <c r="D7857" s="268"/>
      <c r="E7857" s="267">
        <v>60</v>
      </c>
      <c r="F7857" s="269">
        <v>1316</v>
      </c>
      <c r="G7857" s="270">
        <v>2645.6</v>
      </c>
      <c r="M7857" s="267">
        <v>-82.077396858459593</v>
      </c>
    </row>
    <row r="7858" spans="1:13" x14ac:dyDescent="0.25">
      <c r="A7858" s="267">
        <v>9577140</v>
      </c>
      <c r="B7858" s="267" t="s">
        <v>13327</v>
      </c>
      <c r="C7858" s="267" t="s">
        <v>2525</v>
      </c>
      <c r="D7858" s="268"/>
      <c r="E7858" s="267">
        <v>50</v>
      </c>
      <c r="F7858" s="269">
        <v>1230</v>
      </c>
      <c r="G7858" s="270">
        <v>2472.1999999999998</v>
      </c>
      <c r="M7858" s="267">
        <v>-77.803582569806537</v>
      </c>
    </row>
    <row r="7859" spans="1:13" x14ac:dyDescent="0.25">
      <c r="A7859" s="267">
        <v>9577141</v>
      </c>
      <c r="B7859" s="267" t="s">
        <v>13329</v>
      </c>
      <c r="C7859" s="267" t="s">
        <v>2525</v>
      </c>
      <c r="D7859" s="268"/>
      <c r="E7859" s="267">
        <v>60</v>
      </c>
      <c r="F7859" s="269">
        <v>573</v>
      </c>
      <c r="G7859" s="270">
        <v>1152.2</v>
      </c>
      <c r="M7859" s="267">
        <v>-79.521324557103355</v>
      </c>
    </row>
    <row r="7860" spans="1:13" x14ac:dyDescent="0.25">
      <c r="A7860" s="267">
        <v>9577148</v>
      </c>
      <c r="B7860" s="267" t="s">
        <v>13331</v>
      </c>
      <c r="C7860" s="267" t="s">
        <v>2525</v>
      </c>
      <c r="D7860" s="268"/>
      <c r="E7860" s="267">
        <v>60</v>
      </c>
      <c r="F7860" s="269">
        <v>1130</v>
      </c>
      <c r="G7860" s="270">
        <v>2272.1999999999998</v>
      </c>
      <c r="M7860" s="267">
        <v>-80.44278387453754</v>
      </c>
    </row>
    <row r="7861" spans="1:13" x14ac:dyDescent="0.25">
      <c r="A7861" s="267">
        <v>9577149</v>
      </c>
      <c r="B7861" s="267" t="s">
        <v>13333</v>
      </c>
      <c r="C7861" s="267" t="s">
        <v>2525</v>
      </c>
      <c r="D7861" s="268"/>
      <c r="E7861" s="267">
        <v>60</v>
      </c>
      <c r="F7861" s="269">
        <v>652</v>
      </c>
      <c r="G7861" s="270">
        <v>1310.2</v>
      </c>
      <c r="M7861" s="267">
        <v>-81.329208804625168</v>
      </c>
    </row>
    <row r="7862" spans="1:13" x14ac:dyDescent="0.25">
      <c r="A7862" s="267">
        <v>9577150</v>
      </c>
      <c r="B7862" s="267" t="s">
        <v>13335</v>
      </c>
      <c r="C7862" s="267" t="s">
        <v>2525</v>
      </c>
      <c r="D7862" s="268"/>
      <c r="E7862" s="267">
        <v>60</v>
      </c>
      <c r="F7862" s="269">
        <v>426</v>
      </c>
      <c r="G7862" s="270">
        <v>856.6</v>
      </c>
      <c r="M7862" s="267">
        <v>-79.545962702601827</v>
      </c>
    </row>
    <row r="7863" spans="1:13" x14ac:dyDescent="0.25">
      <c r="A7863" s="267">
        <v>9577151</v>
      </c>
      <c r="B7863" s="267" t="s">
        <v>13337</v>
      </c>
      <c r="C7863" s="267" t="s">
        <v>2525</v>
      </c>
      <c r="D7863" s="268"/>
      <c r="E7863" s="267">
        <v>60</v>
      </c>
      <c r="F7863" s="269">
        <v>682</v>
      </c>
      <c r="G7863" s="270">
        <v>1370.4</v>
      </c>
      <c r="M7863" s="267">
        <v>-80.762701211029892</v>
      </c>
    </row>
    <row r="7864" spans="1:13" x14ac:dyDescent="0.25">
      <c r="A7864" s="267">
        <v>9577158</v>
      </c>
      <c r="B7864" s="267" t="s">
        <v>13339</v>
      </c>
      <c r="C7864" s="267" t="s">
        <v>22275</v>
      </c>
      <c r="D7864" s="268"/>
      <c r="E7864" s="267">
        <v>50</v>
      </c>
      <c r="F7864" s="269">
        <v>2000</v>
      </c>
      <c r="G7864" s="270">
        <v>4019.6</v>
      </c>
      <c r="M7864" s="267">
        <v>-77.590339874713223</v>
      </c>
    </row>
    <row r="7865" spans="1:13" x14ac:dyDescent="0.25">
      <c r="A7865" s="267">
        <v>9577159</v>
      </c>
      <c r="B7865" s="267" t="s">
        <v>13341</v>
      </c>
      <c r="C7865" s="267" t="s">
        <v>2525</v>
      </c>
      <c r="D7865" s="268"/>
      <c r="E7865" s="267">
        <v>60</v>
      </c>
      <c r="F7865" s="269">
        <v>740</v>
      </c>
      <c r="G7865" s="270">
        <v>1487.2</v>
      </c>
      <c r="M7865" s="267">
        <v>-81.404432061561536</v>
      </c>
    </row>
    <row r="7866" spans="1:13" x14ac:dyDescent="0.25">
      <c r="A7866" s="267">
        <v>9577161</v>
      </c>
      <c r="B7866" s="267" t="s">
        <v>13343</v>
      </c>
      <c r="C7866" s="267" t="s">
        <v>2525</v>
      </c>
      <c r="D7866" s="268"/>
      <c r="E7866" s="267">
        <v>50</v>
      </c>
      <c r="F7866" s="269">
        <v>3666</v>
      </c>
      <c r="G7866" s="270">
        <v>7368.8</v>
      </c>
      <c r="M7866" s="267">
        <v>-73.261232868697618</v>
      </c>
    </row>
    <row r="7867" spans="1:13" x14ac:dyDescent="0.25">
      <c r="A7867" s="267">
        <v>9577162</v>
      </c>
      <c r="B7867" s="267" t="s">
        <v>13345</v>
      </c>
      <c r="C7867" s="267" t="s">
        <v>2525</v>
      </c>
      <c r="D7867" s="268"/>
      <c r="E7867" s="267">
        <v>70</v>
      </c>
      <c r="F7867" s="269">
        <v>944</v>
      </c>
      <c r="G7867" s="270">
        <v>1896.6</v>
      </c>
      <c r="M7867" s="267">
        <v>-86.320916431455572</v>
      </c>
    </row>
    <row r="7868" spans="1:13" x14ac:dyDescent="0.25">
      <c r="A7868" s="267">
        <v>9577163</v>
      </c>
      <c r="B7868" s="267" t="s">
        <v>13347</v>
      </c>
      <c r="C7868" s="267" t="s">
        <v>2525</v>
      </c>
      <c r="D7868" s="268"/>
      <c r="E7868" s="267">
        <v>60</v>
      </c>
      <c r="F7868" s="269">
        <v>576</v>
      </c>
      <c r="G7868" s="270">
        <v>1158.4000000000001</v>
      </c>
      <c r="M7868" s="267">
        <v>-82.658099997409266</v>
      </c>
    </row>
    <row r="7869" spans="1:13" x14ac:dyDescent="0.25">
      <c r="A7869" s="267">
        <v>9577168</v>
      </c>
      <c r="B7869" s="267" t="s">
        <v>13349</v>
      </c>
      <c r="C7869" s="267" t="s">
        <v>2525</v>
      </c>
      <c r="D7869" s="268"/>
      <c r="E7869" s="267">
        <v>50</v>
      </c>
      <c r="F7869" s="269">
        <v>846</v>
      </c>
      <c r="G7869" s="270">
        <v>1701.4</v>
      </c>
      <c r="M7869" s="267">
        <v>-76.486016328043974</v>
      </c>
    </row>
    <row r="7870" spans="1:13" x14ac:dyDescent="0.25">
      <c r="A7870" s="267">
        <v>9577172</v>
      </c>
      <c r="B7870" s="267" t="s">
        <v>13351</v>
      </c>
      <c r="C7870" s="267" t="s">
        <v>2525</v>
      </c>
      <c r="D7870" s="268"/>
      <c r="E7870" s="267">
        <v>60</v>
      </c>
      <c r="F7870" s="269">
        <v>578</v>
      </c>
      <c r="G7870" s="270">
        <v>1160.8</v>
      </c>
      <c r="M7870" s="267">
        <v>-83.272172307376835</v>
      </c>
    </row>
    <row r="7871" spans="1:13" x14ac:dyDescent="0.25">
      <c r="A7871" s="267">
        <v>9577173</v>
      </c>
      <c r="B7871" s="267" t="s">
        <v>13353</v>
      </c>
      <c r="C7871" s="267" t="s">
        <v>22275</v>
      </c>
      <c r="D7871" s="268"/>
      <c r="E7871" s="267">
        <v>50</v>
      </c>
      <c r="F7871" s="269">
        <v>6286</v>
      </c>
      <c r="G7871" s="270">
        <v>12635.4</v>
      </c>
      <c r="M7871" s="267">
        <v>-78.5360470001267</v>
      </c>
    </row>
    <row r="7872" spans="1:13" x14ac:dyDescent="0.25">
      <c r="A7872" s="267">
        <v>9577177</v>
      </c>
      <c r="B7872" s="267" t="s">
        <v>13355</v>
      </c>
      <c r="C7872" s="267" t="s">
        <v>22275</v>
      </c>
      <c r="D7872" s="268"/>
      <c r="E7872" s="267">
        <v>50</v>
      </c>
      <c r="F7872" s="269">
        <v>8764</v>
      </c>
      <c r="G7872" s="270">
        <v>17615.2</v>
      </c>
      <c r="M7872" s="267">
        <v>-68.765938256646777</v>
      </c>
    </row>
    <row r="7873" spans="1:13" x14ac:dyDescent="0.25">
      <c r="A7873" s="267">
        <v>9577179</v>
      </c>
      <c r="B7873" s="267" t="s">
        <v>13357</v>
      </c>
      <c r="C7873" s="267" t="s">
        <v>2525</v>
      </c>
      <c r="D7873" s="268"/>
      <c r="E7873" s="267">
        <v>50</v>
      </c>
      <c r="F7873" s="269">
        <v>579</v>
      </c>
      <c r="G7873" s="270">
        <v>1162.8</v>
      </c>
      <c r="M7873" s="267">
        <v>-75.333287109868309</v>
      </c>
    </row>
    <row r="7874" spans="1:13" x14ac:dyDescent="0.25">
      <c r="A7874" s="267">
        <v>9661000</v>
      </c>
      <c r="B7874" s="267" t="s">
        <v>13359</v>
      </c>
      <c r="C7874" s="267" t="s">
        <v>22275</v>
      </c>
      <c r="D7874" s="268"/>
      <c r="E7874" s="267">
        <v>50</v>
      </c>
      <c r="F7874" s="269">
        <v>33870</v>
      </c>
      <c r="G7874" s="270">
        <v>68079</v>
      </c>
      <c r="M7874" s="267">
        <v>-63.555945776369903</v>
      </c>
    </row>
    <row r="7875" spans="1:13" x14ac:dyDescent="0.25">
      <c r="A7875" s="267">
        <v>9662000</v>
      </c>
      <c r="B7875" s="267" t="s">
        <v>13361</v>
      </c>
      <c r="C7875" s="267" t="s">
        <v>22275</v>
      </c>
      <c r="D7875" s="268"/>
      <c r="E7875" s="267">
        <v>50</v>
      </c>
      <c r="F7875" s="269">
        <v>26171</v>
      </c>
      <c r="G7875" s="270">
        <v>52603</v>
      </c>
      <c r="M7875" s="267">
        <v>-53.740620133940126</v>
      </c>
    </row>
    <row r="7876" spans="1:13" x14ac:dyDescent="0.25">
      <c r="A7876" s="267">
        <v>9663000</v>
      </c>
      <c r="B7876" s="267" t="s">
        <v>13363</v>
      </c>
      <c r="C7876" s="267" t="s">
        <v>22275</v>
      </c>
      <c r="D7876" s="268"/>
      <c r="E7876" s="267">
        <v>50</v>
      </c>
      <c r="F7876" s="269">
        <v>63753</v>
      </c>
      <c r="G7876" s="270">
        <v>128143.6</v>
      </c>
      <c r="M7876" s="267">
        <v>-68.538585475055584</v>
      </c>
    </row>
    <row r="7877" spans="1:13" x14ac:dyDescent="0.25">
      <c r="A7877" s="267">
        <v>9671111</v>
      </c>
      <c r="B7877" s="267" t="s">
        <v>13365</v>
      </c>
      <c r="C7877" s="267" t="s">
        <v>22275</v>
      </c>
      <c r="D7877" s="268"/>
      <c r="E7877" s="267">
        <v>50</v>
      </c>
      <c r="F7877" s="269">
        <v>9356</v>
      </c>
      <c r="G7877" s="270">
        <v>18804.599999999999</v>
      </c>
      <c r="M7877" s="267">
        <v>-56.100100302023542</v>
      </c>
    </row>
    <row r="7878" spans="1:13" x14ac:dyDescent="0.25">
      <c r="A7878" s="267">
        <v>9671112</v>
      </c>
      <c r="B7878" s="267" t="s">
        <v>13367</v>
      </c>
      <c r="C7878" s="267" t="s">
        <v>2525</v>
      </c>
      <c r="D7878" s="268"/>
      <c r="E7878" s="267">
        <v>50</v>
      </c>
      <c r="F7878" s="269">
        <v>2887</v>
      </c>
      <c r="G7878" s="270">
        <v>5802.8</v>
      </c>
      <c r="M7878" s="267">
        <v>-71.385235404052651</v>
      </c>
    </row>
    <row r="7879" spans="1:13" x14ac:dyDescent="0.25">
      <c r="A7879" s="267">
        <v>9671113</v>
      </c>
      <c r="B7879" s="267" t="s">
        <v>13369</v>
      </c>
      <c r="C7879" s="267" t="s">
        <v>2525</v>
      </c>
      <c r="D7879" s="268"/>
      <c r="E7879" s="267">
        <v>50</v>
      </c>
      <c r="F7879" s="269">
        <v>773</v>
      </c>
      <c r="G7879" s="270">
        <v>1554.6</v>
      </c>
      <c r="M7879" s="267">
        <v>-77.697289370411724</v>
      </c>
    </row>
    <row r="7880" spans="1:13" x14ac:dyDescent="0.25">
      <c r="A7880" s="267">
        <v>9671114</v>
      </c>
      <c r="B7880" s="267" t="s">
        <v>13371</v>
      </c>
      <c r="C7880" s="267" t="s">
        <v>2525</v>
      </c>
      <c r="D7880" s="268"/>
      <c r="E7880" s="267">
        <v>50</v>
      </c>
      <c r="F7880" s="269">
        <v>3975</v>
      </c>
      <c r="G7880" s="270">
        <v>7990.6</v>
      </c>
      <c r="M7880" s="267">
        <v>-57.393390926235824</v>
      </c>
    </row>
    <row r="7881" spans="1:13" x14ac:dyDescent="0.25">
      <c r="A7881" s="267">
        <v>9671119</v>
      </c>
      <c r="B7881" s="267" t="s">
        <v>13373</v>
      </c>
      <c r="C7881" s="267" t="s">
        <v>2525</v>
      </c>
      <c r="D7881" s="268"/>
      <c r="E7881" s="267">
        <v>60</v>
      </c>
      <c r="F7881" s="269">
        <v>1050</v>
      </c>
      <c r="G7881" s="270">
        <v>2111</v>
      </c>
      <c r="M7881" s="267">
        <v>-79.475393039234405</v>
      </c>
    </row>
    <row r="7882" spans="1:13" x14ac:dyDescent="0.25">
      <c r="A7882" s="267">
        <v>9671120</v>
      </c>
      <c r="B7882" s="267" t="s">
        <v>13375</v>
      </c>
      <c r="C7882" s="267" t="s">
        <v>2525</v>
      </c>
      <c r="D7882" s="268"/>
      <c r="E7882" s="267">
        <v>50</v>
      </c>
      <c r="F7882" s="269">
        <v>1652</v>
      </c>
      <c r="G7882" s="270">
        <v>3319.6</v>
      </c>
      <c r="M7882" s="267">
        <v>-73.650511302166819</v>
      </c>
    </row>
    <row r="7883" spans="1:13" x14ac:dyDescent="0.25">
      <c r="A7883" s="267">
        <v>9671121</v>
      </c>
      <c r="B7883" s="267" t="s">
        <v>13377</v>
      </c>
      <c r="C7883" s="267" t="s">
        <v>2525</v>
      </c>
      <c r="D7883" s="268"/>
      <c r="E7883" s="267">
        <v>50</v>
      </c>
      <c r="F7883" s="269">
        <v>4857</v>
      </c>
      <c r="G7883" s="270">
        <v>9763</v>
      </c>
      <c r="M7883" s="267">
        <v>-72.022815765005475</v>
      </c>
    </row>
    <row r="7884" spans="1:13" x14ac:dyDescent="0.25">
      <c r="A7884" s="267">
        <v>9671122</v>
      </c>
      <c r="B7884" s="267" t="s">
        <v>13379</v>
      </c>
      <c r="C7884" s="267" t="s">
        <v>2525</v>
      </c>
      <c r="D7884" s="268"/>
      <c r="E7884" s="267">
        <v>50</v>
      </c>
      <c r="F7884" s="269">
        <v>8134</v>
      </c>
      <c r="G7884" s="270">
        <v>16348.8</v>
      </c>
      <c r="M7884" s="267">
        <v>-66.633178897660201</v>
      </c>
    </row>
    <row r="7885" spans="1:13" x14ac:dyDescent="0.25">
      <c r="A7885" s="267">
        <v>9671124</v>
      </c>
      <c r="B7885" s="267" t="s">
        <v>16329</v>
      </c>
      <c r="C7885" s="267" t="s">
        <v>2525</v>
      </c>
      <c r="D7885" s="268"/>
      <c r="E7885" s="267">
        <v>50</v>
      </c>
      <c r="F7885" s="269">
        <v>4197</v>
      </c>
      <c r="G7885" s="270">
        <v>8435.6</v>
      </c>
      <c r="M7885" s="267">
        <v>-69.074896731822975</v>
      </c>
    </row>
    <row r="7886" spans="1:13" x14ac:dyDescent="0.25">
      <c r="A7886" s="267">
        <v>9671126</v>
      </c>
      <c r="B7886" s="267" t="s">
        <v>13382</v>
      </c>
      <c r="C7886" s="267" t="s">
        <v>2525</v>
      </c>
      <c r="D7886" s="268"/>
      <c r="E7886" s="267">
        <v>50</v>
      </c>
      <c r="F7886" s="269">
        <v>1111</v>
      </c>
      <c r="G7886" s="270">
        <v>2232.6</v>
      </c>
      <c r="M7886" s="267">
        <v>-78.030428563934521</v>
      </c>
    </row>
    <row r="7887" spans="1:13" x14ac:dyDescent="0.25">
      <c r="A7887" s="267">
        <v>9671127</v>
      </c>
      <c r="B7887" s="267" t="s">
        <v>13384</v>
      </c>
      <c r="C7887" s="267" t="s">
        <v>2525</v>
      </c>
      <c r="D7887" s="268"/>
      <c r="E7887" s="267">
        <v>50</v>
      </c>
      <c r="F7887" s="269">
        <v>1071</v>
      </c>
      <c r="G7887" s="270">
        <v>2153.4</v>
      </c>
      <c r="M7887" s="267">
        <v>-78.485480551857094</v>
      </c>
    </row>
    <row r="7888" spans="1:13" x14ac:dyDescent="0.25">
      <c r="A7888" s="267">
        <v>9671128</v>
      </c>
      <c r="B7888" s="267" t="s">
        <v>13386</v>
      </c>
      <c r="C7888" s="267" t="s">
        <v>2525</v>
      </c>
      <c r="D7888" s="268"/>
      <c r="E7888" s="267">
        <v>50</v>
      </c>
      <c r="F7888" s="269">
        <v>427</v>
      </c>
      <c r="G7888" s="270">
        <v>858.6</v>
      </c>
      <c r="M7888" s="267">
        <v>-70.740935785592455</v>
      </c>
    </row>
    <row r="7889" spans="1:13" x14ac:dyDescent="0.25">
      <c r="A7889" s="267">
        <v>9671130</v>
      </c>
      <c r="B7889" s="267" t="s">
        <v>13388</v>
      </c>
      <c r="C7889" s="267" t="s">
        <v>2525</v>
      </c>
      <c r="D7889" s="268"/>
      <c r="E7889" s="267">
        <v>50</v>
      </c>
      <c r="F7889" s="269">
        <v>6565</v>
      </c>
      <c r="G7889" s="270">
        <v>13195</v>
      </c>
      <c r="M7889" s="267">
        <v>-71.374734601428941</v>
      </c>
    </row>
    <row r="7890" spans="1:13" x14ac:dyDescent="0.25">
      <c r="A7890" s="267">
        <v>9671133</v>
      </c>
      <c r="B7890" s="267" t="s">
        <v>13390</v>
      </c>
      <c r="C7890" s="267" t="s">
        <v>2525</v>
      </c>
      <c r="D7890" s="268"/>
      <c r="E7890" s="267">
        <v>50</v>
      </c>
      <c r="F7890" s="269">
        <v>1928</v>
      </c>
      <c r="G7890" s="270">
        <v>3875.4</v>
      </c>
      <c r="M7890" s="267">
        <v>-74.928562895521651</v>
      </c>
    </row>
    <row r="7891" spans="1:13" x14ac:dyDescent="0.25">
      <c r="A7891" s="267">
        <v>9671134</v>
      </c>
      <c r="B7891" s="267" t="s">
        <v>13392</v>
      </c>
      <c r="C7891" s="267" t="s">
        <v>2525</v>
      </c>
      <c r="D7891" s="268"/>
      <c r="E7891" s="267">
        <v>50</v>
      </c>
      <c r="F7891" s="269">
        <v>3662</v>
      </c>
      <c r="G7891" s="270">
        <v>7360.6</v>
      </c>
      <c r="M7891" s="267">
        <v>-72.553592428991465</v>
      </c>
    </row>
    <row r="7892" spans="1:13" x14ac:dyDescent="0.25">
      <c r="A7892" s="267">
        <v>9671135</v>
      </c>
      <c r="B7892" s="267" t="s">
        <v>13394</v>
      </c>
      <c r="C7892" s="267" t="s">
        <v>2525</v>
      </c>
      <c r="D7892" s="268"/>
      <c r="E7892" s="267">
        <v>60</v>
      </c>
      <c r="F7892" s="269">
        <v>918</v>
      </c>
      <c r="G7892" s="270">
        <v>1845</v>
      </c>
      <c r="M7892" s="267">
        <v>-79.326174812609722</v>
      </c>
    </row>
    <row r="7893" spans="1:13" x14ac:dyDescent="0.25">
      <c r="A7893" s="267">
        <v>9671136</v>
      </c>
      <c r="B7893" s="267" t="s">
        <v>13396</v>
      </c>
      <c r="C7893" s="267" t="s">
        <v>2525</v>
      </c>
      <c r="D7893" s="268"/>
      <c r="E7893" s="267">
        <v>50</v>
      </c>
      <c r="F7893" s="269">
        <v>4058</v>
      </c>
      <c r="G7893" s="270">
        <v>8156.2</v>
      </c>
      <c r="M7893" s="267">
        <v>-40.631521032925029</v>
      </c>
    </row>
    <row r="7894" spans="1:13" x14ac:dyDescent="0.25">
      <c r="A7894" s="267">
        <v>9671138</v>
      </c>
      <c r="B7894" s="267" t="s">
        <v>13398</v>
      </c>
      <c r="C7894" s="267" t="s">
        <v>2525</v>
      </c>
      <c r="D7894" s="268"/>
      <c r="E7894" s="267">
        <v>50</v>
      </c>
      <c r="F7894" s="269">
        <v>1076</v>
      </c>
      <c r="G7894" s="270">
        <v>2163.6</v>
      </c>
      <c r="M7894" s="267">
        <v>-78.540793384868081</v>
      </c>
    </row>
    <row r="7895" spans="1:13" x14ac:dyDescent="0.25">
      <c r="A7895" s="267">
        <v>9671139</v>
      </c>
      <c r="B7895" s="267" t="s">
        <v>13400</v>
      </c>
      <c r="C7895" s="267" t="s">
        <v>2525</v>
      </c>
      <c r="D7895" s="268"/>
      <c r="E7895" s="267">
        <v>50</v>
      </c>
      <c r="F7895" s="269">
        <v>2585</v>
      </c>
      <c r="G7895" s="270">
        <v>5195.6000000000004</v>
      </c>
      <c r="M7895" s="267">
        <v>-75.501115791124292</v>
      </c>
    </row>
    <row r="7896" spans="1:13" x14ac:dyDescent="0.25">
      <c r="A7896" s="267">
        <v>9671140</v>
      </c>
      <c r="B7896" s="267" t="s">
        <v>13402</v>
      </c>
      <c r="C7896" s="267" t="s">
        <v>2525</v>
      </c>
      <c r="D7896" s="268"/>
      <c r="E7896" s="267">
        <v>50</v>
      </c>
      <c r="F7896" s="269">
        <v>4241</v>
      </c>
      <c r="G7896" s="270">
        <v>8523.7999999999993</v>
      </c>
      <c r="M7896" s="267">
        <v>-73.193668806430765</v>
      </c>
    </row>
    <row r="7897" spans="1:13" x14ac:dyDescent="0.25">
      <c r="A7897" s="267">
        <v>9671141</v>
      </c>
      <c r="B7897" s="267" t="s">
        <v>13404</v>
      </c>
      <c r="C7897" s="267" t="s">
        <v>2525</v>
      </c>
      <c r="D7897" s="268"/>
      <c r="E7897" s="267">
        <v>60</v>
      </c>
      <c r="F7897" s="269">
        <v>1093</v>
      </c>
      <c r="G7897" s="270">
        <v>2197.1999999999998</v>
      </c>
      <c r="M7897" s="267">
        <v>-80.667244380354575</v>
      </c>
    </row>
    <row r="7898" spans="1:13" x14ac:dyDescent="0.25">
      <c r="A7898" s="267">
        <v>9671143</v>
      </c>
      <c r="B7898" s="267" t="s">
        <v>13406</v>
      </c>
      <c r="C7898" s="267" t="s">
        <v>2525</v>
      </c>
      <c r="D7898" s="268"/>
      <c r="E7898" s="267">
        <v>50</v>
      </c>
      <c r="F7898" s="269">
        <v>5940</v>
      </c>
      <c r="G7898" s="270">
        <v>11939.2</v>
      </c>
      <c r="M7898" s="267">
        <v>-76.479574234569313</v>
      </c>
    </row>
    <row r="7899" spans="1:13" x14ac:dyDescent="0.25">
      <c r="A7899" s="267">
        <v>9671148</v>
      </c>
      <c r="B7899" s="267" t="s">
        <v>13408</v>
      </c>
      <c r="C7899" s="267" t="s">
        <v>2525</v>
      </c>
      <c r="D7899" s="268"/>
      <c r="E7899" s="267">
        <v>50</v>
      </c>
      <c r="F7899" s="269">
        <v>891</v>
      </c>
      <c r="G7899" s="270">
        <v>1791.6</v>
      </c>
      <c r="M7899" s="267">
        <v>-78.571969709052325</v>
      </c>
    </row>
    <row r="7900" spans="1:13" x14ac:dyDescent="0.25">
      <c r="A7900" s="267">
        <v>9671150</v>
      </c>
      <c r="B7900" s="267" t="s">
        <v>13410</v>
      </c>
      <c r="C7900" s="267" t="s">
        <v>2525</v>
      </c>
      <c r="D7900" s="268"/>
      <c r="E7900" s="267">
        <v>50</v>
      </c>
      <c r="F7900" s="269">
        <v>1787</v>
      </c>
      <c r="G7900" s="270">
        <v>3591</v>
      </c>
      <c r="M7900" s="267">
        <v>-70.601819323950693</v>
      </c>
    </row>
    <row r="7901" spans="1:13" x14ac:dyDescent="0.25">
      <c r="A7901" s="267">
        <v>9671152</v>
      </c>
      <c r="B7901" s="267" t="s">
        <v>13412</v>
      </c>
      <c r="C7901" s="267" t="s">
        <v>2525</v>
      </c>
      <c r="D7901" s="268"/>
      <c r="E7901" s="267">
        <v>50</v>
      </c>
      <c r="F7901" s="269">
        <v>1994</v>
      </c>
      <c r="G7901" s="270">
        <v>4008</v>
      </c>
      <c r="M7901" s="267">
        <v>-74.890050737518649</v>
      </c>
    </row>
    <row r="7902" spans="1:13" x14ac:dyDescent="0.25">
      <c r="A7902" s="267">
        <v>9671153</v>
      </c>
      <c r="B7902" s="267" t="s">
        <v>13414</v>
      </c>
      <c r="C7902" s="267" t="s">
        <v>2525</v>
      </c>
      <c r="D7902" s="268"/>
      <c r="E7902" s="267">
        <v>60</v>
      </c>
      <c r="F7902" s="269">
        <v>567</v>
      </c>
      <c r="G7902" s="270">
        <v>1140.2</v>
      </c>
      <c r="M7902" s="267">
        <v>-79.748175375209968</v>
      </c>
    </row>
    <row r="7903" spans="1:13" x14ac:dyDescent="0.25">
      <c r="A7903" s="267">
        <v>9671155</v>
      </c>
      <c r="B7903" s="267" t="s">
        <v>13416</v>
      </c>
      <c r="C7903" s="267" t="s">
        <v>2525</v>
      </c>
      <c r="D7903" s="268"/>
      <c r="E7903" s="267">
        <v>50</v>
      </c>
      <c r="F7903" s="269">
        <v>3758</v>
      </c>
      <c r="G7903" s="270">
        <v>7553.2</v>
      </c>
      <c r="M7903" s="267">
        <v>-65.906689061661694</v>
      </c>
    </row>
    <row r="7904" spans="1:13" x14ac:dyDescent="0.25">
      <c r="A7904" s="267">
        <v>9671156</v>
      </c>
      <c r="B7904" s="267" t="s">
        <v>13418</v>
      </c>
      <c r="C7904" s="267" t="s">
        <v>2525</v>
      </c>
      <c r="D7904" s="268"/>
      <c r="E7904" s="267">
        <v>50</v>
      </c>
      <c r="F7904" s="269">
        <v>1985</v>
      </c>
      <c r="G7904" s="270">
        <v>3990.2</v>
      </c>
      <c r="M7904" s="267">
        <v>-75.898337646976358</v>
      </c>
    </row>
    <row r="7905" spans="1:13" x14ac:dyDescent="0.25">
      <c r="A7905" s="267">
        <v>9671157</v>
      </c>
      <c r="B7905" s="267" t="s">
        <v>13420</v>
      </c>
      <c r="C7905" s="267" t="s">
        <v>2525</v>
      </c>
      <c r="D7905" s="268"/>
      <c r="E7905" s="267">
        <v>50</v>
      </c>
      <c r="F7905" s="269">
        <v>992</v>
      </c>
      <c r="G7905" s="270">
        <v>1994.6</v>
      </c>
      <c r="M7905" s="267">
        <v>-78.711014279840896</v>
      </c>
    </row>
    <row r="7906" spans="1:13" x14ac:dyDescent="0.25">
      <c r="A7906" s="267">
        <v>9671159</v>
      </c>
      <c r="B7906" s="267" t="s">
        <v>13422</v>
      </c>
      <c r="C7906" s="267" t="s">
        <v>2525</v>
      </c>
      <c r="D7906" s="268"/>
      <c r="E7906" s="267">
        <v>60</v>
      </c>
      <c r="F7906" s="269">
        <v>949</v>
      </c>
      <c r="G7906" s="270">
        <v>1906.6</v>
      </c>
      <c r="M7906" s="267">
        <v>-82.410807948940644</v>
      </c>
    </row>
    <row r="7907" spans="1:13" x14ac:dyDescent="0.25">
      <c r="A7907" s="267">
        <v>9671160</v>
      </c>
      <c r="B7907" s="267" t="s">
        <v>13424</v>
      </c>
      <c r="C7907" s="267" t="s">
        <v>2525</v>
      </c>
      <c r="D7907" s="268"/>
      <c r="E7907" s="267">
        <v>60</v>
      </c>
      <c r="F7907" s="269">
        <v>905</v>
      </c>
      <c r="G7907" s="270">
        <v>1819.8</v>
      </c>
      <c r="M7907" s="267">
        <v>-83.473962647606285</v>
      </c>
    </row>
    <row r="7908" spans="1:13" x14ac:dyDescent="0.25">
      <c r="A7908" s="267">
        <v>9671162</v>
      </c>
      <c r="B7908" s="267" t="s">
        <v>13426</v>
      </c>
      <c r="C7908" s="267" t="s">
        <v>2525</v>
      </c>
      <c r="D7908" s="268"/>
      <c r="E7908" s="267">
        <v>50</v>
      </c>
      <c r="F7908" s="269">
        <v>524</v>
      </c>
      <c r="G7908" s="270">
        <v>1052.8</v>
      </c>
      <c r="M7908" s="267">
        <v>-70.176929172692155</v>
      </c>
    </row>
    <row r="7909" spans="1:13" x14ac:dyDescent="0.25">
      <c r="A7909" s="267">
        <v>9671451</v>
      </c>
      <c r="B7909" s="267" t="s">
        <v>13428</v>
      </c>
      <c r="C7909" s="267" t="s">
        <v>22278</v>
      </c>
      <c r="D7909" s="268"/>
      <c r="E7909" s="267">
        <v>50</v>
      </c>
      <c r="F7909" s="269">
        <v>0</v>
      </c>
      <c r="G7909" s="270">
        <v>0</v>
      </c>
      <c r="M7909" s="267">
        <v>0</v>
      </c>
    </row>
    <row r="7910" spans="1:13" x14ac:dyDescent="0.25">
      <c r="A7910" s="267">
        <v>9671453</v>
      </c>
      <c r="B7910" s="267" t="s">
        <v>13430</v>
      </c>
      <c r="C7910" s="267" t="s">
        <v>22278</v>
      </c>
      <c r="D7910" s="268"/>
      <c r="E7910" s="267">
        <v>50</v>
      </c>
      <c r="F7910" s="269">
        <v>0</v>
      </c>
      <c r="G7910" s="270">
        <v>0</v>
      </c>
      <c r="M7910" s="267">
        <v>0</v>
      </c>
    </row>
    <row r="7911" spans="1:13" x14ac:dyDescent="0.25">
      <c r="A7911" s="267">
        <v>9671454</v>
      </c>
      <c r="B7911" s="267" t="s">
        <v>13432</v>
      </c>
      <c r="C7911" s="267" t="s">
        <v>22278</v>
      </c>
      <c r="D7911" s="268"/>
      <c r="E7911" s="267">
        <v>50</v>
      </c>
      <c r="F7911" s="269">
        <v>0</v>
      </c>
      <c r="G7911" s="270">
        <v>0</v>
      </c>
      <c r="M7911" s="267">
        <v>0</v>
      </c>
    </row>
    <row r="7912" spans="1:13" x14ac:dyDescent="0.25">
      <c r="A7912" s="267">
        <v>9671456</v>
      </c>
      <c r="B7912" s="267" t="s">
        <v>13434</v>
      </c>
      <c r="C7912" s="267" t="s">
        <v>22278</v>
      </c>
      <c r="D7912" s="268"/>
      <c r="E7912" s="267">
        <v>50</v>
      </c>
      <c r="F7912" s="269">
        <v>0</v>
      </c>
      <c r="G7912" s="270">
        <v>0</v>
      </c>
      <c r="M7912" s="267">
        <v>0</v>
      </c>
    </row>
    <row r="7913" spans="1:13" x14ac:dyDescent="0.25">
      <c r="A7913" s="267">
        <v>9671457</v>
      </c>
      <c r="B7913" s="267" t="s">
        <v>13436</v>
      </c>
      <c r="C7913" s="267" t="s">
        <v>22278</v>
      </c>
      <c r="D7913" s="268"/>
      <c r="E7913" s="267">
        <v>50</v>
      </c>
      <c r="F7913" s="269">
        <v>0</v>
      </c>
      <c r="G7913" s="270">
        <v>0</v>
      </c>
      <c r="M7913" s="267">
        <v>0</v>
      </c>
    </row>
    <row r="7914" spans="1:13" x14ac:dyDescent="0.25">
      <c r="A7914" s="267">
        <v>9671458</v>
      </c>
      <c r="B7914" s="267" t="s">
        <v>13438</v>
      </c>
      <c r="C7914" s="267" t="s">
        <v>22278</v>
      </c>
      <c r="D7914" s="268"/>
      <c r="E7914" s="267">
        <v>50</v>
      </c>
      <c r="F7914" s="269">
        <v>0</v>
      </c>
      <c r="G7914" s="270">
        <v>0</v>
      </c>
      <c r="M7914" s="267">
        <v>0</v>
      </c>
    </row>
    <row r="7915" spans="1:13" x14ac:dyDescent="0.25">
      <c r="A7915" s="267">
        <v>9671459</v>
      </c>
      <c r="B7915" s="267" t="s">
        <v>13440</v>
      </c>
      <c r="C7915" s="267" t="s">
        <v>22278</v>
      </c>
      <c r="D7915" s="268"/>
      <c r="E7915" s="267">
        <v>50</v>
      </c>
      <c r="F7915" s="269">
        <v>0</v>
      </c>
      <c r="G7915" s="270">
        <v>0</v>
      </c>
      <c r="M7915" s="267">
        <v>0</v>
      </c>
    </row>
    <row r="7916" spans="1:13" x14ac:dyDescent="0.25">
      <c r="A7916" s="267">
        <v>9671460</v>
      </c>
      <c r="B7916" s="267" t="s">
        <v>13442</v>
      </c>
      <c r="C7916" s="267" t="s">
        <v>22278</v>
      </c>
      <c r="D7916" s="268"/>
      <c r="E7916" s="267">
        <v>50</v>
      </c>
      <c r="F7916" s="269">
        <v>0</v>
      </c>
      <c r="G7916" s="270">
        <v>0</v>
      </c>
      <c r="M7916" s="267">
        <v>0</v>
      </c>
    </row>
    <row r="7917" spans="1:13" x14ac:dyDescent="0.25">
      <c r="A7917" s="267">
        <v>9671461</v>
      </c>
      <c r="B7917" s="267" t="s">
        <v>13444</v>
      </c>
      <c r="C7917" s="267" t="s">
        <v>22278</v>
      </c>
      <c r="D7917" s="268"/>
      <c r="E7917" s="267">
        <v>50</v>
      </c>
      <c r="F7917" s="269">
        <v>0</v>
      </c>
      <c r="G7917" s="270">
        <v>0</v>
      </c>
      <c r="M7917" s="267">
        <v>0</v>
      </c>
    </row>
    <row r="7918" spans="1:13" x14ac:dyDescent="0.25">
      <c r="A7918" s="267">
        <v>9672111</v>
      </c>
      <c r="B7918" s="267" t="s">
        <v>13446</v>
      </c>
      <c r="C7918" s="267" t="s">
        <v>2525</v>
      </c>
      <c r="D7918" s="268"/>
      <c r="E7918" s="267">
        <v>60</v>
      </c>
      <c r="F7918" s="269">
        <v>434</v>
      </c>
      <c r="G7918" s="270">
        <v>872.8</v>
      </c>
      <c r="M7918" s="267">
        <v>-83.121034710455461</v>
      </c>
    </row>
    <row r="7919" spans="1:13" x14ac:dyDescent="0.25">
      <c r="A7919" s="267">
        <v>9672112</v>
      </c>
      <c r="B7919" s="267" t="s">
        <v>13448</v>
      </c>
      <c r="C7919" s="267" t="s">
        <v>2525</v>
      </c>
      <c r="D7919" s="268"/>
      <c r="E7919" s="267">
        <v>50</v>
      </c>
      <c r="F7919" s="269">
        <v>2233</v>
      </c>
      <c r="G7919" s="270">
        <v>4487.8</v>
      </c>
      <c r="M7919" s="267">
        <v>-76.383428316169557</v>
      </c>
    </row>
    <row r="7920" spans="1:13" x14ac:dyDescent="0.25">
      <c r="A7920" s="267">
        <v>9672113</v>
      </c>
      <c r="B7920" s="267" t="s">
        <v>13450</v>
      </c>
      <c r="C7920" s="267" t="s">
        <v>22275</v>
      </c>
      <c r="D7920" s="268"/>
      <c r="E7920" s="267">
        <v>60</v>
      </c>
      <c r="F7920" s="269">
        <v>3277</v>
      </c>
      <c r="G7920" s="270">
        <v>6587.6</v>
      </c>
      <c r="M7920" s="267">
        <v>-79.595870951940839</v>
      </c>
    </row>
    <row r="7921" spans="1:13" x14ac:dyDescent="0.25">
      <c r="A7921" s="267">
        <v>9672114</v>
      </c>
      <c r="B7921" s="267" t="s">
        <v>13452</v>
      </c>
      <c r="C7921" s="267" t="s">
        <v>22275</v>
      </c>
      <c r="D7921" s="268"/>
      <c r="E7921" s="267">
        <v>50</v>
      </c>
      <c r="F7921" s="269">
        <v>10451</v>
      </c>
      <c r="G7921" s="270">
        <v>21006.6</v>
      </c>
      <c r="M7921" s="267">
        <v>-74.394646181559736</v>
      </c>
    </row>
    <row r="7922" spans="1:13" x14ac:dyDescent="0.25">
      <c r="A7922" s="267">
        <v>9672117</v>
      </c>
      <c r="B7922" s="267" t="s">
        <v>13454</v>
      </c>
      <c r="C7922" s="267" t="s">
        <v>2525</v>
      </c>
      <c r="D7922" s="268"/>
      <c r="E7922" s="267">
        <v>60</v>
      </c>
      <c r="F7922" s="269">
        <v>3807</v>
      </c>
      <c r="G7922" s="270">
        <v>7652</v>
      </c>
      <c r="M7922" s="267">
        <v>-83.247813977486572</v>
      </c>
    </row>
    <row r="7923" spans="1:13" x14ac:dyDescent="0.25">
      <c r="A7923" s="267">
        <v>9672121</v>
      </c>
      <c r="B7923" s="267" t="s">
        <v>13456</v>
      </c>
      <c r="C7923" s="267" t="s">
        <v>2525</v>
      </c>
      <c r="D7923" s="268"/>
      <c r="E7923" s="267">
        <v>60</v>
      </c>
      <c r="F7923" s="269">
        <v>1431</v>
      </c>
      <c r="G7923" s="270">
        <v>2875.4</v>
      </c>
      <c r="M7923" s="267">
        <v>-82.949841848038375</v>
      </c>
    </row>
    <row r="7924" spans="1:13" x14ac:dyDescent="0.25">
      <c r="A7924" s="267">
        <v>9672122</v>
      </c>
      <c r="B7924" s="267" t="s">
        <v>13458</v>
      </c>
      <c r="C7924" s="267" t="s">
        <v>2525</v>
      </c>
      <c r="D7924" s="268"/>
      <c r="E7924" s="267">
        <v>50</v>
      </c>
      <c r="F7924" s="269">
        <v>769</v>
      </c>
      <c r="G7924" s="270">
        <v>1545</v>
      </c>
      <c r="M7924" s="267">
        <v>-49.682953904751862</v>
      </c>
    </row>
    <row r="7925" spans="1:13" x14ac:dyDescent="0.25">
      <c r="A7925" s="267">
        <v>9672124</v>
      </c>
      <c r="B7925" s="267" t="s">
        <v>13460</v>
      </c>
      <c r="C7925" s="267" t="s">
        <v>2525</v>
      </c>
      <c r="D7925" s="268"/>
      <c r="E7925" s="267">
        <v>50</v>
      </c>
      <c r="F7925" s="269">
        <v>915</v>
      </c>
      <c r="G7925" s="270">
        <v>1838.2</v>
      </c>
      <c r="M7925" s="267">
        <v>-78.367577234082063</v>
      </c>
    </row>
    <row r="7926" spans="1:13" x14ac:dyDescent="0.25">
      <c r="A7926" s="267">
        <v>9672126</v>
      </c>
      <c r="B7926" s="267" t="s">
        <v>13462</v>
      </c>
      <c r="C7926" s="267" t="s">
        <v>2525</v>
      </c>
      <c r="D7926" s="268"/>
      <c r="E7926" s="267">
        <v>60</v>
      </c>
      <c r="F7926" s="269">
        <v>454</v>
      </c>
      <c r="G7926" s="270">
        <v>912.6</v>
      </c>
      <c r="M7926" s="267">
        <v>-81.213458245022494</v>
      </c>
    </row>
    <row r="7927" spans="1:13" x14ac:dyDescent="0.25">
      <c r="A7927" s="267">
        <v>9672127</v>
      </c>
      <c r="B7927" s="267" t="s">
        <v>13464</v>
      </c>
      <c r="C7927" s="267" t="s">
        <v>22275</v>
      </c>
      <c r="D7927" s="268"/>
      <c r="E7927" s="267">
        <v>50</v>
      </c>
      <c r="F7927" s="269">
        <v>5637</v>
      </c>
      <c r="G7927" s="270">
        <v>11330.6</v>
      </c>
      <c r="M7927" s="267">
        <v>-74.868183559383056</v>
      </c>
    </row>
    <row r="7928" spans="1:13" x14ac:dyDescent="0.25">
      <c r="A7928" s="267">
        <v>9672131</v>
      </c>
      <c r="B7928" s="267" t="s">
        <v>13466</v>
      </c>
      <c r="C7928" s="267" t="s">
        <v>2525</v>
      </c>
      <c r="D7928" s="268"/>
      <c r="E7928" s="267">
        <v>60</v>
      </c>
      <c r="F7928" s="269">
        <v>2290</v>
      </c>
      <c r="G7928" s="270">
        <v>4602</v>
      </c>
      <c r="M7928" s="267">
        <v>-81.487939863617768</v>
      </c>
    </row>
    <row r="7929" spans="1:13" x14ac:dyDescent="0.25">
      <c r="A7929" s="267">
        <v>9672134</v>
      </c>
      <c r="B7929" s="267" t="s">
        <v>13468</v>
      </c>
      <c r="C7929" s="267" t="s">
        <v>2525</v>
      </c>
      <c r="D7929" s="268"/>
      <c r="E7929" s="267">
        <v>50</v>
      </c>
      <c r="F7929" s="269">
        <v>883</v>
      </c>
      <c r="G7929" s="270">
        <v>1774.4</v>
      </c>
      <c r="M7929" s="267">
        <v>-77.820997127689026</v>
      </c>
    </row>
    <row r="7930" spans="1:13" x14ac:dyDescent="0.25">
      <c r="A7930" s="267">
        <v>9672135</v>
      </c>
      <c r="B7930" s="267" t="s">
        <v>13470</v>
      </c>
      <c r="C7930" s="267" t="s">
        <v>22275</v>
      </c>
      <c r="D7930" s="268"/>
      <c r="E7930" s="267">
        <v>60</v>
      </c>
      <c r="F7930" s="269">
        <v>3861</v>
      </c>
      <c r="G7930" s="270">
        <v>7759.8</v>
      </c>
      <c r="M7930" s="267">
        <v>-79.771035404969069</v>
      </c>
    </row>
    <row r="7931" spans="1:13" x14ac:dyDescent="0.25">
      <c r="A7931" s="267">
        <v>9672136</v>
      </c>
      <c r="B7931" s="267" t="s">
        <v>13472</v>
      </c>
      <c r="C7931" s="267" t="s">
        <v>2525</v>
      </c>
      <c r="D7931" s="268"/>
      <c r="E7931" s="267">
        <v>60</v>
      </c>
      <c r="F7931" s="269">
        <v>2030</v>
      </c>
      <c r="G7931" s="270">
        <v>4081.2</v>
      </c>
      <c r="M7931" s="267">
        <v>-79.482405714455439</v>
      </c>
    </row>
    <row r="7932" spans="1:13" x14ac:dyDescent="0.25">
      <c r="A7932" s="267">
        <v>9672138</v>
      </c>
      <c r="B7932" s="267" t="s">
        <v>13474</v>
      </c>
      <c r="C7932" s="267" t="s">
        <v>2525</v>
      </c>
      <c r="D7932" s="268"/>
      <c r="E7932" s="267">
        <v>50</v>
      </c>
      <c r="F7932" s="269">
        <v>1014</v>
      </c>
      <c r="G7932" s="270">
        <v>2038.6</v>
      </c>
      <c r="M7932" s="267">
        <v>-66.361557674930708</v>
      </c>
    </row>
    <row r="7933" spans="1:13" x14ac:dyDescent="0.25">
      <c r="A7933" s="267">
        <v>9672139</v>
      </c>
      <c r="B7933" s="267" t="s">
        <v>13476</v>
      </c>
      <c r="C7933" s="267" t="s">
        <v>2525</v>
      </c>
      <c r="D7933" s="268"/>
      <c r="E7933" s="267">
        <v>50</v>
      </c>
      <c r="F7933" s="269">
        <v>2505</v>
      </c>
      <c r="G7933" s="270">
        <v>5036</v>
      </c>
      <c r="M7933" s="267">
        <v>-77.837141621258041</v>
      </c>
    </row>
    <row r="7934" spans="1:13" x14ac:dyDescent="0.25">
      <c r="A7934" s="267">
        <v>9672140</v>
      </c>
      <c r="B7934" s="267" t="s">
        <v>13478</v>
      </c>
      <c r="C7934" s="267" t="s">
        <v>2525</v>
      </c>
      <c r="D7934" s="268"/>
      <c r="E7934" s="267">
        <v>60</v>
      </c>
      <c r="F7934" s="269">
        <v>2481</v>
      </c>
      <c r="G7934" s="270">
        <v>4986.2</v>
      </c>
      <c r="M7934" s="267">
        <v>-79.444885234427815</v>
      </c>
    </row>
    <row r="7935" spans="1:13" x14ac:dyDescent="0.25">
      <c r="A7935" s="267">
        <v>9672142</v>
      </c>
      <c r="B7935" s="267" t="s">
        <v>13480</v>
      </c>
      <c r="C7935" s="267" t="s">
        <v>2525</v>
      </c>
      <c r="D7935" s="268"/>
      <c r="E7935" s="267">
        <v>60</v>
      </c>
      <c r="F7935" s="269">
        <v>570</v>
      </c>
      <c r="G7935" s="270">
        <v>1145</v>
      </c>
      <c r="M7935" s="267">
        <v>-84.227999548496996</v>
      </c>
    </row>
    <row r="7936" spans="1:13" x14ac:dyDescent="0.25">
      <c r="A7936" s="267">
        <v>9672143</v>
      </c>
      <c r="B7936" s="267" t="s">
        <v>13482</v>
      </c>
      <c r="C7936" s="267" t="s">
        <v>2525</v>
      </c>
      <c r="D7936" s="268"/>
      <c r="E7936" s="267">
        <v>60</v>
      </c>
      <c r="F7936" s="269">
        <v>580</v>
      </c>
      <c r="G7936" s="270">
        <v>1165.4000000000001</v>
      </c>
      <c r="M7936" s="267">
        <v>-80.019529889619676</v>
      </c>
    </row>
    <row r="7937" spans="1:13" x14ac:dyDescent="0.25">
      <c r="A7937" s="267">
        <v>9672145</v>
      </c>
      <c r="B7937" s="267" t="s">
        <v>13484</v>
      </c>
      <c r="C7937" s="267" t="s">
        <v>2525</v>
      </c>
      <c r="D7937" s="268"/>
      <c r="E7937" s="267">
        <v>60</v>
      </c>
      <c r="F7937" s="269">
        <v>496</v>
      </c>
      <c r="G7937" s="270">
        <v>997.8</v>
      </c>
      <c r="M7937" s="267">
        <v>-82.538366637281058</v>
      </c>
    </row>
    <row r="7938" spans="1:13" x14ac:dyDescent="0.25">
      <c r="A7938" s="267">
        <v>9672149</v>
      </c>
      <c r="B7938" s="267" t="s">
        <v>13486</v>
      </c>
      <c r="C7938" s="267" t="s">
        <v>2525</v>
      </c>
      <c r="D7938" s="268"/>
      <c r="E7938" s="267">
        <v>50</v>
      </c>
      <c r="F7938" s="269">
        <v>859</v>
      </c>
      <c r="G7938" s="270">
        <v>1725.6</v>
      </c>
      <c r="M7938" s="267">
        <v>-75.124291727281033</v>
      </c>
    </row>
    <row r="7939" spans="1:13" x14ac:dyDescent="0.25">
      <c r="A7939" s="267">
        <v>9672155</v>
      </c>
      <c r="B7939" s="267" t="s">
        <v>13488</v>
      </c>
      <c r="C7939" s="267" t="s">
        <v>2525</v>
      </c>
      <c r="D7939" s="268"/>
      <c r="E7939" s="267">
        <v>60</v>
      </c>
      <c r="F7939" s="269">
        <v>444</v>
      </c>
      <c r="G7939" s="270">
        <v>893.2</v>
      </c>
      <c r="M7939" s="267">
        <v>-80.782538704220983</v>
      </c>
    </row>
    <row r="7940" spans="1:13" x14ac:dyDescent="0.25">
      <c r="A7940" s="267">
        <v>9672157</v>
      </c>
      <c r="B7940" s="267" t="s">
        <v>13490</v>
      </c>
      <c r="C7940" s="267" t="s">
        <v>2525</v>
      </c>
      <c r="D7940" s="268"/>
      <c r="E7940" s="267">
        <v>60</v>
      </c>
      <c r="F7940" s="269">
        <v>541</v>
      </c>
      <c r="G7940" s="270">
        <v>1087.4000000000001</v>
      </c>
      <c r="M7940" s="267">
        <v>-83.388151545281346</v>
      </c>
    </row>
    <row r="7941" spans="1:13" x14ac:dyDescent="0.25">
      <c r="A7941" s="267">
        <v>9672161</v>
      </c>
      <c r="B7941" s="267" t="s">
        <v>13492</v>
      </c>
      <c r="C7941" s="267" t="s">
        <v>2525</v>
      </c>
      <c r="D7941" s="268"/>
      <c r="E7941" s="267">
        <v>60</v>
      </c>
      <c r="F7941" s="269">
        <v>1091</v>
      </c>
      <c r="G7941" s="270">
        <v>2193.4</v>
      </c>
      <c r="M7941" s="267">
        <v>-82.336180050300868</v>
      </c>
    </row>
    <row r="7942" spans="1:13" x14ac:dyDescent="0.25">
      <c r="A7942" s="267">
        <v>9672163</v>
      </c>
      <c r="B7942" s="267" t="s">
        <v>13494</v>
      </c>
      <c r="C7942" s="267" t="s">
        <v>2525</v>
      </c>
      <c r="D7942" s="268"/>
      <c r="E7942" s="267">
        <v>50</v>
      </c>
      <c r="F7942" s="269">
        <v>1529</v>
      </c>
      <c r="G7942" s="270">
        <v>3074</v>
      </c>
      <c r="M7942" s="267">
        <v>-73.961950350416842</v>
      </c>
    </row>
    <row r="7943" spans="1:13" x14ac:dyDescent="0.25">
      <c r="A7943" s="267">
        <v>9672166</v>
      </c>
      <c r="B7943" s="267" t="s">
        <v>13496</v>
      </c>
      <c r="C7943" s="267" t="s">
        <v>2525</v>
      </c>
      <c r="D7943" s="268"/>
      <c r="E7943" s="267">
        <v>60</v>
      </c>
      <c r="F7943" s="269">
        <v>1048</v>
      </c>
      <c r="G7943" s="270">
        <v>2106.4</v>
      </c>
      <c r="M7943" s="267">
        <v>-82.445664507472387</v>
      </c>
    </row>
    <row r="7944" spans="1:13" x14ac:dyDescent="0.25">
      <c r="A7944" s="267">
        <v>9672451</v>
      </c>
      <c r="B7944" s="267" t="s">
        <v>13498</v>
      </c>
      <c r="C7944" s="267" t="s">
        <v>22278</v>
      </c>
      <c r="D7944" s="268"/>
      <c r="E7944" s="267">
        <v>50</v>
      </c>
      <c r="F7944" s="269">
        <v>0</v>
      </c>
      <c r="G7944" s="270">
        <v>0</v>
      </c>
      <c r="M7944" s="267">
        <v>0</v>
      </c>
    </row>
    <row r="7945" spans="1:13" x14ac:dyDescent="0.25">
      <c r="A7945" s="267">
        <v>9672454</v>
      </c>
      <c r="B7945" s="267" t="s">
        <v>13500</v>
      </c>
      <c r="C7945" s="267" t="s">
        <v>22278</v>
      </c>
      <c r="D7945" s="268"/>
      <c r="E7945" s="267">
        <v>50</v>
      </c>
      <c r="F7945" s="269">
        <v>0</v>
      </c>
      <c r="G7945" s="270">
        <v>0</v>
      </c>
      <c r="M7945" s="267">
        <v>0</v>
      </c>
    </row>
    <row r="7946" spans="1:13" x14ac:dyDescent="0.25">
      <c r="A7946" s="267">
        <v>9672455</v>
      </c>
      <c r="B7946" s="267" t="s">
        <v>13502</v>
      </c>
      <c r="C7946" s="267" t="s">
        <v>22278</v>
      </c>
      <c r="D7946" s="268"/>
      <c r="E7946" s="267">
        <v>50</v>
      </c>
      <c r="F7946" s="269">
        <v>0</v>
      </c>
      <c r="G7946" s="270">
        <v>0</v>
      </c>
      <c r="M7946" s="267">
        <v>0</v>
      </c>
    </row>
    <row r="7947" spans="1:13" x14ac:dyDescent="0.25">
      <c r="A7947" s="267">
        <v>9672456</v>
      </c>
      <c r="B7947" s="267" t="s">
        <v>13504</v>
      </c>
      <c r="C7947" s="267" t="s">
        <v>22278</v>
      </c>
      <c r="D7947" s="268"/>
      <c r="E7947" s="267">
        <v>50</v>
      </c>
      <c r="F7947" s="269">
        <v>0</v>
      </c>
      <c r="G7947" s="270">
        <v>0</v>
      </c>
      <c r="M7947" s="267">
        <v>0</v>
      </c>
    </row>
    <row r="7948" spans="1:13" x14ac:dyDescent="0.25">
      <c r="A7948" s="267">
        <v>9672457</v>
      </c>
      <c r="B7948" s="267" t="s">
        <v>13506</v>
      </c>
      <c r="C7948" s="267" t="s">
        <v>22278</v>
      </c>
      <c r="D7948" s="268"/>
      <c r="E7948" s="267">
        <v>50</v>
      </c>
      <c r="F7948" s="269">
        <v>0</v>
      </c>
      <c r="G7948" s="270">
        <v>0</v>
      </c>
      <c r="M7948" s="267">
        <v>0</v>
      </c>
    </row>
    <row r="7949" spans="1:13" x14ac:dyDescent="0.25">
      <c r="A7949" s="267">
        <v>9672458</v>
      </c>
      <c r="B7949" s="267" t="s">
        <v>13508</v>
      </c>
      <c r="C7949" s="267" t="s">
        <v>22278</v>
      </c>
      <c r="D7949" s="268"/>
      <c r="E7949" s="267">
        <v>50</v>
      </c>
      <c r="F7949" s="269">
        <v>0</v>
      </c>
      <c r="G7949" s="270">
        <v>0</v>
      </c>
      <c r="M7949" s="267">
        <v>0</v>
      </c>
    </row>
    <row r="7950" spans="1:13" x14ac:dyDescent="0.25">
      <c r="A7950" s="267">
        <v>9672461</v>
      </c>
      <c r="B7950" s="267" t="s">
        <v>13510</v>
      </c>
      <c r="C7950" s="267" t="s">
        <v>22278</v>
      </c>
      <c r="D7950" s="268"/>
      <c r="E7950" s="267">
        <v>50</v>
      </c>
      <c r="F7950" s="269">
        <v>0</v>
      </c>
      <c r="G7950" s="270">
        <v>0</v>
      </c>
      <c r="M7950" s="267">
        <v>0</v>
      </c>
    </row>
    <row r="7951" spans="1:13" x14ac:dyDescent="0.25">
      <c r="A7951" s="267">
        <v>9672462</v>
      </c>
      <c r="B7951" s="267" t="s">
        <v>13512</v>
      </c>
      <c r="C7951" s="267" t="s">
        <v>22278</v>
      </c>
      <c r="D7951" s="268"/>
      <c r="E7951" s="267">
        <v>50</v>
      </c>
      <c r="F7951" s="269">
        <v>0</v>
      </c>
      <c r="G7951" s="270">
        <v>0</v>
      </c>
      <c r="M7951" s="267">
        <v>0</v>
      </c>
    </row>
    <row r="7952" spans="1:13" x14ac:dyDescent="0.25">
      <c r="A7952" s="267">
        <v>9672463</v>
      </c>
      <c r="B7952" s="267" t="s">
        <v>13514</v>
      </c>
      <c r="C7952" s="267" t="s">
        <v>22278</v>
      </c>
      <c r="D7952" s="268"/>
      <c r="E7952" s="267">
        <v>50</v>
      </c>
      <c r="F7952" s="269">
        <v>0</v>
      </c>
      <c r="G7952" s="270">
        <v>0</v>
      </c>
      <c r="M7952" s="267">
        <v>0</v>
      </c>
    </row>
    <row r="7953" spans="1:13" x14ac:dyDescent="0.25">
      <c r="A7953" s="267">
        <v>9672464</v>
      </c>
      <c r="B7953" s="267" t="s">
        <v>13516</v>
      </c>
      <c r="C7953" s="267" t="s">
        <v>22278</v>
      </c>
      <c r="D7953" s="268"/>
      <c r="E7953" s="267">
        <v>50</v>
      </c>
      <c r="F7953" s="269">
        <v>0</v>
      </c>
      <c r="G7953" s="270">
        <v>0</v>
      </c>
      <c r="M7953" s="267">
        <v>0</v>
      </c>
    </row>
    <row r="7954" spans="1:13" x14ac:dyDescent="0.25">
      <c r="A7954" s="267">
        <v>9672465</v>
      </c>
      <c r="B7954" s="267" t="s">
        <v>13518</v>
      </c>
      <c r="C7954" s="267" t="s">
        <v>22278</v>
      </c>
      <c r="D7954" s="268"/>
      <c r="E7954" s="267">
        <v>50</v>
      </c>
      <c r="F7954" s="269">
        <v>0</v>
      </c>
      <c r="G7954" s="270">
        <v>0</v>
      </c>
      <c r="M7954" s="267">
        <v>0</v>
      </c>
    </row>
    <row r="7955" spans="1:13" x14ac:dyDescent="0.25">
      <c r="A7955" s="267">
        <v>9672466</v>
      </c>
      <c r="B7955" s="267" t="s">
        <v>13520</v>
      </c>
      <c r="C7955" s="267" t="s">
        <v>22278</v>
      </c>
      <c r="D7955" s="268"/>
      <c r="E7955" s="267">
        <v>50</v>
      </c>
      <c r="F7955" s="269">
        <v>0</v>
      </c>
      <c r="G7955" s="270">
        <v>0</v>
      </c>
      <c r="M7955" s="267">
        <v>0</v>
      </c>
    </row>
    <row r="7956" spans="1:13" x14ac:dyDescent="0.25">
      <c r="A7956" s="267">
        <v>9672468</v>
      </c>
      <c r="B7956" s="267" t="s">
        <v>13522</v>
      </c>
      <c r="C7956" s="267" t="s">
        <v>22278</v>
      </c>
      <c r="D7956" s="268"/>
      <c r="E7956" s="267">
        <v>50</v>
      </c>
      <c r="F7956" s="269">
        <v>0</v>
      </c>
      <c r="G7956" s="270">
        <v>0</v>
      </c>
      <c r="M7956" s="267">
        <v>0</v>
      </c>
    </row>
    <row r="7957" spans="1:13" x14ac:dyDescent="0.25">
      <c r="A7957" s="267">
        <v>9673113</v>
      </c>
      <c r="B7957" s="267" t="s">
        <v>13524</v>
      </c>
      <c r="C7957" s="267" t="s">
        <v>2525</v>
      </c>
      <c r="D7957" s="268"/>
      <c r="E7957" s="267">
        <v>50</v>
      </c>
      <c r="F7957" s="269">
        <v>371</v>
      </c>
      <c r="G7957" s="270">
        <v>745</v>
      </c>
      <c r="M7957" s="267">
        <v>-76.27518177268027</v>
      </c>
    </row>
    <row r="7958" spans="1:13" x14ac:dyDescent="0.25">
      <c r="A7958" s="267">
        <v>9673114</v>
      </c>
      <c r="B7958" s="267" t="s">
        <v>13526</v>
      </c>
      <c r="C7958" s="267" t="s">
        <v>22275</v>
      </c>
      <c r="D7958" s="268"/>
      <c r="E7958" s="267">
        <v>50</v>
      </c>
      <c r="F7958" s="269">
        <v>7629</v>
      </c>
      <c r="G7958" s="270">
        <v>15333.8</v>
      </c>
      <c r="M7958" s="267">
        <v>-65.395709865143544</v>
      </c>
    </row>
    <row r="7959" spans="1:13" x14ac:dyDescent="0.25">
      <c r="A7959" s="267">
        <v>9673116</v>
      </c>
      <c r="B7959" s="267" t="s">
        <v>13528</v>
      </c>
      <c r="C7959" s="267" t="s">
        <v>2525</v>
      </c>
      <c r="D7959" s="268"/>
      <c r="E7959" s="267">
        <v>70</v>
      </c>
      <c r="F7959" s="269">
        <v>1138</v>
      </c>
      <c r="G7959" s="270">
        <v>2287.4</v>
      </c>
      <c r="M7959" s="267">
        <v>-85.270229749422498</v>
      </c>
    </row>
    <row r="7960" spans="1:13" x14ac:dyDescent="0.25">
      <c r="A7960" s="267">
        <v>9673117</v>
      </c>
      <c r="B7960" s="267" t="s">
        <v>13530</v>
      </c>
      <c r="C7960" s="267" t="s">
        <v>22275</v>
      </c>
      <c r="D7960" s="268"/>
      <c r="E7960" s="267">
        <v>60</v>
      </c>
      <c r="F7960" s="269">
        <v>2388</v>
      </c>
      <c r="G7960" s="270">
        <v>4799.2</v>
      </c>
      <c r="M7960" s="267">
        <v>-79.514177787066927</v>
      </c>
    </row>
    <row r="7961" spans="1:13" x14ac:dyDescent="0.25">
      <c r="A7961" s="267">
        <v>9673123</v>
      </c>
      <c r="B7961" s="267" t="s">
        <v>13532</v>
      </c>
      <c r="C7961" s="267" t="s">
        <v>22275</v>
      </c>
      <c r="D7961" s="268"/>
      <c r="E7961" s="267">
        <v>60</v>
      </c>
      <c r="F7961" s="269">
        <v>1089</v>
      </c>
      <c r="G7961" s="270">
        <v>2188</v>
      </c>
      <c r="M7961" s="267">
        <v>-83.207337561343365</v>
      </c>
    </row>
    <row r="7962" spans="1:13" x14ac:dyDescent="0.25">
      <c r="A7962" s="267">
        <v>9673126</v>
      </c>
      <c r="B7962" s="267" t="s">
        <v>13534</v>
      </c>
      <c r="C7962" s="267" t="s">
        <v>2525</v>
      </c>
      <c r="D7962" s="268"/>
      <c r="E7962" s="267">
        <v>60</v>
      </c>
      <c r="F7962" s="269">
        <v>459</v>
      </c>
      <c r="G7962" s="270">
        <v>921.8</v>
      </c>
      <c r="M7962" s="267">
        <v>-84.048041567156545</v>
      </c>
    </row>
    <row r="7963" spans="1:13" x14ac:dyDescent="0.25">
      <c r="A7963" s="267">
        <v>9673127</v>
      </c>
      <c r="B7963" s="267" t="s">
        <v>13536</v>
      </c>
      <c r="C7963" s="267" t="s">
        <v>2525</v>
      </c>
      <c r="D7963" s="268"/>
      <c r="E7963" s="267">
        <v>60</v>
      </c>
      <c r="F7963" s="269">
        <v>581</v>
      </c>
      <c r="G7963" s="270">
        <v>1167</v>
      </c>
      <c r="M7963" s="267">
        <v>-82.248810590160744</v>
      </c>
    </row>
    <row r="7964" spans="1:13" x14ac:dyDescent="0.25">
      <c r="A7964" s="267">
        <v>9673129</v>
      </c>
      <c r="B7964" s="267" t="s">
        <v>4346</v>
      </c>
      <c r="C7964" s="267" t="s">
        <v>2525</v>
      </c>
      <c r="D7964" s="268"/>
      <c r="E7964" s="267">
        <v>60</v>
      </c>
      <c r="F7964" s="269">
        <v>354</v>
      </c>
      <c r="G7964" s="270">
        <v>711.4</v>
      </c>
      <c r="M7964" s="267">
        <v>-82.732793315328962</v>
      </c>
    </row>
    <row r="7965" spans="1:13" x14ac:dyDescent="0.25">
      <c r="A7965" s="267">
        <v>9673130</v>
      </c>
      <c r="B7965" s="267" t="s">
        <v>13539</v>
      </c>
      <c r="C7965" s="267" t="s">
        <v>2525</v>
      </c>
      <c r="D7965" s="268"/>
      <c r="E7965" s="267">
        <v>50</v>
      </c>
      <c r="F7965" s="269">
        <v>477</v>
      </c>
      <c r="G7965" s="270">
        <v>958</v>
      </c>
      <c r="M7965" s="267">
        <v>-78.309863811761289</v>
      </c>
    </row>
    <row r="7966" spans="1:13" x14ac:dyDescent="0.25">
      <c r="A7966" s="267">
        <v>9673131</v>
      </c>
      <c r="B7966" s="267" t="s">
        <v>13541</v>
      </c>
      <c r="C7966" s="267" t="s">
        <v>2525</v>
      </c>
      <c r="D7966" s="268"/>
      <c r="E7966" s="267">
        <v>70</v>
      </c>
      <c r="F7966" s="269">
        <v>319</v>
      </c>
      <c r="G7966" s="270">
        <v>640.79999999999995</v>
      </c>
      <c r="M7966" s="267">
        <v>-85.586306697368116</v>
      </c>
    </row>
    <row r="7967" spans="1:13" x14ac:dyDescent="0.25">
      <c r="A7967" s="267">
        <v>9673133</v>
      </c>
      <c r="B7967" s="267" t="s">
        <v>13543</v>
      </c>
      <c r="C7967" s="267" t="s">
        <v>2525</v>
      </c>
      <c r="D7967" s="268"/>
      <c r="E7967" s="267">
        <v>60</v>
      </c>
      <c r="F7967" s="269">
        <v>623</v>
      </c>
      <c r="G7967" s="270">
        <v>1252.2</v>
      </c>
      <c r="M7967" s="267">
        <v>-80.26427431343842</v>
      </c>
    </row>
    <row r="7968" spans="1:13" x14ac:dyDescent="0.25">
      <c r="A7968" s="267">
        <v>9673134</v>
      </c>
      <c r="B7968" s="267" t="s">
        <v>13545</v>
      </c>
      <c r="C7968" s="267" t="s">
        <v>2525</v>
      </c>
      <c r="D7968" s="268"/>
      <c r="E7968" s="267">
        <v>70</v>
      </c>
      <c r="F7968" s="269">
        <v>589</v>
      </c>
      <c r="G7968" s="270">
        <v>1183.5999999999999</v>
      </c>
      <c r="M7968" s="267">
        <v>-86.76229837775054</v>
      </c>
    </row>
    <row r="7969" spans="1:13" x14ac:dyDescent="0.25">
      <c r="A7969" s="267">
        <v>9673135</v>
      </c>
      <c r="B7969" s="267" t="s">
        <v>13547</v>
      </c>
      <c r="C7969" s="267" t="s">
        <v>2525</v>
      </c>
      <c r="D7969" s="268"/>
      <c r="E7969" s="267">
        <v>60</v>
      </c>
      <c r="F7969" s="269">
        <v>1756</v>
      </c>
      <c r="G7969" s="270">
        <v>3529.4</v>
      </c>
      <c r="M7969" s="267">
        <v>-80.249714690674523</v>
      </c>
    </row>
    <row r="7970" spans="1:13" x14ac:dyDescent="0.25">
      <c r="A7970" s="267">
        <v>9673136</v>
      </c>
      <c r="B7970" s="267" t="s">
        <v>13549</v>
      </c>
      <c r="C7970" s="267" t="s">
        <v>2525</v>
      </c>
      <c r="D7970" s="268"/>
      <c r="E7970" s="267">
        <v>60</v>
      </c>
      <c r="F7970" s="269">
        <v>776</v>
      </c>
      <c r="G7970" s="270">
        <v>1560.4</v>
      </c>
      <c r="M7970" s="267">
        <v>-83.949808476417815</v>
      </c>
    </row>
    <row r="7971" spans="1:13" x14ac:dyDescent="0.25">
      <c r="A7971" s="267">
        <v>9673141</v>
      </c>
      <c r="B7971" s="267" t="s">
        <v>13551</v>
      </c>
      <c r="C7971" s="267" t="s">
        <v>22275</v>
      </c>
      <c r="D7971" s="268"/>
      <c r="E7971" s="267">
        <v>50</v>
      </c>
      <c r="F7971" s="269">
        <v>3155</v>
      </c>
      <c r="G7971" s="270">
        <v>6341.2</v>
      </c>
      <c r="M7971" s="267">
        <v>-76.757248308145023</v>
      </c>
    </row>
    <row r="7972" spans="1:13" x14ac:dyDescent="0.25">
      <c r="A7972" s="267">
        <v>9673142</v>
      </c>
      <c r="B7972" s="267" t="s">
        <v>13553</v>
      </c>
      <c r="C7972" s="267" t="s">
        <v>22275</v>
      </c>
      <c r="D7972" s="268"/>
      <c r="E7972" s="267">
        <v>50</v>
      </c>
      <c r="F7972" s="269">
        <v>2833</v>
      </c>
      <c r="G7972" s="270">
        <v>5694.6</v>
      </c>
      <c r="M7972" s="267">
        <v>-69.801401075448439</v>
      </c>
    </row>
    <row r="7973" spans="1:13" x14ac:dyDescent="0.25">
      <c r="A7973" s="267">
        <v>9673146</v>
      </c>
      <c r="B7973" s="267" t="s">
        <v>13555</v>
      </c>
      <c r="C7973" s="267" t="s">
        <v>2525</v>
      </c>
      <c r="D7973" s="268"/>
      <c r="E7973" s="267">
        <v>50</v>
      </c>
      <c r="F7973" s="269">
        <v>851</v>
      </c>
      <c r="G7973" s="270">
        <v>1711.2</v>
      </c>
      <c r="M7973" s="267">
        <v>-76.797571557046027</v>
      </c>
    </row>
    <row r="7974" spans="1:13" x14ac:dyDescent="0.25">
      <c r="A7974" s="267">
        <v>9673147</v>
      </c>
      <c r="B7974" s="267" t="s">
        <v>13557</v>
      </c>
      <c r="C7974" s="267" t="s">
        <v>2525</v>
      </c>
      <c r="D7974" s="268"/>
      <c r="E7974" s="267">
        <v>60</v>
      </c>
      <c r="F7974" s="269">
        <v>555</v>
      </c>
      <c r="G7974" s="270">
        <v>1114.5999999999999</v>
      </c>
      <c r="M7974" s="267">
        <v>-81.853914117341745</v>
      </c>
    </row>
    <row r="7975" spans="1:13" x14ac:dyDescent="0.25">
      <c r="A7975" s="267">
        <v>9673149</v>
      </c>
      <c r="B7975" s="267" t="s">
        <v>13559</v>
      </c>
      <c r="C7975" s="267" t="s">
        <v>2525</v>
      </c>
      <c r="D7975" s="268"/>
      <c r="E7975" s="267">
        <v>60</v>
      </c>
      <c r="F7975" s="269">
        <v>1367</v>
      </c>
      <c r="G7975" s="270">
        <v>2748.6</v>
      </c>
      <c r="M7975" s="267">
        <v>-83.887627234952092</v>
      </c>
    </row>
    <row r="7976" spans="1:13" x14ac:dyDescent="0.25">
      <c r="A7976" s="267">
        <v>9673151</v>
      </c>
      <c r="B7976" s="267" t="s">
        <v>13561</v>
      </c>
      <c r="C7976" s="267" t="s">
        <v>2525</v>
      </c>
      <c r="D7976" s="268"/>
      <c r="E7976" s="267">
        <v>60</v>
      </c>
      <c r="F7976" s="269">
        <v>784</v>
      </c>
      <c r="G7976" s="270">
        <v>1576.8</v>
      </c>
      <c r="M7976" s="267">
        <v>-82.61684290269514</v>
      </c>
    </row>
    <row r="7977" spans="1:13" x14ac:dyDescent="0.25">
      <c r="A7977" s="267">
        <v>9673153</v>
      </c>
      <c r="B7977" s="267" t="s">
        <v>13563</v>
      </c>
      <c r="C7977" s="267" t="s">
        <v>22275</v>
      </c>
      <c r="D7977" s="268"/>
      <c r="E7977" s="267">
        <v>60</v>
      </c>
      <c r="F7977" s="269">
        <v>1719</v>
      </c>
      <c r="G7977" s="270">
        <v>3454.2</v>
      </c>
      <c r="M7977" s="267">
        <v>-83.032960569705452</v>
      </c>
    </row>
    <row r="7978" spans="1:13" x14ac:dyDescent="0.25">
      <c r="A7978" s="267">
        <v>9673156</v>
      </c>
      <c r="B7978" s="267" t="s">
        <v>13565</v>
      </c>
      <c r="C7978" s="267" t="s">
        <v>2525</v>
      </c>
      <c r="D7978" s="268"/>
      <c r="E7978" s="267">
        <v>60</v>
      </c>
      <c r="F7978" s="269">
        <v>464</v>
      </c>
      <c r="G7978" s="270">
        <v>932.6</v>
      </c>
      <c r="M7978" s="267">
        <v>-83.204347275953808</v>
      </c>
    </row>
    <row r="7979" spans="1:13" x14ac:dyDescent="0.25">
      <c r="A7979" s="267">
        <v>9673160</v>
      </c>
      <c r="B7979" s="267" t="s">
        <v>13567</v>
      </c>
      <c r="C7979" s="267" t="s">
        <v>2525</v>
      </c>
      <c r="D7979" s="268"/>
      <c r="E7979" s="267">
        <v>60</v>
      </c>
      <c r="F7979" s="269">
        <v>752</v>
      </c>
      <c r="G7979" s="270">
        <v>1512</v>
      </c>
      <c r="M7979" s="267">
        <v>-80.361687012592739</v>
      </c>
    </row>
    <row r="7980" spans="1:13" x14ac:dyDescent="0.25">
      <c r="A7980" s="267">
        <v>9673161</v>
      </c>
      <c r="B7980" s="267" t="s">
        <v>10401</v>
      </c>
      <c r="C7980" s="267" t="s">
        <v>2525</v>
      </c>
      <c r="D7980" s="268"/>
      <c r="E7980" s="267">
        <v>50</v>
      </c>
      <c r="F7980" s="269">
        <v>1151</v>
      </c>
      <c r="G7980" s="270">
        <v>2313.1999999999998</v>
      </c>
      <c r="M7980" s="267">
        <v>-73.378423186099639</v>
      </c>
    </row>
    <row r="7981" spans="1:13" x14ac:dyDescent="0.25">
      <c r="A7981" s="267">
        <v>9673162</v>
      </c>
      <c r="B7981" s="267" t="s">
        <v>13570</v>
      </c>
      <c r="C7981" s="267" t="s">
        <v>2525</v>
      </c>
      <c r="D7981" s="268"/>
      <c r="E7981" s="267">
        <v>70</v>
      </c>
      <c r="F7981" s="269">
        <v>1294</v>
      </c>
      <c r="G7981" s="270">
        <v>2600.4</v>
      </c>
      <c r="M7981" s="267">
        <v>-85.686048561065661</v>
      </c>
    </row>
    <row r="7982" spans="1:13" x14ac:dyDescent="0.25">
      <c r="A7982" s="267">
        <v>9673163</v>
      </c>
      <c r="B7982" s="267" t="s">
        <v>13572</v>
      </c>
      <c r="C7982" s="267" t="s">
        <v>2525</v>
      </c>
      <c r="D7982" s="268"/>
      <c r="E7982" s="267">
        <v>60</v>
      </c>
      <c r="F7982" s="269">
        <v>638</v>
      </c>
      <c r="G7982" s="270">
        <v>1282.4000000000001</v>
      </c>
      <c r="M7982" s="267">
        <v>-81.511328001869856</v>
      </c>
    </row>
    <row r="7983" spans="1:13" x14ac:dyDescent="0.25">
      <c r="A7983" s="267">
        <v>9673167</v>
      </c>
      <c r="B7983" s="267" t="s">
        <v>13574</v>
      </c>
      <c r="C7983" s="267" t="s">
        <v>2525</v>
      </c>
      <c r="D7983" s="268"/>
      <c r="E7983" s="267">
        <v>60</v>
      </c>
      <c r="F7983" s="269">
        <v>482</v>
      </c>
      <c r="G7983" s="270">
        <v>969.8</v>
      </c>
      <c r="M7983" s="267">
        <v>-83.21667469066557</v>
      </c>
    </row>
    <row r="7984" spans="1:13" x14ac:dyDescent="0.25">
      <c r="A7984" s="267">
        <v>9673170</v>
      </c>
      <c r="B7984" s="267" t="s">
        <v>17238</v>
      </c>
      <c r="C7984" s="267" t="s">
        <v>2525</v>
      </c>
      <c r="D7984" s="268"/>
      <c r="E7984" s="267">
        <v>70</v>
      </c>
      <c r="F7984" s="269">
        <v>562</v>
      </c>
      <c r="G7984" s="270">
        <v>1129.4000000000001</v>
      </c>
      <c r="M7984" s="267">
        <v>-85.201581459022378</v>
      </c>
    </row>
    <row r="7985" spans="1:13" x14ac:dyDescent="0.25">
      <c r="A7985" s="267">
        <v>9673171</v>
      </c>
      <c r="B7985" s="267" t="s">
        <v>13577</v>
      </c>
      <c r="C7985" s="267" t="s">
        <v>2525</v>
      </c>
      <c r="D7985" s="268"/>
      <c r="E7985" s="267">
        <v>60</v>
      </c>
      <c r="F7985" s="269">
        <v>450</v>
      </c>
      <c r="G7985" s="270">
        <v>904.8</v>
      </c>
      <c r="M7985" s="267">
        <v>-83.070170125036171</v>
      </c>
    </row>
    <row r="7986" spans="1:13" x14ac:dyDescent="0.25">
      <c r="A7986" s="267">
        <v>9673172</v>
      </c>
      <c r="B7986" s="267" t="s">
        <v>13579</v>
      </c>
      <c r="C7986" s="267" t="s">
        <v>2525</v>
      </c>
      <c r="D7986" s="268"/>
      <c r="E7986" s="267">
        <v>60</v>
      </c>
      <c r="F7986" s="269">
        <v>562</v>
      </c>
      <c r="G7986" s="270">
        <v>1129</v>
      </c>
      <c r="M7986" s="267">
        <v>-84.011009666630883</v>
      </c>
    </row>
    <row r="7987" spans="1:13" x14ac:dyDescent="0.25">
      <c r="A7987" s="267">
        <v>9673173</v>
      </c>
      <c r="B7987" s="267" t="s">
        <v>8938</v>
      </c>
      <c r="C7987" s="267" t="s">
        <v>2525</v>
      </c>
      <c r="D7987" s="268"/>
      <c r="E7987" s="267">
        <v>50</v>
      </c>
      <c r="F7987" s="269">
        <v>859</v>
      </c>
      <c r="G7987" s="270">
        <v>1725.6</v>
      </c>
      <c r="M7987" s="267">
        <v>-71.16236317902974</v>
      </c>
    </row>
    <row r="7988" spans="1:13" x14ac:dyDescent="0.25">
      <c r="A7988" s="267">
        <v>9673174</v>
      </c>
      <c r="B7988" s="267" t="s">
        <v>13582</v>
      </c>
      <c r="C7988" s="267" t="s">
        <v>2525</v>
      </c>
      <c r="D7988" s="268"/>
      <c r="E7988" s="267">
        <v>70</v>
      </c>
      <c r="F7988" s="269">
        <v>509</v>
      </c>
      <c r="G7988" s="270">
        <v>1023.6</v>
      </c>
      <c r="M7988" s="267">
        <v>-87.608394071684359</v>
      </c>
    </row>
    <row r="7989" spans="1:13" x14ac:dyDescent="0.25">
      <c r="A7989" s="267">
        <v>9673175</v>
      </c>
      <c r="B7989" s="267" t="s">
        <v>13584</v>
      </c>
      <c r="C7989" s="267" t="s">
        <v>2525</v>
      </c>
      <c r="D7989" s="268"/>
      <c r="E7989" s="267">
        <v>50</v>
      </c>
      <c r="F7989" s="269">
        <v>463</v>
      </c>
      <c r="G7989" s="270">
        <v>930.8</v>
      </c>
      <c r="M7989" s="267">
        <v>-78.555686867469348</v>
      </c>
    </row>
    <row r="7990" spans="1:13" x14ac:dyDescent="0.25">
      <c r="A7990" s="267">
        <v>9673182</v>
      </c>
      <c r="B7990" s="267" t="s">
        <v>13586</v>
      </c>
      <c r="C7990" s="267" t="s">
        <v>2525</v>
      </c>
      <c r="D7990" s="268"/>
      <c r="E7990" s="267">
        <v>70</v>
      </c>
      <c r="F7990" s="269">
        <v>305</v>
      </c>
      <c r="G7990" s="270">
        <v>612.6</v>
      </c>
      <c r="M7990" s="267">
        <v>-86.457679834255813</v>
      </c>
    </row>
    <row r="7991" spans="1:13" x14ac:dyDescent="0.25">
      <c r="A7991" s="267">
        <v>9673183</v>
      </c>
      <c r="B7991" s="267" t="s">
        <v>13588</v>
      </c>
      <c r="C7991" s="267" t="s">
        <v>2525</v>
      </c>
      <c r="D7991" s="268"/>
      <c r="E7991" s="267">
        <v>60</v>
      </c>
      <c r="F7991" s="269">
        <v>647</v>
      </c>
      <c r="G7991" s="270">
        <v>1300</v>
      </c>
      <c r="M7991" s="267">
        <v>-80.920063410114267</v>
      </c>
    </row>
    <row r="7992" spans="1:13" x14ac:dyDescent="0.25">
      <c r="A7992" s="267">
        <v>9673184</v>
      </c>
      <c r="B7992" s="267" t="s">
        <v>13590</v>
      </c>
      <c r="C7992" s="267" t="s">
        <v>2525</v>
      </c>
      <c r="D7992" s="268"/>
      <c r="E7992" s="267">
        <v>60</v>
      </c>
      <c r="F7992" s="269">
        <v>733</v>
      </c>
      <c r="G7992" s="270">
        <v>1474</v>
      </c>
      <c r="M7992" s="267">
        <v>-81.217393564178735</v>
      </c>
    </row>
    <row r="7993" spans="1:13" x14ac:dyDescent="0.25">
      <c r="A7993" s="267">
        <v>9673186</v>
      </c>
      <c r="B7993" s="267" t="s">
        <v>13592</v>
      </c>
      <c r="C7993" s="267" t="s">
        <v>2525</v>
      </c>
      <c r="D7993" s="268"/>
      <c r="E7993" s="267">
        <v>60</v>
      </c>
      <c r="F7993" s="269">
        <v>818</v>
      </c>
      <c r="G7993" s="270">
        <v>1643.8</v>
      </c>
      <c r="M7993" s="267">
        <v>-83.580938523983818</v>
      </c>
    </row>
    <row r="7994" spans="1:13" x14ac:dyDescent="0.25">
      <c r="A7994" s="267">
        <v>9673451</v>
      </c>
      <c r="B7994" s="267" t="s">
        <v>13594</v>
      </c>
      <c r="C7994" s="267" t="s">
        <v>22278</v>
      </c>
      <c r="D7994" s="268"/>
      <c r="E7994" s="267">
        <v>50</v>
      </c>
      <c r="F7994" s="269">
        <v>0</v>
      </c>
      <c r="G7994" s="270">
        <v>0</v>
      </c>
      <c r="M7994" s="267">
        <v>0</v>
      </c>
    </row>
    <row r="7995" spans="1:13" x14ac:dyDescent="0.25">
      <c r="A7995" s="267">
        <v>9673452</v>
      </c>
      <c r="B7995" s="267" t="s">
        <v>13596</v>
      </c>
      <c r="C7995" s="267" t="s">
        <v>22278</v>
      </c>
      <c r="D7995" s="268"/>
      <c r="E7995" s="267">
        <v>50</v>
      </c>
      <c r="F7995" s="269">
        <v>0</v>
      </c>
      <c r="G7995" s="270">
        <v>0</v>
      </c>
      <c r="M7995" s="267">
        <v>0</v>
      </c>
    </row>
    <row r="7996" spans="1:13" x14ac:dyDescent="0.25">
      <c r="A7996" s="267">
        <v>9673453</v>
      </c>
      <c r="B7996" s="267" t="s">
        <v>13598</v>
      </c>
      <c r="C7996" s="267" t="s">
        <v>22278</v>
      </c>
      <c r="D7996" s="268"/>
      <c r="E7996" s="267">
        <v>50</v>
      </c>
      <c r="F7996" s="269">
        <v>0</v>
      </c>
      <c r="G7996" s="270">
        <v>0</v>
      </c>
      <c r="M7996" s="267">
        <v>0</v>
      </c>
    </row>
    <row r="7997" spans="1:13" x14ac:dyDescent="0.25">
      <c r="A7997" s="267">
        <v>9673454</v>
      </c>
      <c r="B7997" s="267" t="s">
        <v>13600</v>
      </c>
      <c r="C7997" s="267" t="s">
        <v>22278</v>
      </c>
      <c r="D7997" s="268"/>
      <c r="E7997" s="267">
        <v>50</v>
      </c>
      <c r="F7997" s="269">
        <v>0</v>
      </c>
      <c r="G7997" s="270">
        <v>0</v>
      </c>
      <c r="M7997" s="267">
        <v>0</v>
      </c>
    </row>
    <row r="7998" spans="1:13" x14ac:dyDescent="0.25">
      <c r="A7998" s="267">
        <v>9673455</v>
      </c>
      <c r="B7998" s="267" t="s">
        <v>13602</v>
      </c>
      <c r="C7998" s="267" t="s">
        <v>22278</v>
      </c>
      <c r="D7998" s="268"/>
      <c r="E7998" s="267">
        <v>50</v>
      </c>
      <c r="F7998" s="269">
        <v>0</v>
      </c>
      <c r="G7998" s="270">
        <v>0</v>
      </c>
      <c r="M7998" s="267">
        <v>0</v>
      </c>
    </row>
    <row r="7999" spans="1:13" x14ac:dyDescent="0.25">
      <c r="A7999" s="267">
        <v>9673456</v>
      </c>
      <c r="B7999" s="267" t="s">
        <v>13604</v>
      </c>
      <c r="C7999" s="267" t="s">
        <v>22278</v>
      </c>
      <c r="D7999" s="268"/>
      <c r="E7999" s="267">
        <v>50</v>
      </c>
      <c r="F7999" s="269">
        <v>0</v>
      </c>
      <c r="G7999" s="270">
        <v>0</v>
      </c>
      <c r="M7999" s="267">
        <v>0</v>
      </c>
    </row>
    <row r="8000" spans="1:13" x14ac:dyDescent="0.25">
      <c r="A8000" s="267">
        <v>9673457</v>
      </c>
      <c r="B8000" s="267" t="s">
        <v>13606</v>
      </c>
      <c r="C8000" s="267" t="s">
        <v>22278</v>
      </c>
      <c r="D8000" s="268"/>
      <c r="E8000" s="267">
        <v>50</v>
      </c>
      <c r="F8000" s="269">
        <v>0</v>
      </c>
      <c r="G8000" s="270">
        <v>0</v>
      </c>
      <c r="M8000" s="267">
        <v>0</v>
      </c>
    </row>
    <row r="8001" spans="1:13" x14ac:dyDescent="0.25">
      <c r="A8001" s="267">
        <v>9673458</v>
      </c>
      <c r="B8001" s="267" t="s">
        <v>13608</v>
      </c>
      <c r="C8001" s="267" t="s">
        <v>22278</v>
      </c>
      <c r="D8001" s="268"/>
      <c r="E8001" s="267">
        <v>50</v>
      </c>
      <c r="F8001" s="269">
        <v>0</v>
      </c>
      <c r="G8001" s="270">
        <v>0</v>
      </c>
      <c r="M8001" s="267">
        <v>0</v>
      </c>
    </row>
    <row r="8002" spans="1:13" x14ac:dyDescent="0.25">
      <c r="A8002" s="267">
        <v>9674111</v>
      </c>
      <c r="B8002" s="267" t="s">
        <v>13610</v>
      </c>
      <c r="C8002" s="267" t="s">
        <v>2525</v>
      </c>
      <c r="D8002" s="268"/>
      <c r="E8002" s="267">
        <v>60</v>
      </c>
      <c r="F8002" s="269">
        <v>887</v>
      </c>
      <c r="G8002" s="270">
        <v>1782</v>
      </c>
      <c r="M8002" s="267">
        <v>-83.90093804357636</v>
      </c>
    </row>
    <row r="8003" spans="1:13" x14ac:dyDescent="0.25">
      <c r="A8003" s="267">
        <v>9674118</v>
      </c>
      <c r="B8003" s="267" t="s">
        <v>13612</v>
      </c>
      <c r="C8003" s="267" t="s">
        <v>2525</v>
      </c>
      <c r="D8003" s="268"/>
      <c r="E8003" s="267">
        <v>60</v>
      </c>
      <c r="F8003" s="269">
        <v>519</v>
      </c>
      <c r="G8003" s="270">
        <v>1042.2</v>
      </c>
      <c r="M8003" s="267">
        <v>-82.910584187730194</v>
      </c>
    </row>
    <row r="8004" spans="1:13" x14ac:dyDescent="0.25">
      <c r="A8004" s="267">
        <v>9674120</v>
      </c>
      <c r="B8004" s="267" t="s">
        <v>13614</v>
      </c>
      <c r="C8004" s="267" t="s">
        <v>2525</v>
      </c>
      <c r="D8004" s="268"/>
      <c r="E8004" s="267">
        <v>60</v>
      </c>
      <c r="F8004" s="269">
        <v>455</v>
      </c>
      <c r="G8004" s="270">
        <v>913.6</v>
      </c>
      <c r="M8004" s="267">
        <v>-84.497858626762536</v>
      </c>
    </row>
    <row r="8005" spans="1:13" x14ac:dyDescent="0.25">
      <c r="A8005" s="267">
        <v>9674121</v>
      </c>
      <c r="B8005" s="267" t="s">
        <v>13616</v>
      </c>
      <c r="C8005" s="267" t="s">
        <v>2525</v>
      </c>
      <c r="D8005" s="268"/>
      <c r="E8005" s="267">
        <v>60</v>
      </c>
      <c r="F8005" s="269">
        <v>695</v>
      </c>
      <c r="G8005" s="270">
        <v>1397.6</v>
      </c>
      <c r="M8005" s="267">
        <v>-80.102297201027397</v>
      </c>
    </row>
    <row r="8006" spans="1:13" x14ac:dyDescent="0.25">
      <c r="A8006" s="267">
        <v>9674129</v>
      </c>
      <c r="B8006" s="267" t="s">
        <v>13618</v>
      </c>
      <c r="C8006" s="267" t="s">
        <v>2525</v>
      </c>
      <c r="D8006" s="268"/>
      <c r="E8006" s="267">
        <v>60</v>
      </c>
      <c r="F8006" s="269">
        <v>1881</v>
      </c>
      <c r="G8006" s="270">
        <v>3780</v>
      </c>
      <c r="M8006" s="267">
        <v>-80.830680677579849</v>
      </c>
    </row>
    <row r="8007" spans="1:13" x14ac:dyDescent="0.25">
      <c r="A8007" s="267">
        <v>9674130</v>
      </c>
      <c r="B8007" s="267" t="s">
        <v>13620</v>
      </c>
      <c r="C8007" s="267" t="s">
        <v>22275</v>
      </c>
      <c r="D8007" s="268"/>
      <c r="E8007" s="267">
        <v>50</v>
      </c>
      <c r="F8007" s="269">
        <v>3606</v>
      </c>
      <c r="G8007" s="270">
        <v>7247.6</v>
      </c>
      <c r="M8007" s="267">
        <v>-68.316928367617095</v>
      </c>
    </row>
    <row r="8008" spans="1:13" x14ac:dyDescent="0.25">
      <c r="A8008" s="267">
        <v>9674133</v>
      </c>
      <c r="B8008" s="267" t="s">
        <v>13622</v>
      </c>
      <c r="C8008" s="267" t="s">
        <v>22275</v>
      </c>
      <c r="D8008" s="268"/>
      <c r="E8008" s="267">
        <v>50</v>
      </c>
      <c r="F8008" s="269">
        <v>2623</v>
      </c>
      <c r="G8008" s="270">
        <v>5272.8</v>
      </c>
      <c r="M8008" s="267">
        <v>-70.511197618788614</v>
      </c>
    </row>
    <row r="8009" spans="1:13" x14ac:dyDescent="0.25">
      <c r="A8009" s="267">
        <v>9674139</v>
      </c>
      <c r="B8009" s="267" t="s">
        <v>13624</v>
      </c>
      <c r="C8009" s="267" t="s">
        <v>2525</v>
      </c>
      <c r="D8009" s="268"/>
      <c r="E8009" s="267">
        <v>60</v>
      </c>
      <c r="F8009" s="269">
        <v>622</v>
      </c>
      <c r="G8009" s="270">
        <v>1249.8</v>
      </c>
      <c r="M8009" s="267">
        <v>-82.096240809910768</v>
      </c>
    </row>
    <row r="8010" spans="1:13" x14ac:dyDescent="0.25">
      <c r="A8010" s="267">
        <v>9674147</v>
      </c>
      <c r="B8010" s="267" t="s">
        <v>13626</v>
      </c>
      <c r="C8010" s="267" t="s">
        <v>22275</v>
      </c>
      <c r="D8010" s="268"/>
      <c r="E8010" s="267">
        <v>50</v>
      </c>
      <c r="F8010" s="269">
        <v>6562</v>
      </c>
      <c r="G8010" s="270">
        <v>13189.8</v>
      </c>
      <c r="M8010" s="267">
        <v>-64.560090072121255</v>
      </c>
    </row>
    <row r="8011" spans="1:13" x14ac:dyDescent="0.25">
      <c r="A8011" s="267">
        <v>9674149</v>
      </c>
      <c r="B8011" s="267" t="s">
        <v>13628</v>
      </c>
      <c r="C8011" s="267" t="s">
        <v>22275</v>
      </c>
      <c r="D8011" s="268"/>
      <c r="E8011" s="267">
        <v>50</v>
      </c>
      <c r="F8011" s="269">
        <v>2516</v>
      </c>
      <c r="G8011" s="270">
        <v>5057.8</v>
      </c>
      <c r="M8011" s="267">
        <v>-75.391204431202183</v>
      </c>
    </row>
    <row r="8012" spans="1:13" x14ac:dyDescent="0.25">
      <c r="A8012" s="267">
        <v>9674153</v>
      </c>
      <c r="B8012" s="267" t="s">
        <v>13630</v>
      </c>
      <c r="C8012" s="267" t="s">
        <v>2525</v>
      </c>
      <c r="D8012" s="268"/>
      <c r="E8012" s="267">
        <v>60</v>
      </c>
      <c r="F8012" s="269">
        <v>865</v>
      </c>
      <c r="G8012" s="270">
        <v>1739</v>
      </c>
      <c r="M8012" s="267">
        <v>-83.52144306353793</v>
      </c>
    </row>
    <row r="8013" spans="1:13" x14ac:dyDescent="0.25">
      <c r="A8013" s="267">
        <v>9674159</v>
      </c>
      <c r="B8013" s="267" t="s">
        <v>13632</v>
      </c>
      <c r="C8013" s="267" t="s">
        <v>2525</v>
      </c>
      <c r="D8013" s="268"/>
      <c r="E8013" s="267">
        <v>60</v>
      </c>
      <c r="F8013" s="269">
        <v>2055</v>
      </c>
      <c r="G8013" s="270">
        <v>4130.3999999999996</v>
      </c>
      <c r="M8013" s="267">
        <v>-81.370180022608238</v>
      </c>
    </row>
    <row r="8014" spans="1:13" x14ac:dyDescent="0.25">
      <c r="A8014" s="267">
        <v>9674160</v>
      </c>
      <c r="B8014" s="267" t="s">
        <v>13634</v>
      </c>
      <c r="C8014" s="267" t="s">
        <v>2525</v>
      </c>
      <c r="D8014" s="268"/>
      <c r="E8014" s="267">
        <v>60</v>
      </c>
      <c r="F8014" s="269">
        <v>685</v>
      </c>
      <c r="G8014" s="270">
        <v>1376.6</v>
      </c>
      <c r="M8014" s="267">
        <v>-83.251598660055905</v>
      </c>
    </row>
    <row r="8015" spans="1:13" x14ac:dyDescent="0.25">
      <c r="A8015" s="267">
        <v>9674163</v>
      </c>
      <c r="B8015" s="267" t="s">
        <v>13636</v>
      </c>
      <c r="C8015" s="267" t="s">
        <v>2525</v>
      </c>
      <c r="D8015" s="268"/>
      <c r="E8015" s="267">
        <v>50</v>
      </c>
      <c r="F8015" s="269">
        <v>3172</v>
      </c>
      <c r="G8015" s="270">
        <v>6375</v>
      </c>
      <c r="M8015" s="267">
        <v>-78.279594888874925</v>
      </c>
    </row>
    <row r="8016" spans="1:13" x14ac:dyDescent="0.25">
      <c r="A8016" s="267">
        <v>9674164</v>
      </c>
      <c r="B8016" s="267" t="s">
        <v>13638</v>
      </c>
      <c r="C8016" s="267" t="s">
        <v>22275</v>
      </c>
      <c r="D8016" s="268"/>
      <c r="E8016" s="267">
        <v>50</v>
      </c>
      <c r="F8016" s="269">
        <v>1834</v>
      </c>
      <c r="G8016" s="270">
        <v>3686.2</v>
      </c>
      <c r="M8016" s="267">
        <v>-68.934281260879487</v>
      </c>
    </row>
    <row r="8017" spans="1:13" x14ac:dyDescent="0.25">
      <c r="A8017" s="267">
        <v>9674171</v>
      </c>
      <c r="B8017" s="267" t="s">
        <v>13640</v>
      </c>
      <c r="C8017" s="267" t="s">
        <v>2525</v>
      </c>
      <c r="D8017" s="268"/>
      <c r="E8017" s="267">
        <v>60</v>
      </c>
      <c r="F8017" s="269">
        <v>1744</v>
      </c>
      <c r="G8017" s="270">
        <v>3504.6</v>
      </c>
      <c r="M8017" s="267">
        <v>-80.79656307469935</v>
      </c>
    </row>
    <row r="8018" spans="1:13" x14ac:dyDescent="0.25">
      <c r="A8018" s="267">
        <v>9674180</v>
      </c>
      <c r="B8018" s="267" t="s">
        <v>13642</v>
      </c>
      <c r="C8018" s="267" t="s">
        <v>2525</v>
      </c>
      <c r="D8018" s="268"/>
      <c r="E8018" s="267">
        <v>50</v>
      </c>
      <c r="F8018" s="269">
        <v>1335</v>
      </c>
      <c r="G8018" s="270">
        <v>2683.8</v>
      </c>
      <c r="M8018" s="267">
        <v>-78.713465003316571</v>
      </c>
    </row>
    <row r="8019" spans="1:13" x14ac:dyDescent="0.25">
      <c r="A8019" s="267">
        <v>9674184</v>
      </c>
      <c r="B8019" s="267" t="s">
        <v>13644</v>
      </c>
      <c r="C8019" s="267" t="s">
        <v>2525</v>
      </c>
      <c r="D8019" s="268"/>
      <c r="E8019" s="267">
        <v>60</v>
      </c>
      <c r="F8019" s="269">
        <v>760</v>
      </c>
      <c r="G8019" s="270">
        <v>1528</v>
      </c>
      <c r="M8019" s="267">
        <v>-83.561370698193102</v>
      </c>
    </row>
    <row r="8020" spans="1:13" x14ac:dyDescent="0.25">
      <c r="A8020" s="267">
        <v>9674187</v>
      </c>
      <c r="B8020" s="267" t="s">
        <v>13646</v>
      </c>
      <c r="C8020" s="267" t="s">
        <v>2525</v>
      </c>
      <c r="D8020" s="268"/>
      <c r="E8020" s="267">
        <v>60</v>
      </c>
      <c r="F8020" s="269">
        <v>1476</v>
      </c>
      <c r="G8020" s="270">
        <v>2967.6</v>
      </c>
      <c r="M8020" s="267">
        <v>-83.656656006747056</v>
      </c>
    </row>
    <row r="8021" spans="1:13" x14ac:dyDescent="0.25">
      <c r="A8021" s="267">
        <v>9674190</v>
      </c>
      <c r="B8021" s="267" t="s">
        <v>13648</v>
      </c>
      <c r="C8021" s="267" t="s">
        <v>2525</v>
      </c>
      <c r="D8021" s="268"/>
      <c r="E8021" s="267">
        <v>60</v>
      </c>
      <c r="F8021" s="269">
        <v>779</v>
      </c>
      <c r="G8021" s="270">
        <v>1565.4</v>
      </c>
      <c r="M8021" s="267">
        <v>-83.542288488327898</v>
      </c>
    </row>
    <row r="8022" spans="1:13" x14ac:dyDescent="0.25">
      <c r="A8022" s="267">
        <v>9674195</v>
      </c>
      <c r="B8022" s="267" t="s">
        <v>13650</v>
      </c>
      <c r="C8022" s="267" t="s">
        <v>2525</v>
      </c>
      <c r="D8022" s="268"/>
      <c r="E8022" s="267">
        <v>60</v>
      </c>
      <c r="F8022" s="269">
        <v>1545</v>
      </c>
      <c r="G8022" s="270">
        <v>3105.4</v>
      </c>
      <c r="M8022" s="267">
        <v>-80.929560169179268</v>
      </c>
    </row>
    <row r="8023" spans="1:13" x14ac:dyDescent="0.25">
      <c r="A8023" s="267">
        <v>9674201</v>
      </c>
      <c r="B8023" s="267" t="s">
        <v>13652</v>
      </c>
      <c r="C8023" s="267" t="s">
        <v>2525</v>
      </c>
      <c r="D8023" s="268"/>
      <c r="E8023" s="267">
        <v>60</v>
      </c>
      <c r="F8023" s="269">
        <v>578</v>
      </c>
      <c r="G8023" s="270">
        <v>1162.5999999999999</v>
      </c>
      <c r="M8023" s="267">
        <v>-81.627258574505831</v>
      </c>
    </row>
    <row r="8024" spans="1:13" x14ac:dyDescent="0.25">
      <c r="A8024" s="267">
        <v>9674210</v>
      </c>
      <c r="B8024" s="267" t="s">
        <v>13654</v>
      </c>
      <c r="C8024" s="267" t="s">
        <v>2525</v>
      </c>
      <c r="D8024" s="268"/>
      <c r="E8024" s="267">
        <v>50</v>
      </c>
      <c r="F8024" s="269">
        <v>853</v>
      </c>
      <c r="G8024" s="270">
        <v>1714</v>
      </c>
      <c r="M8024" s="267">
        <v>-61.552072869112941</v>
      </c>
    </row>
    <row r="8025" spans="1:13" x14ac:dyDescent="0.25">
      <c r="A8025" s="267">
        <v>9674219</v>
      </c>
      <c r="B8025" s="267" t="s">
        <v>13656</v>
      </c>
      <c r="C8025" s="267" t="s">
        <v>2525</v>
      </c>
      <c r="D8025" s="268"/>
      <c r="E8025" s="267">
        <v>60</v>
      </c>
      <c r="F8025" s="269">
        <v>957</v>
      </c>
      <c r="G8025" s="270">
        <v>1924.4</v>
      </c>
      <c r="M8025" s="267">
        <v>-81.269347208412739</v>
      </c>
    </row>
    <row r="8026" spans="1:13" x14ac:dyDescent="0.25">
      <c r="A8026" s="267">
        <v>9674221</v>
      </c>
      <c r="B8026" s="267" t="s">
        <v>13658</v>
      </c>
      <c r="C8026" s="267" t="s">
        <v>22275</v>
      </c>
      <c r="D8026" s="268"/>
      <c r="E8026" s="267">
        <v>50</v>
      </c>
      <c r="F8026" s="269">
        <v>2799</v>
      </c>
      <c r="G8026" s="270">
        <v>5626.2</v>
      </c>
      <c r="M8026" s="267">
        <v>-78.929929419092304</v>
      </c>
    </row>
    <row r="8027" spans="1:13" x14ac:dyDescent="0.25">
      <c r="A8027" s="267">
        <v>9674223</v>
      </c>
      <c r="B8027" s="267" t="s">
        <v>13660</v>
      </c>
      <c r="C8027" s="267" t="s">
        <v>2525</v>
      </c>
      <c r="D8027" s="268"/>
      <c r="E8027" s="267">
        <v>60</v>
      </c>
      <c r="F8027" s="269">
        <v>302</v>
      </c>
      <c r="G8027" s="270">
        <v>606.6</v>
      </c>
      <c r="M8027" s="267">
        <v>-83.640526122000182</v>
      </c>
    </row>
    <row r="8028" spans="1:13" x14ac:dyDescent="0.25">
      <c r="A8028" s="267">
        <v>9675111</v>
      </c>
      <c r="B8028" s="267" t="s">
        <v>13662</v>
      </c>
      <c r="C8028" s="267" t="s">
        <v>2525</v>
      </c>
      <c r="D8028" s="268"/>
      <c r="E8028" s="267">
        <v>50</v>
      </c>
      <c r="F8028" s="269">
        <v>410</v>
      </c>
      <c r="G8028" s="270">
        <v>823.8</v>
      </c>
      <c r="M8028" s="267">
        <v>-55.203188449973986</v>
      </c>
    </row>
    <row r="8029" spans="1:13" x14ac:dyDescent="0.25">
      <c r="A8029" s="267">
        <v>9675112</v>
      </c>
      <c r="B8029" s="267" t="s">
        <v>13664</v>
      </c>
      <c r="C8029" s="267" t="s">
        <v>2525</v>
      </c>
      <c r="D8029" s="268"/>
      <c r="E8029" s="267">
        <v>60</v>
      </c>
      <c r="F8029" s="269">
        <v>1048</v>
      </c>
      <c r="G8029" s="270">
        <v>2106.4</v>
      </c>
      <c r="M8029" s="267">
        <v>-79.342324569969094</v>
      </c>
    </row>
    <row r="8030" spans="1:13" x14ac:dyDescent="0.25">
      <c r="A8030" s="267">
        <v>9675113</v>
      </c>
      <c r="B8030" s="267" t="s">
        <v>13666</v>
      </c>
      <c r="C8030" s="267" t="s">
        <v>2525</v>
      </c>
      <c r="D8030" s="268"/>
      <c r="E8030" s="267">
        <v>60</v>
      </c>
      <c r="F8030" s="269">
        <v>610</v>
      </c>
      <c r="G8030" s="270">
        <v>1227</v>
      </c>
      <c r="M8030" s="267">
        <v>-80.910999234060995</v>
      </c>
    </row>
    <row r="8031" spans="1:13" x14ac:dyDescent="0.25">
      <c r="A8031" s="267">
        <v>9675114</v>
      </c>
      <c r="B8031" s="267" t="s">
        <v>13668</v>
      </c>
      <c r="C8031" s="267" t="s">
        <v>2525</v>
      </c>
      <c r="D8031" s="268"/>
      <c r="E8031" s="267">
        <v>60</v>
      </c>
      <c r="F8031" s="269">
        <v>536</v>
      </c>
      <c r="G8031" s="270">
        <v>1078.2</v>
      </c>
      <c r="M8031" s="267">
        <v>-81.954562314238501</v>
      </c>
    </row>
    <row r="8032" spans="1:13" x14ac:dyDescent="0.25">
      <c r="A8032" s="267">
        <v>9675116</v>
      </c>
      <c r="B8032" s="267" t="s">
        <v>13670</v>
      </c>
      <c r="C8032" s="267" t="s">
        <v>2525</v>
      </c>
      <c r="D8032" s="268"/>
      <c r="E8032" s="267">
        <v>60</v>
      </c>
      <c r="F8032" s="269">
        <v>409</v>
      </c>
      <c r="G8032" s="270">
        <v>821.4</v>
      </c>
      <c r="M8032" s="267">
        <v>-83.488022940986937</v>
      </c>
    </row>
    <row r="8033" spans="1:13" x14ac:dyDescent="0.25">
      <c r="A8033" s="267">
        <v>9675117</v>
      </c>
      <c r="B8033" s="267" t="s">
        <v>13672</v>
      </c>
      <c r="C8033" s="267" t="s">
        <v>22275</v>
      </c>
      <c r="D8033" s="268"/>
      <c r="E8033" s="267">
        <v>50</v>
      </c>
      <c r="F8033" s="269">
        <v>3441</v>
      </c>
      <c r="G8033" s="270">
        <v>6917.2</v>
      </c>
      <c r="M8033" s="267">
        <v>-74.707159324126096</v>
      </c>
    </row>
    <row r="8034" spans="1:13" x14ac:dyDescent="0.25">
      <c r="A8034" s="267">
        <v>9675127</v>
      </c>
      <c r="B8034" s="267" t="s">
        <v>13674</v>
      </c>
      <c r="C8034" s="267" t="s">
        <v>2525</v>
      </c>
      <c r="D8034" s="268"/>
      <c r="E8034" s="267">
        <v>60</v>
      </c>
      <c r="F8034" s="269">
        <v>1180</v>
      </c>
      <c r="G8034" s="270">
        <v>2372.6</v>
      </c>
      <c r="M8034" s="267">
        <v>-80.677548101851187</v>
      </c>
    </row>
    <row r="8035" spans="1:13" x14ac:dyDescent="0.25">
      <c r="A8035" s="267">
        <v>9675131</v>
      </c>
      <c r="B8035" s="267" t="s">
        <v>13676</v>
      </c>
      <c r="C8035" s="267" t="s">
        <v>2525</v>
      </c>
      <c r="D8035" s="268"/>
      <c r="E8035" s="267">
        <v>60</v>
      </c>
      <c r="F8035" s="269">
        <v>804</v>
      </c>
      <c r="G8035" s="270">
        <v>1616.8</v>
      </c>
      <c r="M8035" s="267">
        <v>-81.870538316293647</v>
      </c>
    </row>
    <row r="8036" spans="1:13" x14ac:dyDescent="0.25">
      <c r="A8036" s="267">
        <v>9675139</v>
      </c>
      <c r="B8036" s="267" t="s">
        <v>13678</v>
      </c>
      <c r="C8036" s="267" t="s">
        <v>22275</v>
      </c>
      <c r="D8036" s="268"/>
      <c r="E8036" s="267">
        <v>50</v>
      </c>
      <c r="F8036" s="269">
        <v>2212</v>
      </c>
      <c r="G8036" s="270">
        <v>4447</v>
      </c>
      <c r="M8036" s="267">
        <v>-17.719745438567415</v>
      </c>
    </row>
    <row r="8037" spans="1:13" x14ac:dyDescent="0.25">
      <c r="A8037" s="267">
        <v>9675141</v>
      </c>
      <c r="B8037" s="267" t="s">
        <v>13680</v>
      </c>
      <c r="C8037" s="267" t="s">
        <v>22275</v>
      </c>
      <c r="D8037" s="268"/>
      <c r="E8037" s="267">
        <v>50</v>
      </c>
      <c r="F8037" s="269">
        <v>10221</v>
      </c>
      <c r="G8037" s="270">
        <v>20545</v>
      </c>
      <c r="M8037" s="267">
        <v>-73.299321607682913</v>
      </c>
    </row>
    <row r="8038" spans="1:13" x14ac:dyDescent="0.25">
      <c r="A8038" s="267">
        <v>9675142</v>
      </c>
      <c r="B8038" s="267" t="s">
        <v>13682</v>
      </c>
      <c r="C8038" s="267" t="s">
        <v>2525</v>
      </c>
      <c r="D8038" s="268"/>
      <c r="E8038" s="267">
        <v>60</v>
      </c>
      <c r="F8038" s="269">
        <v>831</v>
      </c>
      <c r="G8038" s="270">
        <v>1671.2</v>
      </c>
      <c r="M8038" s="267">
        <v>-84.075513186644883</v>
      </c>
    </row>
    <row r="8039" spans="1:13" x14ac:dyDescent="0.25">
      <c r="A8039" s="267">
        <v>9675144</v>
      </c>
      <c r="B8039" s="267" t="s">
        <v>13684</v>
      </c>
      <c r="C8039" s="267" t="s">
        <v>22275</v>
      </c>
      <c r="D8039" s="268"/>
      <c r="E8039" s="267">
        <v>50</v>
      </c>
      <c r="F8039" s="269">
        <v>1126</v>
      </c>
      <c r="G8039" s="270">
        <v>2263.6</v>
      </c>
      <c r="M8039" s="267">
        <v>-77.140911131335258</v>
      </c>
    </row>
    <row r="8040" spans="1:13" x14ac:dyDescent="0.25">
      <c r="A8040" s="267">
        <v>9675146</v>
      </c>
      <c r="B8040" s="267" t="s">
        <v>13686</v>
      </c>
      <c r="C8040" s="267" t="s">
        <v>2525</v>
      </c>
      <c r="D8040" s="268"/>
      <c r="E8040" s="267">
        <v>60</v>
      </c>
      <c r="F8040" s="269">
        <v>948</v>
      </c>
      <c r="G8040" s="270">
        <v>1905.6</v>
      </c>
      <c r="M8040" s="267">
        <v>-81.002559729990352</v>
      </c>
    </row>
    <row r="8041" spans="1:13" x14ac:dyDescent="0.25">
      <c r="A8041" s="267">
        <v>9675147</v>
      </c>
      <c r="B8041" s="267" t="s">
        <v>13688</v>
      </c>
      <c r="C8041" s="267" t="s">
        <v>22275</v>
      </c>
      <c r="D8041" s="268"/>
      <c r="E8041" s="267">
        <v>50</v>
      </c>
      <c r="F8041" s="269">
        <v>1805</v>
      </c>
      <c r="G8041" s="270">
        <v>3627.2</v>
      </c>
      <c r="M8041" s="267">
        <v>-45.692622755727633</v>
      </c>
    </row>
    <row r="8042" spans="1:13" x14ac:dyDescent="0.25">
      <c r="A8042" s="267">
        <v>9675148</v>
      </c>
      <c r="B8042" s="267" t="s">
        <v>13690</v>
      </c>
      <c r="C8042" s="267" t="s">
        <v>2525</v>
      </c>
      <c r="D8042" s="268"/>
      <c r="E8042" s="267">
        <v>50</v>
      </c>
      <c r="F8042" s="269">
        <v>589</v>
      </c>
      <c r="G8042" s="270">
        <v>1184.4000000000001</v>
      </c>
      <c r="M8042" s="267">
        <v>-72.277634270548731</v>
      </c>
    </row>
    <row r="8043" spans="1:13" x14ac:dyDescent="0.25">
      <c r="A8043" s="267">
        <v>9675149</v>
      </c>
      <c r="B8043" s="267" t="s">
        <v>13692</v>
      </c>
      <c r="C8043" s="267" t="s">
        <v>22275</v>
      </c>
      <c r="D8043" s="268"/>
      <c r="E8043" s="267">
        <v>50</v>
      </c>
      <c r="F8043" s="269">
        <v>908</v>
      </c>
      <c r="G8043" s="270">
        <v>1825.4</v>
      </c>
      <c r="M8043" s="267">
        <v>-61.723150554927109</v>
      </c>
    </row>
    <row r="8044" spans="1:13" x14ac:dyDescent="0.25">
      <c r="A8044" s="267">
        <v>9675150</v>
      </c>
      <c r="B8044" s="267" t="s">
        <v>13694</v>
      </c>
      <c r="C8044" s="267" t="s">
        <v>2525</v>
      </c>
      <c r="D8044" s="268"/>
      <c r="E8044" s="267">
        <v>60</v>
      </c>
      <c r="F8044" s="269">
        <v>502</v>
      </c>
      <c r="G8044" s="270">
        <v>1009.8</v>
      </c>
      <c r="M8044" s="267">
        <v>-82.134340515680606</v>
      </c>
    </row>
    <row r="8045" spans="1:13" x14ac:dyDescent="0.25">
      <c r="A8045" s="267">
        <v>9675155</v>
      </c>
      <c r="B8045" s="267" t="s">
        <v>13696</v>
      </c>
      <c r="C8045" s="267" t="s">
        <v>2525</v>
      </c>
      <c r="D8045" s="268"/>
      <c r="E8045" s="267">
        <v>70</v>
      </c>
      <c r="F8045" s="269">
        <v>502</v>
      </c>
      <c r="G8045" s="270">
        <v>1009</v>
      </c>
      <c r="M8045" s="267">
        <v>-85.934919308176035</v>
      </c>
    </row>
    <row r="8046" spans="1:13" x14ac:dyDescent="0.25">
      <c r="A8046" s="267">
        <v>9675156</v>
      </c>
      <c r="B8046" s="267" t="s">
        <v>13698</v>
      </c>
      <c r="C8046" s="267" t="s">
        <v>2525</v>
      </c>
      <c r="D8046" s="268"/>
      <c r="E8046" s="267">
        <v>60</v>
      </c>
      <c r="F8046" s="269">
        <v>859</v>
      </c>
      <c r="G8046" s="270">
        <v>1725.8</v>
      </c>
      <c r="M8046" s="267">
        <v>-79.924653561891049</v>
      </c>
    </row>
    <row r="8047" spans="1:13" x14ac:dyDescent="0.25">
      <c r="A8047" s="267">
        <v>9675158</v>
      </c>
      <c r="B8047" s="267" t="s">
        <v>13700</v>
      </c>
      <c r="C8047" s="267" t="s">
        <v>22275</v>
      </c>
      <c r="D8047" s="268"/>
      <c r="E8047" s="267">
        <v>50</v>
      </c>
      <c r="F8047" s="269">
        <v>1566</v>
      </c>
      <c r="G8047" s="270">
        <v>3148.2</v>
      </c>
      <c r="M8047" s="267">
        <v>-78.533322001673397</v>
      </c>
    </row>
    <row r="8048" spans="1:13" x14ac:dyDescent="0.25">
      <c r="A8048" s="267">
        <v>9675161</v>
      </c>
      <c r="B8048" s="267" t="s">
        <v>13702</v>
      </c>
      <c r="C8048" s="267" t="s">
        <v>2525</v>
      </c>
      <c r="D8048" s="268"/>
      <c r="E8048" s="267">
        <v>60</v>
      </c>
      <c r="F8048" s="269">
        <v>847</v>
      </c>
      <c r="G8048" s="270">
        <v>1703</v>
      </c>
      <c r="M8048" s="267">
        <v>-80.104425223837495</v>
      </c>
    </row>
    <row r="8049" spans="1:13" x14ac:dyDescent="0.25">
      <c r="A8049" s="267">
        <v>9675162</v>
      </c>
      <c r="B8049" s="267" t="s">
        <v>13704</v>
      </c>
      <c r="C8049" s="267" t="s">
        <v>2525</v>
      </c>
      <c r="D8049" s="268"/>
      <c r="E8049" s="267">
        <v>60</v>
      </c>
      <c r="F8049" s="269">
        <v>413</v>
      </c>
      <c r="G8049" s="270">
        <v>830</v>
      </c>
      <c r="M8049" s="267">
        <v>-81.79667015854217</v>
      </c>
    </row>
    <row r="8050" spans="1:13" x14ac:dyDescent="0.25">
      <c r="A8050" s="267">
        <v>9675165</v>
      </c>
      <c r="B8050" s="267" t="s">
        <v>13706</v>
      </c>
      <c r="C8050" s="267" t="s">
        <v>2525</v>
      </c>
      <c r="D8050" s="268"/>
      <c r="E8050" s="267">
        <v>60</v>
      </c>
      <c r="F8050" s="269">
        <v>1786</v>
      </c>
      <c r="G8050" s="270">
        <v>3590.2</v>
      </c>
      <c r="M8050" s="267">
        <v>-79.112010331718466</v>
      </c>
    </row>
    <row r="8051" spans="1:13" x14ac:dyDescent="0.25">
      <c r="A8051" s="267">
        <v>9675166</v>
      </c>
      <c r="B8051" s="267" t="s">
        <v>13708</v>
      </c>
      <c r="C8051" s="267" t="s">
        <v>2525</v>
      </c>
      <c r="D8051" s="268"/>
      <c r="E8051" s="267">
        <v>60</v>
      </c>
      <c r="F8051" s="269">
        <v>419</v>
      </c>
      <c r="G8051" s="270">
        <v>841.2</v>
      </c>
      <c r="M8051" s="267">
        <v>-81.874436195172493</v>
      </c>
    </row>
    <row r="8052" spans="1:13" x14ac:dyDescent="0.25">
      <c r="A8052" s="267">
        <v>9675167</v>
      </c>
      <c r="B8052" s="267" t="s">
        <v>13710</v>
      </c>
      <c r="C8052" s="267" t="s">
        <v>2525</v>
      </c>
      <c r="D8052" s="268"/>
      <c r="E8052" s="267">
        <v>70</v>
      </c>
      <c r="F8052" s="269">
        <v>526</v>
      </c>
      <c r="G8052" s="270">
        <v>1056.5999999999999</v>
      </c>
      <c r="M8052" s="267">
        <v>-85.333784102646945</v>
      </c>
    </row>
    <row r="8053" spans="1:13" x14ac:dyDescent="0.25">
      <c r="A8053" s="267">
        <v>9675169</v>
      </c>
      <c r="B8053" s="267" t="s">
        <v>13712</v>
      </c>
      <c r="C8053" s="267" t="s">
        <v>2525</v>
      </c>
      <c r="D8053" s="268"/>
      <c r="E8053" s="267">
        <v>50</v>
      </c>
      <c r="F8053" s="269">
        <v>685</v>
      </c>
      <c r="G8053" s="270">
        <v>1376</v>
      </c>
      <c r="M8053" s="267">
        <v>-78.90505530906637</v>
      </c>
    </row>
    <row r="8054" spans="1:13" x14ac:dyDescent="0.25">
      <c r="A8054" s="267">
        <v>9675170</v>
      </c>
      <c r="B8054" s="267" t="s">
        <v>13714</v>
      </c>
      <c r="C8054" s="267" t="s">
        <v>2525</v>
      </c>
      <c r="D8054" s="268"/>
      <c r="E8054" s="267">
        <v>60</v>
      </c>
      <c r="F8054" s="269">
        <v>649</v>
      </c>
      <c r="G8054" s="270">
        <v>1304.4000000000001</v>
      </c>
      <c r="M8054" s="267">
        <v>-80.869499557670679</v>
      </c>
    </row>
    <row r="8055" spans="1:13" x14ac:dyDescent="0.25">
      <c r="A8055" s="267">
        <v>9675174</v>
      </c>
      <c r="B8055" s="267" t="s">
        <v>13716</v>
      </c>
      <c r="C8055" s="267" t="s">
        <v>22275</v>
      </c>
      <c r="D8055" s="268"/>
      <c r="E8055" s="267">
        <v>50</v>
      </c>
      <c r="F8055" s="269">
        <v>4403</v>
      </c>
      <c r="G8055" s="270">
        <v>8849.4</v>
      </c>
      <c r="M8055" s="267">
        <v>-77.780404005762591</v>
      </c>
    </row>
    <row r="8056" spans="1:13" x14ac:dyDescent="0.25">
      <c r="A8056" s="267">
        <v>9675177</v>
      </c>
      <c r="B8056" s="267" t="s">
        <v>13718</v>
      </c>
      <c r="C8056" s="267" t="s">
        <v>2525</v>
      </c>
      <c r="D8056" s="268"/>
      <c r="E8056" s="267">
        <v>50</v>
      </c>
      <c r="F8056" s="269">
        <v>486</v>
      </c>
      <c r="G8056" s="270">
        <v>977</v>
      </c>
      <c r="M8056" s="267">
        <v>-77.001842964885483</v>
      </c>
    </row>
    <row r="8057" spans="1:13" x14ac:dyDescent="0.25">
      <c r="A8057" s="267">
        <v>9675178</v>
      </c>
      <c r="B8057" s="267" t="s">
        <v>13720</v>
      </c>
      <c r="C8057" s="267" t="s">
        <v>2525</v>
      </c>
      <c r="D8057" s="268"/>
      <c r="E8057" s="267">
        <v>50</v>
      </c>
      <c r="F8057" s="269">
        <v>2348</v>
      </c>
      <c r="G8057" s="270">
        <v>4718.6000000000004</v>
      </c>
      <c r="M8057" s="267">
        <v>-70.742580015095527</v>
      </c>
    </row>
    <row r="8058" spans="1:13" x14ac:dyDescent="0.25">
      <c r="A8058" s="267">
        <v>9675179</v>
      </c>
      <c r="B8058" s="267" t="s">
        <v>13722</v>
      </c>
      <c r="C8058" s="267" t="s">
        <v>2525</v>
      </c>
      <c r="D8058" s="268"/>
      <c r="E8058" s="267">
        <v>60</v>
      </c>
      <c r="F8058" s="269">
        <v>792</v>
      </c>
      <c r="G8058" s="270">
        <v>1591.2</v>
      </c>
      <c r="M8058" s="267">
        <v>-80.96159378307442</v>
      </c>
    </row>
    <row r="8059" spans="1:13" x14ac:dyDescent="0.25">
      <c r="A8059" s="267">
        <v>9676111</v>
      </c>
      <c r="B8059" s="267" t="s">
        <v>13724</v>
      </c>
      <c r="C8059" s="267" t="s">
        <v>2525</v>
      </c>
      <c r="D8059" s="268"/>
      <c r="E8059" s="267">
        <v>60</v>
      </c>
      <c r="F8059" s="269">
        <v>633</v>
      </c>
      <c r="G8059" s="270">
        <v>1271.8</v>
      </c>
      <c r="M8059" s="267">
        <v>-82.657141016964545</v>
      </c>
    </row>
    <row r="8060" spans="1:13" x14ac:dyDescent="0.25">
      <c r="A8060" s="267">
        <v>9676112</v>
      </c>
      <c r="B8060" s="267" t="s">
        <v>13726</v>
      </c>
      <c r="C8060" s="267" t="s">
        <v>22275</v>
      </c>
      <c r="D8060" s="268"/>
      <c r="E8060" s="267">
        <v>50</v>
      </c>
      <c r="F8060" s="269">
        <v>1975</v>
      </c>
      <c r="G8060" s="270">
        <v>3970</v>
      </c>
      <c r="M8060" s="267">
        <v>-76.514946741203062</v>
      </c>
    </row>
    <row r="8061" spans="1:13" x14ac:dyDescent="0.25">
      <c r="A8061" s="267">
        <v>9676116</v>
      </c>
      <c r="B8061" s="267" t="s">
        <v>13728</v>
      </c>
      <c r="C8061" s="267" t="s">
        <v>2525</v>
      </c>
      <c r="D8061" s="268"/>
      <c r="E8061" s="267">
        <v>50</v>
      </c>
      <c r="F8061" s="269">
        <v>2124</v>
      </c>
      <c r="G8061" s="270">
        <v>4269.2</v>
      </c>
      <c r="M8061" s="267">
        <v>-64.581692844953125</v>
      </c>
    </row>
    <row r="8062" spans="1:13" x14ac:dyDescent="0.25">
      <c r="A8062" s="267">
        <v>9676117</v>
      </c>
      <c r="B8062" s="267" t="s">
        <v>13730</v>
      </c>
      <c r="C8062" s="267" t="s">
        <v>2525</v>
      </c>
      <c r="D8062" s="268"/>
      <c r="E8062" s="267">
        <v>50</v>
      </c>
      <c r="F8062" s="269">
        <v>1235</v>
      </c>
      <c r="G8062" s="270">
        <v>2481.8000000000002</v>
      </c>
      <c r="M8062" s="267">
        <v>-76.189274155781504</v>
      </c>
    </row>
    <row r="8063" spans="1:13" x14ac:dyDescent="0.25">
      <c r="A8063" s="267">
        <v>9676118</v>
      </c>
      <c r="B8063" s="267" t="s">
        <v>13732</v>
      </c>
      <c r="C8063" s="267" t="s">
        <v>2525</v>
      </c>
      <c r="D8063" s="268"/>
      <c r="E8063" s="267">
        <v>50</v>
      </c>
      <c r="F8063" s="269">
        <v>894</v>
      </c>
      <c r="G8063" s="270">
        <v>1797.4</v>
      </c>
      <c r="M8063" s="267">
        <v>-71.339150036046362</v>
      </c>
    </row>
    <row r="8064" spans="1:13" x14ac:dyDescent="0.25">
      <c r="A8064" s="267">
        <v>9676119</v>
      </c>
      <c r="B8064" s="267" t="s">
        <v>13734</v>
      </c>
      <c r="C8064" s="267" t="s">
        <v>2525</v>
      </c>
      <c r="D8064" s="268"/>
      <c r="E8064" s="267">
        <v>60</v>
      </c>
      <c r="F8064" s="269">
        <v>1293</v>
      </c>
      <c r="G8064" s="270">
        <v>2599.1999999999998</v>
      </c>
      <c r="M8064" s="267">
        <v>-79.348148922198732</v>
      </c>
    </row>
    <row r="8065" spans="1:13" x14ac:dyDescent="0.25">
      <c r="A8065" s="267">
        <v>9676121</v>
      </c>
      <c r="B8065" s="267" t="s">
        <v>13736</v>
      </c>
      <c r="C8065" s="267" t="s">
        <v>2525</v>
      </c>
      <c r="D8065" s="268"/>
      <c r="E8065" s="267">
        <v>50</v>
      </c>
      <c r="F8065" s="269">
        <v>4433</v>
      </c>
      <c r="G8065" s="270">
        <v>8911.2000000000007</v>
      </c>
      <c r="M8065" s="267">
        <v>-75.081303882428813</v>
      </c>
    </row>
    <row r="8066" spans="1:13" x14ac:dyDescent="0.25">
      <c r="A8066" s="267">
        <v>9676122</v>
      </c>
      <c r="B8066" s="267" t="s">
        <v>13738</v>
      </c>
      <c r="C8066" s="267" t="s">
        <v>22275</v>
      </c>
      <c r="D8066" s="268"/>
      <c r="E8066" s="267">
        <v>50</v>
      </c>
      <c r="F8066" s="269">
        <v>4947</v>
      </c>
      <c r="G8066" s="270">
        <v>9943.6</v>
      </c>
      <c r="M8066" s="267">
        <v>-72.527038667131905</v>
      </c>
    </row>
    <row r="8067" spans="1:13" x14ac:dyDescent="0.25">
      <c r="A8067" s="267">
        <v>9676123</v>
      </c>
      <c r="B8067" s="267" t="s">
        <v>13740</v>
      </c>
      <c r="C8067" s="267" t="s">
        <v>2525</v>
      </c>
      <c r="D8067" s="268"/>
      <c r="E8067" s="267">
        <v>50</v>
      </c>
      <c r="F8067" s="269">
        <v>1912</v>
      </c>
      <c r="G8067" s="270">
        <v>3843</v>
      </c>
      <c r="M8067" s="267">
        <v>-77.696977076876806</v>
      </c>
    </row>
    <row r="8068" spans="1:13" x14ac:dyDescent="0.25">
      <c r="A8068" s="267">
        <v>9676124</v>
      </c>
      <c r="B8068" s="267" t="s">
        <v>13742</v>
      </c>
      <c r="C8068" s="267" t="s">
        <v>2525</v>
      </c>
      <c r="D8068" s="268"/>
      <c r="E8068" s="267">
        <v>50</v>
      </c>
      <c r="F8068" s="269">
        <v>1327</v>
      </c>
      <c r="G8068" s="270">
        <v>2666.4</v>
      </c>
      <c r="M8068" s="267">
        <v>-75.834958979847272</v>
      </c>
    </row>
    <row r="8069" spans="1:13" x14ac:dyDescent="0.25">
      <c r="A8069" s="267">
        <v>9676125</v>
      </c>
      <c r="B8069" s="267" t="s">
        <v>13744</v>
      </c>
      <c r="C8069" s="267" t="s">
        <v>2525</v>
      </c>
      <c r="D8069" s="268"/>
      <c r="E8069" s="267">
        <v>50</v>
      </c>
      <c r="F8069" s="269">
        <v>2530</v>
      </c>
      <c r="G8069" s="270">
        <v>5084.6000000000004</v>
      </c>
      <c r="M8069" s="267">
        <v>-78.126292802951582</v>
      </c>
    </row>
    <row r="8070" spans="1:13" x14ac:dyDescent="0.25">
      <c r="A8070" s="267">
        <v>9676126</v>
      </c>
      <c r="B8070" s="267" t="s">
        <v>13746</v>
      </c>
      <c r="C8070" s="267" t="s">
        <v>2525</v>
      </c>
      <c r="D8070" s="268"/>
      <c r="E8070" s="267">
        <v>50</v>
      </c>
      <c r="F8070" s="269">
        <v>2041</v>
      </c>
      <c r="G8070" s="270">
        <v>4103.3999999999996</v>
      </c>
      <c r="M8070" s="267">
        <v>-51.066727774238238</v>
      </c>
    </row>
    <row r="8071" spans="1:13" x14ac:dyDescent="0.25">
      <c r="A8071" s="267">
        <v>9676128</v>
      </c>
      <c r="B8071" s="267" t="s">
        <v>4346</v>
      </c>
      <c r="C8071" s="267" t="s">
        <v>2525</v>
      </c>
      <c r="D8071" s="268"/>
      <c r="E8071" s="267">
        <v>60</v>
      </c>
      <c r="F8071" s="269">
        <v>945</v>
      </c>
      <c r="G8071" s="270">
        <v>1899.8</v>
      </c>
      <c r="M8071" s="267">
        <v>-81.726296020944986</v>
      </c>
    </row>
    <row r="8072" spans="1:13" x14ac:dyDescent="0.25">
      <c r="A8072" s="267">
        <v>9676131</v>
      </c>
      <c r="B8072" s="267" t="s">
        <v>13749</v>
      </c>
      <c r="C8072" s="267" t="s">
        <v>2525</v>
      </c>
      <c r="D8072" s="268"/>
      <c r="E8072" s="267">
        <v>60</v>
      </c>
      <c r="F8072" s="269">
        <v>1138</v>
      </c>
      <c r="G8072" s="270">
        <v>2287.6</v>
      </c>
      <c r="M8072" s="267">
        <v>-80.239613844987417</v>
      </c>
    </row>
    <row r="8073" spans="1:13" x14ac:dyDescent="0.25">
      <c r="A8073" s="267">
        <v>9676132</v>
      </c>
      <c r="B8073" s="267" t="s">
        <v>13751</v>
      </c>
      <c r="C8073" s="267" t="s">
        <v>2525</v>
      </c>
      <c r="D8073" s="268"/>
      <c r="E8073" s="267">
        <v>50</v>
      </c>
      <c r="F8073" s="269">
        <v>1790</v>
      </c>
      <c r="G8073" s="270">
        <v>3597.4</v>
      </c>
      <c r="M8073" s="267">
        <v>-54.791323365659551</v>
      </c>
    </row>
    <row r="8074" spans="1:13" x14ac:dyDescent="0.25">
      <c r="A8074" s="267">
        <v>9676133</v>
      </c>
      <c r="B8074" s="267" t="s">
        <v>13753</v>
      </c>
      <c r="C8074" s="267" t="s">
        <v>2525</v>
      </c>
      <c r="D8074" s="268"/>
      <c r="E8074" s="267">
        <v>50</v>
      </c>
      <c r="F8074" s="269">
        <v>2854</v>
      </c>
      <c r="G8074" s="270">
        <v>5736.4</v>
      </c>
      <c r="M8074" s="267">
        <v>-75.627864661160316</v>
      </c>
    </row>
    <row r="8075" spans="1:13" x14ac:dyDescent="0.25">
      <c r="A8075" s="267">
        <v>9676134</v>
      </c>
      <c r="B8075" s="267" t="s">
        <v>13755</v>
      </c>
      <c r="C8075" s="267" t="s">
        <v>22275</v>
      </c>
      <c r="D8075" s="268"/>
      <c r="E8075" s="267">
        <v>50</v>
      </c>
      <c r="F8075" s="269">
        <v>3057</v>
      </c>
      <c r="G8075" s="270">
        <v>6145.4</v>
      </c>
      <c r="M8075" s="267">
        <v>-60.387352578265585</v>
      </c>
    </row>
    <row r="8076" spans="1:13" x14ac:dyDescent="0.25">
      <c r="A8076" s="267">
        <v>9676135</v>
      </c>
      <c r="B8076" s="267" t="s">
        <v>9110</v>
      </c>
      <c r="C8076" s="267" t="s">
        <v>2525</v>
      </c>
      <c r="D8076" s="268"/>
      <c r="E8076" s="267">
        <v>50</v>
      </c>
      <c r="F8076" s="269">
        <v>697</v>
      </c>
      <c r="G8076" s="270">
        <v>1400.2</v>
      </c>
      <c r="M8076" s="267">
        <v>-76.11400597802087</v>
      </c>
    </row>
    <row r="8077" spans="1:13" x14ac:dyDescent="0.25">
      <c r="A8077" s="267">
        <v>9676136</v>
      </c>
      <c r="B8077" s="267" t="s">
        <v>13758</v>
      </c>
      <c r="C8077" s="267" t="s">
        <v>2525</v>
      </c>
      <c r="D8077" s="268"/>
      <c r="E8077" s="267">
        <v>50</v>
      </c>
      <c r="F8077" s="269">
        <v>2393</v>
      </c>
      <c r="G8077" s="270">
        <v>4809.8</v>
      </c>
      <c r="M8077" s="267">
        <v>-77.159366302795604</v>
      </c>
    </row>
    <row r="8078" spans="1:13" x14ac:dyDescent="0.25">
      <c r="A8078" s="267">
        <v>9676139</v>
      </c>
      <c r="B8078" s="267" t="s">
        <v>13760</v>
      </c>
      <c r="C8078" s="267" t="s">
        <v>22275</v>
      </c>
      <c r="D8078" s="268"/>
      <c r="E8078" s="267">
        <v>50</v>
      </c>
      <c r="F8078" s="269">
        <v>4578</v>
      </c>
      <c r="G8078" s="270">
        <v>9201</v>
      </c>
      <c r="M8078" s="267">
        <v>-67.224898171227466</v>
      </c>
    </row>
    <row r="8079" spans="1:13" x14ac:dyDescent="0.25">
      <c r="A8079" s="267">
        <v>9676140</v>
      </c>
      <c r="B8079" s="267" t="s">
        <v>13762</v>
      </c>
      <c r="C8079" s="267" t="s">
        <v>2525</v>
      </c>
      <c r="D8079" s="268"/>
      <c r="E8079" s="267">
        <v>50</v>
      </c>
      <c r="F8079" s="269">
        <v>2442</v>
      </c>
      <c r="G8079" s="270">
        <v>4908.3999999999996</v>
      </c>
      <c r="M8079" s="267">
        <v>-77.983130043283836</v>
      </c>
    </row>
    <row r="8080" spans="1:13" x14ac:dyDescent="0.25">
      <c r="A8080" s="267">
        <v>9676141</v>
      </c>
      <c r="B8080" s="267" t="s">
        <v>13764</v>
      </c>
      <c r="C8080" s="267" t="s">
        <v>2525</v>
      </c>
      <c r="D8080" s="268"/>
      <c r="E8080" s="267">
        <v>50</v>
      </c>
      <c r="F8080" s="269">
        <v>1273</v>
      </c>
      <c r="G8080" s="270">
        <v>2559</v>
      </c>
      <c r="M8080" s="267">
        <v>-78.826936616342991</v>
      </c>
    </row>
    <row r="8081" spans="1:13" x14ac:dyDescent="0.25">
      <c r="A8081" s="267">
        <v>9676143</v>
      </c>
      <c r="B8081" s="267" t="s">
        <v>7431</v>
      </c>
      <c r="C8081" s="267" t="s">
        <v>2525</v>
      </c>
      <c r="D8081" s="268"/>
      <c r="E8081" s="267">
        <v>60</v>
      </c>
      <c r="F8081" s="269">
        <v>754</v>
      </c>
      <c r="G8081" s="270">
        <v>1514.6</v>
      </c>
      <c r="M8081" s="267">
        <v>-82.375597014071246</v>
      </c>
    </row>
    <row r="8082" spans="1:13" x14ac:dyDescent="0.25">
      <c r="A8082" s="267">
        <v>9676144</v>
      </c>
      <c r="B8082" s="267" t="s">
        <v>13767</v>
      </c>
      <c r="C8082" s="267" t="s">
        <v>2525</v>
      </c>
      <c r="D8082" s="268"/>
      <c r="E8082" s="267">
        <v>50</v>
      </c>
      <c r="F8082" s="269">
        <v>2442</v>
      </c>
      <c r="G8082" s="270">
        <v>4907.6000000000004</v>
      </c>
      <c r="M8082" s="267">
        <v>-58.618449965979032</v>
      </c>
    </row>
    <row r="8083" spans="1:13" x14ac:dyDescent="0.25">
      <c r="A8083" s="267">
        <v>9676145</v>
      </c>
      <c r="B8083" s="267" t="s">
        <v>13769</v>
      </c>
      <c r="C8083" s="267" t="s">
        <v>22275</v>
      </c>
      <c r="D8083" s="268"/>
      <c r="E8083" s="267">
        <v>50</v>
      </c>
      <c r="F8083" s="269">
        <v>4240</v>
      </c>
      <c r="G8083" s="270">
        <v>8521.7999999999993</v>
      </c>
      <c r="M8083" s="267">
        <v>-67.4430585923091</v>
      </c>
    </row>
    <row r="8084" spans="1:13" x14ac:dyDescent="0.25">
      <c r="A8084" s="267">
        <v>9676151</v>
      </c>
      <c r="B8084" s="267" t="s">
        <v>13771</v>
      </c>
      <c r="C8084" s="267" t="s">
        <v>2525</v>
      </c>
      <c r="D8084" s="268"/>
      <c r="E8084" s="267">
        <v>60</v>
      </c>
      <c r="F8084" s="269">
        <v>853</v>
      </c>
      <c r="G8084" s="270">
        <v>1714</v>
      </c>
      <c r="M8084" s="267">
        <v>-80.617125773137715</v>
      </c>
    </row>
    <row r="8085" spans="1:13" x14ac:dyDescent="0.25">
      <c r="A8085" s="267">
        <v>9676153</v>
      </c>
      <c r="B8085" s="267" t="s">
        <v>13773</v>
      </c>
      <c r="C8085" s="267" t="s">
        <v>2525</v>
      </c>
      <c r="D8085" s="268"/>
      <c r="E8085" s="267">
        <v>50</v>
      </c>
      <c r="F8085" s="269">
        <v>390</v>
      </c>
      <c r="G8085" s="270">
        <v>784.4</v>
      </c>
      <c r="M8085" s="267">
        <v>-78.34645671336331</v>
      </c>
    </row>
    <row r="8086" spans="1:13" x14ac:dyDescent="0.25">
      <c r="A8086" s="267">
        <v>9676156</v>
      </c>
      <c r="B8086" s="267" t="s">
        <v>13775</v>
      </c>
      <c r="C8086" s="267" t="s">
        <v>2525</v>
      </c>
      <c r="D8086" s="268"/>
      <c r="E8086" s="267">
        <v>50</v>
      </c>
      <c r="F8086" s="269">
        <v>896</v>
      </c>
      <c r="G8086" s="270">
        <v>1800.2</v>
      </c>
      <c r="M8086" s="267">
        <v>-78.037924449578682</v>
      </c>
    </row>
    <row r="8087" spans="1:13" x14ac:dyDescent="0.25">
      <c r="A8087" s="267">
        <v>9676158</v>
      </c>
      <c r="B8087" s="267" t="s">
        <v>13777</v>
      </c>
      <c r="C8087" s="267" t="s">
        <v>22275</v>
      </c>
      <c r="D8087" s="268"/>
      <c r="E8087" s="267">
        <v>60</v>
      </c>
      <c r="F8087" s="269">
        <v>779</v>
      </c>
      <c r="G8087" s="270">
        <v>1565.6</v>
      </c>
      <c r="M8087" s="267">
        <v>-82.798501645642176</v>
      </c>
    </row>
    <row r="8088" spans="1:13" x14ac:dyDescent="0.25">
      <c r="A8088" s="267">
        <v>9676160</v>
      </c>
      <c r="B8088" s="267" t="s">
        <v>13779</v>
      </c>
      <c r="C8088" s="267" t="s">
        <v>2525</v>
      </c>
      <c r="D8088" s="268"/>
      <c r="E8088" s="267">
        <v>50</v>
      </c>
      <c r="F8088" s="269">
        <v>3444</v>
      </c>
      <c r="G8088" s="270">
        <v>6922.8</v>
      </c>
      <c r="M8088" s="267">
        <v>-75.453125992180645</v>
      </c>
    </row>
    <row r="8089" spans="1:13" x14ac:dyDescent="0.25">
      <c r="A8089" s="267">
        <v>9676165</v>
      </c>
      <c r="B8089" s="267" t="s">
        <v>13781</v>
      </c>
      <c r="C8089" s="267" t="s">
        <v>2525</v>
      </c>
      <c r="D8089" s="268"/>
      <c r="E8089" s="267">
        <v>50</v>
      </c>
      <c r="F8089" s="269">
        <v>1128</v>
      </c>
      <c r="G8089" s="270">
        <v>2267.1999999999998</v>
      </c>
      <c r="M8089" s="267">
        <v>-63.538525156151692</v>
      </c>
    </row>
    <row r="8090" spans="1:13" x14ac:dyDescent="0.25">
      <c r="A8090" s="267">
        <v>9676169</v>
      </c>
      <c r="B8090" s="267" t="s">
        <v>13783</v>
      </c>
      <c r="C8090" s="267" t="s">
        <v>22275</v>
      </c>
      <c r="D8090" s="268"/>
      <c r="E8090" s="267">
        <v>50</v>
      </c>
      <c r="F8090" s="269">
        <v>2382</v>
      </c>
      <c r="G8090" s="270">
        <v>4787.8</v>
      </c>
      <c r="M8090" s="267">
        <v>-72.2906616952219</v>
      </c>
    </row>
    <row r="8091" spans="1:13" x14ac:dyDescent="0.25">
      <c r="A8091" s="267">
        <v>9676452</v>
      </c>
      <c r="B8091" s="267" t="s">
        <v>13785</v>
      </c>
      <c r="C8091" s="267" t="s">
        <v>22278</v>
      </c>
      <c r="D8091" s="268"/>
      <c r="E8091" s="267">
        <v>50</v>
      </c>
      <c r="F8091" s="269">
        <v>0</v>
      </c>
      <c r="G8091" s="270">
        <v>0</v>
      </c>
      <c r="M8091" s="267">
        <v>0</v>
      </c>
    </row>
    <row r="8092" spans="1:13" x14ac:dyDescent="0.25">
      <c r="A8092" s="267">
        <v>9676455</v>
      </c>
      <c r="B8092" s="267" t="s">
        <v>13787</v>
      </c>
      <c r="C8092" s="267" t="s">
        <v>22278</v>
      </c>
      <c r="D8092" s="268"/>
      <c r="E8092" s="267">
        <v>50</v>
      </c>
      <c r="F8092" s="269">
        <v>0</v>
      </c>
      <c r="G8092" s="270">
        <v>0</v>
      </c>
      <c r="M8092" s="267">
        <v>0</v>
      </c>
    </row>
    <row r="8093" spans="1:13" x14ac:dyDescent="0.25">
      <c r="A8093" s="267">
        <v>9677114</v>
      </c>
      <c r="B8093" s="267" t="s">
        <v>13789</v>
      </c>
      <c r="C8093" s="267" t="s">
        <v>22275</v>
      </c>
      <c r="D8093" s="268"/>
      <c r="E8093" s="267">
        <v>50</v>
      </c>
      <c r="F8093" s="269">
        <v>4039</v>
      </c>
      <c r="G8093" s="270">
        <v>8119</v>
      </c>
      <c r="M8093" s="267">
        <v>-77.509069586794794</v>
      </c>
    </row>
    <row r="8094" spans="1:13" x14ac:dyDescent="0.25">
      <c r="A8094" s="267">
        <v>9677116</v>
      </c>
      <c r="B8094" s="267" t="s">
        <v>13791</v>
      </c>
      <c r="C8094" s="267" t="s">
        <v>2525</v>
      </c>
      <c r="D8094" s="268"/>
      <c r="E8094" s="267">
        <v>50</v>
      </c>
      <c r="F8094" s="269">
        <v>509</v>
      </c>
      <c r="G8094" s="270">
        <v>1023</v>
      </c>
      <c r="M8094" s="267">
        <v>-72.969222792667907</v>
      </c>
    </row>
    <row r="8095" spans="1:13" x14ac:dyDescent="0.25">
      <c r="A8095" s="267">
        <v>9677119</v>
      </c>
      <c r="B8095" s="267" t="s">
        <v>4296</v>
      </c>
      <c r="C8095" s="267" t="s">
        <v>2525</v>
      </c>
      <c r="D8095" s="268"/>
      <c r="E8095" s="267">
        <v>50</v>
      </c>
      <c r="F8095" s="269">
        <v>1064</v>
      </c>
      <c r="G8095" s="270">
        <v>2139</v>
      </c>
      <c r="M8095" s="267">
        <v>-75.651099791401677</v>
      </c>
    </row>
    <row r="8096" spans="1:13" x14ac:dyDescent="0.25">
      <c r="A8096" s="267">
        <v>9677120</v>
      </c>
      <c r="B8096" s="267" t="s">
        <v>13794</v>
      </c>
      <c r="C8096" s="267" t="s">
        <v>2525</v>
      </c>
      <c r="D8096" s="268"/>
      <c r="E8096" s="267">
        <v>60</v>
      </c>
      <c r="F8096" s="269">
        <v>907</v>
      </c>
      <c r="G8096" s="270">
        <v>1824</v>
      </c>
      <c r="M8096" s="267">
        <v>-82.401513497633118</v>
      </c>
    </row>
    <row r="8097" spans="1:13" x14ac:dyDescent="0.25">
      <c r="A8097" s="267">
        <v>9677122</v>
      </c>
      <c r="B8097" s="267" t="s">
        <v>13796</v>
      </c>
      <c r="C8097" s="267" t="s">
        <v>2525</v>
      </c>
      <c r="D8097" s="268"/>
      <c r="E8097" s="267">
        <v>60</v>
      </c>
      <c r="F8097" s="269">
        <v>1256</v>
      </c>
      <c r="G8097" s="270">
        <v>2524.1999999999998</v>
      </c>
      <c r="M8097" s="267">
        <v>-80.681433964231701</v>
      </c>
    </row>
    <row r="8098" spans="1:13" x14ac:dyDescent="0.25">
      <c r="A8098" s="267">
        <v>9677125</v>
      </c>
      <c r="B8098" s="267" t="s">
        <v>13798</v>
      </c>
      <c r="C8098" s="267" t="s">
        <v>2525</v>
      </c>
      <c r="D8098" s="268"/>
      <c r="E8098" s="267">
        <v>50</v>
      </c>
      <c r="F8098" s="269">
        <v>1209</v>
      </c>
      <c r="G8098" s="270">
        <v>2429.8000000000002</v>
      </c>
      <c r="M8098" s="267">
        <v>-75.562538264860351</v>
      </c>
    </row>
    <row r="8099" spans="1:13" x14ac:dyDescent="0.25">
      <c r="A8099" s="267">
        <v>9677126</v>
      </c>
      <c r="B8099" s="267" t="s">
        <v>13800</v>
      </c>
      <c r="C8099" s="267" t="s">
        <v>2525</v>
      </c>
      <c r="D8099" s="268"/>
      <c r="E8099" s="267">
        <v>50</v>
      </c>
      <c r="F8099" s="269">
        <v>995</v>
      </c>
      <c r="G8099" s="270">
        <v>2000.2</v>
      </c>
      <c r="M8099" s="267">
        <v>-78.499115342393466</v>
      </c>
    </row>
    <row r="8100" spans="1:13" x14ac:dyDescent="0.25">
      <c r="A8100" s="267">
        <v>9677127</v>
      </c>
      <c r="B8100" s="267" t="s">
        <v>13802</v>
      </c>
      <c r="C8100" s="267" t="s">
        <v>2525</v>
      </c>
      <c r="D8100" s="268"/>
      <c r="E8100" s="267">
        <v>60</v>
      </c>
      <c r="F8100" s="269">
        <v>1598</v>
      </c>
      <c r="G8100" s="270">
        <v>3212.8</v>
      </c>
      <c r="M8100" s="267">
        <v>-82.003724677357496</v>
      </c>
    </row>
    <row r="8101" spans="1:13" x14ac:dyDescent="0.25">
      <c r="A8101" s="267">
        <v>9677128</v>
      </c>
      <c r="B8101" s="267" t="s">
        <v>13804</v>
      </c>
      <c r="C8101" s="267" t="s">
        <v>2525</v>
      </c>
      <c r="D8101" s="268"/>
      <c r="E8101" s="267">
        <v>50</v>
      </c>
      <c r="F8101" s="269">
        <v>427</v>
      </c>
      <c r="G8101" s="270">
        <v>858.8</v>
      </c>
      <c r="M8101" s="267">
        <v>-76.43395388868619</v>
      </c>
    </row>
    <row r="8102" spans="1:13" x14ac:dyDescent="0.25">
      <c r="A8102" s="267">
        <v>9677129</v>
      </c>
      <c r="B8102" s="267" t="s">
        <v>13806</v>
      </c>
      <c r="C8102" s="267" t="s">
        <v>2525</v>
      </c>
      <c r="D8102" s="268"/>
      <c r="E8102" s="267">
        <v>50</v>
      </c>
      <c r="F8102" s="269">
        <v>2257</v>
      </c>
      <c r="G8102" s="270">
        <v>4537.3999999999996</v>
      </c>
      <c r="M8102" s="267">
        <v>-72.774618713185419</v>
      </c>
    </row>
    <row r="8103" spans="1:13" x14ac:dyDescent="0.25">
      <c r="A8103" s="267">
        <v>9677131</v>
      </c>
      <c r="B8103" s="267" t="s">
        <v>13808</v>
      </c>
      <c r="C8103" s="267" t="s">
        <v>22275</v>
      </c>
      <c r="D8103" s="268"/>
      <c r="E8103" s="267">
        <v>50</v>
      </c>
      <c r="F8103" s="269">
        <v>5214</v>
      </c>
      <c r="G8103" s="270">
        <v>10480.6</v>
      </c>
      <c r="M8103" s="267">
        <v>-77.632575890808766</v>
      </c>
    </row>
    <row r="8104" spans="1:13" x14ac:dyDescent="0.25">
      <c r="A8104" s="267">
        <v>9677132</v>
      </c>
      <c r="B8104" s="267" t="s">
        <v>13810</v>
      </c>
      <c r="C8104" s="267" t="s">
        <v>2525</v>
      </c>
      <c r="D8104" s="268"/>
      <c r="E8104" s="267">
        <v>50</v>
      </c>
      <c r="F8104" s="269">
        <v>610</v>
      </c>
      <c r="G8104" s="270">
        <v>1226.2</v>
      </c>
      <c r="M8104" s="267">
        <v>-70.141498630203586</v>
      </c>
    </row>
    <row r="8105" spans="1:13" x14ac:dyDescent="0.25">
      <c r="A8105" s="267">
        <v>9677133</v>
      </c>
      <c r="B8105" s="267" t="s">
        <v>13812</v>
      </c>
      <c r="C8105" s="267" t="s">
        <v>2525</v>
      </c>
      <c r="D8105" s="268"/>
      <c r="E8105" s="267">
        <v>60</v>
      </c>
      <c r="F8105" s="269">
        <v>687</v>
      </c>
      <c r="G8105" s="270">
        <v>1380.4</v>
      </c>
      <c r="M8105" s="267">
        <v>-82.501472000117531</v>
      </c>
    </row>
    <row r="8106" spans="1:13" x14ac:dyDescent="0.25">
      <c r="A8106" s="267">
        <v>9677135</v>
      </c>
      <c r="B8106" s="267" t="s">
        <v>13814</v>
      </c>
      <c r="C8106" s="267" t="s">
        <v>2525</v>
      </c>
      <c r="D8106" s="268"/>
      <c r="E8106" s="267">
        <v>50</v>
      </c>
      <c r="F8106" s="269">
        <v>930</v>
      </c>
      <c r="G8106" s="270">
        <v>1868.6</v>
      </c>
      <c r="M8106" s="267">
        <v>-63.547949680793003</v>
      </c>
    </row>
    <row r="8107" spans="1:13" x14ac:dyDescent="0.25">
      <c r="A8107" s="267">
        <v>9677137</v>
      </c>
      <c r="B8107" s="267" t="s">
        <v>13816</v>
      </c>
      <c r="C8107" s="267" t="s">
        <v>2525</v>
      </c>
      <c r="D8107" s="268"/>
      <c r="E8107" s="267">
        <v>50</v>
      </c>
      <c r="F8107" s="269">
        <v>693</v>
      </c>
      <c r="G8107" s="270">
        <v>1392.8</v>
      </c>
      <c r="M8107" s="267">
        <v>-77.96198263916294</v>
      </c>
    </row>
    <row r="8108" spans="1:13" x14ac:dyDescent="0.25">
      <c r="A8108" s="267">
        <v>9677142</v>
      </c>
      <c r="B8108" s="267" t="s">
        <v>13818</v>
      </c>
      <c r="C8108" s="267" t="s">
        <v>2525</v>
      </c>
      <c r="D8108" s="268"/>
      <c r="E8108" s="267">
        <v>60</v>
      </c>
      <c r="F8108" s="269">
        <v>824</v>
      </c>
      <c r="G8108" s="270">
        <v>1656.2</v>
      </c>
      <c r="M8108" s="267">
        <v>-80.261957751810172</v>
      </c>
    </row>
    <row r="8109" spans="1:13" x14ac:dyDescent="0.25">
      <c r="A8109" s="267">
        <v>9677146</v>
      </c>
      <c r="B8109" s="267" t="s">
        <v>9675</v>
      </c>
      <c r="C8109" s="267" t="s">
        <v>2525</v>
      </c>
      <c r="D8109" s="268"/>
      <c r="E8109" s="267">
        <v>50</v>
      </c>
      <c r="F8109" s="269">
        <v>706</v>
      </c>
      <c r="G8109" s="270">
        <v>1419.6</v>
      </c>
      <c r="M8109" s="267">
        <v>-75.544456858250484</v>
      </c>
    </row>
    <row r="8110" spans="1:13" x14ac:dyDescent="0.25">
      <c r="A8110" s="267">
        <v>9677148</v>
      </c>
      <c r="B8110" s="267" t="s">
        <v>18306</v>
      </c>
      <c r="C8110" s="267" t="s">
        <v>22275</v>
      </c>
      <c r="D8110" s="268"/>
      <c r="E8110" s="267">
        <v>50</v>
      </c>
      <c r="F8110" s="269">
        <v>7394</v>
      </c>
      <c r="G8110" s="270">
        <v>14861.2</v>
      </c>
      <c r="M8110" s="267">
        <v>-72.955966213293053</v>
      </c>
    </row>
    <row r="8111" spans="1:13" x14ac:dyDescent="0.25">
      <c r="A8111" s="267">
        <v>9677149</v>
      </c>
      <c r="B8111" s="267" t="s">
        <v>18308</v>
      </c>
      <c r="C8111" s="267" t="s">
        <v>2525</v>
      </c>
      <c r="D8111" s="268"/>
      <c r="E8111" s="267">
        <v>60</v>
      </c>
      <c r="F8111" s="269">
        <v>889</v>
      </c>
      <c r="G8111" s="270">
        <v>1787.6</v>
      </c>
      <c r="M8111" s="267">
        <v>-81.635440746619665</v>
      </c>
    </row>
    <row r="8112" spans="1:13" x14ac:dyDescent="0.25">
      <c r="A8112" s="267">
        <v>9677151</v>
      </c>
      <c r="B8112" s="267" t="s">
        <v>18310</v>
      </c>
      <c r="C8112" s="267" t="s">
        <v>2525</v>
      </c>
      <c r="D8112" s="268"/>
      <c r="E8112" s="267">
        <v>50</v>
      </c>
      <c r="F8112" s="269">
        <v>1870</v>
      </c>
      <c r="G8112" s="270">
        <v>3759</v>
      </c>
      <c r="M8112" s="267">
        <v>-63.372106172277725</v>
      </c>
    </row>
    <row r="8113" spans="1:13" x14ac:dyDescent="0.25">
      <c r="A8113" s="267">
        <v>9677154</v>
      </c>
      <c r="B8113" s="267" t="s">
        <v>18312</v>
      </c>
      <c r="C8113" s="267" t="s">
        <v>2525</v>
      </c>
      <c r="D8113" s="268"/>
      <c r="E8113" s="267">
        <v>50</v>
      </c>
      <c r="F8113" s="269">
        <v>2139</v>
      </c>
      <c r="G8113" s="270">
        <v>4298.6000000000004</v>
      </c>
      <c r="M8113" s="267">
        <v>-71.84772733131193</v>
      </c>
    </row>
    <row r="8114" spans="1:13" x14ac:dyDescent="0.25">
      <c r="A8114" s="267">
        <v>9677155</v>
      </c>
      <c r="B8114" s="267" t="s">
        <v>18314</v>
      </c>
      <c r="C8114" s="267" t="s">
        <v>22275</v>
      </c>
      <c r="D8114" s="268"/>
      <c r="E8114" s="267">
        <v>50</v>
      </c>
      <c r="F8114" s="269">
        <v>7657</v>
      </c>
      <c r="G8114" s="270">
        <v>15389.6</v>
      </c>
      <c r="M8114" s="267">
        <v>-60.555242406363291</v>
      </c>
    </row>
    <row r="8115" spans="1:13" x14ac:dyDescent="0.25">
      <c r="A8115" s="267">
        <v>9677157</v>
      </c>
      <c r="B8115" s="267" t="s">
        <v>18316</v>
      </c>
      <c r="C8115" s="267" t="s">
        <v>22275</v>
      </c>
      <c r="D8115" s="268"/>
      <c r="E8115" s="267">
        <v>50</v>
      </c>
      <c r="F8115" s="269">
        <v>5388</v>
      </c>
      <c r="G8115" s="270">
        <v>10830.2</v>
      </c>
      <c r="M8115" s="267">
        <v>-51.662511640159465</v>
      </c>
    </row>
    <row r="8116" spans="1:13" x14ac:dyDescent="0.25">
      <c r="A8116" s="267">
        <v>9677159</v>
      </c>
      <c r="B8116" s="267" t="s">
        <v>18318</v>
      </c>
      <c r="C8116" s="267" t="s">
        <v>2525</v>
      </c>
      <c r="D8116" s="268"/>
      <c r="E8116" s="267">
        <v>50</v>
      </c>
      <c r="F8116" s="269">
        <v>420</v>
      </c>
      <c r="G8116" s="270">
        <v>845</v>
      </c>
      <c r="M8116" s="267">
        <v>-78.548732317406447</v>
      </c>
    </row>
    <row r="8117" spans="1:13" x14ac:dyDescent="0.25">
      <c r="A8117" s="267">
        <v>9677164</v>
      </c>
      <c r="B8117" s="267" t="s">
        <v>6408</v>
      </c>
      <c r="C8117" s="267" t="s">
        <v>2525</v>
      </c>
      <c r="D8117" s="268"/>
      <c r="E8117" s="267">
        <v>50</v>
      </c>
      <c r="F8117" s="269">
        <v>421</v>
      </c>
      <c r="G8117" s="270">
        <v>845.4</v>
      </c>
      <c r="M8117" s="267">
        <v>-78.090206801688637</v>
      </c>
    </row>
    <row r="8118" spans="1:13" x14ac:dyDescent="0.25">
      <c r="A8118" s="267">
        <v>9677165</v>
      </c>
      <c r="B8118" s="267" t="s">
        <v>6824</v>
      </c>
      <c r="C8118" s="267" t="s">
        <v>2525</v>
      </c>
      <c r="D8118" s="268"/>
      <c r="E8118" s="267">
        <v>60</v>
      </c>
      <c r="F8118" s="269">
        <v>594</v>
      </c>
      <c r="G8118" s="270">
        <v>1194.4000000000001</v>
      </c>
      <c r="M8118" s="267">
        <v>-81.184985285602949</v>
      </c>
    </row>
    <row r="8119" spans="1:13" x14ac:dyDescent="0.25">
      <c r="A8119" s="267">
        <v>9677166</v>
      </c>
      <c r="B8119" s="267" t="s">
        <v>18322</v>
      </c>
      <c r="C8119" s="267" t="s">
        <v>2525</v>
      </c>
      <c r="D8119" s="268"/>
      <c r="E8119" s="267">
        <v>60</v>
      </c>
      <c r="F8119" s="269">
        <v>627</v>
      </c>
      <c r="G8119" s="270">
        <v>1261</v>
      </c>
      <c r="M8119" s="267">
        <v>-79.027004134699609</v>
      </c>
    </row>
    <row r="8120" spans="1:13" x14ac:dyDescent="0.25">
      <c r="A8120" s="267">
        <v>9677169</v>
      </c>
      <c r="B8120" s="267" t="s">
        <v>18324</v>
      </c>
      <c r="C8120" s="267" t="s">
        <v>2525</v>
      </c>
      <c r="D8120" s="268"/>
      <c r="E8120" s="267">
        <v>60</v>
      </c>
      <c r="F8120" s="269">
        <v>496</v>
      </c>
      <c r="G8120" s="270">
        <v>996.4</v>
      </c>
      <c r="M8120" s="267">
        <v>-84.664818941677282</v>
      </c>
    </row>
    <row r="8121" spans="1:13" x14ac:dyDescent="0.25">
      <c r="A8121" s="267">
        <v>9677170</v>
      </c>
      <c r="B8121" s="267" t="s">
        <v>18326</v>
      </c>
      <c r="C8121" s="267" t="s">
        <v>2525</v>
      </c>
      <c r="D8121" s="268"/>
      <c r="E8121" s="267">
        <v>50</v>
      </c>
      <c r="F8121" s="269">
        <v>1411</v>
      </c>
      <c r="G8121" s="270">
        <v>2836.6</v>
      </c>
      <c r="M8121" s="267">
        <v>-77.318096187638915</v>
      </c>
    </row>
    <row r="8122" spans="1:13" x14ac:dyDescent="0.25">
      <c r="A8122" s="267">
        <v>9677172</v>
      </c>
      <c r="B8122" s="267" t="s">
        <v>18328</v>
      </c>
      <c r="C8122" s="267" t="s">
        <v>2525</v>
      </c>
      <c r="D8122" s="268"/>
      <c r="E8122" s="267">
        <v>60</v>
      </c>
      <c r="F8122" s="269">
        <v>501</v>
      </c>
      <c r="G8122" s="270">
        <v>1006.2</v>
      </c>
      <c r="M8122" s="267">
        <v>-80.483125866327725</v>
      </c>
    </row>
    <row r="8123" spans="1:13" x14ac:dyDescent="0.25">
      <c r="A8123" s="267">
        <v>9677175</v>
      </c>
      <c r="B8123" s="267" t="s">
        <v>18330</v>
      </c>
      <c r="C8123" s="267" t="s">
        <v>2525</v>
      </c>
      <c r="D8123" s="268"/>
      <c r="E8123" s="267">
        <v>60</v>
      </c>
      <c r="F8123" s="269">
        <v>784</v>
      </c>
      <c r="G8123" s="270">
        <v>1575.4</v>
      </c>
      <c r="M8123" s="267">
        <v>-81.593601372496721</v>
      </c>
    </row>
    <row r="8124" spans="1:13" x14ac:dyDescent="0.25">
      <c r="A8124" s="267">
        <v>9677177</v>
      </c>
      <c r="B8124" s="267" t="s">
        <v>18332</v>
      </c>
      <c r="C8124" s="267" t="s">
        <v>22275</v>
      </c>
      <c r="D8124" s="268"/>
      <c r="E8124" s="267">
        <v>60</v>
      </c>
      <c r="F8124" s="269">
        <v>1021</v>
      </c>
      <c r="G8124" s="270">
        <v>2051.8000000000002</v>
      </c>
      <c r="M8124" s="267">
        <v>-80.705640573016836</v>
      </c>
    </row>
    <row r="8125" spans="1:13" x14ac:dyDescent="0.25">
      <c r="A8125" s="267">
        <v>9677178</v>
      </c>
      <c r="B8125" s="267" t="s">
        <v>18334</v>
      </c>
      <c r="C8125" s="267" t="s">
        <v>2525</v>
      </c>
      <c r="D8125" s="268"/>
      <c r="E8125" s="267">
        <v>50</v>
      </c>
      <c r="F8125" s="269">
        <v>501</v>
      </c>
      <c r="G8125" s="270">
        <v>1007.8</v>
      </c>
      <c r="M8125" s="267">
        <v>-77.82193353906861</v>
      </c>
    </row>
    <row r="8126" spans="1:13" x14ac:dyDescent="0.25">
      <c r="A8126" s="267">
        <v>9677181</v>
      </c>
      <c r="B8126" s="267" t="s">
        <v>18336</v>
      </c>
      <c r="C8126" s="267" t="s">
        <v>22275</v>
      </c>
      <c r="D8126" s="268"/>
      <c r="E8126" s="267">
        <v>60</v>
      </c>
      <c r="F8126" s="269">
        <v>496</v>
      </c>
      <c r="G8126" s="270">
        <v>997.4</v>
      </c>
      <c r="M8126" s="267">
        <v>-81.122717976461203</v>
      </c>
    </row>
    <row r="8127" spans="1:13" x14ac:dyDescent="0.25">
      <c r="A8127" s="267">
        <v>9677182</v>
      </c>
      <c r="B8127" s="267" t="s">
        <v>18338</v>
      </c>
      <c r="C8127" s="267" t="s">
        <v>2525</v>
      </c>
      <c r="D8127" s="268"/>
      <c r="E8127" s="267">
        <v>50</v>
      </c>
      <c r="F8127" s="269">
        <v>461</v>
      </c>
      <c r="G8127" s="270">
        <v>926.2</v>
      </c>
      <c r="M8127" s="267">
        <v>-77.251510593182275</v>
      </c>
    </row>
    <row r="8128" spans="1:13" x14ac:dyDescent="0.25">
      <c r="A8128" s="267">
        <v>9677186</v>
      </c>
      <c r="B8128" s="267" t="s">
        <v>637</v>
      </c>
      <c r="C8128" s="267" t="s">
        <v>2525</v>
      </c>
      <c r="D8128" s="268"/>
      <c r="E8128" s="267">
        <v>50</v>
      </c>
      <c r="F8128" s="269">
        <v>1107</v>
      </c>
      <c r="G8128" s="270">
        <v>2225.8000000000002</v>
      </c>
      <c r="M8128" s="267">
        <v>-71.715503664834472</v>
      </c>
    </row>
    <row r="8129" spans="1:13" x14ac:dyDescent="0.25">
      <c r="A8129" s="267">
        <v>9677189</v>
      </c>
      <c r="B8129" s="267" t="s">
        <v>18341</v>
      </c>
      <c r="C8129" s="267" t="s">
        <v>2525</v>
      </c>
      <c r="D8129" s="268"/>
      <c r="E8129" s="267">
        <v>50</v>
      </c>
      <c r="F8129" s="269">
        <v>672</v>
      </c>
      <c r="G8129" s="270">
        <v>1350.4</v>
      </c>
      <c r="M8129" s="267">
        <v>-78.522359601042865</v>
      </c>
    </row>
    <row r="8130" spans="1:13" x14ac:dyDescent="0.25">
      <c r="A8130" s="267">
        <v>9677193</v>
      </c>
      <c r="B8130" s="267" t="s">
        <v>18343</v>
      </c>
      <c r="C8130" s="267" t="s">
        <v>2525</v>
      </c>
      <c r="D8130" s="268"/>
      <c r="E8130" s="267">
        <v>50</v>
      </c>
      <c r="F8130" s="269">
        <v>681</v>
      </c>
      <c r="G8130" s="270">
        <v>1368.4</v>
      </c>
      <c r="M8130" s="267">
        <v>-78.574880340363435</v>
      </c>
    </row>
    <row r="8131" spans="1:13" x14ac:dyDescent="0.25">
      <c r="A8131" s="267">
        <v>9677200</v>
      </c>
      <c r="B8131" s="267" t="s">
        <v>18345</v>
      </c>
      <c r="C8131" s="267" t="s">
        <v>2525</v>
      </c>
      <c r="D8131" s="268"/>
      <c r="E8131" s="267">
        <v>50</v>
      </c>
      <c r="F8131" s="269">
        <v>686</v>
      </c>
      <c r="G8131" s="270">
        <v>1379.4</v>
      </c>
      <c r="M8131" s="267">
        <v>-67.620433397012505</v>
      </c>
    </row>
    <row r="8132" spans="1:13" x14ac:dyDescent="0.25">
      <c r="A8132" s="267">
        <v>9677203</v>
      </c>
      <c r="B8132" s="267" t="s">
        <v>18347</v>
      </c>
      <c r="C8132" s="267" t="s">
        <v>2525</v>
      </c>
      <c r="D8132" s="268"/>
      <c r="E8132" s="267">
        <v>50</v>
      </c>
      <c r="F8132" s="269">
        <v>3175</v>
      </c>
      <c r="G8132" s="270">
        <v>6382.2</v>
      </c>
      <c r="M8132" s="267">
        <v>-78.658442474210233</v>
      </c>
    </row>
    <row r="8133" spans="1:13" x14ac:dyDescent="0.25">
      <c r="A8133" s="267">
        <v>9677452</v>
      </c>
      <c r="B8133" s="267" t="s">
        <v>18349</v>
      </c>
      <c r="C8133" s="267" t="s">
        <v>22278</v>
      </c>
      <c r="D8133" s="268"/>
      <c r="E8133" s="267">
        <v>50</v>
      </c>
      <c r="F8133" s="269">
        <v>0</v>
      </c>
      <c r="G8133" s="270">
        <v>0</v>
      </c>
      <c r="M8133" s="267">
        <v>0</v>
      </c>
    </row>
    <row r="8134" spans="1:13" x14ac:dyDescent="0.25">
      <c r="A8134" s="267">
        <v>9677453</v>
      </c>
      <c r="B8134" s="267" t="s">
        <v>18351</v>
      </c>
      <c r="C8134" s="267" t="s">
        <v>22278</v>
      </c>
      <c r="D8134" s="268"/>
      <c r="E8134" s="267">
        <v>50</v>
      </c>
      <c r="F8134" s="269">
        <v>0</v>
      </c>
      <c r="G8134" s="270">
        <v>0</v>
      </c>
      <c r="M8134" s="267">
        <v>0</v>
      </c>
    </row>
    <row r="8135" spans="1:13" x14ac:dyDescent="0.25">
      <c r="A8135" s="267">
        <v>9677454</v>
      </c>
      <c r="B8135" s="267" t="s">
        <v>18353</v>
      </c>
      <c r="C8135" s="267" t="s">
        <v>22278</v>
      </c>
      <c r="D8135" s="268"/>
      <c r="E8135" s="267">
        <v>50</v>
      </c>
      <c r="F8135" s="269">
        <v>0</v>
      </c>
      <c r="G8135" s="270">
        <v>0</v>
      </c>
      <c r="M8135" s="267">
        <v>0</v>
      </c>
    </row>
    <row r="8136" spans="1:13" x14ac:dyDescent="0.25">
      <c r="A8136" s="267">
        <v>9677455</v>
      </c>
      <c r="B8136" s="267" t="s">
        <v>18355</v>
      </c>
      <c r="C8136" s="267" t="s">
        <v>22278</v>
      </c>
      <c r="D8136" s="268"/>
      <c r="E8136" s="267">
        <v>50</v>
      </c>
      <c r="F8136" s="269">
        <v>0</v>
      </c>
      <c r="G8136" s="270">
        <v>0</v>
      </c>
      <c r="M8136" s="267">
        <v>0</v>
      </c>
    </row>
    <row r="8137" spans="1:13" x14ac:dyDescent="0.25">
      <c r="A8137" s="267">
        <v>9677456</v>
      </c>
      <c r="B8137" s="267" t="s">
        <v>18357</v>
      </c>
      <c r="C8137" s="267" t="s">
        <v>22278</v>
      </c>
      <c r="D8137" s="268"/>
      <c r="E8137" s="267">
        <v>50</v>
      </c>
      <c r="F8137" s="269">
        <v>0</v>
      </c>
      <c r="G8137" s="270">
        <v>0</v>
      </c>
      <c r="M8137" s="267">
        <v>0</v>
      </c>
    </row>
    <row r="8138" spans="1:13" x14ac:dyDescent="0.25">
      <c r="A8138" s="267">
        <v>9677457</v>
      </c>
      <c r="B8138" s="267" t="s">
        <v>18359</v>
      </c>
      <c r="C8138" s="267" t="s">
        <v>22278</v>
      </c>
      <c r="D8138" s="268"/>
      <c r="E8138" s="267">
        <v>50</v>
      </c>
      <c r="F8138" s="269">
        <v>0</v>
      </c>
      <c r="G8138" s="270">
        <v>0</v>
      </c>
      <c r="M8138" s="267">
        <v>0</v>
      </c>
    </row>
    <row r="8139" spans="1:13" x14ac:dyDescent="0.25">
      <c r="A8139" s="267">
        <v>9677458</v>
      </c>
      <c r="B8139" s="267" t="s">
        <v>18361</v>
      </c>
      <c r="C8139" s="267" t="s">
        <v>22278</v>
      </c>
      <c r="D8139" s="268"/>
      <c r="E8139" s="267">
        <v>50</v>
      </c>
      <c r="F8139" s="269">
        <v>0</v>
      </c>
      <c r="G8139" s="270">
        <v>0</v>
      </c>
      <c r="M8139" s="267">
        <v>0</v>
      </c>
    </row>
    <row r="8140" spans="1:13" x14ac:dyDescent="0.25">
      <c r="A8140" s="267">
        <v>9677459</v>
      </c>
      <c r="B8140" s="267" t="s">
        <v>18363</v>
      </c>
      <c r="C8140" s="267" t="s">
        <v>22278</v>
      </c>
      <c r="D8140" s="268"/>
      <c r="E8140" s="267">
        <v>50</v>
      </c>
      <c r="F8140" s="269">
        <v>0</v>
      </c>
      <c r="G8140" s="270">
        <v>0</v>
      </c>
      <c r="M8140" s="267">
        <v>0</v>
      </c>
    </row>
    <row r="8141" spans="1:13" x14ac:dyDescent="0.25">
      <c r="A8141" s="267">
        <v>9677461</v>
      </c>
      <c r="B8141" s="267" t="s">
        <v>18365</v>
      </c>
      <c r="C8141" s="267" t="s">
        <v>22278</v>
      </c>
      <c r="D8141" s="268"/>
      <c r="E8141" s="267">
        <v>50</v>
      </c>
      <c r="F8141" s="269">
        <v>0</v>
      </c>
      <c r="G8141" s="270">
        <v>0</v>
      </c>
      <c r="M8141" s="267">
        <v>0</v>
      </c>
    </row>
    <row r="8142" spans="1:13" x14ac:dyDescent="0.25">
      <c r="A8142" s="267">
        <v>9677463</v>
      </c>
      <c r="B8142" s="267" t="s">
        <v>18367</v>
      </c>
      <c r="C8142" s="267" t="s">
        <v>22278</v>
      </c>
      <c r="D8142" s="268"/>
      <c r="E8142" s="267">
        <v>50</v>
      </c>
      <c r="F8142" s="269">
        <v>0</v>
      </c>
      <c r="G8142" s="270">
        <v>0</v>
      </c>
      <c r="M8142" s="267">
        <v>0</v>
      </c>
    </row>
    <row r="8143" spans="1:13" x14ac:dyDescent="0.25">
      <c r="A8143" s="267">
        <v>9678115</v>
      </c>
      <c r="B8143" s="267" t="s">
        <v>18369</v>
      </c>
      <c r="C8143" s="267" t="s">
        <v>2525</v>
      </c>
      <c r="D8143" s="268"/>
      <c r="E8143" s="267">
        <v>50</v>
      </c>
      <c r="F8143" s="269">
        <v>2550</v>
      </c>
      <c r="G8143" s="270">
        <v>5124.6000000000004</v>
      </c>
      <c r="M8143" s="267">
        <v>-75.474154814898554</v>
      </c>
    </row>
    <row r="8144" spans="1:13" x14ac:dyDescent="0.25">
      <c r="A8144" s="267">
        <v>9678122</v>
      </c>
      <c r="B8144" s="267" t="s">
        <v>18371</v>
      </c>
      <c r="C8144" s="267" t="s">
        <v>2525</v>
      </c>
      <c r="D8144" s="268"/>
      <c r="E8144" s="267">
        <v>60</v>
      </c>
      <c r="F8144" s="269">
        <v>633</v>
      </c>
      <c r="G8144" s="270">
        <v>1273</v>
      </c>
      <c r="M8144" s="267">
        <v>-80.611046075767405</v>
      </c>
    </row>
    <row r="8145" spans="1:13" x14ac:dyDescent="0.25">
      <c r="A8145" s="267">
        <v>9678123</v>
      </c>
      <c r="B8145" s="267" t="s">
        <v>18373</v>
      </c>
      <c r="C8145" s="267" t="s">
        <v>2525</v>
      </c>
      <c r="D8145" s="268"/>
      <c r="E8145" s="267">
        <v>50</v>
      </c>
      <c r="F8145" s="269">
        <v>3557</v>
      </c>
      <c r="G8145" s="270">
        <v>7150.2</v>
      </c>
      <c r="M8145" s="267">
        <v>-76.913805697688915</v>
      </c>
    </row>
    <row r="8146" spans="1:13" x14ac:dyDescent="0.25">
      <c r="A8146" s="267">
        <v>9678124</v>
      </c>
      <c r="B8146" s="267" t="s">
        <v>18375</v>
      </c>
      <c r="C8146" s="267" t="s">
        <v>2525</v>
      </c>
      <c r="D8146" s="268"/>
      <c r="E8146" s="267">
        <v>50</v>
      </c>
      <c r="F8146" s="269">
        <v>975</v>
      </c>
      <c r="G8146" s="270">
        <v>1959</v>
      </c>
      <c r="M8146" s="267">
        <v>-64.477600482032159</v>
      </c>
    </row>
    <row r="8147" spans="1:13" x14ac:dyDescent="0.25">
      <c r="A8147" s="267">
        <v>9678128</v>
      </c>
      <c r="B8147" s="267" t="s">
        <v>18377</v>
      </c>
      <c r="C8147" s="267" t="s">
        <v>2525</v>
      </c>
      <c r="D8147" s="268"/>
      <c r="E8147" s="267">
        <v>50</v>
      </c>
      <c r="F8147" s="269">
        <v>1487</v>
      </c>
      <c r="G8147" s="270">
        <v>2988</v>
      </c>
      <c r="M8147" s="267">
        <v>-78.185694850768868</v>
      </c>
    </row>
    <row r="8148" spans="1:13" x14ac:dyDescent="0.25">
      <c r="A8148" s="267">
        <v>9678130</v>
      </c>
      <c r="B8148" s="267" t="s">
        <v>18379</v>
      </c>
      <c r="C8148" s="267" t="s">
        <v>2525</v>
      </c>
      <c r="D8148" s="268"/>
      <c r="E8148" s="267">
        <v>50</v>
      </c>
      <c r="F8148" s="269">
        <v>497</v>
      </c>
      <c r="G8148" s="270">
        <v>998.8</v>
      </c>
      <c r="M8148" s="267">
        <v>-76.880085452129663</v>
      </c>
    </row>
    <row r="8149" spans="1:13" x14ac:dyDescent="0.25">
      <c r="A8149" s="267">
        <v>9678132</v>
      </c>
      <c r="B8149" s="267" t="s">
        <v>18381</v>
      </c>
      <c r="C8149" s="267" t="s">
        <v>2525</v>
      </c>
      <c r="D8149" s="268"/>
      <c r="E8149" s="267">
        <v>60</v>
      </c>
      <c r="F8149" s="269">
        <v>1243</v>
      </c>
      <c r="G8149" s="270">
        <v>2497.8000000000002</v>
      </c>
      <c r="M8149" s="267">
        <v>-79.152369133209248</v>
      </c>
    </row>
    <row r="8150" spans="1:13" x14ac:dyDescent="0.25">
      <c r="A8150" s="267">
        <v>9678134</v>
      </c>
      <c r="B8150" s="267" t="s">
        <v>18383</v>
      </c>
      <c r="C8150" s="267" t="s">
        <v>22275</v>
      </c>
      <c r="D8150" s="268"/>
      <c r="E8150" s="267">
        <v>50</v>
      </c>
      <c r="F8150" s="269">
        <v>3296</v>
      </c>
      <c r="G8150" s="270">
        <v>6625.8</v>
      </c>
      <c r="M8150" s="267">
        <v>-73.371516904440895</v>
      </c>
    </row>
    <row r="8151" spans="1:13" x14ac:dyDescent="0.25">
      <c r="A8151" s="267">
        <v>9678135</v>
      </c>
      <c r="B8151" s="267" t="s">
        <v>18385</v>
      </c>
      <c r="C8151" s="267" t="s">
        <v>2525</v>
      </c>
      <c r="D8151" s="268"/>
      <c r="E8151" s="267">
        <v>50</v>
      </c>
      <c r="F8151" s="269">
        <v>3071</v>
      </c>
      <c r="G8151" s="270">
        <v>6173.2</v>
      </c>
      <c r="M8151" s="267">
        <v>-70.055288938417718</v>
      </c>
    </row>
    <row r="8152" spans="1:13" x14ac:dyDescent="0.25">
      <c r="A8152" s="267">
        <v>9678136</v>
      </c>
      <c r="B8152" s="267" t="s">
        <v>18387</v>
      </c>
      <c r="C8152" s="267" t="s">
        <v>2525</v>
      </c>
      <c r="D8152" s="268"/>
      <c r="E8152" s="267">
        <v>50</v>
      </c>
      <c r="F8152" s="269">
        <v>1699</v>
      </c>
      <c r="G8152" s="270">
        <v>3415</v>
      </c>
      <c r="M8152" s="267">
        <v>-59.155335005047107</v>
      </c>
    </row>
    <row r="8153" spans="1:13" x14ac:dyDescent="0.25">
      <c r="A8153" s="267">
        <v>9678138</v>
      </c>
      <c r="B8153" s="267" t="s">
        <v>18389</v>
      </c>
      <c r="C8153" s="267" t="s">
        <v>2525</v>
      </c>
      <c r="D8153" s="268"/>
      <c r="E8153" s="267">
        <v>50</v>
      </c>
      <c r="F8153" s="269">
        <v>2068</v>
      </c>
      <c r="G8153" s="270">
        <v>4156.3999999999996</v>
      </c>
      <c r="M8153" s="267">
        <v>-78.972399071755632</v>
      </c>
    </row>
    <row r="8154" spans="1:13" x14ac:dyDescent="0.25">
      <c r="A8154" s="267">
        <v>9678150</v>
      </c>
      <c r="B8154" s="267" t="s">
        <v>18391</v>
      </c>
      <c r="C8154" s="267" t="s">
        <v>2525</v>
      </c>
      <c r="D8154" s="268"/>
      <c r="E8154" s="267">
        <v>50</v>
      </c>
      <c r="F8154" s="269">
        <v>2693</v>
      </c>
      <c r="G8154" s="270">
        <v>5412.4</v>
      </c>
      <c r="M8154" s="267">
        <v>-63.095294774536818</v>
      </c>
    </row>
    <row r="8155" spans="1:13" x14ac:dyDescent="0.25">
      <c r="A8155" s="267">
        <v>9678153</v>
      </c>
      <c r="B8155" s="267" t="s">
        <v>18393</v>
      </c>
      <c r="C8155" s="267" t="s">
        <v>2525</v>
      </c>
      <c r="D8155" s="268"/>
      <c r="E8155" s="267">
        <v>60</v>
      </c>
      <c r="F8155" s="269">
        <v>401</v>
      </c>
      <c r="G8155" s="270">
        <v>805.8</v>
      </c>
      <c r="M8155" s="267">
        <v>-81.722848922403543</v>
      </c>
    </row>
    <row r="8156" spans="1:13" x14ac:dyDescent="0.25">
      <c r="A8156" s="267">
        <v>9678157</v>
      </c>
      <c r="B8156" s="267" t="s">
        <v>18395</v>
      </c>
      <c r="C8156" s="267" t="s">
        <v>2525</v>
      </c>
      <c r="D8156" s="268"/>
      <c r="E8156" s="267">
        <v>60</v>
      </c>
      <c r="F8156" s="269">
        <v>558</v>
      </c>
      <c r="G8156" s="270">
        <v>1121.5999999999999</v>
      </c>
      <c r="M8156" s="267">
        <v>-84.320891859201467</v>
      </c>
    </row>
    <row r="8157" spans="1:13" x14ac:dyDescent="0.25">
      <c r="A8157" s="267">
        <v>9678160</v>
      </c>
      <c r="B8157" s="267" t="s">
        <v>18397</v>
      </c>
      <c r="C8157" s="267" t="s">
        <v>2525</v>
      </c>
      <c r="D8157" s="268"/>
      <c r="E8157" s="267">
        <v>60</v>
      </c>
      <c r="F8157" s="269">
        <v>3909</v>
      </c>
      <c r="G8157" s="270">
        <v>7857.6</v>
      </c>
      <c r="M8157" s="267">
        <v>-80.8497821330119</v>
      </c>
    </row>
    <row r="8158" spans="1:13" x14ac:dyDescent="0.25">
      <c r="A8158" s="267">
        <v>9678164</v>
      </c>
      <c r="B8158" s="267" t="s">
        <v>18399</v>
      </c>
      <c r="C8158" s="267" t="s">
        <v>2525</v>
      </c>
      <c r="D8158" s="268"/>
      <c r="E8158" s="267">
        <v>60</v>
      </c>
      <c r="F8158" s="269">
        <v>691</v>
      </c>
      <c r="G8158" s="270">
        <v>1389.4</v>
      </c>
      <c r="M8158" s="267">
        <v>-81.034256077858529</v>
      </c>
    </row>
    <row r="8159" spans="1:13" x14ac:dyDescent="0.25">
      <c r="A8159" s="267">
        <v>9678168</v>
      </c>
      <c r="B8159" s="267" t="s">
        <v>18401</v>
      </c>
      <c r="C8159" s="267" t="s">
        <v>2525</v>
      </c>
      <c r="D8159" s="268"/>
      <c r="E8159" s="267">
        <v>60</v>
      </c>
      <c r="F8159" s="269">
        <v>2051</v>
      </c>
      <c r="G8159" s="270">
        <v>4122.6000000000004</v>
      </c>
      <c r="M8159" s="267">
        <v>-79.094196625233849</v>
      </c>
    </row>
    <row r="8160" spans="1:13" x14ac:dyDescent="0.25">
      <c r="A8160" s="267">
        <v>9678170</v>
      </c>
      <c r="B8160" s="267" t="s">
        <v>18403</v>
      </c>
      <c r="C8160" s="267" t="s">
        <v>2525</v>
      </c>
      <c r="D8160" s="268"/>
      <c r="E8160" s="267">
        <v>50</v>
      </c>
      <c r="F8160" s="269">
        <v>2310</v>
      </c>
      <c r="G8160" s="270">
        <v>4643.6000000000004</v>
      </c>
      <c r="M8160" s="267">
        <v>-76.221197760913014</v>
      </c>
    </row>
    <row r="8161" spans="1:13" x14ac:dyDescent="0.25">
      <c r="A8161" s="267">
        <v>9678174</v>
      </c>
      <c r="B8161" s="267" t="s">
        <v>18405</v>
      </c>
      <c r="C8161" s="267" t="s">
        <v>2525</v>
      </c>
      <c r="D8161" s="268"/>
      <c r="E8161" s="267">
        <v>50</v>
      </c>
      <c r="F8161" s="269">
        <v>3855</v>
      </c>
      <c r="G8161" s="270">
        <v>7749</v>
      </c>
      <c r="M8161" s="267">
        <v>-78.843207739286399</v>
      </c>
    </row>
    <row r="8162" spans="1:13" x14ac:dyDescent="0.25">
      <c r="A8162" s="267">
        <v>9678175</v>
      </c>
      <c r="B8162" s="267" t="s">
        <v>18407</v>
      </c>
      <c r="C8162" s="267" t="s">
        <v>2525</v>
      </c>
      <c r="D8162" s="268"/>
      <c r="E8162" s="267">
        <v>60</v>
      </c>
      <c r="F8162" s="269">
        <v>937</v>
      </c>
      <c r="G8162" s="270">
        <v>1883</v>
      </c>
      <c r="M8162" s="267">
        <v>-79.562762168442475</v>
      </c>
    </row>
    <row r="8163" spans="1:13" x14ac:dyDescent="0.25">
      <c r="A8163" s="267">
        <v>9678176</v>
      </c>
      <c r="B8163" s="267" t="s">
        <v>18409</v>
      </c>
      <c r="C8163" s="267" t="s">
        <v>2525</v>
      </c>
      <c r="D8163" s="268"/>
      <c r="E8163" s="267">
        <v>50</v>
      </c>
      <c r="F8163" s="269">
        <v>1989</v>
      </c>
      <c r="G8163" s="270">
        <v>3998.2</v>
      </c>
      <c r="M8163" s="267">
        <v>-70.629863263509989</v>
      </c>
    </row>
    <row r="8164" spans="1:13" x14ac:dyDescent="0.25">
      <c r="A8164" s="267">
        <v>9678178</v>
      </c>
      <c r="B8164" s="267" t="s">
        <v>18411</v>
      </c>
      <c r="C8164" s="267" t="s">
        <v>2525</v>
      </c>
      <c r="D8164" s="268"/>
      <c r="E8164" s="267">
        <v>50</v>
      </c>
      <c r="F8164" s="269">
        <v>2029</v>
      </c>
      <c r="G8164" s="270">
        <v>4078.2</v>
      </c>
      <c r="M8164" s="267">
        <v>-66.358302803375921</v>
      </c>
    </row>
    <row r="8165" spans="1:13" x14ac:dyDescent="0.25">
      <c r="A8165" s="267">
        <v>9678181</v>
      </c>
      <c r="B8165" s="267" t="s">
        <v>18413</v>
      </c>
      <c r="C8165" s="267" t="s">
        <v>2525</v>
      </c>
      <c r="D8165" s="268"/>
      <c r="E8165" s="267">
        <v>60</v>
      </c>
      <c r="F8165" s="269">
        <v>2066</v>
      </c>
      <c r="G8165" s="270">
        <v>4152.8</v>
      </c>
      <c r="M8165" s="267">
        <v>-79.163319408347192</v>
      </c>
    </row>
    <row r="8166" spans="1:13" x14ac:dyDescent="0.25">
      <c r="A8166" s="267">
        <v>9678183</v>
      </c>
      <c r="B8166" s="267" t="s">
        <v>11646</v>
      </c>
      <c r="C8166" s="267" t="s">
        <v>2525</v>
      </c>
      <c r="D8166" s="268"/>
      <c r="E8166" s="267">
        <v>60</v>
      </c>
      <c r="F8166" s="269">
        <v>991</v>
      </c>
      <c r="G8166" s="270">
        <v>1991.8</v>
      </c>
      <c r="M8166" s="267">
        <v>-80.087635589547446</v>
      </c>
    </row>
    <row r="8167" spans="1:13" x14ac:dyDescent="0.25">
      <c r="A8167" s="267">
        <v>9678186</v>
      </c>
      <c r="B8167" s="267" t="s">
        <v>18416</v>
      </c>
      <c r="C8167" s="267" t="s">
        <v>2525</v>
      </c>
      <c r="D8167" s="268"/>
      <c r="E8167" s="267">
        <v>60</v>
      </c>
      <c r="F8167" s="269">
        <v>1917</v>
      </c>
      <c r="G8167" s="270">
        <v>3853.6</v>
      </c>
      <c r="M8167" s="267">
        <v>-81.198219981815342</v>
      </c>
    </row>
    <row r="8168" spans="1:13" x14ac:dyDescent="0.25">
      <c r="A8168" s="267">
        <v>9678190</v>
      </c>
      <c r="B8168" s="267" t="s">
        <v>18418</v>
      </c>
      <c r="C8168" s="267" t="s">
        <v>2525</v>
      </c>
      <c r="D8168" s="268"/>
      <c r="E8168" s="267">
        <v>60</v>
      </c>
      <c r="F8168" s="269">
        <v>1405</v>
      </c>
      <c r="G8168" s="270">
        <v>2824.8</v>
      </c>
      <c r="M8168" s="267">
        <v>-81.026961972086212</v>
      </c>
    </row>
    <row r="8169" spans="1:13" x14ac:dyDescent="0.25">
      <c r="A8169" s="267">
        <v>9678192</v>
      </c>
      <c r="B8169" s="267" t="s">
        <v>18420</v>
      </c>
      <c r="C8169" s="267" t="s">
        <v>2525</v>
      </c>
      <c r="D8169" s="268"/>
      <c r="E8169" s="267">
        <v>60</v>
      </c>
      <c r="F8169" s="269">
        <v>1693</v>
      </c>
      <c r="G8169" s="270">
        <v>3402.6</v>
      </c>
      <c r="M8169" s="267">
        <v>-82.314372850461467</v>
      </c>
    </row>
    <row r="8170" spans="1:13" x14ac:dyDescent="0.25">
      <c r="A8170" s="267">
        <v>9678193</v>
      </c>
      <c r="B8170" s="267" t="s">
        <v>18422</v>
      </c>
      <c r="C8170" s="267" t="s">
        <v>2525</v>
      </c>
      <c r="D8170" s="268"/>
      <c r="E8170" s="267">
        <v>50</v>
      </c>
      <c r="F8170" s="269">
        <v>5128</v>
      </c>
      <c r="G8170" s="270">
        <v>10307.799999999999</v>
      </c>
      <c r="M8170" s="267">
        <v>-77.45631280225146</v>
      </c>
    </row>
    <row r="8171" spans="1:13" x14ac:dyDescent="0.25">
      <c r="A8171" s="267">
        <v>9678196</v>
      </c>
      <c r="B8171" s="267" t="s">
        <v>18424</v>
      </c>
      <c r="C8171" s="267" t="s">
        <v>2525</v>
      </c>
      <c r="D8171" s="268"/>
      <c r="E8171" s="267">
        <v>60</v>
      </c>
      <c r="F8171" s="269">
        <v>547</v>
      </c>
      <c r="G8171" s="270">
        <v>1100</v>
      </c>
      <c r="M8171" s="267">
        <v>-81.654846221853774</v>
      </c>
    </row>
    <row r="8172" spans="1:13" x14ac:dyDescent="0.25">
      <c r="A8172" s="267">
        <v>9678451</v>
      </c>
      <c r="B8172" s="267" t="s">
        <v>18426</v>
      </c>
      <c r="C8172" s="267" t="s">
        <v>22278</v>
      </c>
      <c r="D8172" s="268"/>
      <c r="E8172" s="267">
        <v>50</v>
      </c>
      <c r="F8172" s="269">
        <v>0</v>
      </c>
      <c r="G8172" s="270">
        <v>0</v>
      </c>
      <c r="M8172" s="267">
        <v>0</v>
      </c>
    </row>
    <row r="8173" spans="1:13" x14ac:dyDescent="0.25">
      <c r="A8173" s="267">
        <v>9678452</v>
      </c>
      <c r="B8173" s="267" t="s">
        <v>18428</v>
      </c>
      <c r="C8173" s="267" t="s">
        <v>22278</v>
      </c>
      <c r="D8173" s="268"/>
      <c r="E8173" s="267">
        <v>50</v>
      </c>
      <c r="F8173" s="269">
        <v>0</v>
      </c>
      <c r="G8173" s="270">
        <v>0</v>
      </c>
      <c r="M8173" s="267">
        <v>0</v>
      </c>
    </row>
    <row r="8174" spans="1:13" x14ac:dyDescent="0.25">
      <c r="A8174" s="267">
        <v>9678453</v>
      </c>
      <c r="B8174" s="267" t="s">
        <v>18430</v>
      </c>
      <c r="C8174" s="267" t="s">
        <v>22278</v>
      </c>
      <c r="D8174" s="268"/>
      <c r="E8174" s="267">
        <v>50</v>
      </c>
      <c r="F8174" s="269">
        <v>0</v>
      </c>
      <c r="G8174" s="270">
        <v>0</v>
      </c>
      <c r="M8174" s="267">
        <v>0</v>
      </c>
    </row>
    <row r="8175" spans="1:13" x14ac:dyDescent="0.25">
      <c r="A8175" s="267">
        <v>9678454</v>
      </c>
      <c r="B8175" s="267" t="s">
        <v>18432</v>
      </c>
      <c r="C8175" s="267" t="s">
        <v>22278</v>
      </c>
      <c r="D8175" s="268"/>
      <c r="E8175" s="267">
        <v>50</v>
      </c>
      <c r="F8175" s="269">
        <v>0</v>
      </c>
      <c r="G8175" s="270">
        <v>0</v>
      </c>
      <c r="M8175" s="267">
        <v>0</v>
      </c>
    </row>
    <row r="8176" spans="1:13" x14ac:dyDescent="0.25">
      <c r="A8176" s="267">
        <v>9678455</v>
      </c>
      <c r="B8176" s="267" t="s">
        <v>18434</v>
      </c>
      <c r="C8176" s="267" t="s">
        <v>22278</v>
      </c>
      <c r="D8176" s="268"/>
      <c r="E8176" s="267">
        <v>50</v>
      </c>
      <c r="F8176" s="269">
        <v>0</v>
      </c>
      <c r="G8176" s="270">
        <v>0</v>
      </c>
      <c r="M8176" s="267">
        <v>0</v>
      </c>
    </row>
    <row r="8177" spans="1:13" x14ac:dyDescent="0.25">
      <c r="A8177" s="267">
        <v>9678456</v>
      </c>
      <c r="B8177" s="267" t="s">
        <v>18436</v>
      </c>
      <c r="C8177" s="267" t="s">
        <v>22278</v>
      </c>
      <c r="D8177" s="268"/>
      <c r="E8177" s="267">
        <v>50</v>
      </c>
      <c r="F8177" s="269">
        <v>0</v>
      </c>
      <c r="G8177" s="270">
        <v>0</v>
      </c>
      <c r="M8177" s="267">
        <v>0</v>
      </c>
    </row>
    <row r="8178" spans="1:13" x14ac:dyDescent="0.25">
      <c r="A8178" s="267">
        <v>9678457</v>
      </c>
      <c r="B8178" s="267" t="s">
        <v>18438</v>
      </c>
      <c r="C8178" s="267" t="s">
        <v>22278</v>
      </c>
      <c r="D8178" s="268"/>
      <c r="E8178" s="267">
        <v>50</v>
      </c>
      <c r="F8178" s="269">
        <v>0</v>
      </c>
      <c r="G8178" s="270">
        <v>0</v>
      </c>
      <c r="M8178" s="267">
        <v>0</v>
      </c>
    </row>
    <row r="8179" spans="1:13" x14ac:dyDescent="0.25">
      <c r="A8179" s="267">
        <v>9679114</v>
      </c>
      <c r="B8179" s="267" t="s">
        <v>18440</v>
      </c>
      <c r="C8179" s="267" t="s">
        <v>22275</v>
      </c>
      <c r="D8179" s="268"/>
      <c r="E8179" s="267">
        <v>50</v>
      </c>
      <c r="F8179" s="269">
        <v>760</v>
      </c>
      <c r="G8179" s="270">
        <v>1527.4</v>
      </c>
      <c r="M8179" s="267">
        <v>-77.810421510823687</v>
      </c>
    </row>
    <row r="8180" spans="1:13" x14ac:dyDescent="0.25">
      <c r="A8180" s="267">
        <v>9679117</v>
      </c>
      <c r="B8180" s="267" t="s">
        <v>18442</v>
      </c>
      <c r="C8180" s="267" t="s">
        <v>2525</v>
      </c>
      <c r="D8180" s="268"/>
      <c r="E8180" s="267">
        <v>50</v>
      </c>
      <c r="F8180" s="269">
        <v>1728</v>
      </c>
      <c r="G8180" s="270">
        <v>3473</v>
      </c>
      <c r="M8180" s="267">
        <v>-78.663959933652066</v>
      </c>
    </row>
    <row r="8181" spans="1:13" x14ac:dyDescent="0.25">
      <c r="A8181" s="267">
        <v>9679118</v>
      </c>
      <c r="B8181" s="267" t="s">
        <v>18444</v>
      </c>
      <c r="C8181" s="267" t="s">
        <v>2525</v>
      </c>
      <c r="D8181" s="268"/>
      <c r="E8181" s="267">
        <v>70</v>
      </c>
      <c r="F8181" s="269">
        <v>466</v>
      </c>
      <c r="G8181" s="270">
        <v>936.6</v>
      </c>
      <c r="M8181" s="267">
        <v>-86.198263649914395</v>
      </c>
    </row>
    <row r="8182" spans="1:13" x14ac:dyDescent="0.25">
      <c r="A8182" s="267">
        <v>9679122</v>
      </c>
      <c r="B8182" s="267" t="s">
        <v>18446</v>
      </c>
      <c r="C8182" s="267" t="s">
        <v>2525</v>
      </c>
      <c r="D8182" s="268"/>
      <c r="E8182" s="267">
        <v>50</v>
      </c>
      <c r="F8182" s="269">
        <v>639</v>
      </c>
      <c r="G8182" s="270">
        <v>1284.5999999999999</v>
      </c>
      <c r="M8182" s="267">
        <v>-75.074180996807698</v>
      </c>
    </row>
    <row r="8183" spans="1:13" x14ac:dyDescent="0.25">
      <c r="A8183" s="267">
        <v>9679124</v>
      </c>
      <c r="B8183" s="267" t="s">
        <v>18448</v>
      </c>
      <c r="C8183" s="267" t="s">
        <v>22275</v>
      </c>
      <c r="D8183" s="268"/>
      <c r="E8183" s="267">
        <v>50</v>
      </c>
      <c r="F8183" s="269">
        <v>1394</v>
      </c>
      <c r="G8183" s="270">
        <v>2802.2</v>
      </c>
      <c r="M8183" s="267">
        <v>-61.818417797593398</v>
      </c>
    </row>
    <row r="8184" spans="1:13" x14ac:dyDescent="0.25">
      <c r="A8184" s="267">
        <v>9679126</v>
      </c>
      <c r="B8184" s="267" t="s">
        <v>9233</v>
      </c>
      <c r="C8184" s="267" t="s">
        <v>2525</v>
      </c>
      <c r="D8184" s="268"/>
      <c r="E8184" s="267">
        <v>50</v>
      </c>
      <c r="F8184" s="269">
        <v>1738</v>
      </c>
      <c r="G8184" s="270">
        <v>3492.6</v>
      </c>
      <c r="M8184" s="267">
        <v>-76.927950386764152</v>
      </c>
    </row>
    <row r="8185" spans="1:13" x14ac:dyDescent="0.25">
      <c r="A8185" s="267">
        <v>9679128</v>
      </c>
      <c r="B8185" s="267" t="s">
        <v>18451</v>
      </c>
      <c r="C8185" s="267" t="s">
        <v>2525</v>
      </c>
      <c r="D8185" s="268"/>
      <c r="E8185" s="267">
        <v>60</v>
      </c>
      <c r="F8185" s="269">
        <v>832</v>
      </c>
      <c r="G8185" s="270">
        <v>1673</v>
      </c>
      <c r="M8185" s="267">
        <v>-80.452220404473493</v>
      </c>
    </row>
    <row r="8186" spans="1:13" x14ac:dyDescent="0.25">
      <c r="A8186" s="267">
        <v>9679130</v>
      </c>
      <c r="B8186" s="267" t="s">
        <v>18453</v>
      </c>
      <c r="C8186" s="267" t="s">
        <v>2525</v>
      </c>
      <c r="D8186" s="268"/>
      <c r="E8186" s="267">
        <v>50</v>
      </c>
      <c r="F8186" s="269">
        <v>2394</v>
      </c>
      <c r="G8186" s="270">
        <v>4811.2</v>
      </c>
      <c r="M8186" s="267">
        <v>-71.070501757948648</v>
      </c>
    </row>
    <row r="8187" spans="1:13" x14ac:dyDescent="0.25">
      <c r="A8187" s="267">
        <v>9679131</v>
      </c>
      <c r="B8187" s="267" t="s">
        <v>18455</v>
      </c>
      <c r="C8187" s="267" t="s">
        <v>2525</v>
      </c>
      <c r="D8187" s="268"/>
      <c r="E8187" s="267">
        <v>60</v>
      </c>
      <c r="F8187" s="269">
        <v>624</v>
      </c>
      <c r="G8187" s="270">
        <v>1254.4000000000001</v>
      </c>
      <c r="M8187" s="267">
        <v>-80.803791850142744</v>
      </c>
    </row>
    <row r="8188" spans="1:13" x14ac:dyDescent="0.25">
      <c r="A8188" s="267">
        <v>9679134</v>
      </c>
      <c r="B8188" s="267" t="s">
        <v>18457</v>
      </c>
      <c r="C8188" s="267" t="s">
        <v>2525</v>
      </c>
      <c r="D8188" s="268"/>
      <c r="E8188" s="267">
        <v>50</v>
      </c>
      <c r="F8188" s="269">
        <v>1237</v>
      </c>
      <c r="G8188" s="270">
        <v>2486.1999999999998</v>
      </c>
      <c r="M8188" s="267">
        <v>-74.036799404123414</v>
      </c>
    </row>
    <row r="8189" spans="1:13" x14ac:dyDescent="0.25">
      <c r="A8189" s="267">
        <v>9679135</v>
      </c>
      <c r="B8189" s="267" t="s">
        <v>18459</v>
      </c>
      <c r="C8189" s="267" t="s">
        <v>2525</v>
      </c>
      <c r="D8189" s="268"/>
      <c r="E8189" s="267">
        <v>60</v>
      </c>
      <c r="F8189" s="269">
        <v>405</v>
      </c>
      <c r="G8189" s="270">
        <v>814</v>
      </c>
      <c r="M8189" s="267">
        <v>-80.166539502563595</v>
      </c>
    </row>
    <row r="8190" spans="1:13" x14ac:dyDescent="0.25">
      <c r="A8190" s="267">
        <v>9679136</v>
      </c>
      <c r="B8190" s="267" t="s">
        <v>18461</v>
      </c>
      <c r="C8190" s="267" t="s">
        <v>2525</v>
      </c>
      <c r="D8190" s="268"/>
      <c r="E8190" s="267">
        <v>50</v>
      </c>
      <c r="F8190" s="269">
        <v>3122</v>
      </c>
      <c r="G8190" s="270">
        <v>6275.2</v>
      </c>
      <c r="M8190" s="267">
        <v>-76.918037939992047</v>
      </c>
    </row>
    <row r="8191" spans="1:13" x14ac:dyDescent="0.25">
      <c r="A8191" s="267">
        <v>9679137</v>
      </c>
      <c r="B8191" s="267" t="s">
        <v>18463</v>
      </c>
      <c r="C8191" s="267" t="s">
        <v>2525</v>
      </c>
      <c r="D8191" s="268"/>
      <c r="E8191" s="267">
        <v>60</v>
      </c>
      <c r="F8191" s="269">
        <v>640</v>
      </c>
      <c r="G8191" s="270">
        <v>1287.2</v>
      </c>
      <c r="M8191" s="267">
        <v>-81.46986827504314</v>
      </c>
    </row>
    <row r="8192" spans="1:13" x14ac:dyDescent="0.25">
      <c r="A8192" s="267">
        <v>9679138</v>
      </c>
      <c r="B8192" s="267" t="s">
        <v>18465</v>
      </c>
      <c r="C8192" s="267" t="s">
        <v>2525</v>
      </c>
      <c r="D8192" s="268"/>
      <c r="E8192" s="267">
        <v>50</v>
      </c>
      <c r="F8192" s="269">
        <v>2547</v>
      </c>
      <c r="G8192" s="270">
        <v>5119.2</v>
      </c>
      <c r="M8192" s="267">
        <v>-74.675139664845602</v>
      </c>
    </row>
    <row r="8193" spans="1:13" x14ac:dyDescent="0.25">
      <c r="A8193" s="267">
        <v>9679141</v>
      </c>
      <c r="B8193" s="267" t="s">
        <v>18467</v>
      </c>
      <c r="C8193" s="267" t="s">
        <v>2525</v>
      </c>
      <c r="D8193" s="268"/>
      <c r="E8193" s="267">
        <v>50</v>
      </c>
      <c r="F8193" s="269">
        <v>788</v>
      </c>
      <c r="G8193" s="270">
        <v>1584.6</v>
      </c>
      <c r="M8193" s="267">
        <v>-52.058759719353382</v>
      </c>
    </row>
    <row r="8194" spans="1:13" x14ac:dyDescent="0.25">
      <c r="A8194" s="267">
        <v>9679142</v>
      </c>
      <c r="B8194" s="267" t="s">
        <v>18469</v>
      </c>
      <c r="C8194" s="267" t="s">
        <v>2525</v>
      </c>
      <c r="D8194" s="268"/>
      <c r="E8194" s="267">
        <v>60</v>
      </c>
      <c r="F8194" s="269">
        <v>2165</v>
      </c>
      <c r="G8194" s="270">
        <v>4352.6000000000004</v>
      </c>
      <c r="M8194" s="267">
        <v>-80.356280578281911</v>
      </c>
    </row>
    <row r="8195" spans="1:13" x14ac:dyDescent="0.25">
      <c r="A8195" s="267">
        <v>9679143</v>
      </c>
      <c r="B8195" s="267" t="s">
        <v>18471</v>
      </c>
      <c r="C8195" s="267" t="s">
        <v>2525</v>
      </c>
      <c r="D8195" s="268"/>
      <c r="E8195" s="267">
        <v>50</v>
      </c>
      <c r="F8195" s="269">
        <v>1188</v>
      </c>
      <c r="G8195" s="270">
        <v>2387</v>
      </c>
      <c r="M8195" s="267">
        <v>-77.754113086231968</v>
      </c>
    </row>
    <row r="8196" spans="1:13" x14ac:dyDescent="0.25">
      <c r="A8196" s="267">
        <v>9679144</v>
      </c>
      <c r="B8196" s="267" t="s">
        <v>18473</v>
      </c>
      <c r="C8196" s="267" t="s">
        <v>2525</v>
      </c>
      <c r="D8196" s="268"/>
      <c r="E8196" s="267">
        <v>50</v>
      </c>
      <c r="F8196" s="269">
        <v>1285</v>
      </c>
      <c r="G8196" s="270">
        <v>2583.8000000000002</v>
      </c>
      <c r="M8196" s="267">
        <v>-67.419038368950794</v>
      </c>
    </row>
    <row r="8197" spans="1:13" x14ac:dyDescent="0.25">
      <c r="A8197" s="267">
        <v>9679146</v>
      </c>
      <c r="B8197" s="267" t="s">
        <v>18475</v>
      </c>
      <c r="C8197" s="267" t="s">
        <v>2525</v>
      </c>
      <c r="D8197" s="268"/>
      <c r="E8197" s="267">
        <v>50</v>
      </c>
      <c r="F8197" s="269">
        <v>1831</v>
      </c>
      <c r="G8197" s="270">
        <v>3680.4</v>
      </c>
      <c r="M8197" s="267">
        <v>-78.389755889435691</v>
      </c>
    </row>
    <row r="8198" spans="1:13" x14ac:dyDescent="0.25">
      <c r="A8198" s="267">
        <v>9679147</v>
      </c>
      <c r="B8198" s="267" t="s">
        <v>18477</v>
      </c>
      <c r="C8198" s="267" t="s">
        <v>2525</v>
      </c>
      <c r="D8198" s="268"/>
      <c r="E8198" s="267">
        <v>50</v>
      </c>
      <c r="F8198" s="269">
        <v>4600</v>
      </c>
      <c r="G8198" s="270">
        <v>9245</v>
      </c>
      <c r="M8198" s="267">
        <v>-69.223725042181144</v>
      </c>
    </row>
    <row r="8199" spans="1:13" x14ac:dyDescent="0.25">
      <c r="A8199" s="267">
        <v>9679149</v>
      </c>
      <c r="B8199" s="267" t="s">
        <v>10955</v>
      </c>
      <c r="C8199" s="267" t="s">
        <v>2525</v>
      </c>
      <c r="D8199" s="268"/>
      <c r="E8199" s="267">
        <v>60</v>
      </c>
      <c r="F8199" s="269">
        <v>482</v>
      </c>
      <c r="G8199" s="270">
        <v>969.4</v>
      </c>
      <c r="M8199" s="267">
        <v>-79.27991645105115</v>
      </c>
    </row>
    <row r="8200" spans="1:13" x14ac:dyDescent="0.25">
      <c r="A8200" s="267">
        <v>9679153</v>
      </c>
      <c r="B8200" s="267" t="s">
        <v>8100</v>
      </c>
      <c r="C8200" s="267" t="s">
        <v>2525</v>
      </c>
      <c r="D8200" s="268"/>
      <c r="E8200" s="267">
        <v>50</v>
      </c>
      <c r="F8200" s="269">
        <v>1076</v>
      </c>
      <c r="G8200" s="270">
        <v>2163.6</v>
      </c>
      <c r="M8200" s="267">
        <v>-75.275520577347351</v>
      </c>
    </row>
    <row r="8201" spans="1:13" x14ac:dyDescent="0.25">
      <c r="A8201" s="267">
        <v>9679154</v>
      </c>
      <c r="B8201" s="267" t="s">
        <v>18481</v>
      </c>
      <c r="C8201" s="267" t="s">
        <v>2525</v>
      </c>
      <c r="D8201" s="268"/>
      <c r="E8201" s="267">
        <v>50</v>
      </c>
      <c r="F8201" s="269">
        <v>1220</v>
      </c>
      <c r="G8201" s="270">
        <v>2452.6</v>
      </c>
      <c r="M8201" s="267">
        <v>-76.657929565133188</v>
      </c>
    </row>
    <row r="8202" spans="1:13" x14ac:dyDescent="0.25">
      <c r="A8202" s="267">
        <v>9679155</v>
      </c>
      <c r="B8202" s="267" t="s">
        <v>18483</v>
      </c>
      <c r="C8202" s="267" t="s">
        <v>2525</v>
      </c>
      <c r="D8202" s="268"/>
      <c r="E8202" s="267">
        <v>50</v>
      </c>
      <c r="F8202" s="269">
        <v>1038</v>
      </c>
      <c r="G8202" s="270">
        <v>2086.6</v>
      </c>
      <c r="M8202" s="267">
        <v>-78.154742824964671</v>
      </c>
    </row>
    <row r="8203" spans="1:13" x14ac:dyDescent="0.25">
      <c r="A8203" s="267">
        <v>9679156</v>
      </c>
      <c r="B8203" s="267" t="s">
        <v>18485</v>
      </c>
      <c r="C8203" s="267" t="s">
        <v>2525</v>
      </c>
      <c r="D8203" s="268"/>
      <c r="E8203" s="267">
        <v>50</v>
      </c>
      <c r="F8203" s="269">
        <v>2255</v>
      </c>
      <c r="G8203" s="270">
        <v>4531.6000000000004</v>
      </c>
      <c r="M8203" s="267">
        <v>-73.767469556726951</v>
      </c>
    </row>
    <row r="8204" spans="1:13" x14ac:dyDescent="0.25">
      <c r="A8204" s="267">
        <v>9679161</v>
      </c>
      <c r="B8204" s="267" t="s">
        <v>18487</v>
      </c>
      <c r="C8204" s="267" t="s">
        <v>2525</v>
      </c>
      <c r="D8204" s="268"/>
      <c r="E8204" s="267">
        <v>50</v>
      </c>
      <c r="F8204" s="269">
        <v>1575</v>
      </c>
      <c r="G8204" s="270">
        <v>3166.6</v>
      </c>
      <c r="M8204" s="267">
        <v>-74.914190769790039</v>
      </c>
    </row>
    <row r="8205" spans="1:13" x14ac:dyDescent="0.25">
      <c r="A8205" s="267">
        <v>9679164</v>
      </c>
      <c r="B8205" s="267" t="s">
        <v>18489</v>
      </c>
      <c r="C8205" s="267" t="s">
        <v>2525</v>
      </c>
      <c r="D8205" s="268"/>
      <c r="E8205" s="267">
        <v>60</v>
      </c>
      <c r="F8205" s="269">
        <v>1089</v>
      </c>
      <c r="G8205" s="270">
        <v>2189.8000000000002</v>
      </c>
      <c r="M8205" s="267">
        <v>-79.950895512652622</v>
      </c>
    </row>
    <row r="8206" spans="1:13" x14ac:dyDescent="0.25">
      <c r="A8206" s="267">
        <v>9679165</v>
      </c>
      <c r="B8206" s="267" t="s">
        <v>18491</v>
      </c>
      <c r="C8206" s="267" t="s">
        <v>2525</v>
      </c>
      <c r="D8206" s="268"/>
      <c r="E8206" s="267">
        <v>60</v>
      </c>
      <c r="F8206" s="269">
        <v>1010</v>
      </c>
      <c r="G8206" s="270">
        <v>2031</v>
      </c>
      <c r="M8206" s="267">
        <v>-84.974769173695663</v>
      </c>
    </row>
    <row r="8207" spans="1:13" x14ac:dyDescent="0.25">
      <c r="A8207" s="267">
        <v>9679167</v>
      </c>
      <c r="B8207" s="267" t="s">
        <v>18493</v>
      </c>
      <c r="C8207" s="267" t="s">
        <v>2525</v>
      </c>
      <c r="D8207" s="268"/>
      <c r="E8207" s="267">
        <v>60</v>
      </c>
      <c r="F8207" s="269">
        <v>648</v>
      </c>
      <c r="G8207" s="270">
        <v>1303.4000000000001</v>
      </c>
      <c r="M8207" s="267">
        <v>-83.724385072886236</v>
      </c>
    </row>
    <row r="8208" spans="1:13" x14ac:dyDescent="0.25">
      <c r="A8208" s="267">
        <v>9679169</v>
      </c>
      <c r="B8208" s="267" t="s">
        <v>18495</v>
      </c>
      <c r="C8208" s="267" t="s">
        <v>2525</v>
      </c>
      <c r="D8208" s="268"/>
      <c r="E8208" s="267">
        <v>60</v>
      </c>
      <c r="F8208" s="269">
        <v>539</v>
      </c>
      <c r="G8208" s="270">
        <v>1082.4000000000001</v>
      </c>
      <c r="M8208" s="267">
        <v>-80.884295080952441</v>
      </c>
    </row>
    <row r="8209" spans="1:13" x14ac:dyDescent="0.25">
      <c r="A8209" s="267">
        <v>9679170</v>
      </c>
      <c r="B8209" s="267" t="s">
        <v>18497</v>
      </c>
      <c r="C8209" s="267" t="s">
        <v>22275</v>
      </c>
      <c r="D8209" s="268"/>
      <c r="E8209" s="267">
        <v>50</v>
      </c>
      <c r="F8209" s="269">
        <v>5536</v>
      </c>
      <c r="G8209" s="270">
        <v>11127</v>
      </c>
      <c r="M8209" s="267">
        <v>-65.148689311513124</v>
      </c>
    </row>
    <row r="8210" spans="1:13" x14ac:dyDescent="0.25">
      <c r="A8210" s="267">
        <v>9679174</v>
      </c>
      <c r="B8210" s="267" t="s">
        <v>18499</v>
      </c>
      <c r="C8210" s="267" t="s">
        <v>2525</v>
      </c>
      <c r="D8210" s="268"/>
      <c r="E8210" s="267">
        <v>60</v>
      </c>
      <c r="F8210" s="269">
        <v>587</v>
      </c>
      <c r="G8210" s="270">
        <v>1179</v>
      </c>
      <c r="M8210" s="267">
        <v>-79.609413991736346</v>
      </c>
    </row>
    <row r="8211" spans="1:13" x14ac:dyDescent="0.25">
      <c r="A8211" s="267">
        <v>9679175</v>
      </c>
      <c r="B8211" s="267" t="s">
        <v>18501</v>
      </c>
      <c r="C8211" s="267" t="s">
        <v>2525</v>
      </c>
      <c r="D8211" s="268"/>
      <c r="E8211" s="267">
        <v>50</v>
      </c>
      <c r="F8211" s="269">
        <v>1684</v>
      </c>
      <c r="G8211" s="270">
        <v>3385.4</v>
      </c>
      <c r="M8211" s="267">
        <v>-76.463182255947217</v>
      </c>
    </row>
    <row r="8212" spans="1:13" x14ac:dyDescent="0.25">
      <c r="A8212" s="267">
        <v>9679176</v>
      </c>
      <c r="B8212" s="267" t="s">
        <v>5395</v>
      </c>
      <c r="C8212" s="267" t="s">
        <v>2525</v>
      </c>
      <c r="D8212" s="268"/>
      <c r="E8212" s="267">
        <v>50</v>
      </c>
      <c r="F8212" s="269">
        <v>1987</v>
      </c>
      <c r="G8212" s="270">
        <v>3993.2</v>
      </c>
      <c r="M8212" s="267">
        <v>-74.087242709533697</v>
      </c>
    </row>
    <row r="8213" spans="1:13" x14ac:dyDescent="0.25">
      <c r="A8213" s="267">
        <v>9679177</v>
      </c>
      <c r="B8213" s="267" t="s">
        <v>5062</v>
      </c>
      <c r="C8213" s="267" t="s">
        <v>2525</v>
      </c>
      <c r="D8213" s="268"/>
      <c r="E8213" s="267">
        <v>60</v>
      </c>
      <c r="F8213" s="269">
        <v>743</v>
      </c>
      <c r="G8213" s="270">
        <v>1493.4</v>
      </c>
      <c r="M8213" s="267">
        <v>-80.477250139610277</v>
      </c>
    </row>
    <row r="8214" spans="1:13" x14ac:dyDescent="0.25">
      <c r="A8214" s="267">
        <v>9679179</v>
      </c>
      <c r="B8214" s="267" t="s">
        <v>18505</v>
      </c>
      <c r="C8214" s="267" t="s">
        <v>2525</v>
      </c>
      <c r="D8214" s="268"/>
      <c r="E8214" s="267">
        <v>60</v>
      </c>
      <c r="F8214" s="269">
        <v>376</v>
      </c>
      <c r="G8214" s="270">
        <v>755.8</v>
      </c>
      <c r="M8214" s="267">
        <v>-81.965931714393264</v>
      </c>
    </row>
    <row r="8215" spans="1:13" x14ac:dyDescent="0.25">
      <c r="A8215" s="267">
        <v>9679180</v>
      </c>
      <c r="B8215" s="267" t="s">
        <v>18507</v>
      </c>
      <c r="C8215" s="267" t="s">
        <v>2525</v>
      </c>
      <c r="D8215" s="268"/>
      <c r="E8215" s="267">
        <v>50</v>
      </c>
      <c r="F8215" s="269">
        <v>3819</v>
      </c>
      <c r="G8215" s="270">
        <v>7676.6</v>
      </c>
      <c r="M8215" s="267">
        <v>-76.548652278233348</v>
      </c>
    </row>
    <row r="8216" spans="1:13" x14ac:dyDescent="0.25">
      <c r="A8216" s="267">
        <v>9679182</v>
      </c>
      <c r="B8216" s="267" t="s">
        <v>18509</v>
      </c>
      <c r="C8216" s="267" t="s">
        <v>22275</v>
      </c>
      <c r="D8216" s="268"/>
      <c r="E8216" s="267">
        <v>50</v>
      </c>
      <c r="F8216" s="269">
        <v>838</v>
      </c>
      <c r="G8216" s="270">
        <v>1684.8</v>
      </c>
      <c r="M8216" s="267">
        <v>-43.159999234068252</v>
      </c>
    </row>
    <row r="8217" spans="1:13" x14ac:dyDescent="0.25">
      <c r="A8217" s="267">
        <v>9679185</v>
      </c>
      <c r="B8217" s="267" t="s">
        <v>18511</v>
      </c>
      <c r="C8217" s="267" t="s">
        <v>2525</v>
      </c>
      <c r="D8217" s="268"/>
      <c r="E8217" s="267">
        <v>50</v>
      </c>
      <c r="F8217" s="269">
        <v>2642</v>
      </c>
      <c r="G8217" s="270">
        <v>5310.8</v>
      </c>
      <c r="M8217" s="267">
        <v>-33.328307343360549</v>
      </c>
    </row>
    <row r="8218" spans="1:13" x14ac:dyDescent="0.25">
      <c r="A8218" s="267">
        <v>9679187</v>
      </c>
      <c r="B8218" s="267" t="s">
        <v>18513</v>
      </c>
      <c r="C8218" s="267" t="s">
        <v>2525</v>
      </c>
      <c r="D8218" s="268"/>
      <c r="E8218" s="267">
        <v>50</v>
      </c>
      <c r="F8218" s="269">
        <v>835</v>
      </c>
      <c r="G8218" s="270">
        <v>1678.4</v>
      </c>
      <c r="M8218" s="267">
        <v>-73.420115367952988</v>
      </c>
    </row>
    <row r="8219" spans="1:13" x14ac:dyDescent="0.25">
      <c r="A8219" s="267">
        <v>9679188</v>
      </c>
      <c r="B8219" s="267" t="s">
        <v>18515</v>
      </c>
      <c r="C8219" s="267" t="s">
        <v>2525</v>
      </c>
      <c r="D8219" s="268"/>
      <c r="E8219" s="267">
        <v>60</v>
      </c>
      <c r="F8219" s="269">
        <v>410</v>
      </c>
      <c r="G8219" s="270">
        <v>824.6</v>
      </c>
      <c r="M8219" s="267">
        <v>-84.542502174060317</v>
      </c>
    </row>
    <row r="8220" spans="1:13" x14ac:dyDescent="0.25">
      <c r="A8220" s="267">
        <v>9679192</v>
      </c>
      <c r="B8220" s="267" t="s">
        <v>18517</v>
      </c>
      <c r="C8220" s="267" t="s">
        <v>2525</v>
      </c>
      <c r="D8220" s="268"/>
      <c r="E8220" s="267">
        <v>70</v>
      </c>
      <c r="F8220" s="269">
        <v>429</v>
      </c>
      <c r="G8220" s="270">
        <v>861.4</v>
      </c>
      <c r="M8220" s="267">
        <v>-87.032056051354658</v>
      </c>
    </row>
    <row r="8221" spans="1:13" x14ac:dyDescent="0.25">
      <c r="A8221" s="267">
        <v>9679193</v>
      </c>
      <c r="B8221" s="267" t="s">
        <v>18519</v>
      </c>
      <c r="C8221" s="267" t="s">
        <v>2525</v>
      </c>
      <c r="D8221" s="268"/>
      <c r="E8221" s="267">
        <v>60</v>
      </c>
      <c r="F8221" s="269">
        <v>1180</v>
      </c>
      <c r="G8221" s="270">
        <v>2372</v>
      </c>
      <c r="M8221" s="267">
        <v>-79.599268215169815</v>
      </c>
    </row>
    <row r="8222" spans="1:13" x14ac:dyDescent="0.25">
      <c r="A8222" s="267">
        <v>9679194</v>
      </c>
      <c r="B8222" s="267" t="s">
        <v>18521</v>
      </c>
      <c r="C8222" s="267" t="s">
        <v>2525</v>
      </c>
      <c r="D8222" s="268"/>
      <c r="E8222" s="267">
        <v>50</v>
      </c>
      <c r="F8222" s="269">
        <v>1313</v>
      </c>
      <c r="G8222" s="270">
        <v>2639.4</v>
      </c>
      <c r="M8222" s="267">
        <v>-78.655465628461172</v>
      </c>
    </row>
    <row r="8223" spans="1:13" x14ac:dyDescent="0.25">
      <c r="A8223" s="267">
        <v>9679196</v>
      </c>
      <c r="B8223" s="267" t="s">
        <v>18523</v>
      </c>
      <c r="C8223" s="267" t="s">
        <v>2525</v>
      </c>
      <c r="D8223" s="268"/>
      <c r="E8223" s="267">
        <v>60</v>
      </c>
      <c r="F8223" s="269">
        <v>924</v>
      </c>
      <c r="G8223" s="270">
        <v>1858.2</v>
      </c>
      <c r="M8223" s="267">
        <v>-79.090437244484988</v>
      </c>
    </row>
    <row r="8224" spans="1:13" x14ac:dyDescent="0.25">
      <c r="A8224" s="267">
        <v>9679200</v>
      </c>
      <c r="B8224" s="267" t="s">
        <v>18525</v>
      </c>
      <c r="C8224" s="267" t="s">
        <v>2525</v>
      </c>
      <c r="D8224" s="268"/>
      <c r="E8224" s="267">
        <v>60</v>
      </c>
      <c r="F8224" s="269">
        <v>1547</v>
      </c>
      <c r="G8224" s="270">
        <v>3110.2</v>
      </c>
      <c r="M8224" s="267">
        <v>-81.912057705051552</v>
      </c>
    </row>
    <row r="8225" spans="1:13" x14ac:dyDescent="0.25">
      <c r="A8225" s="267">
        <v>9679201</v>
      </c>
      <c r="B8225" s="267" t="s">
        <v>18527</v>
      </c>
      <c r="C8225" s="267" t="s">
        <v>2525</v>
      </c>
      <c r="D8225" s="268"/>
      <c r="E8225" s="267">
        <v>60</v>
      </c>
      <c r="F8225" s="269">
        <v>1403</v>
      </c>
      <c r="G8225" s="270">
        <v>2819.2</v>
      </c>
      <c r="M8225" s="267">
        <v>-79.423430653941679</v>
      </c>
    </row>
    <row r="8226" spans="1:13" x14ac:dyDescent="0.25">
      <c r="A8226" s="267">
        <v>9679202</v>
      </c>
      <c r="B8226" s="267" t="s">
        <v>18529</v>
      </c>
      <c r="C8226" s="267" t="s">
        <v>2525</v>
      </c>
      <c r="D8226" s="268"/>
      <c r="E8226" s="267">
        <v>50</v>
      </c>
      <c r="F8226" s="269">
        <v>4878</v>
      </c>
      <c r="G8226" s="270">
        <v>9803.7999999999993</v>
      </c>
      <c r="M8226" s="267">
        <v>-70.759561825309561</v>
      </c>
    </row>
    <row r="8227" spans="1:13" x14ac:dyDescent="0.25">
      <c r="A8227" s="267">
        <v>9679204</v>
      </c>
      <c r="B8227" s="267" t="s">
        <v>9073</v>
      </c>
      <c r="C8227" s="267" t="s">
        <v>2525</v>
      </c>
      <c r="D8227" s="268"/>
      <c r="E8227" s="267">
        <v>50</v>
      </c>
      <c r="F8227" s="269">
        <v>1297</v>
      </c>
      <c r="G8227" s="270">
        <v>2607.6</v>
      </c>
      <c r="M8227" s="267">
        <v>-76.601886677048356</v>
      </c>
    </row>
    <row r="8228" spans="1:13" x14ac:dyDescent="0.25">
      <c r="A8228" s="267">
        <v>9679205</v>
      </c>
      <c r="B8228" s="267" t="s">
        <v>18532</v>
      </c>
      <c r="C8228" s="267" t="s">
        <v>2525</v>
      </c>
      <c r="D8228" s="268"/>
      <c r="E8228" s="267">
        <v>50</v>
      </c>
      <c r="F8228" s="269">
        <v>2457</v>
      </c>
      <c r="G8228" s="270">
        <v>4939.2</v>
      </c>
      <c r="M8228" s="267">
        <v>-61.460057516006721</v>
      </c>
    </row>
    <row r="8229" spans="1:13" x14ac:dyDescent="0.25">
      <c r="A8229" s="267">
        <v>9679206</v>
      </c>
      <c r="B8229" s="267" t="s">
        <v>18534</v>
      </c>
      <c r="C8229" s="267" t="s">
        <v>2525</v>
      </c>
      <c r="D8229" s="268"/>
      <c r="E8229" s="267">
        <v>50</v>
      </c>
      <c r="F8229" s="269">
        <v>724</v>
      </c>
      <c r="G8229" s="270">
        <v>1455</v>
      </c>
      <c r="M8229" s="267">
        <v>-77.960100242552372</v>
      </c>
    </row>
    <row r="8230" spans="1:13" x14ac:dyDescent="0.25">
      <c r="A8230" s="267">
        <v>9679209</v>
      </c>
      <c r="B8230" s="267" t="s">
        <v>18536</v>
      </c>
      <c r="C8230" s="267" t="s">
        <v>2525</v>
      </c>
      <c r="D8230" s="268"/>
      <c r="E8230" s="267">
        <v>50</v>
      </c>
      <c r="F8230" s="269">
        <v>2127</v>
      </c>
      <c r="G8230" s="270">
        <v>4274.8</v>
      </c>
      <c r="M8230" s="267">
        <v>-78.254361128212238</v>
      </c>
    </row>
    <row r="8231" spans="1:13" x14ac:dyDescent="0.25">
      <c r="A8231" s="267">
        <v>9679451</v>
      </c>
      <c r="B8231" s="267" t="s">
        <v>18538</v>
      </c>
      <c r="C8231" s="267" t="s">
        <v>22278</v>
      </c>
      <c r="D8231" s="268"/>
      <c r="E8231" s="267">
        <v>50</v>
      </c>
      <c r="F8231" s="269">
        <v>0</v>
      </c>
      <c r="G8231" s="270">
        <v>0</v>
      </c>
      <c r="M8231" s="267">
        <v>0</v>
      </c>
    </row>
    <row r="8232" spans="1:13" x14ac:dyDescent="0.25">
      <c r="A8232" s="267">
        <v>9679452</v>
      </c>
      <c r="B8232" s="267" t="s">
        <v>18540</v>
      </c>
      <c r="C8232" s="267" t="s">
        <v>22278</v>
      </c>
      <c r="D8232" s="268"/>
      <c r="E8232" s="267">
        <v>50</v>
      </c>
      <c r="F8232" s="269">
        <v>0</v>
      </c>
      <c r="G8232" s="270">
        <v>0</v>
      </c>
      <c r="M8232" s="267">
        <v>0</v>
      </c>
    </row>
    <row r="8233" spans="1:13" x14ac:dyDescent="0.25">
      <c r="A8233" s="267">
        <v>9679453</v>
      </c>
      <c r="B8233" s="267" t="s">
        <v>18542</v>
      </c>
      <c r="C8233" s="267" t="s">
        <v>22278</v>
      </c>
      <c r="D8233" s="268"/>
      <c r="E8233" s="267">
        <v>50</v>
      </c>
      <c r="F8233" s="269">
        <v>0</v>
      </c>
      <c r="G8233" s="270">
        <v>0</v>
      </c>
      <c r="M8233" s="267">
        <v>0</v>
      </c>
    </row>
    <row r="8234" spans="1:13" x14ac:dyDescent="0.25">
      <c r="A8234" s="267">
        <v>9761000</v>
      </c>
      <c r="B8234" s="267" t="s">
        <v>18544</v>
      </c>
      <c r="C8234" s="267" t="s">
        <v>22275</v>
      </c>
      <c r="D8234" s="268"/>
      <c r="E8234" s="267">
        <v>50</v>
      </c>
      <c r="F8234" s="269">
        <v>134030</v>
      </c>
      <c r="G8234" s="270">
        <v>269399.40000000002</v>
      </c>
      <c r="M8234" s="267">
        <v>-71.043892577872441</v>
      </c>
    </row>
    <row r="8235" spans="1:13" x14ac:dyDescent="0.25">
      <c r="A8235" s="267">
        <v>9762000</v>
      </c>
      <c r="B8235" s="267" t="s">
        <v>18546</v>
      </c>
      <c r="C8235" s="267" t="s">
        <v>22275</v>
      </c>
      <c r="D8235" s="268"/>
      <c r="E8235" s="267">
        <v>50</v>
      </c>
      <c r="F8235" s="269">
        <v>20748</v>
      </c>
      <c r="G8235" s="270">
        <v>41702.6</v>
      </c>
      <c r="M8235" s="267">
        <v>-75.272201957903945</v>
      </c>
    </row>
    <row r="8236" spans="1:13" x14ac:dyDescent="0.25">
      <c r="A8236" s="267">
        <v>9763000</v>
      </c>
      <c r="B8236" s="267" t="s">
        <v>18548</v>
      </c>
      <c r="C8236" s="267" t="s">
        <v>22275</v>
      </c>
      <c r="D8236" s="268"/>
      <c r="E8236" s="267">
        <v>50</v>
      </c>
      <c r="F8236" s="269">
        <v>31645</v>
      </c>
      <c r="G8236" s="270">
        <v>63607.199999999997</v>
      </c>
      <c r="M8236" s="267">
        <v>-68.020814927798099</v>
      </c>
    </row>
    <row r="8237" spans="1:13" x14ac:dyDescent="0.25">
      <c r="A8237" s="267">
        <v>9764000</v>
      </c>
      <c r="B8237" s="267" t="s">
        <v>18550</v>
      </c>
      <c r="C8237" s="267" t="s">
        <v>22275</v>
      </c>
      <c r="D8237" s="268"/>
      <c r="E8237" s="267">
        <v>50</v>
      </c>
      <c r="F8237" s="269">
        <v>20565</v>
      </c>
      <c r="G8237" s="270">
        <v>41335</v>
      </c>
      <c r="M8237" s="267">
        <v>-62.28387038803897</v>
      </c>
    </row>
    <row r="8238" spans="1:13" x14ac:dyDescent="0.25">
      <c r="A8238" s="267">
        <v>9771111</v>
      </c>
      <c r="B8238" s="267" t="s">
        <v>18552</v>
      </c>
      <c r="C8238" s="267" t="s">
        <v>2525</v>
      </c>
      <c r="D8238" s="268"/>
      <c r="E8238" s="267">
        <v>50</v>
      </c>
      <c r="F8238" s="269">
        <v>795</v>
      </c>
      <c r="G8238" s="270">
        <v>1598.8</v>
      </c>
      <c r="M8238" s="267">
        <v>-71.83413285676653</v>
      </c>
    </row>
    <row r="8239" spans="1:13" x14ac:dyDescent="0.25">
      <c r="A8239" s="267">
        <v>9771112</v>
      </c>
      <c r="B8239" s="267" t="s">
        <v>18554</v>
      </c>
      <c r="C8239" s="267" t="s">
        <v>2525</v>
      </c>
      <c r="D8239" s="268"/>
      <c r="E8239" s="267">
        <v>50</v>
      </c>
      <c r="F8239" s="269">
        <v>2625</v>
      </c>
      <c r="G8239" s="270">
        <v>5276.2</v>
      </c>
      <c r="M8239" s="267">
        <v>-68.670402618549986</v>
      </c>
    </row>
    <row r="8240" spans="1:13" x14ac:dyDescent="0.25">
      <c r="A8240" s="267">
        <v>9771113</v>
      </c>
      <c r="B8240" s="267" t="s">
        <v>18556</v>
      </c>
      <c r="C8240" s="267" t="s">
        <v>22275</v>
      </c>
      <c r="D8240" s="268"/>
      <c r="E8240" s="267">
        <v>50</v>
      </c>
      <c r="F8240" s="269">
        <v>10236</v>
      </c>
      <c r="G8240" s="270">
        <v>20574</v>
      </c>
      <c r="M8240" s="267">
        <v>-70.059254197789329</v>
      </c>
    </row>
    <row r="8241" spans="1:13" x14ac:dyDescent="0.25">
      <c r="A8241" s="267">
        <v>9771114</v>
      </c>
      <c r="B8241" s="267" t="s">
        <v>18558</v>
      </c>
      <c r="C8241" s="267" t="s">
        <v>2525</v>
      </c>
      <c r="D8241" s="268"/>
      <c r="E8241" s="267">
        <v>50</v>
      </c>
      <c r="F8241" s="269">
        <v>2141</v>
      </c>
      <c r="G8241" s="270">
        <v>4304.2</v>
      </c>
      <c r="M8241" s="267">
        <v>-75.328984229808526</v>
      </c>
    </row>
    <row r="8242" spans="1:13" x14ac:dyDescent="0.25">
      <c r="A8242" s="267">
        <v>9771122</v>
      </c>
      <c r="B8242" s="267" t="s">
        <v>18560</v>
      </c>
      <c r="C8242" s="267" t="s">
        <v>2525</v>
      </c>
      <c r="D8242" s="268"/>
      <c r="E8242" s="267">
        <v>50</v>
      </c>
      <c r="F8242" s="269">
        <v>2701</v>
      </c>
      <c r="G8242" s="270">
        <v>5428.6</v>
      </c>
      <c r="M8242" s="267">
        <v>-69.905271059267363</v>
      </c>
    </row>
    <row r="8243" spans="1:13" x14ac:dyDescent="0.25">
      <c r="A8243" s="267">
        <v>9771129</v>
      </c>
      <c r="B8243" s="267" t="s">
        <v>14973</v>
      </c>
      <c r="C8243" s="267" t="s">
        <v>2525</v>
      </c>
      <c r="D8243" s="268"/>
      <c r="E8243" s="267">
        <v>50</v>
      </c>
      <c r="F8243" s="269">
        <v>818</v>
      </c>
      <c r="G8243" s="270">
        <v>1644.8</v>
      </c>
      <c r="M8243" s="267">
        <v>-69.635364307451994</v>
      </c>
    </row>
    <row r="8244" spans="1:13" x14ac:dyDescent="0.25">
      <c r="A8244" s="267">
        <v>9771130</v>
      </c>
      <c r="B8244" s="267" t="s">
        <v>18563</v>
      </c>
      <c r="C8244" s="267" t="s">
        <v>22275</v>
      </c>
      <c r="D8244" s="268"/>
      <c r="E8244" s="267">
        <v>50</v>
      </c>
      <c r="F8244" s="269">
        <v>14356</v>
      </c>
      <c r="G8244" s="270">
        <v>28855.8</v>
      </c>
      <c r="M8244" s="267">
        <v>-65.015700223153786</v>
      </c>
    </row>
    <row r="8245" spans="1:13" x14ac:dyDescent="0.25">
      <c r="A8245" s="267">
        <v>9771140</v>
      </c>
      <c r="B8245" s="267" t="s">
        <v>18565</v>
      </c>
      <c r="C8245" s="267" t="s">
        <v>2525</v>
      </c>
      <c r="D8245" s="268"/>
      <c r="E8245" s="267">
        <v>50</v>
      </c>
      <c r="F8245" s="269">
        <v>1154</v>
      </c>
      <c r="G8245" s="270">
        <v>2318.6</v>
      </c>
      <c r="M8245" s="267">
        <v>-75.866611967714078</v>
      </c>
    </row>
    <row r="8246" spans="1:13" x14ac:dyDescent="0.25">
      <c r="A8246" s="267">
        <v>9771141</v>
      </c>
      <c r="B8246" s="267" t="s">
        <v>18567</v>
      </c>
      <c r="C8246" s="267" t="s">
        <v>2525</v>
      </c>
      <c r="D8246" s="268"/>
      <c r="E8246" s="267">
        <v>60</v>
      </c>
      <c r="F8246" s="269">
        <v>1253</v>
      </c>
      <c r="G8246" s="270">
        <v>2518.1999999999998</v>
      </c>
      <c r="M8246" s="267">
        <v>-79.280119579298471</v>
      </c>
    </row>
    <row r="8247" spans="1:13" x14ac:dyDescent="0.25">
      <c r="A8247" s="267">
        <v>9771142</v>
      </c>
      <c r="B8247" s="267" t="s">
        <v>18569</v>
      </c>
      <c r="C8247" s="267" t="s">
        <v>2525</v>
      </c>
      <c r="D8247" s="268"/>
      <c r="E8247" s="267">
        <v>50</v>
      </c>
      <c r="F8247" s="269">
        <v>5543</v>
      </c>
      <c r="G8247" s="270">
        <v>11140.6</v>
      </c>
      <c r="M8247" s="267">
        <v>-71.968293444133707</v>
      </c>
    </row>
    <row r="8248" spans="1:13" x14ac:dyDescent="0.25">
      <c r="A8248" s="267">
        <v>9771144</v>
      </c>
      <c r="B8248" s="267" t="s">
        <v>18571</v>
      </c>
      <c r="C8248" s="267" t="s">
        <v>2525</v>
      </c>
      <c r="D8248" s="268"/>
      <c r="E8248" s="267">
        <v>50</v>
      </c>
      <c r="F8248" s="269">
        <v>2025</v>
      </c>
      <c r="G8248" s="270">
        <v>4071</v>
      </c>
      <c r="M8248" s="267">
        <v>-76.192919538993578</v>
      </c>
    </row>
    <row r="8249" spans="1:13" x14ac:dyDescent="0.25">
      <c r="A8249" s="267">
        <v>9771145</v>
      </c>
      <c r="B8249" s="267" t="s">
        <v>18573</v>
      </c>
      <c r="C8249" s="267" t="s">
        <v>2525</v>
      </c>
      <c r="D8249" s="268"/>
      <c r="E8249" s="267">
        <v>50</v>
      </c>
      <c r="F8249" s="269">
        <v>1537</v>
      </c>
      <c r="G8249" s="270">
        <v>3088.8</v>
      </c>
      <c r="M8249" s="267">
        <v>-73.775479635294658</v>
      </c>
    </row>
    <row r="8250" spans="1:13" x14ac:dyDescent="0.25">
      <c r="A8250" s="267">
        <v>9771146</v>
      </c>
      <c r="B8250" s="267" t="s">
        <v>18575</v>
      </c>
      <c r="C8250" s="267" t="s">
        <v>2525</v>
      </c>
      <c r="D8250" s="268"/>
      <c r="E8250" s="267">
        <v>50</v>
      </c>
      <c r="F8250" s="269">
        <v>6704</v>
      </c>
      <c r="G8250" s="270">
        <v>13475.6</v>
      </c>
      <c r="M8250" s="267">
        <v>-74.220710429692758</v>
      </c>
    </row>
    <row r="8251" spans="1:13" x14ac:dyDescent="0.25">
      <c r="A8251" s="267">
        <v>9771149</v>
      </c>
      <c r="B8251" s="267" t="s">
        <v>18577</v>
      </c>
      <c r="C8251" s="267" t="s">
        <v>2525</v>
      </c>
      <c r="D8251" s="268"/>
      <c r="E8251" s="267">
        <v>50</v>
      </c>
      <c r="F8251" s="269">
        <v>984</v>
      </c>
      <c r="G8251" s="270">
        <v>1977.6</v>
      </c>
      <c r="M8251" s="267">
        <v>-73.597565315694993</v>
      </c>
    </row>
    <row r="8252" spans="1:13" x14ac:dyDescent="0.25">
      <c r="A8252" s="267">
        <v>9771155</v>
      </c>
      <c r="B8252" s="267" t="s">
        <v>18579</v>
      </c>
      <c r="C8252" s="267" t="s">
        <v>2525</v>
      </c>
      <c r="D8252" s="268"/>
      <c r="E8252" s="267">
        <v>60</v>
      </c>
      <c r="F8252" s="269">
        <v>821</v>
      </c>
      <c r="G8252" s="270">
        <v>1650</v>
      </c>
      <c r="M8252" s="267">
        <v>-80.703195049615843</v>
      </c>
    </row>
    <row r="8253" spans="1:13" x14ac:dyDescent="0.25">
      <c r="A8253" s="267">
        <v>9771156</v>
      </c>
      <c r="B8253" s="267" t="s">
        <v>18581</v>
      </c>
      <c r="C8253" s="267" t="s">
        <v>2525</v>
      </c>
      <c r="D8253" s="268"/>
      <c r="E8253" s="267">
        <v>50</v>
      </c>
      <c r="F8253" s="269">
        <v>3135</v>
      </c>
      <c r="G8253" s="270">
        <v>6301.8</v>
      </c>
      <c r="M8253" s="267">
        <v>-76.502821142743443</v>
      </c>
    </row>
    <row r="8254" spans="1:13" x14ac:dyDescent="0.25">
      <c r="A8254" s="267">
        <v>9771158</v>
      </c>
      <c r="B8254" s="267" t="s">
        <v>18583</v>
      </c>
      <c r="C8254" s="267" t="s">
        <v>2525</v>
      </c>
      <c r="D8254" s="268"/>
      <c r="E8254" s="267">
        <v>50</v>
      </c>
      <c r="F8254" s="269">
        <v>1214</v>
      </c>
      <c r="G8254" s="270">
        <v>2440.1999999999998</v>
      </c>
      <c r="M8254" s="267">
        <v>-72.123027163442885</v>
      </c>
    </row>
    <row r="8255" spans="1:13" x14ac:dyDescent="0.25">
      <c r="A8255" s="267">
        <v>9771160</v>
      </c>
      <c r="B8255" s="267" t="s">
        <v>18585</v>
      </c>
      <c r="C8255" s="267" t="s">
        <v>2525</v>
      </c>
      <c r="D8255" s="268"/>
      <c r="E8255" s="267">
        <v>50</v>
      </c>
      <c r="F8255" s="269">
        <v>1458</v>
      </c>
      <c r="G8255" s="270">
        <v>2931.2</v>
      </c>
      <c r="M8255" s="267">
        <v>-69.006616962288177</v>
      </c>
    </row>
    <row r="8256" spans="1:13" x14ac:dyDescent="0.25">
      <c r="A8256" s="267">
        <v>9771162</v>
      </c>
      <c r="B8256" s="267" t="s">
        <v>18587</v>
      </c>
      <c r="C8256" s="267" t="s">
        <v>2525</v>
      </c>
      <c r="D8256" s="268"/>
      <c r="E8256" s="267">
        <v>60</v>
      </c>
      <c r="F8256" s="269">
        <v>929</v>
      </c>
      <c r="G8256" s="270">
        <v>1867</v>
      </c>
      <c r="M8256" s="267">
        <v>-80.127296945716751</v>
      </c>
    </row>
    <row r="8257" spans="1:13" x14ac:dyDescent="0.25">
      <c r="A8257" s="267">
        <v>9771163</v>
      </c>
      <c r="B8257" s="267" t="s">
        <v>18589</v>
      </c>
      <c r="C8257" s="267" t="s">
        <v>2525</v>
      </c>
      <c r="D8257" s="268"/>
      <c r="E8257" s="267">
        <v>50</v>
      </c>
      <c r="F8257" s="269">
        <v>601</v>
      </c>
      <c r="G8257" s="270">
        <v>1208.2</v>
      </c>
      <c r="M8257" s="267">
        <v>-65.824866373630854</v>
      </c>
    </row>
    <row r="8258" spans="1:13" x14ac:dyDescent="0.25">
      <c r="A8258" s="267">
        <v>9771165</v>
      </c>
      <c r="B8258" s="267" t="s">
        <v>18591</v>
      </c>
      <c r="C8258" s="267" t="s">
        <v>2525</v>
      </c>
      <c r="D8258" s="268"/>
      <c r="E8258" s="267">
        <v>50</v>
      </c>
      <c r="F8258" s="269">
        <v>782</v>
      </c>
      <c r="G8258" s="270">
        <v>1572.2</v>
      </c>
      <c r="M8258" s="267">
        <v>-68.258596712024229</v>
      </c>
    </row>
    <row r="8259" spans="1:13" x14ac:dyDescent="0.25">
      <c r="A8259" s="267">
        <v>9771168</v>
      </c>
      <c r="B8259" s="267" t="s">
        <v>18593</v>
      </c>
      <c r="C8259" s="267" t="s">
        <v>2525</v>
      </c>
      <c r="D8259" s="268"/>
      <c r="E8259" s="267">
        <v>50</v>
      </c>
      <c r="F8259" s="269">
        <v>451</v>
      </c>
      <c r="G8259" s="270">
        <v>906</v>
      </c>
      <c r="M8259" s="267">
        <v>-52.245512817058028</v>
      </c>
    </row>
    <row r="8260" spans="1:13" x14ac:dyDescent="0.25">
      <c r="A8260" s="267">
        <v>9771169</v>
      </c>
      <c r="B8260" s="267" t="s">
        <v>18595</v>
      </c>
      <c r="C8260" s="267" t="s">
        <v>2525</v>
      </c>
      <c r="D8260" s="268"/>
      <c r="E8260" s="267">
        <v>50</v>
      </c>
      <c r="F8260" s="269">
        <v>673</v>
      </c>
      <c r="G8260" s="270">
        <v>1353.4</v>
      </c>
      <c r="M8260" s="267">
        <v>-66.24584609417154</v>
      </c>
    </row>
    <row r="8261" spans="1:13" x14ac:dyDescent="0.25">
      <c r="A8261" s="267">
        <v>9771176</v>
      </c>
      <c r="B8261" s="267" t="s">
        <v>18597</v>
      </c>
      <c r="C8261" s="267" t="s">
        <v>2525</v>
      </c>
      <c r="D8261" s="268"/>
      <c r="E8261" s="267">
        <v>50</v>
      </c>
      <c r="F8261" s="269">
        <v>568</v>
      </c>
      <c r="G8261" s="270">
        <v>1141</v>
      </c>
      <c r="M8261" s="267">
        <v>-76.031497532207524</v>
      </c>
    </row>
    <row r="8262" spans="1:13" x14ac:dyDescent="0.25">
      <c r="A8262" s="267">
        <v>9772111</v>
      </c>
      <c r="B8262" s="267" t="s">
        <v>18599</v>
      </c>
      <c r="C8262" s="267" t="s">
        <v>2525</v>
      </c>
      <c r="D8262" s="268"/>
      <c r="E8262" s="267">
        <v>50</v>
      </c>
      <c r="F8262" s="269">
        <v>1114</v>
      </c>
      <c r="G8262" s="270">
        <v>2238.6</v>
      </c>
      <c r="M8262" s="267">
        <v>-67.147692831589723</v>
      </c>
    </row>
    <row r="8263" spans="1:13" x14ac:dyDescent="0.25">
      <c r="A8263" s="267">
        <v>9772114</v>
      </c>
      <c r="B8263" s="267" t="s">
        <v>18601</v>
      </c>
      <c r="C8263" s="267" t="s">
        <v>2525</v>
      </c>
      <c r="D8263" s="268"/>
      <c r="E8263" s="267">
        <v>60</v>
      </c>
      <c r="F8263" s="269">
        <v>406</v>
      </c>
      <c r="G8263" s="270">
        <v>817</v>
      </c>
      <c r="M8263" s="267">
        <v>-79.627448132015815</v>
      </c>
    </row>
    <row r="8264" spans="1:13" x14ac:dyDescent="0.25">
      <c r="A8264" s="267">
        <v>9772115</v>
      </c>
      <c r="B8264" s="267" t="s">
        <v>18603</v>
      </c>
      <c r="C8264" s="267" t="s">
        <v>2525</v>
      </c>
      <c r="D8264" s="268"/>
      <c r="E8264" s="267">
        <v>50</v>
      </c>
      <c r="F8264" s="269">
        <v>1873</v>
      </c>
      <c r="G8264" s="270">
        <v>3764</v>
      </c>
      <c r="M8264" s="267">
        <v>-78.45476212128996</v>
      </c>
    </row>
    <row r="8265" spans="1:13" x14ac:dyDescent="0.25">
      <c r="A8265" s="267">
        <v>9772117</v>
      </c>
      <c r="B8265" s="267" t="s">
        <v>18605</v>
      </c>
      <c r="C8265" s="267" t="s">
        <v>2525</v>
      </c>
      <c r="D8265" s="268"/>
      <c r="E8265" s="267">
        <v>50</v>
      </c>
      <c r="F8265" s="269">
        <v>1455</v>
      </c>
      <c r="G8265" s="270">
        <v>2924.6</v>
      </c>
      <c r="M8265" s="267">
        <v>-71.291025290520679</v>
      </c>
    </row>
    <row r="8266" spans="1:13" x14ac:dyDescent="0.25">
      <c r="A8266" s="267">
        <v>9772121</v>
      </c>
      <c r="B8266" s="267" t="s">
        <v>18607</v>
      </c>
      <c r="C8266" s="267" t="s">
        <v>2525</v>
      </c>
      <c r="D8266" s="268"/>
      <c r="E8266" s="267">
        <v>50</v>
      </c>
      <c r="F8266" s="269">
        <v>1693</v>
      </c>
      <c r="G8266" s="270">
        <v>3403.2</v>
      </c>
      <c r="M8266" s="267">
        <v>-76.975448377552013</v>
      </c>
    </row>
    <row r="8267" spans="1:13" x14ac:dyDescent="0.25">
      <c r="A8267" s="267">
        <v>9772125</v>
      </c>
      <c r="B8267" s="267" t="s">
        <v>18609</v>
      </c>
      <c r="C8267" s="267" t="s">
        <v>22275</v>
      </c>
      <c r="D8267" s="268"/>
      <c r="E8267" s="267">
        <v>50</v>
      </c>
      <c r="F8267" s="269">
        <v>8196</v>
      </c>
      <c r="G8267" s="270">
        <v>16474.599999999999</v>
      </c>
      <c r="M8267" s="267">
        <v>-72.18222787886728</v>
      </c>
    </row>
    <row r="8268" spans="1:13" x14ac:dyDescent="0.25">
      <c r="A8268" s="267">
        <v>9772126</v>
      </c>
      <c r="B8268" s="267" t="s">
        <v>18611</v>
      </c>
      <c r="C8268" s="267" t="s">
        <v>2525</v>
      </c>
      <c r="D8268" s="268"/>
      <c r="E8268" s="267">
        <v>50</v>
      </c>
      <c r="F8268" s="269">
        <v>613</v>
      </c>
      <c r="G8268" s="270">
        <v>1231.8</v>
      </c>
      <c r="M8268" s="267">
        <v>-72.92052004605118</v>
      </c>
    </row>
    <row r="8269" spans="1:13" x14ac:dyDescent="0.25">
      <c r="A8269" s="267">
        <v>9772130</v>
      </c>
      <c r="B8269" s="267" t="s">
        <v>18613</v>
      </c>
      <c r="C8269" s="267" t="s">
        <v>2525</v>
      </c>
      <c r="D8269" s="268"/>
      <c r="E8269" s="267">
        <v>50</v>
      </c>
      <c r="F8269" s="269">
        <v>4881</v>
      </c>
      <c r="G8269" s="270">
        <v>9810.2000000000007</v>
      </c>
      <c r="M8269" s="267">
        <v>-71.926155180162965</v>
      </c>
    </row>
    <row r="8270" spans="1:13" x14ac:dyDescent="0.25">
      <c r="A8270" s="267">
        <v>9772131</v>
      </c>
      <c r="B8270" s="267" t="s">
        <v>18615</v>
      </c>
      <c r="C8270" s="267" t="s">
        <v>2525</v>
      </c>
      <c r="D8270" s="268"/>
      <c r="E8270" s="267">
        <v>50</v>
      </c>
      <c r="F8270" s="269">
        <v>3217</v>
      </c>
      <c r="G8270" s="270">
        <v>6466.8</v>
      </c>
      <c r="M8270" s="267">
        <v>-74.995103006254766</v>
      </c>
    </row>
    <row r="8271" spans="1:13" x14ac:dyDescent="0.25">
      <c r="A8271" s="267">
        <v>9772134</v>
      </c>
      <c r="B8271" s="267" t="s">
        <v>17415</v>
      </c>
      <c r="C8271" s="267" t="s">
        <v>2525</v>
      </c>
      <c r="D8271" s="268"/>
      <c r="E8271" s="267">
        <v>60</v>
      </c>
      <c r="F8271" s="269">
        <v>489</v>
      </c>
      <c r="G8271" s="270">
        <v>982.8</v>
      </c>
      <c r="M8271" s="267">
        <v>-80.083977607149365</v>
      </c>
    </row>
    <row r="8272" spans="1:13" x14ac:dyDescent="0.25">
      <c r="A8272" s="267">
        <v>9772136</v>
      </c>
      <c r="B8272" s="267" t="s">
        <v>18618</v>
      </c>
      <c r="C8272" s="267" t="s">
        <v>2525</v>
      </c>
      <c r="D8272" s="268"/>
      <c r="E8272" s="267">
        <v>50</v>
      </c>
      <c r="F8272" s="269">
        <v>508</v>
      </c>
      <c r="G8272" s="270">
        <v>1021.6</v>
      </c>
      <c r="M8272" s="267">
        <v>-75.477753739078153</v>
      </c>
    </row>
    <row r="8273" spans="1:13" x14ac:dyDescent="0.25">
      <c r="A8273" s="267">
        <v>9772137</v>
      </c>
      <c r="B8273" s="267" t="s">
        <v>18620</v>
      </c>
      <c r="C8273" s="267" t="s">
        <v>2525</v>
      </c>
      <c r="D8273" s="268"/>
      <c r="E8273" s="267">
        <v>50</v>
      </c>
      <c r="F8273" s="269">
        <v>675</v>
      </c>
      <c r="G8273" s="270">
        <v>1357.2</v>
      </c>
      <c r="M8273" s="267">
        <v>-75.265223736655102</v>
      </c>
    </row>
    <row r="8274" spans="1:13" x14ac:dyDescent="0.25">
      <c r="A8274" s="267">
        <v>9772141</v>
      </c>
      <c r="B8274" s="267" t="s">
        <v>18622</v>
      </c>
      <c r="C8274" s="267" t="s">
        <v>2525</v>
      </c>
      <c r="D8274" s="268"/>
      <c r="E8274" s="267">
        <v>50</v>
      </c>
      <c r="F8274" s="269">
        <v>2274</v>
      </c>
      <c r="G8274" s="270">
        <v>4571.6000000000004</v>
      </c>
      <c r="M8274" s="267">
        <v>-57.864100854631836</v>
      </c>
    </row>
    <row r="8275" spans="1:13" x14ac:dyDescent="0.25">
      <c r="A8275" s="267">
        <v>9772145</v>
      </c>
      <c r="B8275" s="267" t="s">
        <v>18624</v>
      </c>
      <c r="C8275" s="267" t="s">
        <v>2525</v>
      </c>
      <c r="D8275" s="268"/>
      <c r="E8275" s="267">
        <v>50</v>
      </c>
      <c r="F8275" s="269">
        <v>2274</v>
      </c>
      <c r="G8275" s="270">
        <v>4571.2</v>
      </c>
      <c r="M8275" s="267">
        <v>-72.120750308540522</v>
      </c>
    </row>
    <row r="8276" spans="1:13" x14ac:dyDescent="0.25">
      <c r="A8276" s="267">
        <v>9772147</v>
      </c>
      <c r="B8276" s="267" t="s">
        <v>18626</v>
      </c>
      <c r="C8276" s="267" t="s">
        <v>22275</v>
      </c>
      <c r="D8276" s="268"/>
      <c r="E8276" s="267">
        <v>50</v>
      </c>
      <c r="F8276" s="269">
        <v>10423</v>
      </c>
      <c r="G8276" s="270">
        <v>20949.599999999999</v>
      </c>
      <c r="M8276" s="267">
        <v>-58.384039652492405</v>
      </c>
    </row>
    <row r="8277" spans="1:13" x14ac:dyDescent="0.25">
      <c r="A8277" s="267">
        <v>9772148</v>
      </c>
      <c r="B8277" s="267" t="s">
        <v>18628</v>
      </c>
      <c r="C8277" s="267" t="s">
        <v>2525</v>
      </c>
      <c r="D8277" s="268"/>
      <c r="E8277" s="267">
        <v>50</v>
      </c>
      <c r="F8277" s="269">
        <v>2060</v>
      </c>
      <c r="G8277" s="270">
        <v>4140.3999999999996</v>
      </c>
      <c r="M8277" s="267">
        <v>-74.010990416662011</v>
      </c>
    </row>
    <row r="8278" spans="1:13" x14ac:dyDescent="0.25">
      <c r="A8278" s="267">
        <v>9772149</v>
      </c>
      <c r="B8278" s="267" t="s">
        <v>18630</v>
      </c>
      <c r="C8278" s="267" t="s">
        <v>2525</v>
      </c>
      <c r="D8278" s="268"/>
      <c r="E8278" s="267">
        <v>50</v>
      </c>
      <c r="F8278" s="269">
        <v>1761</v>
      </c>
      <c r="G8278" s="270">
        <v>3540.6</v>
      </c>
      <c r="M8278" s="267">
        <v>-75.036524992295668</v>
      </c>
    </row>
    <row r="8279" spans="1:13" x14ac:dyDescent="0.25">
      <c r="A8279" s="267">
        <v>9772151</v>
      </c>
      <c r="B8279" s="267" t="s">
        <v>18632</v>
      </c>
      <c r="C8279" s="267" t="s">
        <v>2525</v>
      </c>
      <c r="D8279" s="268"/>
      <c r="E8279" s="267">
        <v>50</v>
      </c>
      <c r="F8279" s="269">
        <v>2421</v>
      </c>
      <c r="G8279" s="270">
        <v>4866.3999999999996</v>
      </c>
      <c r="M8279" s="267">
        <v>-73.441597899792328</v>
      </c>
    </row>
    <row r="8280" spans="1:13" x14ac:dyDescent="0.25">
      <c r="A8280" s="267">
        <v>9772156</v>
      </c>
      <c r="B8280" s="267" t="s">
        <v>18634</v>
      </c>
      <c r="C8280" s="267" t="s">
        <v>2525</v>
      </c>
      <c r="D8280" s="268"/>
      <c r="E8280" s="267">
        <v>50</v>
      </c>
      <c r="F8280" s="269">
        <v>487</v>
      </c>
      <c r="G8280" s="270">
        <v>978</v>
      </c>
      <c r="M8280" s="267">
        <v>-77.806484540833836</v>
      </c>
    </row>
    <row r="8281" spans="1:13" x14ac:dyDescent="0.25">
      <c r="A8281" s="267">
        <v>9772157</v>
      </c>
      <c r="B8281" s="267" t="s">
        <v>18636</v>
      </c>
      <c r="C8281" s="267" t="s">
        <v>2525</v>
      </c>
      <c r="D8281" s="268"/>
      <c r="E8281" s="267">
        <v>50</v>
      </c>
      <c r="F8281" s="269">
        <v>727</v>
      </c>
      <c r="G8281" s="270">
        <v>1461.6</v>
      </c>
      <c r="M8281" s="267">
        <v>-78.582561417338027</v>
      </c>
    </row>
    <row r="8282" spans="1:13" x14ac:dyDescent="0.25">
      <c r="A8282" s="267">
        <v>9772159</v>
      </c>
      <c r="B8282" s="267" t="s">
        <v>18638</v>
      </c>
      <c r="C8282" s="267" t="s">
        <v>2525</v>
      </c>
      <c r="D8282" s="268"/>
      <c r="E8282" s="267">
        <v>50</v>
      </c>
      <c r="F8282" s="269">
        <v>1250</v>
      </c>
      <c r="G8282" s="270">
        <v>2511.6</v>
      </c>
      <c r="M8282" s="267">
        <v>-67.354787288764257</v>
      </c>
    </row>
    <row r="8283" spans="1:13" x14ac:dyDescent="0.25">
      <c r="A8283" s="267">
        <v>9772160</v>
      </c>
      <c r="B8283" s="267" t="s">
        <v>18640</v>
      </c>
      <c r="C8283" s="267" t="s">
        <v>2525</v>
      </c>
      <c r="D8283" s="268"/>
      <c r="E8283" s="267">
        <v>50</v>
      </c>
      <c r="F8283" s="269">
        <v>594</v>
      </c>
      <c r="G8283" s="270">
        <v>1194</v>
      </c>
      <c r="M8283" s="267">
        <v>-69.107751251025974</v>
      </c>
    </row>
    <row r="8284" spans="1:13" x14ac:dyDescent="0.25">
      <c r="A8284" s="267">
        <v>9772162</v>
      </c>
      <c r="B8284" s="267" t="s">
        <v>18642</v>
      </c>
      <c r="C8284" s="267" t="s">
        <v>2525</v>
      </c>
      <c r="D8284" s="268"/>
      <c r="E8284" s="267">
        <v>50</v>
      </c>
      <c r="F8284" s="269">
        <v>1348</v>
      </c>
      <c r="G8284" s="270">
        <v>2709</v>
      </c>
      <c r="M8284" s="267">
        <v>-78.345954676763228</v>
      </c>
    </row>
    <row r="8285" spans="1:13" x14ac:dyDescent="0.25">
      <c r="A8285" s="267">
        <v>9772163</v>
      </c>
      <c r="B8285" s="267" t="s">
        <v>18644</v>
      </c>
      <c r="C8285" s="267" t="s">
        <v>22275</v>
      </c>
      <c r="D8285" s="268"/>
      <c r="E8285" s="267">
        <v>50</v>
      </c>
      <c r="F8285" s="269">
        <v>13581</v>
      </c>
      <c r="G8285" s="270">
        <v>27297.200000000001</v>
      </c>
      <c r="M8285" s="267">
        <v>-72.073245516239581</v>
      </c>
    </row>
    <row r="8286" spans="1:13" x14ac:dyDescent="0.25">
      <c r="A8286" s="267">
        <v>9772166</v>
      </c>
      <c r="B8286" s="267" t="s">
        <v>18646</v>
      </c>
      <c r="C8286" s="267" t="s">
        <v>2525</v>
      </c>
      <c r="D8286" s="268"/>
      <c r="E8286" s="267">
        <v>50</v>
      </c>
      <c r="F8286" s="269">
        <v>416</v>
      </c>
      <c r="G8286" s="270">
        <v>835.4</v>
      </c>
      <c r="M8286" s="267">
        <v>-78.994951191422658</v>
      </c>
    </row>
    <row r="8287" spans="1:13" x14ac:dyDescent="0.25">
      <c r="A8287" s="267">
        <v>9772167</v>
      </c>
      <c r="B8287" s="267" t="s">
        <v>18648</v>
      </c>
      <c r="C8287" s="267" t="s">
        <v>2525</v>
      </c>
      <c r="D8287" s="268"/>
      <c r="E8287" s="267">
        <v>50</v>
      </c>
      <c r="F8287" s="269">
        <v>1229</v>
      </c>
      <c r="G8287" s="270">
        <v>2470.4</v>
      </c>
      <c r="M8287" s="267">
        <v>-68.256199496817317</v>
      </c>
    </row>
    <row r="8288" spans="1:13" x14ac:dyDescent="0.25">
      <c r="A8288" s="267">
        <v>9772168</v>
      </c>
      <c r="B8288" s="267" t="s">
        <v>18650</v>
      </c>
      <c r="C8288" s="267" t="s">
        <v>2525</v>
      </c>
      <c r="D8288" s="268"/>
      <c r="E8288" s="267">
        <v>50</v>
      </c>
      <c r="F8288" s="269">
        <v>832</v>
      </c>
      <c r="G8288" s="270">
        <v>1673</v>
      </c>
      <c r="M8288" s="267">
        <v>-57.047685007792779</v>
      </c>
    </row>
    <row r="8289" spans="1:13" x14ac:dyDescent="0.25">
      <c r="A8289" s="267">
        <v>9772170</v>
      </c>
      <c r="B8289" s="267" t="s">
        <v>18652</v>
      </c>
      <c r="C8289" s="267" t="s">
        <v>2525</v>
      </c>
      <c r="D8289" s="268"/>
      <c r="E8289" s="267">
        <v>50</v>
      </c>
      <c r="F8289" s="269">
        <v>1854</v>
      </c>
      <c r="G8289" s="270">
        <v>3726.6</v>
      </c>
      <c r="M8289" s="267">
        <v>-76.330691365525766</v>
      </c>
    </row>
    <row r="8290" spans="1:13" x14ac:dyDescent="0.25">
      <c r="A8290" s="267">
        <v>9772171</v>
      </c>
      <c r="B8290" s="267" t="s">
        <v>18654</v>
      </c>
      <c r="C8290" s="267" t="s">
        <v>2525</v>
      </c>
      <c r="D8290" s="268"/>
      <c r="E8290" s="267">
        <v>50</v>
      </c>
      <c r="F8290" s="269">
        <v>3680</v>
      </c>
      <c r="G8290" s="270">
        <v>7397</v>
      </c>
      <c r="M8290" s="267">
        <v>-72.587286181198408</v>
      </c>
    </row>
    <row r="8291" spans="1:13" x14ac:dyDescent="0.25">
      <c r="A8291" s="267">
        <v>9772177</v>
      </c>
      <c r="B8291" s="267" t="s">
        <v>18656</v>
      </c>
      <c r="C8291" s="267" t="s">
        <v>2525</v>
      </c>
      <c r="D8291" s="268"/>
      <c r="E8291" s="267">
        <v>50</v>
      </c>
      <c r="F8291" s="269">
        <v>5444</v>
      </c>
      <c r="G8291" s="270">
        <v>10941.6</v>
      </c>
      <c r="M8291" s="267">
        <v>-70.544765552501175</v>
      </c>
    </row>
    <row r="8292" spans="1:13" x14ac:dyDescent="0.25">
      <c r="A8292" s="267">
        <v>9772178</v>
      </c>
      <c r="B8292" s="267" t="s">
        <v>18658</v>
      </c>
      <c r="C8292" s="267" t="s">
        <v>2525</v>
      </c>
      <c r="D8292" s="268"/>
      <c r="E8292" s="267">
        <v>60</v>
      </c>
      <c r="F8292" s="269">
        <v>677</v>
      </c>
      <c r="G8292" s="270">
        <v>1361.4</v>
      </c>
      <c r="M8292" s="267">
        <v>-81.841822349036491</v>
      </c>
    </row>
    <row r="8293" spans="1:13" x14ac:dyDescent="0.25">
      <c r="A8293" s="267">
        <v>9772179</v>
      </c>
      <c r="B8293" s="267" t="s">
        <v>18660</v>
      </c>
      <c r="C8293" s="267" t="s">
        <v>2525</v>
      </c>
      <c r="D8293" s="268"/>
      <c r="E8293" s="267">
        <v>60</v>
      </c>
      <c r="F8293" s="269">
        <v>529</v>
      </c>
      <c r="G8293" s="270">
        <v>1062.4000000000001</v>
      </c>
      <c r="M8293" s="267">
        <v>-79.181745744302049</v>
      </c>
    </row>
    <row r="8294" spans="1:13" x14ac:dyDescent="0.25">
      <c r="A8294" s="267">
        <v>9772184</v>
      </c>
      <c r="B8294" s="267" t="s">
        <v>18662</v>
      </c>
      <c r="C8294" s="267" t="s">
        <v>22275</v>
      </c>
      <c r="D8294" s="268"/>
      <c r="E8294" s="267">
        <v>50</v>
      </c>
      <c r="F8294" s="269">
        <v>10630</v>
      </c>
      <c r="G8294" s="270">
        <v>21365.4</v>
      </c>
      <c r="M8294" s="267">
        <v>-67.376216588073049</v>
      </c>
    </row>
    <row r="8295" spans="1:13" x14ac:dyDescent="0.25">
      <c r="A8295" s="267">
        <v>9772185</v>
      </c>
      <c r="B8295" s="267" t="s">
        <v>18664</v>
      </c>
      <c r="C8295" s="267" t="s">
        <v>2525</v>
      </c>
      <c r="D8295" s="268"/>
      <c r="E8295" s="267">
        <v>50</v>
      </c>
      <c r="F8295" s="269">
        <v>1127</v>
      </c>
      <c r="G8295" s="270">
        <v>2265.6</v>
      </c>
      <c r="M8295" s="267">
        <v>-76.599957422512887</v>
      </c>
    </row>
    <row r="8296" spans="1:13" x14ac:dyDescent="0.25">
      <c r="A8296" s="267">
        <v>9772186</v>
      </c>
      <c r="B8296" s="267" t="s">
        <v>18666</v>
      </c>
      <c r="C8296" s="267" t="s">
        <v>2525</v>
      </c>
      <c r="D8296" s="268"/>
      <c r="E8296" s="267">
        <v>50</v>
      </c>
      <c r="F8296" s="269">
        <v>821</v>
      </c>
      <c r="G8296" s="270">
        <v>1651</v>
      </c>
      <c r="M8296" s="267">
        <v>-74.150455914394612</v>
      </c>
    </row>
    <row r="8297" spans="1:13" x14ac:dyDescent="0.25">
      <c r="A8297" s="267">
        <v>9772197</v>
      </c>
      <c r="B8297" s="267" t="s">
        <v>18668</v>
      </c>
      <c r="C8297" s="267" t="s">
        <v>2525</v>
      </c>
      <c r="D8297" s="268"/>
      <c r="E8297" s="267">
        <v>60</v>
      </c>
      <c r="F8297" s="269">
        <v>498</v>
      </c>
      <c r="G8297" s="270">
        <v>1001.8</v>
      </c>
      <c r="M8297" s="267">
        <v>-82.202255171790156</v>
      </c>
    </row>
    <row r="8298" spans="1:13" x14ac:dyDescent="0.25">
      <c r="A8298" s="267">
        <v>9772200</v>
      </c>
      <c r="B8298" s="267" t="s">
        <v>18670</v>
      </c>
      <c r="C8298" s="267" t="s">
        <v>22275</v>
      </c>
      <c r="D8298" s="268"/>
      <c r="E8298" s="267">
        <v>50</v>
      </c>
      <c r="F8298" s="269">
        <v>6626</v>
      </c>
      <c r="G8298" s="270">
        <v>13319.2</v>
      </c>
      <c r="M8298" s="267">
        <v>-64.954416264678798</v>
      </c>
    </row>
    <row r="8299" spans="1:13" x14ac:dyDescent="0.25">
      <c r="A8299" s="267">
        <v>9772202</v>
      </c>
      <c r="B8299" s="267" t="s">
        <v>18672</v>
      </c>
      <c r="C8299" s="267" t="s">
        <v>22275</v>
      </c>
      <c r="D8299" s="268"/>
      <c r="E8299" s="267">
        <v>50</v>
      </c>
      <c r="F8299" s="269">
        <v>7253</v>
      </c>
      <c r="G8299" s="270">
        <v>14578</v>
      </c>
      <c r="M8299" s="267">
        <v>-73.586545758255184</v>
      </c>
    </row>
    <row r="8300" spans="1:13" x14ac:dyDescent="0.25">
      <c r="A8300" s="267">
        <v>9772207</v>
      </c>
      <c r="B8300" s="267" t="s">
        <v>18674</v>
      </c>
      <c r="C8300" s="267" t="s">
        <v>2525</v>
      </c>
      <c r="D8300" s="268"/>
      <c r="E8300" s="267">
        <v>50</v>
      </c>
      <c r="F8300" s="269">
        <v>1909</v>
      </c>
      <c r="G8300" s="270">
        <v>3836.6</v>
      </c>
      <c r="M8300" s="267">
        <v>-68.649287468722946</v>
      </c>
    </row>
    <row r="8301" spans="1:13" x14ac:dyDescent="0.25">
      <c r="A8301" s="267">
        <v>9772209</v>
      </c>
      <c r="B8301" s="267" t="s">
        <v>18676</v>
      </c>
      <c r="C8301" s="267" t="s">
        <v>2525</v>
      </c>
      <c r="D8301" s="268"/>
      <c r="E8301" s="267">
        <v>50</v>
      </c>
      <c r="F8301" s="269">
        <v>3196</v>
      </c>
      <c r="G8301" s="270">
        <v>6423.2</v>
      </c>
      <c r="M8301" s="267">
        <v>-75.236628693338545</v>
      </c>
    </row>
    <row r="8302" spans="1:13" x14ac:dyDescent="0.25">
      <c r="A8302" s="267">
        <v>9772211</v>
      </c>
      <c r="B8302" s="267" t="s">
        <v>18678</v>
      </c>
      <c r="C8302" s="267" t="s">
        <v>2525</v>
      </c>
      <c r="D8302" s="268"/>
      <c r="E8302" s="267">
        <v>50</v>
      </c>
      <c r="F8302" s="269">
        <v>551</v>
      </c>
      <c r="G8302" s="270">
        <v>1107.8</v>
      </c>
      <c r="M8302" s="267">
        <v>-71.911612433988523</v>
      </c>
    </row>
    <row r="8303" spans="1:13" x14ac:dyDescent="0.25">
      <c r="A8303" s="267">
        <v>9772214</v>
      </c>
      <c r="B8303" s="267" t="s">
        <v>18680</v>
      </c>
      <c r="C8303" s="267" t="s">
        <v>2525</v>
      </c>
      <c r="D8303" s="268"/>
      <c r="E8303" s="267">
        <v>50</v>
      </c>
      <c r="F8303" s="269">
        <v>568</v>
      </c>
      <c r="G8303" s="270">
        <v>1141.4000000000001</v>
      </c>
      <c r="M8303" s="267">
        <v>-73.859026182057562</v>
      </c>
    </row>
    <row r="8304" spans="1:13" x14ac:dyDescent="0.25">
      <c r="A8304" s="267">
        <v>9772215</v>
      </c>
      <c r="B8304" s="267" t="s">
        <v>18682</v>
      </c>
      <c r="C8304" s="267" t="s">
        <v>2525</v>
      </c>
      <c r="D8304" s="268"/>
      <c r="E8304" s="267">
        <v>50</v>
      </c>
      <c r="F8304" s="269">
        <v>1451</v>
      </c>
      <c r="G8304" s="270">
        <v>2917</v>
      </c>
      <c r="M8304" s="267">
        <v>-70.723468938851681</v>
      </c>
    </row>
    <row r="8305" spans="1:13" x14ac:dyDescent="0.25">
      <c r="A8305" s="267">
        <v>9772216</v>
      </c>
      <c r="B8305" s="267" t="s">
        <v>18684</v>
      </c>
      <c r="C8305" s="267" t="s">
        <v>2525</v>
      </c>
      <c r="D8305" s="268"/>
      <c r="E8305" s="267">
        <v>50</v>
      </c>
      <c r="F8305" s="269">
        <v>1779</v>
      </c>
      <c r="G8305" s="270">
        <v>3575</v>
      </c>
      <c r="M8305" s="267">
        <v>-74.911714793114214</v>
      </c>
    </row>
    <row r="8306" spans="1:13" x14ac:dyDescent="0.25">
      <c r="A8306" s="267">
        <v>9772217</v>
      </c>
      <c r="B8306" s="267" t="s">
        <v>18686</v>
      </c>
      <c r="C8306" s="267" t="s">
        <v>2525</v>
      </c>
      <c r="D8306" s="268"/>
      <c r="E8306" s="267">
        <v>50</v>
      </c>
      <c r="F8306" s="269">
        <v>753</v>
      </c>
      <c r="G8306" s="270">
        <v>1513.2</v>
      </c>
      <c r="M8306" s="267">
        <v>-73.164537744421125</v>
      </c>
    </row>
    <row r="8307" spans="1:13" x14ac:dyDescent="0.25">
      <c r="A8307" s="267">
        <v>9772223</v>
      </c>
      <c r="B8307" s="267" t="s">
        <v>18688</v>
      </c>
      <c r="C8307" s="267" t="s">
        <v>2525</v>
      </c>
      <c r="D8307" s="268"/>
      <c r="E8307" s="267">
        <v>50</v>
      </c>
      <c r="F8307" s="269">
        <v>3034</v>
      </c>
      <c r="G8307" s="270">
        <v>6097.4</v>
      </c>
      <c r="M8307" s="267">
        <v>-60.888827555280294</v>
      </c>
    </row>
    <row r="8308" spans="1:13" x14ac:dyDescent="0.25">
      <c r="A8308" s="267">
        <v>9772451</v>
      </c>
      <c r="B8308" s="267" t="s">
        <v>18690</v>
      </c>
      <c r="C8308" s="267" t="s">
        <v>22278</v>
      </c>
      <c r="D8308" s="268"/>
      <c r="E8308" s="267">
        <v>50</v>
      </c>
      <c r="F8308" s="269">
        <v>0</v>
      </c>
      <c r="G8308" s="270">
        <v>0</v>
      </c>
      <c r="M8308" s="267">
        <v>0</v>
      </c>
    </row>
    <row r="8309" spans="1:13" x14ac:dyDescent="0.25">
      <c r="A8309" s="267">
        <v>9773111</v>
      </c>
      <c r="B8309" s="267" t="s">
        <v>18692</v>
      </c>
      <c r="C8309" s="267" t="s">
        <v>2525</v>
      </c>
      <c r="D8309" s="268"/>
      <c r="E8309" s="267">
        <v>50</v>
      </c>
      <c r="F8309" s="269">
        <v>669</v>
      </c>
      <c r="G8309" s="270">
        <v>1345.4</v>
      </c>
      <c r="M8309" s="267">
        <v>-76.623413412829123</v>
      </c>
    </row>
    <row r="8310" spans="1:13" x14ac:dyDescent="0.25">
      <c r="A8310" s="267">
        <v>9773112</v>
      </c>
      <c r="B8310" s="267" t="s">
        <v>18694</v>
      </c>
      <c r="C8310" s="267" t="s">
        <v>2525</v>
      </c>
      <c r="D8310" s="268"/>
      <c r="E8310" s="267">
        <v>50</v>
      </c>
      <c r="F8310" s="269">
        <v>1117</v>
      </c>
      <c r="G8310" s="270">
        <v>2244.1999999999998</v>
      </c>
      <c r="M8310" s="267">
        <v>-71.349732500699531</v>
      </c>
    </row>
    <row r="8311" spans="1:13" x14ac:dyDescent="0.25">
      <c r="A8311" s="267">
        <v>9773113</v>
      </c>
      <c r="B8311" s="267" t="s">
        <v>18696</v>
      </c>
      <c r="C8311" s="267" t="s">
        <v>2525</v>
      </c>
      <c r="D8311" s="268"/>
      <c r="E8311" s="267">
        <v>50</v>
      </c>
      <c r="F8311" s="269">
        <v>644</v>
      </c>
      <c r="G8311" s="270">
        <v>1294.2</v>
      </c>
      <c r="M8311" s="267">
        <v>-76.365890412302434</v>
      </c>
    </row>
    <row r="8312" spans="1:13" x14ac:dyDescent="0.25">
      <c r="A8312" s="267">
        <v>9773116</v>
      </c>
      <c r="B8312" s="267" t="s">
        <v>18698</v>
      </c>
      <c r="C8312" s="267" t="s">
        <v>2525</v>
      </c>
      <c r="D8312" s="268"/>
      <c r="E8312" s="267">
        <v>60</v>
      </c>
      <c r="F8312" s="269">
        <v>663</v>
      </c>
      <c r="G8312" s="270">
        <v>1333.2</v>
      </c>
      <c r="M8312" s="267">
        <v>-79.078086933026228</v>
      </c>
    </row>
    <row r="8313" spans="1:13" x14ac:dyDescent="0.25">
      <c r="A8313" s="267">
        <v>9773117</v>
      </c>
      <c r="B8313" s="267" t="s">
        <v>18700</v>
      </c>
      <c r="C8313" s="267" t="s">
        <v>2525</v>
      </c>
      <c r="D8313" s="268"/>
      <c r="E8313" s="267">
        <v>50</v>
      </c>
      <c r="F8313" s="269">
        <v>1757</v>
      </c>
      <c r="G8313" s="270">
        <v>3530.6</v>
      </c>
      <c r="M8313" s="267">
        <v>-63.870458894749611</v>
      </c>
    </row>
    <row r="8314" spans="1:13" x14ac:dyDescent="0.25">
      <c r="A8314" s="267">
        <v>9773119</v>
      </c>
      <c r="B8314" s="267" t="s">
        <v>18702</v>
      </c>
      <c r="C8314" s="267" t="s">
        <v>2525</v>
      </c>
      <c r="D8314" s="268"/>
      <c r="E8314" s="267">
        <v>50</v>
      </c>
      <c r="F8314" s="269">
        <v>845</v>
      </c>
      <c r="G8314" s="270">
        <v>1699.4</v>
      </c>
      <c r="M8314" s="267">
        <v>-77.215267254271083</v>
      </c>
    </row>
    <row r="8315" spans="1:13" x14ac:dyDescent="0.25">
      <c r="A8315" s="267">
        <v>9773122</v>
      </c>
      <c r="B8315" s="267" t="s">
        <v>18704</v>
      </c>
      <c r="C8315" s="267" t="s">
        <v>2525</v>
      </c>
      <c r="D8315" s="268"/>
      <c r="E8315" s="267">
        <v>50</v>
      </c>
      <c r="F8315" s="269">
        <v>2841</v>
      </c>
      <c r="G8315" s="270">
        <v>5710</v>
      </c>
      <c r="M8315" s="267">
        <v>-63.576077647891822</v>
      </c>
    </row>
    <row r="8316" spans="1:13" x14ac:dyDescent="0.25">
      <c r="A8316" s="267">
        <v>9773125</v>
      </c>
      <c r="B8316" s="267" t="s">
        <v>18706</v>
      </c>
      <c r="C8316" s="267" t="s">
        <v>22275</v>
      </c>
      <c r="D8316" s="268"/>
      <c r="E8316" s="267">
        <v>50</v>
      </c>
      <c r="F8316" s="269">
        <v>9030</v>
      </c>
      <c r="G8316" s="270">
        <v>18150.400000000001</v>
      </c>
      <c r="M8316" s="267">
        <v>-69.293986751768415</v>
      </c>
    </row>
    <row r="8317" spans="1:13" x14ac:dyDescent="0.25">
      <c r="A8317" s="267">
        <v>9773133</v>
      </c>
      <c r="B8317" s="267" t="s">
        <v>18708</v>
      </c>
      <c r="C8317" s="267" t="s">
        <v>2525</v>
      </c>
      <c r="D8317" s="268"/>
      <c r="E8317" s="267">
        <v>50</v>
      </c>
      <c r="F8317" s="269">
        <v>546</v>
      </c>
      <c r="G8317" s="270">
        <v>1096.5999999999999</v>
      </c>
      <c r="M8317" s="267">
        <v>-76.212010384300228</v>
      </c>
    </row>
    <row r="8318" spans="1:13" x14ac:dyDescent="0.25">
      <c r="A8318" s="267">
        <v>9773136</v>
      </c>
      <c r="B8318" s="267" t="s">
        <v>18710</v>
      </c>
      <c r="C8318" s="267" t="s">
        <v>22275</v>
      </c>
      <c r="D8318" s="268"/>
      <c r="E8318" s="267">
        <v>50</v>
      </c>
      <c r="F8318" s="269">
        <v>3824</v>
      </c>
      <c r="G8318" s="270">
        <v>7686.4</v>
      </c>
      <c r="M8318" s="267">
        <v>-64.431859182938041</v>
      </c>
    </row>
    <row r="8319" spans="1:13" x14ac:dyDescent="0.25">
      <c r="A8319" s="267">
        <v>9773137</v>
      </c>
      <c r="B8319" s="267" t="s">
        <v>18712</v>
      </c>
      <c r="C8319" s="267" t="s">
        <v>2525</v>
      </c>
      <c r="D8319" s="268"/>
      <c r="E8319" s="267">
        <v>60</v>
      </c>
      <c r="F8319" s="269">
        <v>776</v>
      </c>
      <c r="G8319" s="270">
        <v>1559</v>
      </c>
      <c r="M8319" s="267">
        <v>-80.145082566593814</v>
      </c>
    </row>
    <row r="8320" spans="1:13" x14ac:dyDescent="0.25">
      <c r="A8320" s="267">
        <v>9773139</v>
      </c>
      <c r="B8320" s="267" t="s">
        <v>18714</v>
      </c>
      <c r="C8320" s="267" t="s">
        <v>22275</v>
      </c>
      <c r="D8320" s="268"/>
      <c r="E8320" s="267">
        <v>50</v>
      </c>
      <c r="F8320" s="269">
        <v>3263</v>
      </c>
      <c r="G8320" s="270">
        <v>6558.8</v>
      </c>
      <c r="M8320" s="267">
        <v>-74.973260399134517</v>
      </c>
    </row>
    <row r="8321" spans="1:13" x14ac:dyDescent="0.25">
      <c r="A8321" s="267">
        <v>9773140</v>
      </c>
      <c r="B8321" s="267" t="s">
        <v>5291</v>
      </c>
      <c r="C8321" s="267" t="s">
        <v>2525</v>
      </c>
      <c r="D8321" s="268"/>
      <c r="E8321" s="267">
        <v>50</v>
      </c>
      <c r="F8321" s="269">
        <v>1856</v>
      </c>
      <c r="G8321" s="270">
        <v>3731</v>
      </c>
      <c r="M8321" s="267">
        <v>-78.263569623985589</v>
      </c>
    </row>
    <row r="8322" spans="1:13" x14ac:dyDescent="0.25">
      <c r="A8322" s="267">
        <v>9773143</v>
      </c>
      <c r="B8322" s="267" t="s">
        <v>18717</v>
      </c>
      <c r="C8322" s="267" t="s">
        <v>2525</v>
      </c>
      <c r="D8322" s="268"/>
      <c r="E8322" s="267">
        <v>60</v>
      </c>
      <c r="F8322" s="269">
        <v>767</v>
      </c>
      <c r="G8322" s="270">
        <v>1542.6</v>
      </c>
      <c r="M8322" s="267">
        <v>-79.277586203753572</v>
      </c>
    </row>
    <row r="8323" spans="1:13" x14ac:dyDescent="0.25">
      <c r="A8323" s="267">
        <v>9773144</v>
      </c>
      <c r="B8323" s="267" t="s">
        <v>18719</v>
      </c>
      <c r="C8323" s="267" t="s">
        <v>22275</v>
      </c>
      <c r="D8323" s="268"/>
      <c r="E8323" s="267">
        <v>50</v>
      </c>
      <c r="F8323" s="269">
        <v>5288</v>
      </c>
      <c r="G8323" s="270">
        <v>10629.2</v>
      </c>
      <c r="M8323" s="267">
        <v>-68.032590926469851</v>
      </c>
    </row>
    <row r="8324" spans="1:13" x14ac:dyDescent="0.25">
      <c r="A8324" s="267">
        <v>9773146</v>
      </c>
      <c r="B8324" s="267" t="s">
        <v>18721</v>
      </c>
      <c r="C8324" s="267" t="s">
        <v>2525</v>
      </c>
      <c r="D8324" s="268"/>
      <c r="E8324" s="267">
        <v>60</v>
      </c>
      <c r="F8324" s="269">
        <v>487</v>
      </c>
      <c r="G8324" s="270">
        <v>979.8</v>
      </c>
      <c r="M8324" s="267">
        <v>-80.260149773030648</v>
      </c>
    </row>
    <row r="8325" spans="1:13" x14ac:dyDescent="0.25">
      <c r="A8325" s="267">
        <v>9773147</v>
      </c>
      <c r="B8325" s="267" t="s">
        <v>18723</v>
      </c>
      <c r="C8325" s="267" t="s">
        <v>2525</v>
      </c>
      <c r="D8325" s="268"/>
      <c r="E8325" s="267">
        <v>60</v>
      </c>
      <c r="F8325" s="269">
        <v>658</v>
      </c>
      <c r="G8325" s="270">
        <v>1321.6</v>
      </c>
      <c r="M8325" s="267">
        <v>-81.058467315989304</v>
      </c>
    </row>
    <row r="8326" spans="1:13" x14ac:dyDescent="0.25">
      <c r="A8326" s="267">
        <v>9773150</v>
      </c>
      <c r="B8326" s="267" t="s">
        <v>18725</v>
      </c>
      <c r="C8326" s="267" t="s">
        <v>2525</v>
      </c>
      <c r="D8326" s="268"/>
      <c r="E8326" s="267">
        <v>50</v>
      </c>
      <c r="F8326" s="269">
        <v>823</v>
      </c>
      <c r="G8326" s="270">
        <v>1653.4</v>
      </c>
      <c r="M8326" s="267">
        <v>-77.749241425847345</v>
      </c>
    </row>
    <row r="8327" spans="1:13" x14ac:dyDescent="0.25">
      <c r="A8327" s="267">
        <v>9773153</v>
      </c>
      <c r="B8327" s="267" t="s">
        <v>18727</v>
      </c>
      <c r="C8327" s="267" t="s">
        <v>2525</v>
      </c>
      <c r="D8327" s="268"/>
      <c r="E8327" s="267">
        <v>50</v>
      </c>
      <c r="F8327" s="269">
        <v>498</v>
      </c>
      <c r="G8327" s="270">
        <v>1001.8</v>
      </c>
      <c r="M8327" s="267">
        <v>-70.134758351274456</v>
      </c>
    </row>
    <row r="8328" spans="1:13" x14ac:dyDescent="0.25">
      <c r="A8328" s="267">
        <v>9773164</v>
      </c>
      <c r="B8328" s="267" t="s">
        <v>14858</v>
      </c>
      <c r="C8328" s="267" t="s">
        <v>2525</v>
      </c>
      <c r="D8328" s="268"/>
      <c r="E8328" s="267">
        <v>50</v>
      </c>
      <c r="F8328" s="269">
        <v>703</v>
      </c>
      <c r="G8328" s="270">
        <v>1412.4</v>
      </c>
      <c r="M8328" s="267">
        <v>-78.380605905036191</v>
      </c>
    </row>
    <row r="8329" spans="1:13" x14ac:dyDescent="0.25">
      <c r="A8329" s="267">
        <v>9773170</v>
      </c>
      <c r="B8329" s="267" t="s">
        <v>18730</v>
      </c>
      <c r="C8329" s="267" t="s">
        <v>2525</v>
      </c>
      <c r="D8329" s="268"/>
      <c r="E8329" s="267">
        <v>50</v>
      </c>
      <c r="F8329" s="269">
        <v>1774</v>
      </c>
      <c r="G8329" s="270">
        <v>3565.6</v>
      </c>
      <c r="M8329" s="267">
        <v>-72.553445439524381</v>
      </c>
    </row>
    <row r="8330" spans="1:13" x14ac:dyDescent="0.25">
      <c r="A8330" s="267">
        <v>9773179</v>
      </c>
      <c r="B8330" s="267" t="s">
        <v>18732</v>
      </c>
      <c r="C8330" s="267" t="s">
        <v>2525</v>
      </c>
      <c r="D8330" s="268"/>
      <c r="E8330" s="267">
        <v>60</v>
      </c>
      <c r="F8330" s="269">
        <v>609</v>
      </c>
      <c r="G8330" s="270">
        <v>1224.5999999999999</v>
      </c>
      <c r="M8330" s="267">
        <v>-81.836265396232747</v>
      </c>
    </row>
    <row r="8331" spans="1:13" x14ac:dyDescent="0.25">
      <c r="A8331" s="267">
        <v>9773182</v>
      </c>
      <c r="B8331" s="267" t="s">
        <v>18734</v>
      </c>
      <c r="C8331" s="267" t="s">
        <v>22275</v>
      </c>
      <c r="D8331" s="268"/>
      <c r="E8331" s="267">
        <v>50</v>
      </c>
      <c r="F8331" s="269">
        <v>4400</v>
      </c>
      <c r="G8331" s="270">
        <v>8844.6</v>
      </c>
      <c r="M8331" s="267">
        <v>-60.241830038014818</v>
      </c>
    </row>
    <row r="8332" spans="1:13" x14ac:dyDescent="0.25">
      <c r="A8332" s="267">
        <v>9773183</v>
      </c>
      <c r="B8332" s="267" t="s">
        <v>18736</v>
      </c>
      <c r="C8332" s="267" t="s">
        <v>2525</v>
      </c>
      <c r="D8332" s="268"/>
      <c r="E8332" s="267">
        <v>50</v>
      </c>
      <c r="F8332" s="269">
        <v>1137</v>
      </c>
      <c r="G8332" s="270">
        <v>2285.1999999999998</v>
      </c>
      <c r="M8332" s="267">
        <v>-77.546130871255201</v>
      </c>
    </row>
    <row r="8333" spans="1:13" x14ac:dyDescent="0.25">
      <c r="A8333" s="267">
        <v>9773186</v>
      </c>
      <c r="B8333" s="267" t="s">
        <v>18738</v>
      </c>
      <c r="C8333" s="267" t="s">
        <v>2525</v>
      </c>
      <c r="D8333" s="268"/>
      <c r="E8333" s="267">
        <v>50</v>
      </c>
      <c r="F8333" s="269">
        <v>499</v>
      </c>
      <c r="G8333" s="270">
        <v>1002.4</v>
      </c>
      <c r="M8333" s="267">
        <v>-78.300572000289122</v>
      </c>
    </row>
    <row r="8334" spans="1:13" x14ac:dyDescent="0.25">
      <c r="A8334" s="267">
        <v>9773187</v>
      </c>
      <c r="B8334" s="267" t="s">
        <v>18740</v>
      </c>
      <c r="C8334" s="267" t="s">
        <v>2525</v>
      </c>
      <c r="D8334" s="268"/>
      <c r="E8334" s="267">
        <v>50</v>
      </c>
      <c r="F8334" s="269">
        <v>371</v>
      </c>
      <c r="G8334" s="270">
        <v>745.2</v>
      </c>
      <c r="M8334" s="267">
        <v>-66.496014665736141</v>
      </c>
    </row>
    <row r="8335" spans="1:13" x14ac:dyDescent="0.25">
      <c r="A8335" s="267">
        <v>9773188</v>
      </c>
      <c r="B8335" s="267" t="s">
        <v>18742</v>
      </c>
      <c r="C8335" s="267" t="s">
        <v>2525</v>
      </c>
      <c r="D8335" s="268"/>
      <c r="E8335" s="267">
        <v>60</v>
      </c>
      <c r="F8335" s="269">
        <v>624</v>
      </c>
      <c r="G8335" s="270">
        <v>1254.5999999999999</v>
      </c>
      <c r="M8335" s="267">
        <v>-79.639645321883492</v>
      </c>
    </row>
    <row r="8336" spans="1:13" x14ac:dyDescent="0.25">
      <c r="A8336" s="267">
        <v>9774111</v>
      </c>
      <c r="B8336" s="267" t="s">
        <v>18744</v>
      </c>
      <c r="C8336" s="267" t="s">
        <v>2525</v>
      </c>
      <c r="D8336" s="268"/>
      <c r="E8336" s="267">
        <v>60</v>
      </c>
      <c r="F8336" s="269">
        <v>547</v>
      </c>
      <c r="G8336" s="270">
        <v>1099.8</v>
      </c>
      <c r="M8336" s="267">
        <v>-79.457854072335337</v>
      </c>
    </row>
    <row r="8337" spans="1:13" x14ac:dyDescent="0.25">
      <c r="A8337" s="267">
        <v>9774115</v>
      </c>
      <c r="B8337" s="267" t="s">
        <v>18746</v>
      </c>
      <c r="C8337" s="267" t="s">
        <v>2525</v>
      </c>
      <c r="D8337" s="268"/>
      <c r="E8337" s="267">
        <v>50</v>
      </c>
      <c r="F8337" s="269">
        <v>593</v>
      </c>
      <c r="G8337" s="270">
        <v>1191</v>
      </c>
      <c r="M8337" s="267">
        <v>-57.822106315493841</v>
      </c>
    </row>
    <row r="8338" spans="1:13" x14ac:dyDescent="0.25">
      <c r="A8338" s="267">
        <v>9774116</v>
      </c>
      <c r="B8338" s="267" t="s">
        <v>18748</v>
      </c>
      <c r="C8338" s="267" t="s">
        <v>2525</v>
      </c>
      <c r="D8338" s="268"/>
      <c r="E8338" s="267">
        <v>70</v>
      </c>
      <c r="F8338" s="269">
        <v>1626</v>
      </c>
      <c r="G8338" s="270">
        <v>3268</v>
      </c>
      <c r="M8338" s="267">
        <v>-85.354392421217455</v>
      </c>
    </row>
    <row r="8339" spans="1:13" x14ac:dyDescent="0.25">
      <c r="A8339" s="267">
        <v>9774117</v>
      </c>
      <c r="B8339" s="267" t="s">
        <v>4302</v>
      </c>
      <c r="C8339" s="267" t="s">
        <v>2525</v>
      </c>
      <c r="D8339" s="268"/>
      <c r="E8339" s="267">
        <v>60</v>
      </c>
      <c r="F8339" s="269">
        <v>609</v>
      </c>
      <c r="G8339" s="270">
        <v>1224</v>
      </c>
      <c r="M8339" s="267">
        <v>-79.418610854105509</v>
      </c>
    </row>
    <row r="8340" spans="1:13" x14ac:dyDescent="0.25">
      <c r="A8340" s="267">
        <v>9774118</v>
      </c>
      <c r="B8340" s="267" t="s">
        <v>18751</v>
      </c>
      <c r="C8340" s="267" t="s">
        <v>2525</v>
      </c>
      <c r="D8340" s="268"/>
      <c r="E8340" s="267">
        <v>50</v>
      </c>
      <c r="F8340" s="269">
        <v>729</v>
      </c>
      <c r="G8340" s="270">
        <v>1465.6</v>
      </c>
      <c r="M8340" s="267">
        <v>-70.308151044504385</v>
      </c>
    </row>
    <row r="8341" spans="1:13" x14ac:dyDescent="0.25">
      <c r="A8341" s="267">
        <v>9774119</v>
      </c>
      <c r="B8341" s="267" t="s">
        <v>18753</v>
      </c>
      <c r="C8341" s="267" t="s">
        <v>2525</v>
      </c>
      <c r="D8341" s="268"/>
      <c r="E8341" s="267">
        <v>50</v>
      </c>
      <c r="F8341" s="269">
        <v>2341</v>
      </c>
      <c r="G8341" s="270">
        <v>4705</v>
      </c>
      <c r="M8341" s="267">
        <v>-76.792010808029616</v>
      </c>
    </row>
    <row r="8342" spans="1:13" x14ac:dyDescent="0.25">
      <c r="A8342" s="267">
        <v>9774121</v>
      </c>
      <c r="B8342" s="267" t="s">
        <v>18755</v>
      </c>
      <c r="C8342" s="267" t="s">
        <v>22275</v>
      </c>
      <c r="D8342" s="268"/>
      <c r="E8342" s="267">
        <v>50</v>
      </c>
      <c r="F8342" s="269">
        <v>4640</v>
      </c>
      <c r="G8342" s="270">
        <v>9326.6</v>
      </c>
      <c r="M8342" s="267">
        <v>-56.712249977462918</v>
      </c>
    </row>
    <row r="8343" spans="1:13" x14ac:dyDescent="0.25">
      <c r="A8343" s="267">
        <v>9774122</v>
      </c>
      <c r="B8343" s="267" t="s">
        <v>18757</v>
      </c>
      <c r="C8343" s="267" t="s">
        <v>2525</v>
      </c>
      <c r="D8343" s="268"/>
      <c r="E8343" s="267">
        <v>50</v>
      </c>
      <c r="F8343" s="269">
        <v>1628</v>
      </c>
      <c r="G8343" s="270">
        <v>3271.6</v>
      </c>
      <c r="M8343" s="267">
        <v>-76.599119574414914</v>
      </c>
    </row>
    <row r="8344" spans="1:13" x14ac:dyDescent="0.25">
      <c r="A8344" s="267">
        <v>9774124</v>
      </c>
      <c r="B8344" s="267" t="s">
        <v>18759</v>
      </c>
      <c r="C8344" s="267" t="s">
        <v>2525</v>
      </c>
      <c r="D8344" s="268"/>
      <c r="E8344" s="267">
        <v>50</v>
      </c>
      <c r="F8344" s="269">
        <v>741</v>
      </c>
      <c r="G8344" s="270">
        <v>1489.8</v>
      </c>
      <c r="M8344" s="267">
        <v>-77.623563332021064</v>
      </c>
    </row>
    <row r="8345" spans="1:13" x14ac:dyDescent="0.25">
      <c r="A8345" s="267">
        <v>9774127</v>
      </c>
      <c r="B8345" s="267" t="s">
        <v>18761</v>
      </c>
      <c r="C8345" s="267" t="s">
        <v>2525</v>
      </c>
      <c r="D8345" s="268"/>
      <c r="E8345" s="267">
        <v>60</v>
      </c>
      <c r="F8345" s="269">
        <v>797</v>
      </c>
      <c r="G8345" s="270">
        <v>1602</v>
      </c>
      <c r="M8345" s="267">
        <v>-80.859167662839099</v>
      </c>
    </row>
    <row r="8346" spans="1:13" x14ac:dyDescent="0.25">
      <c r="A8346" s="267">
        <v>9774129</v>
      </c>
      <c r="B8346" s="267" t="s">
        <v>18763</v>
      </c>
      <c r="C8346" s="267" t="s">
        <v>2525</v>
      </c>
      <c r="D8346" s="268"/>
      <c r="E8346" s="267">
        <v>60</v>
      </c>
      <c r="F8346" s="269">
        <v>301</v>
      </c>
      <c r="G8346" s="270">
        <v>605.79999999999995</v>
      </c>
      <c r="M8346" s="267">
        <v>-80.478146101734467</v>
      </c>
    </row>
    <row r="8347" spans="1:13" x14ac:dyDescent="0.25">
      <c r="A8347" s="267">
        <v>9774133</v>
      </c>
      <c r="B8347" s="267" t="s">
        <v>18765</v>
      </c>
      <c r="C8347" s="267" t="s">
        <v>2525</v>
      </c>
      <c r="D8347" s="268"/>
      <c r="E8347" s="267">
        <v>50</v>
      </c>
      <c r="F8347" s="269">
        <v>567</v>
      </c>
      <c r="G8347" s="270">
        <v>1140.5999999999999</v>
      </c>
      <c r="M8347" s="267">
        <v>-76.020902500834737</v>
      </c>
    </row>
    <row r="8348" spans="1:13" x14ac:dyDescent="0.25">
      <c r="A8348" s="267">
        <v>9774135</v>
      </c>
      <c r="B8348" s="267" t="s">
        <v>18767</v>
      </c>
      <c r="C8348" s="267" t="s">
        <v>22275</v>
      </c>
      <c r="D8348" s="268"/>
      <c r="E8348" s="267">
        <v>50</v>
      </c>
      <c r="F8348" s="269">
        <v>9729</v>
      </c>
      <c r="G8348" s="270">
        <v>19556.2</v>
      </c>
      <c r="M8348" s="267">
        <v>-68.863129578203072</v>
      </c>
    </row>
    <row r="8349" spans="1:13" x14ac:dyDescent="0.25">
      <c r="A8349" s="267">
        <v>9774136</v>
      </c>
      <c r="B8349" s="267" t="s">
        <v>18769</v>
      </c>
      <c r="C8349" s="267" t="s">
        <v>2525</v>
      </c>
      <c r="D8349" s="268"/>
      <c r="E8349" s="267">
        <v>50</v>
      </c>
      <c r="F8349" s="269">
        <v>767</v>
      </c>
      <c r="G8349" s="270">
        <v>1541.4</v>
      </c>
      <c r="M8349" s="267">
        <v>88.007983110703009</v>
      </c>
    </row>
    <row r="8350" spans="1:13" x14ac:dyDescent="0.25">
      <c r="A8350" s="267">
        <v>9774140</v>
      </c>
      <c r="B8350" s="267" t="s">
        <v>18771</v>
      </c>
      <c r="C8350" s="267" t="s">
        <v>2525</v>
      </c>
      <c r="D8350" s="268"/>
      <c r="E8350" s="267">
        <v>50</v>
      </c>
      <c r="F8350" s="269">
        <v>915</v>
      </c>
      <c r="G8350" s="270">
        <v>1838.2</v>
      </c>
      <c r="M8350" s="267">
        <v>-78.53278331788303</v>
      </c>
    </row>
    <row r="8351" spans="1:13" x14ac:dyDescent="0.25">
      <c r="A8351" s="267">
        <v>9774143</v>
      </c>
      <c r="B8351" s="267" t="s">
        <v>18773</v>
      </c>
      <c r="C8351" s="267" t="s">
        <v>22275</v>
      </c>
      <c r="D8351" s="268"/>
      <c r="E8351" s="267">
        <v>50</v>
      </c>
      <c r="F8351" s="269">
        <v>4196</v>
      </c>
      <c r="G8351" s="270">
        <v>8434</v>
      </c>
      <c r="M8351" s="267">
        <v>-74.917663185017261</v>
      </c>
    </row>
    <row r="8352" spans="1:13" x14ac:dyDescent="0.25">
      <c r="A8352" s="267">
        <v>9774144</v>
      </c>
      <c r="B8352" s="267" t="s">
        <v>18775</v>
      </c>
      <c r="C8352" s="267" t="s">
        <v>2525</v>
      </c>
      <c r="D8352" s="268"/>
      <c r="E8352" s="267">
        <v>50</v>
      </c>
      <c r="F8352" s="269">
        <v>3348</v>
      </c>
      <c r="G8352" s="270">
        <v>6728.6</v>
      </c>
      <c r="M8352" s="267">
        <v>-69.670403749694543</v>
      </c>
    </row>
    <row r="8353" spans="1:13" x14ac:dyDescent="0.25">
      <c r="A8353" s="267">
        <v>9774145</v>
      </c>
      <c r="B8353" s="267" t="s">
        <v>18777</v>
      </c>
      <c r="C8353" s="267" t="s">
        <v>2525</v>
      </c>
      <c r="D8353" s="268"/>
      <c r="E8353" s="267">
        <v>60</v>
      </c>
      <c r="F8353" s="269">
        <v>1654</v>
      </c>
      <c r="G8353" s="270">
        <v>3324.2</v>
      </c>
      <c r="M8353" s="267">
        <v>-79.993082927593363</v>
      </c>
    </row>
    <row r="8354" spans="1:13" x14ac:dyDescent="0.25">
      <c r="A8354" s="267">
        <v>9774148</v>
      </c>
      <c r="B8354" s="267" t="s">
        <v>18779</v>
      </c>
      <c r="C8354" s="267" t="s">
        <v>2525</v>
      </c>
      <c r="D8354" s="268"/>
      <c r="E8354" s="267">
        <v>50</v>
      </c>
      <c r="F8354" s="269">
        <v>1597</v>
      </c>
      <c r="G8354" s="270">
        <v>3209.2</v>
      </c>
      <c r="M8354" s="267">
        <v>-75.219237768755903</v>
      </c>
    </row>
    <row r="8355" spans="1:13" x14ac:dyDescent="0.25">
      <c r="A8355" s="267">
        <v>9774150</v>
      </c>
      <c r="B8355" s="267" t="s">
        <v>18781</v>
      </c>
      <c r="C8355" s="267" t="s">
        <v>22275</v>
      </c>
      <c r="D8355" s="268"/>
      <c r="E8355" s="267">
        <v>50</v>
      </c>
      <c r="F8355" s="269">
        <v>6196</v>
      </c>
      <c r="G8355" s="270">
        <v>12453.2</v>
      </c>
      <c r="M8355" s="267">
        <v>-72.416475651828179</v>
      </c>
    </row>
    <row r="8356" spans="1:13" x14ac:dyDescent="0.25">
      <c r="A8356" s="267">
        <v>9774151</v>
      </c>
      <c r="B8356" s="267" t="s">
        <v>18783</v>
      </c>
      <c r="C8356" s="267" t="s">
        <v>2525</v>
      </c>
      <c r="D8356" s="268"/>
      <c r="E8356" s="267">
        <v>50</v>
      </c>
      <c r="F8356" s="269">
        <v>337</v>
      </c>
      <c r="G8356" s="270">
        <v>678</v>
      </c>
      <c r="M8356" s="267">
        <v>-74.193935110122467</v>
      </c>
    </row>
    <row r="8357" spans="1:13" x14ac:dyDescent="0.25">
      <c r="A8357" s="267">
        <v>9774155</v>
      </c>
      <c r="B8357" s="267" t="s">
        <v>14283</v>
      </c>
      <c r="C8357" s="267" t="s">
        <v>22275</v>
      </c>
      <c r="D8357" s="268"/>
      <c r="E8357" s="267">
        <v>50</v>
      </c>
      <c r="F8357" s="269">
        <v>3298</v>
      </c>
      <c r="G8357" s="270">
        <v>6628</v>
      </c>
      <c r="M8357" s="267">
        <v>-62.806806959270276</v>
      </c>
    </row>
    <row r="8358" spans="1:13" x14ac:dyDescent="0.25">
      <c r="A8358" s="267">
        <v>9774160</v>
      </c>
      <c r="B8358" s="267" t="s">
        <v>14285</v>
      </c>
      <c r="C8358" s="267" t="s">
        <v>2525</v>
      </c>
      <c r="D8358" s="268"/>
      <c r="E8358" s="267">
        <v>50</v>
      </c>
      <c r="F8358" s="269">
        <v>979</v>
      </c>
      <c r="G8358" s="270">
        <v>1967.6</v>
      </c>
      <c r="M8358" s="267">
        <v>-70.327227744082791</v>
      </c>
    </row>
    <row r="8359" spans="1:13" x14ac:dyDescent="0.25">
      <c r="A8359" s="267">
        <v>9774162</v>
      </c>
      <c r="B8359" s="267" t="s">
        <v>14287</v>
      </c>
      <c r="C8359" s="267" t="s">
        <v>2525</v>
      </c>
      <c r="D8359" s="268"/>
      <c r="E8359" s="267">
        <v>50</v>
      </c>
      <c r="F8359" s="269">
        <v>1557</v>
      </c>
      <c r="G8359" s="270">
        <v>3128.8</v>
      </c>
      <c r="M8359" s="267">
        <v>-74.494479919016612</v>
      </c>
    </row>
    <row r="8360" spans="1:13" x14ac:dyDescent="0.25">
      <c r="A8360" s="267">
        <v>9774166</v>
      </c>
      <c r="B8360" s="267" t="s">
        <v>14289</v>
      </c>
      <c r="C8360" s="267" t="s">
        <v>2525</v>
      </c>
      <c r="D8360" s="268"/>
      <c r="E8360" s="267">
        <v>60</v>
      </c>
      <c r="F8360" s="269">
        <v>572</v>
      </c>
      <c r="G8360" s="270">
        <v>1149.5999999999999</v>
      </c>
      <c r="M8360" s="267">
        <v>-81.572585892269643</v>
      </c>
    </row>
    <row r="8361" spans="1:13" x14ac:dyDescent="0.25">
      <c r="A8361" s="267">
        <v>9774171</v>
      </c>
      <c r="B8361" s="267" t="s">
        <v>14291</v>
      </c>
      <c r="C8361" s="267" t="s">
        <v>2525</v>
      </c>
      <c r="D8361" s="268"/>
      <c r="E8361" s="267">
        <v>50</v>
      </c>
      <c r="F8361" s="269">
        <v>2054</v>
      </c>
      <c r="G8361" s="270">
        <v>4127.6000000000004</v>
      </c>
      <c r="M8361" s="267">
        <v>-72.504741569410527</v>
      </c>
    </row>
    <row r="8362" spans="1:13" x14ac:dyDescent="0.25">
      <c r="A8362" s="267">
        <v>9774174</v>
      </c>
      <c r="B8362" s="267" t="s">
        <v>16510</v>
      </c>
      <c r="C8362" s="267" t="s">
        <v>2525</v>
      </c>
      <c r="D8362" s="268"/>
      <c r="E8362" s="267">
        <v>50</v>
      </c>
      <c r="F8362" s="269">
        <v>804</v>
      </c>
      <c r="G8362" s="270">
        <v>1616.6</v>
      </c>
      <c r="M8362" s="267">
        <v>-70.253556656504372</v>
      </c>
    </row>
    <row r="8363" spans="1:13" x14ac:dyDescent="0.25">
      <c r="A8363" s="267">
        <v>9774178</v>
      </c>
      <c r="B8363" s="267" t="s">
        <v>14294</v>
      </c>
      <c r="C8363" s="267" t="s">
        <v>2525</v>
      </c>
      <c r="D8363" s="268"/>
      <c r="E8363" s="267">
        <v>50</v>
      </c>
      <c r="F8363" s="269">
        <v>535</v>
      </c>
      <c r="G8363" s="270">
        <v>1074.5999999999999</v>
      </c>
      <c r="M8363" s="267">
        <v>-75.755244330659863</v>
      </c>
    </row>
    <row r="8364" spans="1:13" x14ac:dyDescent="0.25">
      <c r="A8364" s="267">
        <v>9774185</v>
      </c>
      <c r="B8364" s="267" t="s">
        <v>14296</v>
      </c>
      <c r="C8364" s="267" t="s">
        <v>22275</v>
      </c>
      <c r="D8364" s="268"/>
      <c r="E8364" s="267">
        <v>50</v>
      </c>
      <c r="F8364" s="269">
        <v>2961</v>
      </c>
      <c r="G8364" s="270">
        <v>5952</v>
      </c>
      <c r="M8364" s="267">
        <v>-71.317186468825128</v>
      </c>
    </row>
    <row r="8365" spans="1:13" x14ac:dyDescent="0.25">
      <c r="A8365" s="267">
        <v>9774189</v>
      </c>
      <c r="B8365" s="267" t="s">
        <v>9160</v>
      </c>
      <c r="C8365" s="267" t="s">
        <v>2525</v>
      </c>
      <c r="D8365" s="268"/>
      <c r="E8365" s="267">
        <v>60</v>
      </c>
      <c r="F8365" s="269">
        <v>486</v>
      </c>
      <c r="G8365" s="270">
        <v>976.4</v>
      </c>
      <c r="M8365" s="267">
        <v>-81.195920578671632</v>
      </c>
    </row>
    <row r="8366" spans="1:13" x14ac:dyDescent="0.25">
      <c r="A8366" s="267">
        <v>9774191</v>
      </c>
      <c r="B8366" s="267" t="s">
        <v>8897</v>
      </c>
      <c r="C8366" s="267" t="s">
        <v>2525</v>
      </c>
      <c r="D8366" s="268"/>
      <c r="E8366" s="267">
        <v>50</v>
      </c>
      <c r="F8366" s="269">
        <v>604</v>
      </c>
      <c r="G8366" s="270">
        <v>1214.2</v>
      </c>
      <c r="M8366" s="267">
        <v>-75.807240770047201</v>
      </c>
    </row>
    <row r="8367" spans="1:13" x14ac:dyDescent="0.25">
      <c r="A8367" s="267">
        <v>9774192</v>
      </c>
      <c r="B8367" s="267" t="s">
        <v>14300</v>
      </c>
      <c r="C8367" s="267" t="s">
        <v>2525</v>
      </c>
      <c r="D8367" s="268"/>
      <c r="E8367" s="267">
        <v>60</v>
      </c>
      <c r="F8367" s="269">
        <v>348</v>
      </c>
      <c r="G8367" s="270">
        <v>698.8</v>
      </c>
      <c r="M8367" s="267">
        <v>-83.400888221273973</v>
      </c>
    </row>
    <row r="8368" spans="1:13" x14ac:dyDescent="0.25">
      <c r="A8368" s="267">
        <v>9774196</v>
      </c>
      <c r="B8368" s="267" t="s">
        <v>4261</v>
      </c>
      <c r="C8368" s="267" t="s">
        <v>2525</v>
      </c>
      <c r="D8368" s="268"/>
      <c r="E8368" s="267">
        <v>60</v>
      </c>
      <c r="F8368" s="269">
        <v>390</v>
      </c>
      <c r="G8368" s="270">
        <v>784.4</v>
      </c>
      <c r="M8368" s="267">
        <v>-82.943722858754384</v>
      </c>
    </row>
    <row r="8369" spans="1:13" x14ac:dyDescent="0.25">
      <c r="A8369" s="267">
        <v>9774198</v>
      </c>
      <c r="B8369" s="267" t="s">
        <v>14303</v>
      </c>
      <c r="C8369" s="267" t="s">
        <v>2525</v>
      </c>
      <c r="D8369" s="268"/>
      <c r="E8369" s="267">
        <v>50</v>
      </c>
      <c r="F8369" s="269">
        <v>1460</v>
      </c>
      <c r="G8369" s="270">
        <v>2934.6</v>
      </c>
      <c r="M8369" s="267">
        <v>-76.504416075452951</v>
      </c>
    </row>
    <row r="8370" spans="1:13" x14ac:dyDescent="0.25">
      <c r="A8370" s="267">
        <v>9774451</v>
      </c>
      <c r="B8370" s="267" t="s">
        <v>14305</v>
      </c>
      <c r="C8370" s="267" t="s">
        <v>22278</v>
      </c>
      <c r="D8370" s="268"/>
      <c r="E8370" s="267">
        <v>50</v>
      </c>
      <c r="F8370" s="269">
        <v>0</v>
      </c>
      <c r="G8370" s="270">
        <v>0</v>
      </c>
      <c r="M8370" s="267">
        <v>0</v>
      </c>
    </row>
    <row r="8371" spans="1:13" x14ac:dyDescent="0.25">
      <c r="A8371" s="267">
        <v>9774452</v>
      </c>
      <c r="B8371" s="267" t="s">
        <v>14307</v>
      </c>
      <c r="C8371" s="267" t="s">
        <v>22278</v>
      </c>
      <c r="D8371" s="268"/>
      <c r="E8371" s="267">
        <v>50</v>
      </c>
      <c r="F8371" s="269">
        <v>0</v>
      </c>
      <c r="G8371" s="270">
        <v>0</v>
      </c>
      <c r="M8371" s="267">
        <v>0</v>
      </c>
    </row>
    <row r="8372" spans="1:13" x14ac:dyDescent="0.25">
      <c r="A8372" s="267">
        <v>9775111</v>
      </c>
      <c r="B8372" s="267" t="s">
        <v>3116</v>
      </c>
      <c r="C8372" s="267" t="s">
        <v>2525</v>
      </c>
      <c r="D8372" s="268"/>
      <c r="E8372" s="267">
        <v>50</v>
      </c>
      <c r="F8372" s="269">
        <v>2435</v>
      </c>
      <c r="G8372" s="270">
        <v>4893.3999999999996</v>
      </c>
      <c r="M8372" s="267">
        <v>-69.853357366155663</v>
      </c>
    </row>
    <row r="8373" spans="1:13" x14ac:dyDescent="0.25">
      <c r="A8373" s="267">
        <v>9775115</v>
      </c>
      <c r="B8373" s="267" t="s">
        <v>14310</v>
      </c>
      <c r="C8373" s="267" t="s">
        <v>2525</v>
      </c>
      <c r="D8373" s="268"/>
      <c r="E8373" s="267">
        <v>50</v>
      </c>
      <c r="F8373" s="269">
        <v>2251</v>
      </c>
      <c r="G8373" s="270">
        <v>4523.8</v>
      </c>
      <c r="M8373" s="267">
        <v>-70.402870670909465</v>
      </c>
    </row>
    <row r="8374" spans="1:13" x14ac:dyDescent="0.25">
      <c r="A8374" s="267">
        <v>9775118</v>
      </c>
      <c r="B8374" s="267" t="s">
        <v>9617</v>
      </c>
      <c r="C8374" s="267" t="s">
        <v>2525</v>
      </c>
      <c r="D8374" s="268"/>
      <c r="E8374" s="267">
        <v>50</v>
      </c>
      <c r="F8374" s="269">
        <v>1844</v>
      </c>
      <c r="G8374" s="270">
        <v>3706.2</v>
      </c>
      <c r="M8374" s="267">
        <v>-76.539101696416921</v>
      </c>
    </row>
    <row r="8375" spans="1:13" x14ac:dyDescent="0.25">
      <c r="A8375" s="267">
        <v>9775126</v>
      </c>
      <c r="B8375" s="267" t="s">
        <v>5291</v>
      </c>
      <c r="C8375" s="267" t="s">
        <v>2525</v>
      </c>
      <c r="D8375" s="268"/>
      <c r="E8375" s="267">
        <v>50</v>
      </c>
      <c r="F8375" s="269">
        <v>877</v>
      </c>
      <c r="G8375" s="270">
        <v>1763.6</v>
      </c>
      <c r="M8375" s="267">
        <v>-75.305554655583805</v>
      </c>
    </row>
    <row r="8376" spans="1:13" x14ac:dyDescent="0.25">
      <c r="A8376" s="267">
        <v>9775129</v>
      </c>
      <c r="B8376" s="267" t="s">
        <v>14314</v>
      </c>
      <c r="C8376" s="267" t="s">
        <v>22275</v>
      </c>
      <c r="D8376" s="268"/>
      <c r="E8376" s="267">
        <v>50</v>
      </c>
      <c r="F8376" s="269">
        <v>8238</v>
      </c>
      <c r="G8376" s="270">
        <v>16558.2</v>
      </c>
      <c r="M8376" s="267">
        <v>-54.592691896513614</v>
      </c>
    </row>
    <row r="8377" spans="1:13" x14ac:dyDescent="0.25">
      <c r="A8377" s="267">
        <v>9775132</v>
      </c>
      <c r="B8377" s="267" t="s">
        <v>14316</v>
      </c>
      <c r="C8377" s="267" t="s">
        <v>2525</v>
      </c>
      <c r="D8377" s="268"/>
      <c r="E8377" s="267">
        <v>50</v>
      </c>
      <c r="F8377" s="269">
        <v>672</v>
      </c>
      <c r="G8377" s="270">
        <v>1350.8</v>
      </c>
      <c r="M8377" s="267">
        <v>-76.635684558846236</v>
      </c>
    </row>
    <row r="8378" spans="1:13" x14ac:dyDescent="0.25">
      <c r="A8378" s="267">
        <v>9775134</v>
      </c>
      <c r="B8378" s="267" t="s">
        <v>14318</v>
      </c>
      <c r="C8378" s="267" t="s">
        <v>2525</v>
      </c>
      <c r="D8378" s="268"/>
      <c r="E8378" s="267">
        <v>50</v>
      </c>
      <c r="F8378" s="269">
        <v>4602</v>
      </c>
      <c r="G8378" s="270">
        <v>9250.7999999999993</v>
      </c>
      <c r="M8378" s="267">
        <v>-73.745516192253803</v>
      </c>
    </row>
    <row r="8379" spans="1:13" x14ac:dyDescent="0.25">
      <c r="A8379" s="267">
        <v>9775135</v>
      </c>
      <c r="B8379" s="267" t="s">
        <v>14320</v>
      </c>
      <c r="C8379" s="267" t="s">
        <v>22275</v>
      </c>
      <c r="D8379" s="268"/>
      <c r="E8379" s="267">
        <v>50</v>
      </c>
      <c r="F8379" s="269">
        <v>26736</v>
      </c>
      <c r="G8379" s="270">
        <v>53739</v>
      </c>
      <c r="M8379" s="267">
        <v>-65.738365193828514</v>
      </c>
    </row>
    <row r="8380" spans="1:13" x14ac:dyDescent="0.25">
      <c r="A8380" s="267">
        <v>9775139</v>
      </c>
      <c r="B8380" s="267" t="s">
        <v>14322</v>
      </c>
      <c r="C8380" s="267" t="s">
        <v>2525</v>
      </c>
      <c r="D8380" s="268"/>
      <c r="E8380" s="267">
        <v>50</v>
      </c>
      <c r="F8380" s="269">
        <v>4548</v>
      </c>
      <c r="G8380" s="270">
        <v>9142.4</v>
      </c>
      <c r="M8380" s="267">
        <v>-64.457317034865611</v>
      </c>
    </row>
    <row r="8381" spans="1:13" x14ac:dyDescent="0.25">
      <c r="A8381" s="267">
        <v>9775141</v>
      </c>
      <c r="B8381" s="267" t="s">
        <v>14324</v>
      </c>
      <c r="C8381" s="267" t="s">
        <v>2525</v>
      </c>
      <c r="D8381" s="268"/>
      <c r="E8381" s="267">
        <v>50</v>
      </c>
      <c r="F8381" s="269">
        <v>426</v>
      </c>
      <c r="G8381" s="270">
        <v>856.2</v>
      </c>
      <c r="M8381" s="267">
        <v>-75.806529280222918</v>
      </c>
    </row>
    <row r="8382" spans="1:13" x14ac:dyDescent="0.25">
      <c r="A8382" s="267">
        <v>9775142</v>
      </c>
      <c r="B8382" s="267" t="s">
        <v>14326</v>
      </c>
      <c r="C8382" s="267" t="s">
        <v>2525</v>
      </c>
      <c r="D8382" s="268"/>
      <c r="E8382" s="267">
        <v>50</v>
      </c>
      <c r="F8382" s="269">
        <v>421</v>
      </c>
      <c r="G8382" s="270">
        <v>845.4</v>
      </c>
      <c r="M8382" s="267">
        <v>-77.348182428583272</v>
      </c>
    </row>
    <row r="8383" spans="1:13" x14ac:dyDescent="0.25">
      <c r="A8383" s="267">
        <v>9775143</v>
      </c>
      <c r="B8383" s="267" t="s">
        <v>14328</v>
      </c>
      <c r="C8383" s="267" t="s">
        <v>2525</v>
      </c>
      <c r="D8383" s="268"/>
      <c r="E8383" s="267">
        <v>50</v>
      </c>
      <c r="F8383" s="269">
        <v>3481</v>
      </c>
      <c r="G8383" s="270">
        <v>6997.6</v>
      </c>
      <c r="M8383" s="267">
        <v>-74.474687014648396</v>
      </c>
    </row>
    <row r="8384" spans="1:13" x14ac:dyDescent="0.25">
      <c r="A8384" s="267">
        <v>9775149</v>
      </c>
      <c r="B8384" s="267" t="s">
        <v>14330</v>
      </c>
      <c r="C8384" s="267" t="s">
        <v>2525</v>
      </c>
      <c r="D8384" s="268"/>
      <c r="E8384" s="267">
        <v>60</v>
      </c>
      <c r="F8384" s="269">
        <v>1332</v>
      </c>
      <c r="G8384" s="270">
        <v>2678</v>
      </c>
      <c r="M8384" s="267">
        <v>-79.152080496432973</v>
      </c>
    </row>
    <row r="8385" spans="1:13" x14ac:dyDescent="0.25">
      <c r="A8385" s="267">
        <v>9775152</v>
      </c>
      <c r="B8385" s="267" t="s">
        <v>7089</v>
      </c>
      <c r="C8385" s="267" t="s">
        <v>22275</v>
      </c>
      <c r="D8385" s="268"/>
      <c r="E8385" s="267">
        <v>50</v>
      </c>
      <c r="F8385" s="269">
        <v>10895</v>
      </c>
      <c r="G8385" s="270">
        <v>21899.8</v>
      </c>
      <c r="M8385" s="267">
        <v>-70.467062210420508</v>
      </c>
    </row>
    <row r="8386" spans="1:13" x14ac:dyDescent="0.25">
      <c r="A8386" s="267">
        <v>9775161</v>
      </c>
      <c r="B8386" s="267" t="s">
        <v>14333</v>
      </c>
      <c r="C8386" s="267" t="s">
        <v>2525</v>
      </c>
      <c r="D8386" s="268"/>
      <c r="E8386" s="267">
        <v>50</v>
      </c>
      <c r="F8386" s="269">
        <v>487</v>
      </c>
      <c r="G8386" s="270">
        <v>978.4</v>
      </c>
      <c r="M8386" s="267">
        <v>-68.025680881625377</v>
      </c>
    </row>
    <row r="8387" spans="1:13" x14ac:dyDescent="0.25">
      <c r="A8387" s="267">
        <v>9775162</v>
      </c>
      <c r="B8387" s="267" t="s">
        <v>14105</v>
      </c>
      <c r="C8387" s="267" t="s">
        <v>22275</v>
      </c>
      <c r="D8387" s="268"/>
      <c r="E8387" s="267">
        <v>50</v>
      </c>
      <c r="F8387" s="269">
        <v>6461</v>
      </c>
      <c r="G8387" s="270">
        <v>12987</v>
      </c>
      <c r="M8387" s="267">
        <v>-67.276757328778075</v>
      </c>
    </row>
    <row r="8388" spans="1:13" x14ac:dyDescent="0.25">
      <c r="A8388" s="267">
        <v>9775164</v>
      </c>
      <c r="B8388" s="267" t="s">
        <v>14336</v>
      </c>
      <c r="C8388" s="267" t="s">
        <v>22275</v>
      </c>
      <c r="D8388" s="268"/>
      <c r="E8388" s="267">
        <v>50</v>
      </c>
      <c r="F8388" s="269">
        <v>6578</v>
      </c>
      <c r="G8388" s="270">
        <v>13222</v>
      </c>
      <c r="M8388" s="267">
        <v>-67.53237594752261</v>
      </c>
    </row>
    <row r="8389" spans="1:13" x14ac:dyDescent="0.25">
      <c r="A8389" s="267">
        <v>9775451</v>
      </c>
      <c r="B8389" s="267" t="s">
        <v>14338</v>
      </c>
      <c r="C8389" s="267" t="s">
        <v>22278</v>
      </c>
      <c r="D8389" s="268"/>
      <c r="E8389" s="267">
        <v>50</v>
      </c>
      <c r="F8389" s="269">
        <v>0</v>
      </c>
      <c r="G8389" s="270">
        <v>0</v>
      </c>
      <c r="M8389" s="267">
        <v>0</v>
      </c>
    </row>
    <row r="8390" spans="1:13" x14ac:dyDescent="0.25">
      <c r="A8390" s="267">
        <v>9775452</v>
      </c>
      <c r="B8390" s="267" t="s">
        <v>14340</v>
      </c>
      <c r="C8390" s="267" t="s">
        <v>22278</v>
      </c>
      <c r="D8390" s="268"/>
      <c r="E8390" s="267">
        <v>50</v>
      </c>
      <c r="F8390" s="269">
        <v>0</v>
      </c>
      <c r="G8390" s="270">
        <v>0</v>
      </c>
      <c r="M8390" s="267">
        <v>0</v>
      </c>
    </row>
    <row r="8391" spans="1:13" x14ac:dyDescent="0.25">
      <c r="A8391" s="267">
        <v>9775454</v>
      </c>
      <c r="B8391" s="267" t="s">
        <v>14342</v>
      </c>
      <c r="C8391" s="267" t="s">
        <v>22278</v>
      </c>
      <c r="D8391" s="268"/>
      <c r="E8391" s="267">
        <v>50</v>
      </c>
      <c r="F8391" s="269">
        <v>0</v>
      </c>
      <c r="G8391" s="270">
        <v>0</v>
      </c>
      <c r="M8391" s="267">
        <v>0</v>
      </c>
    </row>
    <row r="8392" spans="1:13" x14ac:dyDescent="0.25">
      <c r="A8392" s="267">
        <v>9775455</v>
      </c>
      <c r="B8392" s="267" t="s">
        <v>14344</v>
      </c>
      <c r="C8392" s="267" t="s">
        <v>22278</v>
      </c>
      <c r="D8392" s="268"/>
      <c r="E8392" s="267">
        <v>50</v>
      </c>
      <c r="F8392" s="269">
        <v>0</v>
      </c>
      <c r="G8392" s="270">
        <v>0</v>
      </c>
      <c r="M8392" s="267">
        <v>0</v>
      </c>
    </row>
    <row r="8393" spans="1:13" x14ac:dyDescent="0.25">
      <c r="A8393" s="267">
        <v>9776111</v>
      </c>
      <c r="B8393" s="267" t="s">
        <v>14346</v>
      </c>
      <c r="C8393" s="267" t="s">
        <v>2525</v>
      </c>
      <c r="D8393" s="268"/>
      <c r="E8393" s="267">
        <v>50</v>
      </c>
      <c r="F8393" s="269">
        <v>1508</v>
      </c>
      <c r="G8393" s="270">
        <v>3030.4</v>
      </c>
      <c r="M8393" s="267">
        <v>-76.866826609750746</v>
      </c>
    </row>
    <row r="8394" spans="1:13" x14ac:dyDescent="0.25">
      <c r="A8394" s="267">
        <v>9776112</v>
      </c>
      <c r="B8394" s="267" t="s">
        <v>14348</v>
      </c>
      <c r="C8394" s="267" t="s">
        <v>2525</v>
      </c>
      <c r="D8394" s="268"/>
      <c r="E8394" s="267">
        <v>60</v>
      </c>
      <c r="F8394" s="269">
        <v>603</v>
      </c>
      <c r="G8394" s="270">
        <v>1212</v>
      </c>
      <c r="M8394" s="267">
        <v>-80.623857674151623</v>
      </c>
    </row>
    <row r="8395" spans="1:13" x14ac:dyDescent="0.25">
      <c r="A8395" s="267">
        <v>9776113</v>
      </c>
      <c r="B8395" s="267" t="s">
        <v>14350</v>
      </c>
      <c r="C8395" s="267" t="s">
        <v>2525</v>
      </c>
      <c r="D8395" s="268"/>
      <c r="E8395" s="267">
        <v>50</v>
      </c>
      <c r="F8395" s="269">
        <v>717</v>
      </c>
      <c r="G8395" s="270">
        <v>1440.6</v>
      </c>
      <c r="M8395" s="267">
        <v>-78.890676324848286</v>
      </c>
    </row>
    <row r="8396" spans="1:13" x14ac:dyDescent="0.25">
      <c r="A8396" s="267">
        <v>9776114</v>
      </c>
      <c r="B8396" s="267" t="s">
        <v>14352</v>
      </c>
      <c r="C8396" s="267" t="s">
        <v>2525</v>
      </c>
      <c r="D8396" s="268"/>
      <c r="E8396" s="267">
        <v>50</v>
      </c>
      <c r="F8396" s="269">
        <v>1818</v>
      </c>
      <c r="G8396" s="270">
        <v>3654.6</v>
      </c>
      <c r="M8396" s="267">
        <v>-65.118186462805227</v>
      </c>
    </row>
    <row r="8397" spans="1:13" x14ac:dyDescent="0.25">
      <c r="A8397" s="267">
        <v>9776115</v>
      </c>
      <c r="B8397" s="267" t="s">
        <v>14354</v>
      </c>
      <c r="C8397" s="267" t="s">
        <v>2525</v>
      </c>
      <c r="D8397" s="268"/>
      <c r="E8397" s="267">
        <v>50</v>
      </c>
      <c r="F8397" s="269">
        <v>892</v>
      </c>
      <c r="G8397" s="270">
        <v>1792.4</v>
      </c>
      <c r="M8397" s="267">
        <v>-68.671415642538321</v>
      </c>
    </row>
    <row r="8398" spans="1:13" x14ac:dyDescent="0.25">
      <c r="A8398" s="267">
        <v>9776116</v>
      </c>
      <c r="B8398" s="267" t="s">
        <v>14356</v>
      </c>
      <c r="C8398" s="267" t="s">
        <v>22275</v>
      </c>
      <c r="D8398" s="268"/>
      <c r="E8398" s="267">
        <v>50</v>
      </c>
      <c r="F8398" s="269">
        <v>12234</v>
      </c>
      <c r="G8398" s="270">
        <v>24590.799999999999</v>
      </c>
      <c r="M8398" s="267">
        <v>-69.707548543745247</v>
      </c>
    </row>
    <row r="8399" spans="1:13" x14ac:dyDescent="0.25">
      <c r="A8399" s="267">
        <v>9776117</v>
      </c>
      <c r="B8399" s="267" t="s">
        <v>14358</v>
      </c>
      <c r="C8399" s="267" t="s">
        <v>22275</v>
      </c>
      <c r="D8399" s="268"/>
      <c r="E8399" s="267">
        <v>50</v>
      </c>
      <c r="F8399" s="269">
        <v>5472</v>
      </c>
      <c r="G8399" s="270">
        <v>10998</v>
      </c>
      <c r="M8399" s="267">
        <v>-71.09345927158185</v>
      </c>
    </row>
    <row r="8400" spans="1:13" x14ac:dyDescent="0.25">
      <c r="A8400" s="267">
        <v>9776118</v>
      </c>
      <c r="B8400" s="267" t="s">
        <v>14360</v>
      </c>
      <c r="C8400" s="267" t="s">
        <v>2525</v>
      </c>
      <c r="D8400" s="268"/>
      <c r="E8400" s="267">
        <v>60</v>
      </c>
      <c r="F8400" s="269">
        <v>785</v>
      </c>
      <c r="G8400" s="270">
        <v>1578.8</v>
      </c>
      <c r="M8400" s="267">
        <v>-83.247568921252523</v>
      </c>
    </row>
    <row r="8401" spans="1:13" x14ac:dyDescent="0.25">
      <c r="A8401" s="267">
        <v>9776120</v>
      </c>
      <c r="B8401" s="267" t="s">
        <v>14362</v>
      </c>
      <c r="C8401" s="267" t="s">
        <v>2525</v>
      </c>
      <c r="D8401" s="268"/>
      <c r="E8401" s="267">
        <v>50</v>
      </c>
      <c r="F8401" s="269">
        <v>836</v>
      </c>
      <c r="G8401" s="270">
        <v>1679.6</v>
      </c>
      <c r="M8401" s="267">
        <v>-72.978065148440464</v>
      </c>
    </row>
    <row r="8402" spans="1:13" x14ac:dyDescent="0.25">
      <c r="A8402" s="267">
        <v>9776121</v>
      </c>
      <c r="B8402" s="267" t="s">
        <v>14364</v>
      </c>
      <c r="C8402" s="267" t="s">
        <v>2525</v>
      </c>
      <c r="D8402" s="268"/>
      <c r="E8402" s="267">
        <v>60</v>
      </c>
      <c r="F8402" s="269">
        <v>808</v>
      </c>
      <c r="G8402" s="270">
        <v>1624.2</v>
      </c>
      <c r="M8402" s="267">
        <v>-80.333265931612289</v>
      </c>
    </row>
    <row r="8403" spans="1:13" x14ac:dyDescent="0.25">
      <c r="A8403" s="267">
        <v>9776122</v>
      </c>
      <c r="B8403" s="267" t="s">
        <v>14366</v>
      </c>
      <c r="C8403" s="267" t="s">
        <v>2525</v>
      </c>
      <c r="D8403" s="268"/>
      <c r="E8403" s="267">
        <v>60</v>
      </c>
      <c r="F8403" s="269">
        <v>1151</v>
      </c>
      <c r="G8403" s="270">
        <v>2313</v>
      </c>
      <c r="M8403" s="267">
        <v>-79.709945074523944</v>
      </c>
    </row>
    <row r="8404" spans="1:13" x14ac:dyDescent="0.25">
      <c r="A8404" s="267">
        <v>9776124</v>
      </c>
      <c r="B8404" s="267" t="s">
        <v>14368</v>
      </c>
      <c r="C8404" s="267" t="s">
        <v>2525</v>
      </c>
      <c r="D8404" s="268"/>
      <c r="E8404" s="267">
        <v>50</v>
      </c>
      <c r="F8404" s="269">
        <v>838</v>
      </c>
      <c r="G8404" s="270">
        <v>1684</v>
      </c>
      <c r="M8404" s="267">
        <v>-52.805163386949971</v>
      </c>
    </row>
    <row r="8405" spans="1:13" x14ac:dyDescent="0.25">
      <c r="A8405" s="267">
        <v>9776125</v>
      </c>
      <c r="B8405" s="267" t="s">
        <v>14370</v>
      </c>
      <c r="C8405" s="267" t="s">
        <v>2525</v>
      </c>
      <c r="D8405" s="268"/>
      <c r="E8405" s="267">
        <v>50</v>
      </c>
      <c r="F8405" s="269">
        <v>2067</v>
      </c>
      <c r="G8405" s="270">
        <v>4153.8</v>
      </c>
      <c r="M8405" s="267">
        <v>-75.330245805128357</v>
      </c>
    </row>
    <row r="8406" spans="1:13" x14ac:dyDescent="0.25">
      <c r="A8406" s="267">
        <v>9776126</v>
      </c>
      <c r="B8406" s="267" t="s">
        <v>14372</v>
      </c>
      <c r="C8406" s="267" t="s">
        <v>2525</v>
      </c>
      <c r="D8406" s="268"/>
      <c r="E8406" s="267">
        <v>50</v>
      </c>
      <c r="F8406" s="269">
        <v>1406</v>
      </c>
      <c r="G8406" s="270">
        <v>2825.8</v>
      </c>
      <c r="M8406" s="267">
        <v>-76.938740756723575</v>
      </c>
    </row>
    <row r="8407" spans="1:13" x14ac:dyDescent="0.25">
      <c r="A8407" s="267">
        <v>9776127</v>
      </c>
      <c r="B8407" s="267" t="s">
        <v>14374</v>
      </c>
      <c r="C8407" s="267" t="s">
        <v>2525</v>
      </c>
      <c r="D8407" s="268"/>
      <c r="E8407" s="267">
        <v>60</v>
      </c>
      <c r="F8407" s="269">
        <v>887</v>
      </c>
      <c r="G8407" s="270">
        <v>1782.6</v>
      </c>
      <c r="M8407" s="267">
        <v>-82.783947991440684</v>
      </c>
    </row>
    <row r="8408" spans="1:13" x14ac:dyDescent="0.25">
      <c r="A8408" s="267">
        <v>9776128</v>
      </c>
      <c r="B8408" s="267" t="s">
        <v>14376</v>
      </c>
      <c r="C8408" s="267" t="s">
        <v>2525</v>
      </c>
      <c r="D8408" s="268"/>
      <c r="E8408" s="267">
        <v>50</v>
      </c>
      <c r="F8408" s="269">
        <v>1758</v>
      </c>
      <c r="G8408" s="270">
        <v>3533.8</v>
      </c>
      <c r="M8408" s="267">
        <v>-70.484554797481934</v>
      </c>
    </row>
    <row r="8409" spans="1:13" x14ac:dyDescent="0.25">
      <c r="A8409" s="267">
        <v>9776129</v>
      </c>
      <c r="B8409" s="267" t="s">
        <v>14378</v>
      </c>
      <c r="C8409" s="267" t="s">
        <v>2525</v>
      </c>
      <c r="D8409" s="268"/>
      <c r="E8409" s="267">
        <v>50</v>
      </c>
      <c r="F8409" s="269">
        <v>3102</v>
      </c>
      <c r="G8409" s="270">
        <v>6234.8</v>
      </c>
      <c r="M8409" s="267">
        <v>-72.617299737453123</v>
      </c>
    </row>
    <row r="8410" spans="1:13" x14ac:dyDescent="0.25">
      <c r="A8410" s="267">
        <v>9776130</v>
      </c>
      <c r="B8410" s="267" t="s">
        <v>14380</v>
      </c>
      <c r="C8410" s="267" t="s">
        <v>2525</v>
      </c>
      <c r="D8410" s="268"/>
      <c r="E8410" s="267">
        <v>50</v>
      </c>
      <c r="F8410" s="269">
        <v>1309</v>
      </c>
      <c r="G8410" s="270">
        <v>2631.6</v>
      </c>
      <c r="M8410" s="267">
        <v>-71.516298027570684</v>
      </c>
    </row>
    <row r="8411" spans="1:13" x14ac:dyDescent="0.25">
      <c r="A8411" s="267">
        <v>9776131</v>
      </c>
      <c r="B8411" s="267" t="s">
        <v>14382</v>
      </c>
      <c r="C8411" s="267" t="s">
        <v>2525</v>
      </c>
      <c r="D8411" s="268"/>
      <c r="E8411" s="267">
        <v>50</v>
      </c>
      <c r="F8411" s="269">
        <v>1180</v>
      </c>
      <c r="G8411" s="270">
        <v>2371.6</v>
      </c>
      <c r="M8411" s="267">
        <v>-73.945029651119782</v>
      </c>
    </row>
    <row r="8412" spans="1:13" x14ac:dyDescent="0.25">
      <c r="A8412" s="267">
        <v>9777111</v>
      </c>
      <c r="B8412" s="267" t="s">
        <v>14384</v>
      </c>
      <c r="C8412" s="267" t="s">
        <v>2525</v>
      </c>
      <c r="D8412" s="268"/>
      <c r="E8412" s="267">
        <v>60</v>
      </c>
      <c r="F8412" s="269">
        <v>996</v>
      </c>
      <c r="G8412" s="270">
        <v>2002.6</v>
      </c>
      <c r="M8412" s="267">
        <v>-79.142809921293377</v>
      </c>
    </row>
    <row r="8413" spans="1:13" x14ac:dyDescent="0.25">
      <c r="A8413" s="267">
        <v>9777112</v>
      </c>
      <c r="B8413" s="267" t="s">
        <v>14386</v>
      </c>
      <c r="C8413" s="267" t="s">
        <v>2525</v>
      </c>
      <c r="D8413" s="268"/>
      <c r="E8413" s="267">
        <v>50</v>
      </c>
      <c r="F8413" s="269">
        <v>2000</v>
      </c>
      <c r="G8413" s="270">
        <v>4021</v>
      </c>
      <c r="M8413" s="267">
        <v>-70.213364775448269</v>
      </c>
    </row>
    <row r="8414" spans="1:13" x14ac:dyDescent="0.25">
      <c r="A8414" s="267">
        <v>9777114</v>
      </c>
      <c r="B8414" s="267" t="s">
        <v>14388</v>
      </c>
      <c r="C8414" s="267" t="s">
        <v>2525</v>
      </c>
      <c r="D8414" s="268"/>
      <c r="E8414" s="267">
        <v>60</v>
      </c>
      <c r="F8414" s="269">
        <v>645</v>
      </c>
      <c r="G8414" s="270">
        <v>1297.4000000000001</v>
      </c>
      <c r="M8414" s="267">
        <v>-82.3808741422895</v>
      </c>
    </row>
    <row r="8415" spans="1:13" x14ac:dyDescent="0.25">
      <c r="A8415" s="267">
        <v>9777118</v>
      </c>
      <c r="B8415" s="267" t="s">
        <v>14390</v>
      </c>
      <c r="C8415" s="267" t="s">
        <v>2525</v>
      </c>
      <c r="D8415" s="268"/>
      <c r="E8415" s="267">
        <v>60</v>
      </c>
      <c r="F8415" s="269">
        <v>820</v>
      </c>
      <c r="G8415" s="270">
        <v>1648.8</v>
      </c>
      <c r="M8415" s="267">
        <v>-82.497720026611916</v>
      </c>
    </row>
    <row r="8416" spans="1:13" x14ac:dyDescent="0.25">
      <c r="A8416" s="267">
        <v>9777121</v>
      </c>
      <c r="B8416" s="267" t="s">
        <v>14392</v>
      </c>
      <c r="C8416" s="267" t="s">
        <v>22275</v>
      </c>
      <c r="D8416" s="268"/>
      <c r="E8416" s="267">
        <v>50</v>
      </c>
      <c r="F8416" s="269">
        <v>6018</v>
      </c>
      <c r="G8416" s="270">
        <v>12095.2</v>
      </c>
      <c r="M8416" s="267">
        <v>-68.973929160309623</v>
      </c>
    </row>
    <row r="8417" spans="1:13" x14ac:dyDescent="0.25">
      <c r="A8417" s="267">
        <v>9777124</v>
      </c>
      <c r="B8417" s="267" t="s">
        <v>14394</v>
      </c>
      <c r="C8417" s="267" t="s">
        <v>2525</v>
      </c>
      <c r="D8417" s="268"/>
      <c r="E8417" s="267">
        <v>60</v>
      </c>
      <c r="F8417" s="269">
        <v>646</v>
      </c>
      <c r="G8417" s="270">
        <v>1298</v>
      </c>
      <c r="M8417" s="267">
        <v>-79.249656677387122</v>
      </c>
    </row>
    <row r="8418" spans="1:13" x14ac:dyDescent="0.25">
      <c r="A8418" s="267">
        <v>9777125</v>
      </c>
      <c r="B8418" s="267" t="s">
        <v>14396</v>
      </c>
      <c r="C8418" s="267" t="s">
        <v>2525</v>
      </c>
      <c r="D8418" s="268"/>
      <c r="E8418" s="267">
        <v>60</v>
      </c>
      <c r="F8418" s="269">
        <v>586</v>
      </c>
      <c r="G8418" s="270">
        <v>1178.4000000000001</v>
      </c>
      <c r="M8418" s="267">
        <v>-79.217576130512867</v>
      </c>
    </row>
    <row r="8419" spans="1:13" x14ac:dyDescent="0.25">
      <c r="A8419" s="267">
        <v>9777128</v>
      </c>
      <c r="B8419" s="267" t="s">
        <v>14398</v>
      </c>
      <c r="C8419" s="267" t="s">
        <v>2525</v>
      </c>
      <c r="D8419" s="268"/>
      <c r="E8419" s="267">
        <v>60</v>
      </c>
      <c r="F8419" s="269">
        <v>749</v>
      </c>
      <c r="G8419" s="270">
        <v>1506.4</v>
      </c>
      <c r="M8419" s="267">
        <v>-79.324540112713493</v>
      </c>
    </row>
    <row r="8420" spans="1:13" x14ac:dyDescent="0.25">
      <c r="A8420" s="267">
        <v>9777129</v>
      </c>
      <c r="B8420" s="267" t="s">
        <v>14400</v>
      </c>
      <c r="C8420" s="267" t="s">
        <v>22275</v>
      </c>
      <c r="D8420" s="268"/>
      <c r="E8420" s="267">
        <v>50</v>
      </c>
      <c r="F8420" s="269">
        <v>7153</v>
      </c>
      <c r="G8420" s="270">
        <v>14378.2</v>
      </c>
      <c r="M8420" s="267">
        <v>-74.224960707864042</v>
      </c>
    </row>
    <row r="8421" spans="1:13" x14ac:dyDescent="0.25">
      <c r="A8421" s="267">
        <v>9777130</v>
      </c>
      <c r="B8421" s="267" t="s">
        <v>14402</v>
      </c>
      <c r="C8421" s="267" t="s">
        <v>2525</v>
      </c>
      <c r="D8421" s="268"/>
      <c r="E8421" s="267">
        <v>50</v>
      </c>
      <c r="F8421" s="269">
        <v>1872</v>
      </c>
      <c r="G8421" s="270">
        <v>3762.8</v>
      </c>
      <c r="M8421" s="267">
        <v>-71.99648474394553</v>
      </c>
    </row>
    <row r="8422" spans="1:13" x14ac:dyDescent="0.25">
      <c r="A8422" s="267">
        <v>9777131</v>
      </c>
      <c r="B8422" s="267" t="s">
        <v>14404</v>
      </c>
      <c r="C8422" s="267" t="s">
        <v>2525</v>
      </c>
      <c r="D8422" s="268"/>
      <c r="E8422" s="267">
        <v>50</v>
      </c>
      <c r="F8422" s="269">
        <v>639</v>
      </c>
      <c r="G8422" s="270">
        <v>1284</v>
      </c>
      <c r="M8422" s="267">
        <v>-78.245277140040471</v>
      </c>
    </row>
    <row r="8423" spans="1:13" x14ac:dyDescent="0.25">
      <c r="A8423" s="267">
        <v>9777135</v>
      </c>
      <c r="B8423" s="267" t="s">
        <v>14406</v>
      </c>
      <c r="C8423" s="267" t="s">
        <v>2525</v>
      </c>
      <c r="D8423" s="268"/>
      <c r="E8423" s="267">
        <v>50</v>
      </c>
      <c r="F8423" s="269">
        <v>549</v>
      </c>
      <c r="G8423" s="270">
        <v>1104.4000000000001</v>
      </c>
      <c r="M8423" s="267">
        <v>-76.918386012885321</v>
      </c>
    </row>
    <row r="8424" spans="1:13" x14ac:dyDescent="0.25">
      <c r="A8424" s="267">
        <v>9777138</v>
      </c>
      <c r="B8424" s="267" t="s">
        <v>14408</v>
      </c>
      <c r="C8424" s="267" t="s">
        <v>2525</v>
      </c>
      <c r="D8424" s="268"/>
      <c r="E8424" s="267">
        <v>50</v>
      </c>
      <c r="F8424" s="269">
        <v>724</v>
      </c>
      <c r="G8424" s="270">
        <v>1456</v>
      </c>
      <c r="M8424" s="267">
        <v>-77.107640038125894</v>
      </c>
    </row>
    <row r="8425" spans="1:13" x14ac:dyDescent="0.25">
      <c r="A8425" s="267">
        <v>9777139</v>
      </c>
      <c r="B8425" s="267" t="s">
        <v>14410</v>
      </c>
      <c r="C8425" s="267" t="s">
        <v>2525</v>
      </c>
      <c r="D8425" s="268"/>
      <c r="E8425" s="267">
        <v>50</v>
      </c>
      <c r="F8425" s="269">
        <v>704</v>
      </c>
      <c r="G8425" s="270">
        <v>1415.4</v>
      </c>
      <c r="M8425" s="267">
        <v>-75.23016875774637</v>
      </c>
    </row>
    <row r="8426" spans="1:13" x14ac:dyDescent="0.25">
      <c r="A8426" s="267">
        <v>9777140</v>
      </c>
      <c r="B8426" s="267" t="s">
        <v>14412</v>
      </c>
      <c r="C8426" s="267" t="s">
        <v>2525</v>
      </c>
      <c r="D8426" s="268"/>
      <c r="E8426" s="267">
        <v>50</v>
      </c>
      <c r="F8426" s="269">
        <v>1182</v>
      </c>
      <c r="G8426" s="270">
        <v>2376.6</v>
      </c>
      <c r="M8426" s="267">
        <v>-77.280646021200525</v>
      </c>
    </row>
    <row r="8427" spans="1:13" x14ac:dyDescent="0.25">
      <c r="A8427" s="267">
        <v>9777141</v>
      </c>
      <c r="B8427" s="267" t="s">
        <v>14414</v>
      </c>
      <c r="C8427" s="267" t="s">
        <v>2525</v>
      </c>
      <c r="D8427" s="268"/>
      <c r="E8427" s="267">
        <v>60</v>
      </c>
      <c r="F8427" s="269">
        <v>812</v>
      </c>
      <c r="G8427" s="270">
        <v>1631.8</v>
      </c>
      <c r="M8427" s="267">
        <v>-80.461449828771435</v>
      </c>
    </row>
    <row r="8428" spans="1:13" x14ac:dyDescent="0.25">
      <c r="A8428" s="267">
        <v>9777144</v>
      </c>
      <c r="B8428" s="267" t="s">
        <v>14416</v>
      </c>
      <c r="C8428" s="267" t="s">
        <v>2525</v>
      </c>
      <c r="D8428" s="268"/>
      <c r="E8428" s="267">
        <v>50</v>
      </c>
      <c r="F8428" s="269">
        <v>362</v>
      </c>
      <c r="G8428" s="270">
        <v>727.4</v>
      </c>
      <c r="M8428" s="267">
        <v>-74.829477165807674</v>
      </c>
    </row>
    <row r="8429" spans="1:13" x14ac:dyDescent="0.25">
      <c r="A8429" s="267">
        <v>9777145</v>
      </c>
      <c r="B8429" s="267" t="s">
        <v>14418</v>
      </c>
      <c r="C8429" s="267" t="s">
        <v>2525</v>
      </c>
      <c r="D8429" s="268"/>
      <c r="E8429" s="267">
        <v>50</v>
      </c>
      <c r="F8429" s="269">
        <v>903</v>
      </c>
      <c r="G8429" s="270">
        <v>1815</v>
      </c>
      <c r="M8429" s="267">
        <v>-78.39118610573864</v>
      </c>
    </row>
    <row r="8430" spans="1:13" x14ac:dyDescent="0.25">
      <c r="A8430" s="267">
        <v>9777147</v>
      </c>
      <c r="B8430" s="267" t="s">
        <v>14420</v>
      </c>
      <c r="C8430" s="267" t="s">
        <v>2525</v>
      </c>
      <c r="D8430" s="268"/>
      <c r="E8430" s="267">
        <v>50</v>
      </c>
      <c r="F8430" s="269">
        <v>1287</v>
      </c>
      <c r="G8430" s="270">
        <v>2586.4</v>
      </c>
      <c r="M8430" s="267">
        <v>-71.140136900830285</v>
      </c>
    </row>
    <row r="8431" spans="1:13" x14ac:dyDescent="0.25">
      <c r="A8431" s="267">
        <v>9777149</v>
      </c>
      <c r="B8431" s="267" t="s">
        <v>14422</v>
      </c>
      <c r="C8431" s="267" t="s">
        <v>2525</v>
      </c>
      <c r="D8431" s="268"/>
      <c r="E8431" s="267">
        <v>50</v>
      </c>
      <c r="F8431" s="269">
        <v>685</v>
      </c>
      <c r="G8431" s="270">
        <v>1377.6</v>
      </c>
      <c r="M8431" s="267">
        <v>-45.910656310320526</v>
      </c>
    </row>
    <row r="8432" spans="1:13" x14ac:dyDescent="0.25">
      <c r="A8432" s="267">
        <v>9777151</v>
      </c>
      <c r="B8432" s="267" t="s">
        <v>14424</v>
      </c>
      <c r="C8432" s="267" t="s">
        <v>22275</v>
      </c>
      <c r="D8432" s="268"/>
      <c r="E8432" s="267">
        <v>50</v>
      </c>
      <c r="F8432" s="269">
        <v>9008</v>
      </c>
      <c r="G8432" s="270">
        <v>18105.2</v>
      </c>
      <c r="M8432" s="267">
        <v>-55.2088966001741</v>
      </c>
    </row>
    <row r="8433" spans="1:13" x14ac:dyDescent="0.25">
      <c r="A8433" s="267">
        <v>9777152</v>
      </c>
      <c r="B8433" s="267" t="s">
        <v>14426</v>
      </c>
      <c r="C8433" s="267" t="s">
        <v>2525</v>
      </c>
      <c r="D8433" s="268"/>
      <c r="E8433" s="267">
        <v>50</v>
      </c>
      <c r="F8433" s="269">
        <v>1502</v>
      </c>
      <c r="G8433" s="270">
        <v>3020</v>
      </c>
      <c r="M8433" s="267">
        <v>-58.141460374336368</v>
      </c>
    </row>
    <row r="8434" spans="1:13" x14ac:dyDescent="0.25">
      <c r="A8434" s="267">
        <v>9777153</v>
      </c>
      <c r="B8434" s="267" t="s">
        <v>14428</v>
      </c>
      <c r="C8434" s="267" t="s">
        <v>2525</v>
      </c>
      <c r="D8434" s="268"/>
      <c r="E8434" s="267">
        <v>50</v>
      </c>
      <c r="F8434" s="269">
        <v>1718</v>
      </c>
      <c r="G8434" s="270">
        <v>3453.2</v>
      </c>
      <c r="M8434" s="267">
        <v>-72.281978668552583</v>
      </c>
    </row>
    <row r="8435" spans="1:13" x14ac:dyDescent="0.25">
      <c r="A8435" s="267">
        <v>9777154</v>
      </c>
      <c r="B8435" s="267" t="s">
        <v>14430</v>
      </c>
      <c r="C8435" s="267" t="s">
        <v>2525</v>
      </c>
      <c r="D8435" s="268"/>
      <c r="E8435" s="267">
        <v>50</v>
      </c>
      <c r="F8435" s="269">
        <v>3102</v>
      </c>
      <c r="G8435" s="270">
        <v>6234.8</v>
      </c>
      <c r="M8435" s="267">
        <v>-74.033740430345247</v>
      </c>
    </row>
    <row r="8436" spans="1:13" x14ac:dyDescent="0.25">
      <c r="A8436" s="267">
        <v>9777155</v>
      </c>
      <c r="B8436" s="267" t="s">
        <v>14432</v>
      </c>
      <c r="C8436" s="267" t="s">
        <v>2525</v>
      </c>
      <c r="D8436" s="268"/>
      <c r="E8436" s="267">
        <v>50</v>
      </c>
      <c r="F8436" s="269">
        <v>650</v>
      </c>
      <c r="G8436" s="270">
        <v>1306.5999999999999</v>
      </c>
      <c r="M8436" s="267">
        <v>-78.168844239558979</v>
      </c>
    </row>
    <row r="8437" spans="1:13" x14ac:dyDescent="0.25">
      <c r="A8437" s="267">
        <v>9777157</v>
      </c>
      <c r="B8437" s="267" t="s">
        <v>14434</v>
      </c>
      <c r="C8437" s="267" t="s">
        <v>2525</v>
      </c>
      <c r="D8437" s="268"/>
      <c r="E8437" s="267">
        <v>60</v>
      </c>
      <c r="F8437" s="269">
        <v>327</v>
      </c>
      <c r="G8437" s="270">
        <v>657.4</v>
      </c>
      <c r="M8437" s="267">
        <v>-82.38059481049396</v>
      </c>
    </row>
    <row r="8438" spans="1:13" x14ac:dyDescent="0.25">
      <c r="A8438" s="267">
        <v>9777158</v>
      </c>
      <c r="B8438" s="267" t="s">
        <v>14436</v>
      </c>
      <c r="C8438" s="267" t="s">
        <v>2525</v>
      </c>
      <c r="D8438" s="268"/>
      <c r="E8438" s="267">
        <v>50</v>
      </c>
      <c r="F8438" s="269">
        <v>1072</v>
      </c>
      <c r="G8438" s="270">
        <v>2155.1999999999998</v>
      </c>
      <c r="M8438" s="267">
        <v>-78.942784594527382</v>
      </c>
    </row>
    <row r="8439" spans="1:13" x14ac:dyDescent="0.25">
      <c r="A8439" s="267">
        <v>9777159</v>
      </c>
      <c r="B8439" s="267" t="s">
        <v>14438</v>
      </c>
      <c r="C8439" s="267" t="s">
        <v>2525</v>
      </c>
      <c r="D8439" s="268"/>
      <c r="E8439" s="267">
        <v>50</v>
      </c>
      <c r="F8439" s="269">
        <v>3990</v>
      </c>
      <c r="G8439" s="270">
        <v>8020.8</v>
      </c>
      <c r="M8439" s="267">
        <v>-66.229161817679113</v>
      </c>
    </row>
    <row r="8440" spans="1:13" x14ac:dyDescent="0.25">
      <c r="A8440" s="267">
        <v>9777163</v>
      </c>
      <c r="B8440" s="267" t="s">
        <v>14440</v>
      </c>
      <c r="C8440" s="267" t="s">
        <v>2525</v>
      </c>
      <c r="D8440" s="268"/>
      <c r="E8440" s="267">
        <v>50</v>
      </c>
      <c r="F8440" s="269">
        <v>620</v>
      </c>
      <c r="G8440" s="270">
        <v>1246.5999999999999</v>
      </c>
      <c r="M8440" s="267">
        <v>-67.776758246241585</v>
      </c>
    </row>
    <row r="8441" spans="1:13" x14ac:dyDescent="0.25">
      <c r="A8441" s="267">
        <v>9777164</v>
      </c>
      <c r="B8441" s="267" t="s">
        <v>9379</v>
      </c>
      <c r="C8441" s="267" t="s">
        <v>2525</v>
      </c>
      <c r="D8441" s="268"/>
      <c r="E8441" s="267">
        <v>60</v>
      </c>
      <c r="F8441" s="269">
        <v>650</v>
      </c>
      <c r="G8441" s="270">
        <v>1307</v>
      </c>
      <c r="M8441" s="267">
        <v>-81.417719622757318</v>
      </c>
    </row>
    <row r="8442" spans="1:13" x14ac:dyDescent="0.25">
      <c r="A8442" s="267">
        <v>9777165</v>
      </c>
      <c r="B8442" s="267" t="s">
        <v>14443</v>
      </c>
      <c r="C8442" s="267" t="s">
        <v>2525</v>
      </c>
      <c r="D8442" s="268"/>
      <c r="E8442" s="267">
        <v>50</v>
      </c>
      <c r="F8442" s="269">
        <v>824</v>
      </c>
      <c r="G8442" s="270">
        <v>1655.6</v>
      </c>
      <c r="M8442" s="267">
        <v>-69.945376474711139</v>
      </c>
    </row>
    <row r="8443" spans="1:13" x14ac:dyDescent="0.25">
      <c r="A8443" s="267">
        <v>9777166</v>
      </c>
      <c r="B8443" s="267" t="s">
        <v>14445</v>
      </c>
      <c r="C8443" s="267" t="s">
        <v>2525</v>
      </c>
      <c r="D8443" s="268"/>
      <c r="E8443" s="267">
        <v>50</v>
      </c>
      <c r="F8443" s="269">
        <v>1076</v>
      </c>
      <c r="G8443" s="270">
        <v>2162.8000000000002</v>
      </c>
      <c r="M8443" s="267">
        <v>-73.281415393807251</v>
      </c>
    </row>
    <row r="8444" spans="1:13" x14ac:dyDescent="0.25">
      <c r="A8444" s="267">
        <v>9777167</v>
      </c>
      <c r="B8444" s="267" t="s">
        <v>14447</v>
      </c>
      <c r="C8444" s="267" t="s">
        <v>2525</v>
      </c>
      <c r="D8444" s="268"/>
      <c r="E8444" s="267">
        <v>50</v>
      </c>
      <c r="F8444" s="269">
        <v>860</v>
      </c>
      <c r="G8444" s="270">
        <v>1728.6</v>
      </c>
      <c r="M8444" s="267">
        <v>-78.268545147705936</v>
      </c>
    </row>
    <row r="8445" spans="1:13" x14ac:dyDescent="0.25">
      <c r="A8445" s="267">
        <v>9777168</v>
      </c>
      <c r="B8445" s="267" t="s">
        <v>14449</v>
      </c>
      <c r="C8445" s="267" t="s">
        <v>2525</v>
      </c>
      <c r="D8445" s="268"/>
      <c r="E8445" s="267">
        <v>60</v>
      </c>
      <c r="F8445" s="269">
        <v>398</v>
      </c>
      <c r="G8445" s="270">
        <v>799.6</v>
      </c>
      <c r="M8445" s="267">
        <v>-79.372047520035494</v>
      </c>
    </row>
    <row r="8446" spans="1:13" x14ac:dyDescent="0.25">
      <c r="A8446" s="267">
        <v>9777169</v>
      </c>
      <c r="B8446" s="267" t="s">
        <v>14451</v>
      </c>
      <c r="C8446" s="267" t="s">
        <v>2525</v>
      </c>
      <c r="D8446" s="268"/>
      <c r="E8446" s="267">
        <v>50</v>
      </c>
      <c r="F8446" s="269">
        <v>1606</v>
      </c>
      <c r="G8446" s="270">
        <v>3228.4</v>
      </c>
      <c r="M8446" s="267">
        <v>-72.09892349023221</v>
      </c>
    </row>
    <row r="8447" spans="1:13" x14ac:dyDescent="0.25">
      <c r="A8447" s="267">
        <v>9777170</v>
      </c>
      <c r="B8447" s="267" t="s">
        <v>14453</v>
      </c>
      <c r="C8447" s="267" t="s">
        <v>2525</v>
      </c>
      <c r="D8447" s="268"/>
      <c r="E8447" s="267">
        <v>50</v>
      </c>
      <c r="F8447" s="269">
        <v>1399</v>
      </c>
      <c r="G8447" s="270">
        <v>2811.2</v>
      </c>
      <c r="M8447" s="267">
        <v>-77.54965087790093</v>
      </c>
    </row>
    <row r="8448" spans="1:13" x14ac:dyDescent="0.25">
      <c r="A8448" s="267">
        <v>9777171</v>
      </c>
      <c r="B8448" s="267" t="s">
        <v>14455</v>
      </c>
      <c r="C8448" s="267" t="s">
        <v>2525</v>
      </c>
      <c r="D8448" s="268"/>
      <c r="E8448" s="267">
        <v>60</v>
      </c>
      <c r="F8448" s="269">
        <v>912</v>
      </c>
      <c r="G8448" s="270">
        <v>1832.2</v>
      </c>
      <c r="M8448" s="267">
        <v>-81.605704740104045</v>
      </c>
    </row>
    <row r="8449" spans="1:13" x14ac:dyDescent="0.25">
      <c r="A8449" s="267">
        <v>9777172</v>
      </c>
      <c r="B8449" s="267" t="s">
        <v>14457</v>
      </c>
      <c r="C8449" s="267" t="s">
        <v>2525</v>
      </c>
      <c r="D8449" s="268"/>
      <c r="E8449" s="267">
        <v>60</v>
      </c>
      <c r="F8449" s="269">
        <v>899</v>
      </c>
      <c r="G8449" s="270">
        <v>1806</v>
      </c>
      <c r="M8449" s="267">
        <v>-82.5315966182756</v>
      </c>
    </row>
    <row r="8450" spans="1:13" x14ac:dyDescent="0.25">
      <c r="A8450" s="267">
        <v>9777173</v>
      </c>
      <c r="B8450" s="267" t="s">
        <v>14459</v>
      </c>
      <c r="C8450" s="267" t="s">
        <v>2525</v>
      </c>
      <c r="D8450" s="268"/>
      <c r="E8450" s="267">
        <v>50</v>
      </c>
      <c r="F8450" s="269">
        <v>1708</v>
      </c>
      <c r="G8450" s="270">
        <v>3432.6</v>
      </c>
      <c r="M8450" s="267">
        <v>-72.37264925390474</v>
      </c>
    </row>
    <row r="8451" spans="1:13" x14ac:dyDescent="0.25">
      <c r="A8451" s="267">
        <v>9777175</v>
      </c>
      <c r="B8451" s="267" t="s">
        <v>14461</v>
      </c>
      <c r="C8451" s="267" t="s">
        <v>2525</v>
      </c>
      <c r="D8451" s="268"/>
      <c r="E8451" s="267">
        <v>50</v>
      </c>
      <c r="F8451" s="269">
        <v>1363</v>
      </c>
      <c r="G8451" s="270">
        <v>2739.8</v>
      </c>
      <c r="M8451" s="267">
        <v>-75.559709580427167</v>
      </c>
    </row>
    <row r="8452" spans="1:13" x14ac:dyDescent="0.25">
      <c r="A8452" s="267">
        <v>9777176</v>
      </c>
      <c r="B8452" s="267" t="s">
        <v>14463</v>
      </c>
      <c r="C8452" s="267" t="s">
        <v>2525</v>
      </c>
      <c r="D8452" s="268"/>
      <c r="E8452" s="267">
        <v>50</v>
      </c>
      <c r="F8452" s="269">
        <v>758</v>
      </c>
      <c r="G8452" s="270">
        <v>1524</v>
      </c>
      <c r="M8452" s="267">
        <v>-77.376203321054632</v>
      </c>
    </row>
    <row r="8453" spans="1:13" x14ac:dyDescent="0.25">
      <c r="A8453" s="267">
        <v>9777177</v>
      </c>
      <c r="B8453" s="267" t="s">
        <v>14465</v>
      </c>
      <c r="C8453" s="267" t="s">
        <v>2525</v>
      </c>
      <c r="D8453" s="268"/>
      <c r="E8453" s="267">
        <v>60</v>
      </c>
      <c r="F8453" s="269">
        <v>1096</v>
      </c>
      <c r="G8453" s="270">
        <v>2202.4</v>
      </c>
      <c r="M8453" s="267">
        <v>-79.178864124859444</v>
      </c>
    </row>
    <row r="8454" spans="1:13" x14ac:dyDescent="0.25">
      <c r="A8454" s="267">
        <v>9777179</v>
      </c>
      <c r="B8454" s="267" t="s">
        <v>14868</v>
      </c>
      <c r="C8454" s="267" t="s">
        <v>2525</v>
      </c>
      <c r="D8454" s="268"/>
      <c r="E8454" s="267">
        <v>50</v>
      </c>
      <c r="F8454" s="269">
        <v>533</v>
      </c>
      <c r="G8454" s="270">
        <v>1071.4000000000001</v>
      </c>
      <c r="M8454" s="267">
        <v>-78.133908200130534</v>
      </c>
    </row>
    <row r="8455" spans="1:13" x14ac:dyDescent="0.25">
      <c r="A8455" s="267">
        <v>9777182</v>
      </c>
      <c r="B8455" s="267" t="s">
        <v>18686</v>
      </c>
      <c r="C8455" s="267" t="s">
        <v>2525</v>
      </c>
      <c r="D8455" s="268"/>
      <c r="E8455" s="267">
        <v>50</v>
      </c>
      <c r="F8455" s="269">
        <v>902</v>
      </c>
      <c r="G8455" s="270">
        <v>1812.4</v>
      </c>
      <c r="M8455" s="267">
        <v>-77.230132196434667</v>
      </c>
    </row>
    <row r="8456" spans="1:13" x14ac:dyDescent="0.25">
      <c r="A8456" s="267">
        <v>9777183</v>
      </c>
      <c r="B8456" s="267" t="s">
        <v>14469</v>
      </c>
      <c r="C8456" s="267" t="s">
        <v>2525</v>
      </c>
      <c r="D8456" s="268"/>
      <c r="E8456" s="267">
        <v>50</v>
      </c>
      <c r="F8456" s="269">
        <v>404</v>
      </c>
      <c r="G8456" s="270">
        <v>812.2</v>
      </c>
      <c r="M8456" s="267">
        <v>-71.804331914413837</v>
      </c>
    </row>
    <row r="8457" spans="1:13" x14ac:dyDescent="0.25">
      <c r="A8457" s="267">
        <v>9778111</v>
      </c>
      <c r="B8457" s="267" t="s">
        <v>16414</v>
      </c>
      <c r="C8457" s="267" t="s">
        <v>2525</v>
      </c>
      <c r="D8457" s="268"/>
      <c r="E8457" s="267">
        <v>60</v>
      </c>
      <c r="F8457" s="269">
        <v>702</v>
      </c>
      <c r="G8457" s="270">
        <v>1411.2</v>
      </c>
      <c r="M8457" s="267">
        <v>-79.405397754267057</v>
      </c>
    </row>
    <row r="8458" spans="1:13" x14ac:dyDescent="0.25">
      <c r="A8458" s="267">
        <v>9778113</v>
      </c>
      <c r="B8458" s="267" t="s">
        <v>14472</v>
      </c>
      <c r="C8458" s="267" t="s">
        <v>2525</v>
      </c>
      <c r="D8458" s="268"/>
      <c r="E8458" s="267">
        <v>60</v>
      </c>
      <c r="F8458" s="269">
        <v>462</v>
      </c>
      <c r="G8458" s="270">
        <v>929.4</v>
      </c>
      <c r="M8458" s="267">
        <v>-82.268490943070177</v>
      </c>
    </row>
    <row r="8459" spans="1:13" x14ac:dyDescent="0.25">
      <c r="A8459" s="267">
        <v>9778115</v>
      </c>
      <c r="B8459" s="267" t="s">
        <v>2845</v>
      </c>
      <c r="C8459" s="267" t="s">
        <v>2525</v>
      </c>
      <c r="D8459" s="268"/>
      <c r="E8459" s="267">
        <v>50</v>
      </c>
      <c r="F8459" s="269">
        <v>2612</v>
      </c>
      <c r="G8459" s="270">
        <v>5250.6</v>
      </c>
      <c r="M8459" s="267">
        <v>-56.900279936207248</v>
      </c>
    </row>
    <row r="8460" spans="1:13" x14ac:dyDescent="0.25">
      <c r="A8460" s="267">
        <v>9778116</v>
      </c>
      <c r="B8460" s="267" t="s">
        <v>14475</v>
      </c>
      <c r="C8460" s="267" t="s">
        <v>22275</v>
      </c>
      <c r="D8460" s="268"/>
      <c r="E8460" s="267">
        <v>50</v>
      </c>
      <c r="F8460" s="269">
        <v>7113</v>
      </c>
      <c r="G8460" s="270">
        <v>14297.2</v>
      </c>
      <c r="M8460" s="267">
        <v>-71.401829643373873</v>
      </c>
    </row>
    <row r="8461" spans="1:13" x14ac:dyDescent="0.25">
      <c r="A8461" s="267">
        <v>9778118</v>
      </c>
      <c r="B8461" s="267" t="s">
        <v>14477</v>
      </c>
      <c r="C8461" s="267" t="s">
        <v>2525</v>
      </c>
      <c r="D8461" s="268"/>
      <c r="E8461" s="267">
        <v>50</v>
      </c>
      <c r="F8461" s="269">
        <v>1018</v>
      </c>
      <c r="G8461" s="270">
        <v>2046</v>
      </c>
      <c r="M8461" s="267">
        <v>-61.801711431136091</v>
      </c>
    </row>
    <row r="8462" spans="1:13" x14ac:dyDescent="0.25">
      <c r="A8462" s="267">
        <v>9778119</v>
      </c>
      <c r="B8462" s="267" t="s">
        <v>14479</v>
      </c>
      <c r="C8462" s="267" t="s">
        <v>2525</v>
      </c>
      <c r="D8462" s="268"/>
      <c r="E8462" s="267">
        <v>60</v>
      </c>
      <c r="F8462" s="269">
        <v>364</v>
      </c>
      <c r="G8462" s="270">
        <v>732.4</v>
      </c>
      <c r="M8462" s="267">
        <v>-80.201521067519238</v>
      </c>
    </row>
    <row r="8463" spans="1:13" x14ac:dyDescent="0.25">
      <c r="A8463" s="267">
        <v>9778120</v>
      </c>
      <c r="B8463" s="267" t="s">
        <v>4069</v>
      </c>
      <c r="C8463" s="267" t="s">
        <v>2525</v>
      </c>
      <c r="D8463" s="268"/>
      <c r="E8463" s="267">
        <v>50</v>
      </c>
      <c r="F8463" s="269">
        <v>960</v>
      </c>
      <c r="G8463" s="270">
        <v>1929.8</v>
      </c>
      <c r="M8463" s="267">
        <v>-78.719128789270783</v>
      </c>
    </row>
    <row r="8464" spans="1:13" x14ac:dyDescent="0.25">
      <c r="A8464" s="267">
        <v>9778121</v>
      </c>
      <c r="B8464" s="267" t="s">
        <v>16552</v>
      </c>
      <c r="C8464" s="267" t="s">
        <v>2525</v>
      </c>
      <c r="D8464" s="268"/>
      <c r="E8464" s="267">
        <v>60</v>
      </c>
      <c r="F8464" s="269">
        <v>1152</v>
      </c>
      <c r="G8464" s="270">
        <v>2314.6</v>
      </c>
      <c r="M8464" s="267">
        <v>-82.276783060350724</v>
      </c>
    </row>
    <row r="8465" spans="1:13" x14ac:dyDescent="0.25">
      <c r="A8465" s="267">
        <v>9778123</v>
      </c>
      <c r="B8465" s="267" t="s">
        <v>15097</v>
      </c>
      <c r="C8465" s="267" t="s">
        <v>2525</v>
      </c>
      <c r="D8465" s="268"/>
      <c r="E8465" s="267">
        <v>50</v>
      </c>
      <c r="F8465" s="269">
        <v>1516</v>
      </c>
      <c r="G8465" s="270">
        <v>3047.6</v>
      </c>
      <c r="M8465" s="267">
        <v>-70.728838954159272</v>
      </c>
    </row>
    <row r="8466" spans="1:13" x14ac:dyDescent="0.25">
      <c r="A8466" s="267">
        <v>9778127</v>
      </c>
      <c r="B8466" s="267" t="s">
        <v>14484</v>
      </c>
      <c r="C8466" s="267" t="s">
        <v>2525</v>
      </c>
      <c r="D8466" s="268"/>
      <c r="E8466" s="267">
        <v>50</v>
      </c>
      <c r="F8466" s="269">
        <v>1030</v>
      </c>
      <c r="G8466" s="270">
        <v>2069.8000000000002</v>
      </c>
      <c r="M8466" s="267">
        <v>-78.294707760396065</v>
      </c>
    </row>
    <row r="8467" spans="1:13" x14ac:dyDescent="0.25">
      <c r="A8467" s="267">
        <v>9778130</v>
      </c>
      <c r="B8467" s="267" t="s">
        <v>14486</v>
      </c>
      <c r="C8467" s="267" t="s">
        <v>2525</v>
      </c>
      <c r="D8467" s="268"/>
      <c r="E8467" s="267">
        <v>60</v>
      </c>
      <c r="F8467" s="269">
        <v>569</v>
      </c>
      <c r="G8467" s="270">
        <v>1143</v>
      </c>
      <c r="M8467" s="267">
        <v>-80.262538655674547</v>
      </c>
    </row>
    <row r="8468" spans="1:13" x14ac:dyDescent="0.25">
      <c r="A8468" s="267">
        <v>9778134</v>
      </c>
      <c r="B8468" s="267" t="s">
        <v>14488</v>
      </c>
      <c r="C8468" s="267" t="s">
        <v>2525</v>
      </c>
      <c r="D8468" s="268"/>
      <c r="E8468" s="267">
        <v>50</v>
      </c>
      <c r="F8468" s="269">
        <v>885</v>
      </c>
      <c r="G8468" s="270">
        <v>1778.8</v>
      </c>
      <c r="M8468" s="267">
        <v>-68.025845447341794</v>
      </c>
    </row>
    <row r="8469" spans="1:13" x14ac:dyDescent="0.25">
      <c r="A8469" s="267">
        <v>9778136</v>
      </c>
      <c r="B8469" s="267" t="s">
        <v>14490</v>
      </c>
      <c r="C8469" s="267" t="s">
        <v>2525</v>
      </c>
      <c r="D8469" s="268"/>
      <c r="E8469" s="267">
        <v>50</v>
      </c>
      <c r="F8469" s="269">
        <v>1455</v>
      </c>
      <c r="G8469" s="270">
        <v>2925.4</v>
      </c>
      <c r="M8469" s="267">
        <v>-71.043989489344412</v>
      </c>
    </row>
    <row r="8470" spans="1:13" x14ac:dyDescent="0.25">
      <c r="A8470" s="267">
        <v>9778137</v>
      </c>
      <c r="B8470" s="267" t="s">
        <v>9314</v>
      </c>
      <c r="C8470" s="267" t="s">
        <v>2525</v>
      </c>
      <c r="D8470" s="268"/>
      <c r="E8470" s="267">
        <v>50</v>
      </c>
      <c r="F8470" s="269">
        <v>1630</v>
      </c>
      <c r="G8470" s="270">
        <v>3276.4</v>
      </c>
      <c r="M8470" s="267">
        <v>-73.889651508986091</v>
      </c>
    </row>
    <row r="8471" spans="1:13" x14ac:dyDescent="0.25">
      <c r="A8471" s="267">
        <v>9778139</v>
      </c>
      <c r="B8471" s="267" t="s">
        <v>14493</v>
      </c>
      <c r="C8471" s="267" t="s">
        <v>2525</v>
      </c>
      <c r="D8471" s="268"/>
      <c r="E8471" s="267">
        <v>60</v>
      </c>
      <c r="F8471" s="269">
        <v>549</v>
      </c>
      <c r="G8471" s="270">
        <v>1104.4000000000001</v>
      </c>
      <c r="M8471" s="267">
        <v>-79.855074685339531</v>
      </c>
    </row>
    <row r="8472" spans="1:13" x14ac:dyDescent="0.25">
      <c r="A8472" s="267">
        <v>9778144</v>
      </c>
      <c r="B8472" s="267" t="s">
        <v>14495</v>
      </c>
      <c r="C8472" s="267" t="s">
        <v>2525</v>
      </c>
      <c r="D8472" s="268"/>
      <c r="E8472" s="267">
        <v>50</v>
      </c>
      <c r="F8472" s="269">
        <v>2631</v>
      </c>
      <c r="G8472" s="270">
        <v>5287.6</v>
      </c>
      <c r="M8472" s="267">
        <v>-65.651250351087214</v>
      </c>
    </row>
    <row r="8473" spans="1:13" x14ac:dyDescent="0.25">
      <c r="A8473" s="267">
        <v>9778149</v>
      </c>
      <c r="B8473" s="267" t="s">
        <v>14497</v>
      </c>
      <c r="C8473" s="267" t="s">
        <v>2525</v>
      </c>
      <c r="D8473" s="268"/>
      <c r="E8473" s="267">
        <v>50</v>
      </c>
      <c r="F8473" s="269">
        <v>638</v>
      </c>
      <c r="G8473" s="270">
        <v>1282.5999999999999</v>
      </c>
      <c r="M8473" s="267">
        <v>-52.144952091006544</v>
      </c>
    </row>
    <row r="8474" spans="1:13" x14ac:dyDescent="0.25">
      <c r="A8474" s="267">
        <v>9778150</v>
      </c>
      <c r="B8474" s="267" t="s">
        <v>14499</v>
      </c>
      <c r="C8474" s="267" t="s">
        <v>2525</v>
      </c>
      <c r="D8474" s="268"/>
      <c r="E8474" s="267">
        <v>50</v>
      </c>
      <c r="F8474" s="269">
        <v>837</v>
      </c>
      <c r="G8474" s="270">
        <v>1682.8</v>
      </c>
      <c r="M8474" s="267">
        <v>-53.156191587225841</v>
      </c>
    </row>
    <row r="8475" spans="1:13" x14ac:dyDescent="0.25">
      <c r="A8475" s="267">
        <v>9778151</v>
      </c>
      <c r="B8475" s="267" t="s">
        <v>14501</v>
      </c>
      <c r="C8475" s="267" t="s">
        <v>2525</v>
      </c>
      <c r="D8475" s="268"/>
      <c r="E8475" s="267">
        <v>50</v>
      </c>
      <c r="F8475" s="269">
        <v>601</v>
      </c>
      <c r="G8475" s="270">
        <v>1208.4000000000001</v>
      </c>
      <c r="M8475" s="267">
        <v>-69.039846750536555</v>
      </c>
    </row>
    <row r="8476" spans="1:13" x14ac:dyDescent="0.25">
      <c r="A8476" s="267">
        <v>9778157</v>
      </c>
      <c r="B8476" s="267" t="s">
        <v>14503</v>
      </c>
      <c r="C8476" s="267" t="s">
        <v>2525</v>
      </c>
      <c r="D8476" s="268"/>
      <c r="E8476" s="267">
        <v>60</v>
      </c>
      <c r="F8476" s="269">
        <v>643</v>
      </c>
      <c r="G8476" s="270">
        <v>1292.8</v>
      </c>
      <c r="M8476" s="267">
        <v>-81.183616936253841</v>
      </c>
    </row>
    <row r="8477" spans="1:13" x14ac:dyDescent="0.25">
      <c r="A8477" s="267">
        <v>9778158</v>
      </c>
      <c r="B8477" s="267" t="s">
        <v>14505</v>
      </c>
      <c r="C8477" s="267" t="s">
        <v>2525</v>
      </c>
      <c r="D8477" s="268"/>
      <c r="E8477" s="267">
        <v>50</v>
      </c>
      <c r="F8477" s="269">
        <v>1253</v>
      </c>
      <c r="G8477" s="270">
        <v>2518.8000000000002</v>
      </c>
      <c r="M8477" s="267">
        <v>-68.916157278045603</v>
      </c>
    </row>
    <row r="8478" spans="1:13" x14ac:dyDescent="0.25">
      <c r="A8478" s="267">
        <v>9778161</v>
      </c>
      <c r="B8478" s="267" t="s">
        <v>14507</v>
      </c>
      <c r="C8478" s="267" t="s">
        <v>2525</v>
      </c>
      <c r="D8478" s="268"/>
      <c r="E8478" s="267">
        <v>50</v>
      </c>
      <c r="F8478" s="269">
        <v>884</v>
      </c>
      <c r="G8478" s="270">
        <v>1777</v>
      </c>
      <c r="M8478" s="267">
        <v>-77.514196913790599</v>
      </c>
    </row>
    <row r="8479" spans="1:13" x14ac:dyDescent="0.25">
      <c r="A8479" s="267">
        <v>9778162</v>
      </c>
      <c r="B8479" s="267" t="s">
        <v>14509</v>
      </c>
      <c r="C8479" s="267" t="s">
        <v>2525</v>
      </c>
      <c r="D8479" s="268"/>
      <c r="E8479" s="267">
        <v>50</v>
      </c>
      <c r="F8479" s="269">
        <v>719</v>
      </c>
      <c r="G8479" s="270">
        <v>1445.8</v>
      </c>
      <c r="M8479" s="267">
        <v>-77.9135554576917</v>
      </c>
    </row>
    <row r="8480" spans="1:13" x14ac:dyDescent="0.25">
      <c r="A8480" s="267">
        <v>9778163</v>
      </c>
      <c r="B8480" s="267" t="s">
        <v>14511</v>
      </c>
      <c r="C8480" s="267" t="s">
        <v>2525</v>
      </c>
      <c r="D8480" s="268"/>
      <c r="E8480" s="267">
        <v>60</v>
      </c>
      <c r="F8480" s="269">
        <v>657</v>
      </c>
      <c r="G8480" s="270">
        <v>1320.4</v>
      </c>
      <c r="M8480" s="267">
        <v>-80.683622071034904</v>
      </c>
    </row>
    <row r="8481" spans="1:13" x14ac:dyDescent="0.25">
      <c r="A8481" s="267">
        <v>9778164</v>
      </c>
      <c r="B8481" s="267" t="s">
        <v>14513</v>
      </c>
      <c r="C8481" s="267" t="s">
        <v>2525</v>
      </c>
      <c r="D8481" s="268"/>
      <c r="E8481" s="267">
        <v>60</v>
      </c>
      <c r="F8481" s="269">
        <v>585</v>
      </c>
      <c r="G8481" s="270">
        <v>1176.8</v>
      </c>
      <c r="M8481" s="267">
        <v>-81.79269973095569</v>
      </c>
    </row>
    <row r="8482" spans="1:13" x14ac:dyDescent="0.25">
      <c r="A8482" s="267">
        <v>9778165</v>
      </c>
      <c r="B8482" s="267" t="s">
        <v>14515</v>
      </c>
      <c r="C8482" s="267" t="s">
        <v>2525</v>
      </c>
      <c r="D8482" s="268"/>
      <c r="E8482" s="267">
        <v>50</v>
      </c>
      <c r="F8482" s="269">
        <v>1556</v>
      </c>
      <c r="G8482" s="270">
        <v>3126.8</v>
      </c>
      <c r="M8482" s="267">
        <v>-69.424178613731328</v>
      </c>
    </row>
    <row r="8483" spans="1:13" x14ac:dyDescent="0.25">
      <c r="A8483" s="267">
        <v>9778168</v>
      </c>
      <c r="B8483" s="267" t="s">
        <v>14517</v>
      </c>
      <c r="C8483" s="267" t="s">
        <v>2525</v>
      </c>
      <c r="D8483" s="268"/>
      <c r="E8483" s="267">
        <v>50</v>
      </c>
      <c r="F8483" s="269">
        <v>1835</v>
      </c>
      <c r="G8483" s="270">
        <v>3688</v>
      </c>
      <c r="M8483" s="267">
        <v>-77.237938198501922</v>
      </c>
    </row>
    <row r="8484" spans="1:13" x14ac:dyDescent="0.25">
      <c r="A8484" s="267">
        <v>9778169</v>
      </c>
      <c r="B8484" s="267" t="s">
        <v>14519</v>
      </c>
      <c r="C8484" s="267" t="s">
        <v>2525</v>
      </c>
      <c r="D8484" s="268"/>
      <c r="E8484" s="267">
        <v>60</v>
      </c>
      <c r="F8484" s="269">
        <v>1107</v>
      </c>
      <c r="G8484" s="270">
        <v>2225.8000000000002</v>
      </c>
      <c r="M8484" s="267">
        <v>-81.984183084332003</v>
      </c>
    </row>
    <row r="8485" spans="1:13" x14ac:dyDescent="0.25">
      <c r="A8485" s="267">
        <v>9778171</v>
      </c>
      <c r="B8485" s="267" t="s">
        <v>14521</v>
      </c>
      <c r="C8485" s="267" t="s">
        <v>2525</v>
      </c>
      <c r="D8485" s="268"/>
      <c r="E8485" s="267">
        <v>50</v>
      </c>
      <c r="F8485" s="269">
        <v>1307</v>
      </c>
      <c r="G8485" s="270">
        <v>2626.4</v>
      </c>
      <c r="M8485" s="267">
        <v>-65.412382474068494</v>
      </c>
    </row>
    <row r="8486" spans="1:13" x14ac:dyDescent="0.25">
      <c r="A8486" s="267">
        <v>9778173</v>
      </c>
      <c r="B8486" s="267" t="s">
        <v>14523</v>
      </c>
      <c r="C8486" s="267" t="s">
        <v>22275</v>
      </c>
      <c r="D8486" s="268"/>
      <c r="E8486" s="267">
        <v>50</v>
      </c>
      <c r="F8486" s="269">
        <v>7038</v>
      </c>
      <c r="G8486" s="270">
        <v>14146.2</v>
      </c>
      <c r="M8486" s="267">
        <v>-70.797020842725686</v>
      </c>
    </row>
    <row r="8487" spans="1:13" x14ac:dyDescent="0.25">
      <c r="A8487" s="267">
        <v>9778177</v>
      </c>
      <c r="B8487" s="267" t="s">
        <v>14525</v>
      </c>
      <c r="C8487" s="267" t="s">
        <v>2525</v>
      </c>
      <c r="D8487" s="268"/>
      <c r="E8487" s="267">
        <v>60</v>
      </c>
      <c r="F8487" s="269">
        <v>677</v>
      </c>
      <c r="G8487" s="270">
        <v>1361</v>
      </c>
      <c r="M8487" s="267">
        <v>-79.156348632168061</v>
      </c>
    </row>
    <row r="8488" spans="1:13" x14ac:dyDescent="0.25">
      <c r="A8488" s="267">
        <v>9778180</v>
      </c>
      <c r="B8488" s="267" t="s">
        <v>14527</v>
      </c>
      <c r="C8488" s="267" t="s">
        <v>2525</v>
      </c>
      <c r="D8488" s="268"/>
      <c r="E8488" s="267">
        <v>50</v>
      </c>
      <c r="F8488" s="269">
        <v>884</v>
      </c>
      <c r="G8488" s="270">
        <v>1776.6</v>
      </c>
      <c r="M8488" s="267">
        <v>-69.246108661694421</v>
      </c>
    </row>
    <row r="8489" spans="1:13" x14ac:dyDescent="0.25">
      <c r="A8489" s="267">
        <v>9778183</v>
      </c>
      <c r="B8489" s="267" t="s">
        <v>14529</v>
      </c>
      <c r="C8489" s="267" t="s">
        <v>2525</v>
      </c>
      <c r="D8489" s="268"/>
      <c r="E8489" s="267">
        <v>60</v>
      </c>
      <c r="F8489" s="269">
        <v>619</v>
      </c>
      <c r="G8489" s="270">
        <v>1244.5999999999999</v>
      </c>
      <c r="M8489" s="267">
        <v>-83.401112738451857</v>
      </c>
    </row>
    <row r="8490" spans="1:13" x14ac:dyDescent="0.25">
      <c r="A8490" s="267">
        <v>9778184</v>
      </c>
      <c r="B8490" s="267" t="s">
        <v>14531</v>
      </c>
      <c r="C8490" s="267" t="s">
        <v>2525</v>
      </c>
      <c r="D8490" s="268"/>
      <c r="E8490" s="267">
        <v>50</v>
      </c>
      <c r="F8490" s="269">
        <v>468</v>
      </c>
      <c r="G8490" s="270">
        <v>941</v>
      </c>
      <c r="M8490" s="267">
        <v>-17.058446325317391</v>
      </c>
    </row>
    <row r="8491" spans="1:13" x14ac:dyDescent="0.25">
      <c r="A8491" s="267">
        <v>9778186</v>
      </c>
      <c r="B8491" s="267" t="s">
        <v>14533</v>
      </c>
      <c r="C8491" s="267" t="s">
        <v>2525</v>
      </c>
      <c r="D8491" s="268"/>
      <c r="E8491" s="267">
        <v>50</v>
      </c>
      <c r="F8491" s="269">
        <v>3962</v>
      </c>
      <c r="G8491" s="270">
        <v>7964.2</v>
      </c>
      <c r="M8491" s="267">
        <v>-71.665254552254424</v>
      </c>
    </row>
    <row r="8492" spans="1:13" x14ac:dyDescent="0.25">
      <c r="A8492" s="267">
        <v>9778187</v>
      </c>
      <c r="B8492" s="267" t="s">
        <v>14535</v>
      </c>
      <c r="C8492" s="267" t="s">
        <v>2525</v>
      </c>
      <c r="D8492" s="268"/>
      <c r="E8492" s="267">
        <v>50</v>
      </c>
      <c r="F8492" s="269">
        <v>1198</v>
      </c>
      <c r="G8492" s="270">
        <v>2408.1999999999998</v>
      </c>
      <c r="M8492" s="267">
        <v>-68.114113301466062</v>
      </c>
    </row>
    <row r="8493" spans="1:13" x14ac:dyDescent="0.25">
      <c r="A8493" s="267">
        <v>9778188</v>
      </c>
      <c r="B8493" s="267" t="s">
        <v>14537</v>
      </c>
      <c r="C8493" s="267" t="s">
        <v>2525</v>
      </c>
      <c r="D8493" s="268"/>
      <c r="E8493" s="267">
        <v>50</v>
      </c>
      <c r="F8493" s="269">
        <v>415</v>
      </c>
      <c r="G8493" s="270">
        <v>834.2</v>
      </c>
      <c r="M8493" s="267">
        <v>-78.451869352503692</v>
      </c>
    </row>
    <row r="8494" spans="1:13" x14ac:dyDescent="0.25">
      <c r="A8494" s="267">
        <v>9778190</v>
      </c>
      <c r="B8494" s="267" t="s">
        <v>14539</v>
      </c>
      <c r="C8494" s="267" t="s">
        <v>2525</v>
      </c>
      <c r="D8494" s="268"/>
      <c r="E8494" s="267">
        <v>50</v>
      </c>
      <c r="F8494" s="269">
        <v>704</v>
      </c>
      <c r="G8494" s="270">
        <v>1415</v>
      </c>
      <c r="M8494" s="267">
        <v>-77.690129452225406</v>
      </c>
    </row>
    <row r="8495" spans="1:13" x14ac:dyDescent="0.25">
      <c r="A8495" s="267">
        <v>9778196</v>
      </c>
      <c r="B8495" s="267" t="s">
        <v>14541</v>
      </c>
      <c r="C8495" s="267" t="s">
        <v>2525</v>
      </c>
      <c r="D8495" s="268"/>
      <c r="E8495" s="267">
        <v>60</v>
      </c>
      <c r="F8495" s="269">
        <v>1257</v>
      </c>
      <c r="G8495" s="270">
        <v>2525.8000000000002</v>
      </c>
      <c r="M8495" s="267">
        <v>-79.252379723371959</v>
      </c>
    </row>
    <row r="8496" spans="1:13" x14ac:dyDescent="0.25">
      <c r="A8496" s="267">
        <v>9778199</v>
      </c>
      <c r="B8496" s="267" t="s">
        <v>11894</v>
      </c>
      <c r="C8496" s="267" t="s">
        <v>2525</v>
      </c>
      <c r="D8496" s="268"/>
      <c r="E8496" s="267">
        <v>50</v>
      </c>
      <c r="F8496" s="269">
        <v>686</v>
      </c>
      <c r="G8496" s="270">
        <v>1378.8</v>
      </c>
      <c r="M8496" s="267">
        <v>-62.327602653321442</v>
      </c>
    </row>
    <row r="8497" spans="1:13" x14ac:dyDescent="0.25">
      <c r="A8497" s="267">
        <v>9778202</v>
      </c>
      <c r="B8497" s="267" t="s">
        <v>14544</v>
      </c>
      <c r="C8497" s="267" t="s">
        <v>2525</v>
      </c>
      <c r="D8497" s="268"/>
      <c r="E8497" s="267">
        <v>60</v>
      </c>
      <c r="F8497" s="269">
        <v>855</v>
      </c>
      <c r="G8497" s="270">
        <v>1718.6</v>
      </c>
      <c r="M8497" s="267">
        <v>-79.784343205353963</v>
      </c>
    </row>
    <row r="8498" spans="1:13" x14ac:dyDescent="0.25">
      <c r="A8498" s="267">
        <v>9778203</v>
      </c>
      <c r="B8498" s="267" t="s">
        <v>14546</v>
      </c>
      <c r="C8498" s="267" t="s">
        <v>2525</v>
      </c>
      <c r="D8498" s="268"/>
      <c r="E8498" s="267">
        <v>50</v>
      </c>
      <c r="F8498" s="269">
        <v>3329</v>
      </c>
      <c r="G8498" s="270">
        <v>6691.4</v>
      </c>
      <c r="M8498" s="267">
        <v>-73.757081139799723</v>
      </c>
    </row>
    <row r="8499" spans="1:13" x14ac:dyDescent="0.25">
      <c r="A8499" s="267">
        <v>9778204</v>
      </c>
      <c r="B8499" s="267" t="s">
        <v>14548</v>
      </c>
      <c r="C8499" s="267" t="s">
        <v>2525</v>
      </c>
      <c r="D8499" s="268"/>
      <c r="E8499" s="267">
        <v>50</v>
      </c>
      <c r="F8499" s="269">
        <v>1467</v>
      </c>
      <c r="G8499" s="270">
        <v>2949.4</v>
      </c>
      <c r="M8499" s="267">
        <v>-76.373192603895262</v>
      </c>
    </row>
    <row r="8500" spans="1:13" x14ac:dyDescent="0.25">
      <c r="A8500" s="267">
        <v>9778205</v>
      </c>
      <c r="B8500" s="267" t="s">
        <v>14550</v>
      </c>
      <c r="C8500" s="267" t="s">
        <v>2525</v>
      </c>
      <c r="D8500" s="268"/>
      <c r="E8500" s="267">
        <v>50</v>
      </c>
      <c r="F8500" s="269">
        <v>511</v>
      </c>
      <c r="G8500" s="270">
        <v>1027.5999999999999</v>
      </c>
      <c r="M8500" s="267">
        <v>-75.840039270434858</v>
      </c>
    </row>
    <row r="8501" spans="1:13" x14ac:dyDescent="0.25">
      <c r="A8501" s="267">
        <v>9778207</v>
      </c>
      <c r="B8501" s="267" t="s">
        <v>14552</v>
      </c>
      <c r="C8501" s="267" t="s">
        <v>2525</v>
      </c>
      <c r="D8501" s="268"/>
      <c r="E8501" s="267">
        <v>60</v>
      </c>
      <c r="F8501" s="269">
        <v>686</v>
      </c>
      <c r="G8501" s="270">
        <v>1379.8</v>
      </c>
      <c r="M8501" s="267">
        <v>-83.468718984149874</v>
      </c>
    </row>
    <row r="8502" spans="1:13" x14ac:dyDescent="0.25">
      <c r="A8502" s="267">
        <v>9778209</v>
      </c>
      <c r="B8502" s="267" t="s">
        <v>10146</v>
      </c>
      <c r="C8502" s="267" t="s">
        <v>2525</v>
      </c>
      <c r="D8502" s="268"/>
      <c r="E8502" s="267">
        <v>60</v>
      </c>
      <c r="F8502" s="269">
        <v>723</v>
      </c>
      <c r="G8502" s="270">
        <v>1453.6</v>
      </c>
      <c r="M8502" s="267">
        <v>-79.099371218158439</v>
      </c>
    </row>
    <row r="8503" spans="1:13" x14ac:dyDescent="0.25">
      <c r="A8503" s="267">
        <v>9778214</v>
      </c>
      <c r="B8503" s="267" t="s">
        <v>10166</v>
      </c>
      <c r="C8503" s="267" t="s">
        <v>2525</v>
      </c>
      <c r="D8503" s="268"/>
      <c r="E8503" s="267">
        <v>50</v>
      </c>
      <c r="F8503" s="269">
        <v>1055</v>
      </c>
      <c r="G8503" s="270">
        <v>2121</v>
      </c>
      <c r="M8503" s="267">
        <v>-78.550369527763124</v>
      </c>
    </row>
    <row r="8504" spans="1:13" x14ac:dyDescent="0.25">
      <c r="A8504" s="267">
        <v>9778216</v>
      </c>
      <c r="B8504" s="267" t="s">
        <v>14556</v>
      </c>
      <c r="C8504" s="267" t="s">
        <v>2525</v>
      </c>
      <c r="D8504" s="268"/>
      <c r="E8504" s="267">
        <v>50</v>
      </c>
      <c r="F8504" s="269">
        <v>688</v>
      </c>
      <c r="G8504" s="270">
        <v>1382.2</v>
      </c>
      <c r="M8504" s="267">
        <v>-78.620062062672957</v>
      </c>
    </row>
    <row r="8505" spans="1:13" x14ac:dyDescent="0.25">
      <c r="A8505" s="267">
        <v>9778217</v>
      </c>
      <c r="B8505" s="267" t="s">
        <v>14558</v>
      </c>
      <c r="C8505" s="267" t="s">
        <v>2525</v>
      </c>
      <c r="D8505" s="268"/>
      <c r="E8505" s="267">
        <v>50</v>
      </c>
      <c r="F8505" s="269">
        <v>444</v>
      </c>
      <c r="G8505" s="270">
        <v>892</v>
      </c>
      <c r="M8505" s="267">
        <v>-78.746617224375186</v>
      </c>
    </row>
    <row r="8506" spans="1:13" x14ac:dyDescent="0.25">
      <c r="A8506" s="267">
        <v>9778218</v>
      </c>
      <c r="B8506" s="267" t="s">
        <v>14560</v>
      </c>
      <c r="C8506" s="267" t="s">
        <v>2525</v>
      </c>
      <c r="D8506" s="268"/>
      <c r="E8506" s="267">
        <v>50</v>
      </c>
      <c r="F8506" s="269">
        <v>930</v>
      </c>
      <c r="G8506" s="270">
        <v>1869.4</v>
      </c>
      <c r="M8506" s="267">
        <v>-2.4844569458246868</v>
      </c>
    </row>
    <row r="8507" spans="1:13" x14ac:dyDescent="0.25">
      <c r="A8507" s="267">
        <v>9778219</v>
      </c>
      <c r="B8507" s="267" t="s">
        <v>14562</v>
      </c>
      <c r="C8507" s="267" t="s">
        <v>2525</v>
      </c>
      <c r="D8507" s="268"/>
      <c r="E8507" s="267">
        <v>50</v>
      </c>
      <c r="F8507" s="269">
        <v>937</v>
      </c>
      <c r="G8507" s="270">
        <v>1882.4</v>
      </c>
      <c r="M8507" s="267">
        <v>-74.21177486811051</v>
      </c>
    </row>
    <row r="8508" spans="1:13" x14ac:dyDescent="0.25">
      <c r="A8508" s="267">
        <v>9778221</v>
      </c>
      <c r="B8508" s="267" t="s">
        <v>14564</v>
      </c>
      <c r="C8508" s="267" t="s">
        <v>2525</v>
      </c>
      <c r="D8508" s="268"/>
      <c r="E8508" s="267">
        <v>60</v>
      </c>
      <c r="F8508" s="269">
        <v>867</v>
      </c>
      <c r="G8508" s="270">
        <v>1743.6</v>
      </c>
      <c r="M8508" s="267">
        <v>-81.040677772645623</v>
      </c>
    </row>
    <row r="8509" spans="1:13" x14ac:dyDescent="0.25">
      <c r="A8509" s="267">
        <v>9778451</v>
      </c>
      <c r="B8509" s="267" t="s">
        <v>14566</v>
      </c>
      <c r="C8509" s="267" t="s">
        <v>22278</v>
      </c>
      <c r="D8509" s="268"/>
      <c r="E8509" s="267">
        <v>50</v>
      </c>
      <c r="F8509" s="269">
        <v>0</v>
      </c>
      <c r="G8509" s="270">
        <v>0</v>
      </c>
      <c r="M8509" s="267">
        <v>0</v>
      </c>
    </row>
    <row r="8510" spans="1:13" x14ac:dyDescent="0.25">
      <c r="A8510" s="267">
        <v>9779111</v>
      </c>
      <c r="B8510" s="267" t="s">
        <v>14568</v>
      </c>
      <c r="C8510" s="267" t="s">
        <v>2525</v>
      </c>
      <c r="D8510" s="268"/>
      <c r="E8510" s="267">
        <v>50</v>
      </c>
      <c r="F8510" s="269">
        <v>812</v>
      </c>
      <c r="G8510" s="270">
        <v>1632.6</v>
      </c>
      <c r="M8510" s="267">
        <v>-75.93640657290014</v>
      </c>
    </row>
    <row r="8511" spans="1:13" x14ac:dyDescent="0.25">
      <c r="A8511" s="267">
        <v>9779112</v>
      </c>
      <c r="B8511" s="267" t="s">
        <v>14570</v>
      </c>
      <c r="C8511" s="267" t="s">
        <v>2525</v>
      </c>
      <c r="D8511" s="268"/>
      <c r="E8511" s="267">
        <v>60</v>
      </c>
      <c r="F8511" s="269">
        <v>425</v>
      </c>
      <c r="G8511" s="270">
        <v>854</v>
      </c>
      <c r="M8511" s="267">
        <v>-79.053055836579247</v>
      </c>
    </row>
    <row r="8512" spans="1:13" x14ac:dyDescent="0.25">
      <c r="A8512" s="267">
        <v>9779115</v>
      </c>
      <c r="B8512" s="267" t="s">
        <v>14572</v>
      </c>
      <c r="C8512" s="267" t="s">
        <v>2525</v>
      </c>
      <c r="D8512" s="268"/>
      <c r="E8512" s="267">
        <v>50</v>
      </c>
      <c r="F8512" s="269">
        <v>2149</v>
      </c>
      <c r="G8512" s="270">
        <v>4318.6000000000004</v>
      </c>
      <c r="M8512" s="267">
        <v>-32.299823342293905</v>
      </c>
    </row>
    <row r="8513" spans="1:13" x14ac:dyDescent="0.25">
      <c r="A8513" s="267">
        <v>9779117</v>
      </c>
      <c r="B8513" s="267" t="s">
        <v>14574</v>
      </c>
      <c r="C8513" s="267" t="s">
        <v>2525</v>
      </c>
      <c r="D8513" s="268"/>
      <c r="E8513" s="267">
        <v>60</v>
      </c>
      <c r="F8513" s="269">
        <v>515</v>
      </c>
      <c r="G8513" s="270">
        <v>1036</v>
      </c>
      <c r="M8513" s="267">
        <v>-83.495839710365445</v>
      </c>
    </row>
    <row r="8514" spans="1:13" x14ac:dyDescent="0.25">
      <c r="A8514" s="267">
        <v>9779126</v>
      </c>
      <c r="B8514" s="267" t="s">
        <v>14576</v>
      </c>
      <c r="C8514" s="267" t="s">
        <v>2525</v>
      </c>
      <c r="D8514" s="268"/>
      <c r="E8514" s="267">
        <v>50</v>
      </c>
      <c r="F8514" s="269">
        <v>815</v>
      </c>
      <c r="G8514" s="270">
        <v>1638</v>
      </c>
      <c r="M8514" s="267">
        <v>-16.47485049167156</v>
      </c>
    </row>
    <row r="8515" spans="1:13" x14ac:dyDescent="0.25">
      <c r="A8515" s="267">
        <v>9779129</v>
      </c>
      <c r="B8515" s="267" t="s">
        <v>14578</v>
      </c>
      <c r="C8515" s="267" t="s">
        <v>2525</v>
      </c>
      <c r="D8515" s="268"/>
      <c r="E8515" s="267">
        <v>60</v>
      </c>
      <c r="F8515" s="269">
        <v>390</v>
      </c>
      <c r="G8515" s="270">
        <v>784.4</v>
      </c>
      <c r="M8515" s="267">
        <v>-81.508743603668762</v>
      </c>
    </row>
    <row r="8516" spans="1:13" x14ac:dyDescent="0.25">
      <c r="A8516" s="267">
        <v>9779130</v>
      </c>
      <c r="B8516" s="267" t="s">
        <v>14580</v>
      </c>
      <c r="C8516" s="267" t="s">
        <v>2525</v>
      </c>
      <c r="D8516" s="268"/>
      <c r="E8516" s="267">
        <v>50</v>
      </c>
      <c r="F8516" s="269">
        <v>987</v>
      </c>
      <c r="G8516" s="270">
        <v>1983.6</v>
      </c>
      <c r="M8516" s="267">
        <v>-74.672225042356928</v>
      </c>
    </row>
    <row r="8517" spans="1:13" x14ac:dyDescent="0.25">
      <c r="A8517" s="267">
        <v>9779131</v>
      </c>
      <c r="B8517" s="267" t="s">
        <v>14582</v>
      </c>
      <c r="C8517" s="267" t="s">
        <v>22275</v>
      </c>
      <c r="D8517" s="268"/>
      <c r="E8517" s="267">
        <v>50</v>
      </c>
      <c r="F8517" s="269">
        <v>9081</v>
      </c>
      <c r="G8517" s="270">
        <v>18253</v>
      </c>
      <c r="M8517" s="267">
        <v>-61.578362492377998</v>
      </c>
    </row>
    <row r="8518" spans="1:13" x14ac:dyDescent="0.25">
      <c r="A8518" s="267">
        <v>9779136</v>
      </c>
      <c r="B8518" s="267" t="s">
        <v>14584</v>
      </c>
      <c r="C8518" s="267" t="s">
        <v>2525</v>
      </c>
      <c r="D8518" s="268"/>
      <c r="E8518" s="267">
        <v>50</v>
      </c>
      <c r="F8518" s="269">
        <v>550</v>
      </c>
      <c r="G8518" s="270">
        <v>1105.5999999999999</v>
      </c>
      <c r="M8518" s="267">
        <v>-75.265014573131893</v>
      </c>
    </row>
    <row r="8519" spans="1:13" x14ac:dyDescent="0.25">
      <c r="A8519" s="267">
        <v>9779138</v>
      </c>
      <c r="B8519" s="267" t="s">
        <v>14586</v>
      </c>
      <c r="C8519" s="267" t="s">
        <v>2525</v>
      </c>
      <c r="D8519" s="268"/>
      <c r="E8519" s="267">
        <v>60</v>
      </c>
      <c r="F8519" s="269">
        <v>401</v>
      </c>
      <c r="G8519" s="270">
        <v>805.2</v>
      </c>
      <c r="M8519" s="267">
        <v>-84.3502504453879</v>
      </c>
    </row>
    <row r="8520" spans="1:13" x14ac:dyDescent="0.25">
      <c r="A8520" s="267">
        <v>9779146</v>
      </c>
      <c r="B8520" s="267" t="s">
        <v>14588</v>
      </c>
      <c r="C8520" s="267" t="s">
        <v>2525</v>
      </c>
      <c r="D8520" s="268"/>
      <c r="E8520" s="267">
        <v>50</v>
      </c>
      <c r="F8520" s="269">
        <v>285</v>
      </c>
      <c r="G8520" s="270">
        <v>573.79999999999995</v>
      </c>
      <c r="M8520" s="267">
        <v>-72.491906322087544</v>
      </c>
    </row>
    <row r="8521" spans="1:13" x14ac:dyDescent="0.25">
      <c r="A8521" s="267">
        <v>9779147</v>
      </c>
      <c r="B8521" s="267" t="s">
        <v>14590</v>
      </c>
      <c r="C8521" s="267" t="s">
        <v>2525</v>
      </c>
      <c r="D8521" s="268"/>
      <c r="E8521" s="267">
        <v>60</v>
      </c>
      <c r="F8521" s="269">
        <v>1026</v>
      </c>
      <c r="G8521" s="270">
        <v>2062.6</v>
      </c>
      <c r="M8521" s="267">
        <v>-81.500572667503718</v>
      </c>
    </row>
    <row r="8522" spans="1:13" x14ac:dyDescent="0.25">
      <c r="A8522" s="267">
        <v>9779148</v>
      </c>
      <c r="B8522" s="267" t="s">
        <v>14592</v>
      </c>
      <c r="C8522" s="267" t="s">
        <v>2525</v>
      </c>
      <c r="D8522" s="268"/>
      <c r="E8522" s="267">
        <v>50</v>
      </c>
      <c r="F8522" s="269">
        <v>661</v>
      </c>
      <c r="G8522" s="270">
        <v>1329.6</v>
      </c>
      <c r="M8522" s="267">
        <v>-78.779197422720969</v>
      </c>
    </row>
    <row r="8523" spans="1:13" x14ac:dyDescent="0.25">
      <c r="A8523" s="267">
        <v>9779149</v>
      </c>
      <c r="B8523" s="267" t="s">
        <v>14594</v>
      </c>
      <c r="C8523" s="267" t="s">
        <v>2525</v>
      </c>
      <c r="D8523" s="268"/>
      <c r="E8523" s="267">
        <v>50</v>
      </c>
      <c r="F8523" s="269">
        <v>576</v>
      </c>
      <c r="G8523" s="270">
        <v>1158.2</v>
      </c>
      <c r="M8523" s="267">
        <v>-71.251157560161346</v>
      </c>
    </row>
    <row r="8524" spans="1:13" x14ac:dyDescent="0.25">
      <c r="A8524" s="267">
        <v>9779154</v>
      </c>
      <c r="B8524" s="267" t="s">
        <v>14596</v>
      </c>
      <c r="C8524" s="267" t="s">
        <v>2525</v>
      </c>
      <c r="D8524" s="268"/>
      <c r="E8524" s="267">
        <v>60</v>
      </c>
      <c r="F8524" s="269">
        <v>722</v>
      </c>
      <c r="G8524" s="270">
        <v>1452</v>
      </c>
      <c r="M8524" s="267">
        <v>-82.103451018274711</v>
      </c>
    </row>
    <row r="8525" spans="1:13" x14ac:dyDescent="0.25">
      <c r="A8525" s="267">
        <v>9779155</v>
      </c>
      <c r="B8525" s="267" t="s">
        <v>14598</v>
      </c>
      <c r="C8525" s="267" t="s">
        <v>22275</v>
      </c>
      <c r="D8525" s="268"/>
      <c r="E8525" s="267">
        <v>50</v>
      </c>
      <c r="F8525" s="269">
        <v>2716</v>
      </c>
      <c r="G8525" s="270">
        <v>5459.6</v>
      </c>
      <c r="M8525" s="267">
        <v>-72.156565319918855</v>
      </c>
    </row>
    <row r="8526" spans="1:13" x14ac:dyDescent="0.25">
      <c r="A8526" s="267">
        <v>9779162</v>
      </c>
      <c r="B8526" s="267" t="s">
        <v>14600</v>
      </c>
      <c r="C8526" s="267" t="s">
        <v>2525</v>
      </c>
      <c r="D8526" s="268"/>
      <c r="E8526" s="267">
        <v>60</v>
      </c>
      <c r="F8526" s="269">
        <v>296</v>
      </c>
      <c r="G8526" s="270">
        <v>595.79999999999995</v>
      </c>
      <c r="M8526" s="267">
        <v>-79.278343259931901</v>
      </c>
    </row>
    <row r="8527" spans="1:13" x14ac:dyDescent="0.25">
      <c r="A8527" s="267">
        <v>9779163</v>
      </c>
      <c r="B8527" s="267" t="s">
        <v>5291</v>
      </c>
      <c r="C8527" s="267" t="s">
        <v>2525</v>
      </c>
      <c r="D8527" s="268"/>
      <c r="E8527" s="267">
        <v>50</v>
      </c>
      <c r="F8527" s="269">
        <v>563</v>
      </c>
      <c r="G8527" s="270">
        <v>1130.8</v>
      </c>
      <c r="M8527" s="267">
        <v>-67.579103198947109</v>
      </c>
    </row>
    <row r="8528" spans="1:13" x14ac:dyDescent="0.25">
      <c r="A8528" s="267">
        <v>9779167</v>
      </c>
      <c r="B8528" s="267" t="s">
        <v>14603</v>
      </c>
      <c r="C8528" s="267" t="s">
        <v>2525</v>
      </c>
      <c r="D8528" s="268"/>
      <c r="E8528" s="267">
        <v>50</v>
      </c>
      <c r="F8528" s="269">
        <v>794</v>
      </c>
      <c r="G8528" s="270">
        <v>1596.8</v>
      </c>
      <c r="M8528" s="267">
        <v>-78.434527535720704</v>
      </c>
    </row>
    <row r="8529" spans="1:13" x14ac:dyDescent="0.25">
      <c r="A8529" s="267">
        <v>9779169</v>
      </c>
      <c r="B8529" s="267" t="s">
        <v>14605</v>
      </c>
      <c r="C8529" s="267" t="s">
        <v>2525</v>
      </c>
      <c r="D8529" s="268"/>
      <c r="E8529" s="267">
        <v>60</v>
      </c>
      <c r="F8529" s="269">
        <v>2005</v>
      </c>
      <c r="G8529" s="270">
        <v>4029.8</v>
      </c>
      <c r="M8529" s="267">
        <v>-80.334207509587685</v>
      </c>
    </row>
    <row r="8530" spans="1:13" x14ac:dyDescent="0.25">
      <c r="A8530" s="267">
        <v>9779176</v>
      </c>
      <c r="B8530" s="267" t="s">
        <v>14607</v>
      </c>
      <c r="C8530" s="267" t="s">
        <v>2525</v>
      </c>
      <c r="D8530" s="268"/>
      <c r="E8530" s="267">
        <v>60</v>
      </c>
      <c r="F8530" s="269">
        <v>604</v>
      </c>
      <c r="G8530" s="270">
        <v>1213.2</v>
      </c>
      <c r="M8530" s="267">
        <v>-81.55013665069346</v>
      </c>
    </row>
    <row r="8531" spans="1:13" x14ac:dyDescent="0.25">
      <c r="A8531" s="267">
        <v>9779177</v>
      </c>
      <c r="B8531" s="267" t="s">
        <v>14609</v>
      </c>
      <c r="C8531" s="267" t="s">
        <v>2525</v>
      </c>
      <c r="D8531" s="268"/>
      <c r="E8531" s="267">
        <v>60</v>
      </c>
      <c r="F8531" s="269">
        <v>654</v>
      </c>
      <c r="G8531" s="270">
        <v>1315</v>
      </c>
      <c r="M8531" s="267">
        <v>-81.806326464808905</v>
      </c>
    </row>
    <row r="8532" spans="1:13" x14ac:dyDescent="0.25">
      <c r="A8532" s="267">
        <v>9779178</v>
      </c>
      <c r="B8532" s="267" t="s">
        <v>14611</v>
      </c>
      <c r="C8532" s="267" t="s">
        <v>2525</v>
      </c>
      <c r="D8532" s="268"/>
      <c r="E8532" s="267">
        <v>60</v>
      </c>
      <c r="F8532" s="269">
        <v>1268</v>
      </c>
      <c r="G8532" s="270">
        <v>2548.4</v>
      </c>
      <c r="M8532" s="267">
        <v>-81.96278689267541</v>
      </c>
    </row>
    <row r="8533" spans="1:13" x14ac:dyDescent="0.25">
      <c r="A8533" s="267">
        <v>9779180</v>
      </c>
      <c r="B8533" s="267" t="s">
        <v>14613</v>
      </c>
      <c r="C8533" s="267" t="s">
        <v>2525</v>
      </c>
      <c r="D8533" s="268"/>
      <c r="E8533" s="267">
        <v>60</v>
      </c>
      <c r="F8533" s="269">
        <v>425</v>
      </c>
      <c r="G8533" s="270">
        <v>853.8</v>
      </c>
      <c r="M8533" s="267">
        <v>-84.52643085572025</v>
      </c>
    </row>
    <row r="8534" spans="1:13" x14ac:dyDescent="0.25">
      <c r="A8534" s="267">
        <v>9779181</v>
      </c>
      <c r="B8534" s="267" t="s">
        <v>14615</v>
      </c>
      <c r="C8534" s="267" t="s">
        <v>2525</v>
      </c>
      <c r="D8534" s="268"/>
      <c r="E8534" s="267">
        <v>50</v>
      </c>
      <c r="F8534" s="269">
        <v>1889</v>
      </c>
      <c r="G8534" s="270">
        <v>3796</v>
      </c>
      <c r="M8534" s="267">
        <v>-43.178793863363133</v>
      </c>
    </row>
    <row r="8535" spans="1:13" x14ac:dyDescent="0.25">
      <c r="A8535" s="267">
        <v>9779184</v>
      </c>
      <c r="B8535" s="267" t="s">
        <v>14617</v>
      </c>
      <c r="C8535" s="267" t="s">
        <v>2525</v>
      </c>
      <c r="D8535" s="268"/>
      <c r="E8535" s="267">
        <v>60</v>
      </c>
      <c r="F8535" s="269">
        <v>694</v>
      </c>
      <c r="G8535" s="270">
        <v>1394.6</v>
      </c>
      <c r="M8535" s="267">
        <v>-79.859043882398183</v>
      </c>
    </row>
    <row r="8536" spans="1:13" x14ac:dyDescent="0.25">
      <c r="A8536" s="267">
        <v>9779185</v>
      </c>
      <c r="B8536" s="267" t="s">
        <v>14619</v>
      </c>
      <c r="C8536" s="267" t="s">
        <v>2525</v>
      </c>
      <c r="D8536" s="268"/>
      <c r="E8536" s="267">
        <v>50</v>
      </c>
      <c r="F8536" s="269">
        <v>1218</v>
      </c>
      <c r="G8536" s="270">
        <v>2447.6</v>
      </c>
      <c r="M8536" s="267">
        <v>-76.054351024365957</v>
      </c>
    </row>
    <row r="8537" spans="1:13" x14ac:dyDescent="0.25">
      <c r="A8537" s="267">
        <v>9779186</v>
      </c>
      <c r="B8537" s="267" t="s">
        <v>14621</v>
      </c>
      <c r="C8537" s="267" t="s">
        <v>22275</v>
      </c>
      <c r="D8537" s="268"/>
      <c r="E8537" s="267">
        <v>50</v>
      </c>
      <c r="F8537" s="269">
        <v>2436</v>
      </c>
      <c r="G8537" s="270">
        <v>4895.6000000000004</v>
      </c>
      <c r="M8537" s="267">
        <v>-47.094580250135756</v>
      </c>
    </row>
    <row r="8538" spans="1:13" x14ac:dyDescent="0.25">
      <c r="A8538" s="267">
        <v>9779187</v>
      </c>
      <c r="B8538" s="267" t="s">
        <v>7033</v>
      </c>
      <c r="C8538" s="267" t="s">
        <v>2525</v>
      </c>
      <c r="D8538" s="268"/>
      <c r="E8538" s="267">
        <v>50</v>
      </c>
      <c r="F8538" s="269">
        <v>540</v>
      </c>
      <c r="G8538" s="270">
        <v>1086</v>
      </c>
      <c r="M8538" s="267">
        <v>-74.838835107683877</v>
      </c>
    </row>
    <row r="8539" spans="1:13" x14ac:dyDescent="0.25">
      <c r="A8539" s="267">
        <v>9779188</v>
      </c>
      <c r="B8539" s="267" t="s">
        <v>14624</v>
      </c>
      <c r="C8539" s="267" t="s">
        <v>2525</v>
      </c>
      <c r="D8539" s="268"/>
      <c r="E8539" s="267">
        <v>60</v>
      </c>
      <c r="F8539" s="269">
        <v>883</v>
      </c>
      <c r="G8539" s="270">
        <v>1775</v>
      </c>
      <c r="M8539" s="267">
        <v>-80.599133676508487</v>
      </c>
    </row>
    <row r="8540" spans="1:13" x14ac:dyDescent="0.25">
      <c r="A8540" s="267">
        <v>9779192</v>
      </c>
      <c r="B8540" s="267" t="s">
        <v>14626</v>
      </c>
      <c r="C8540" s="267" t="s">
        <v>2525</v>
      </c>
      <c r="D8540" s="268"/>
      <c r="E8540" s="267">
        <v>60</v>
      </c>
      <c r="F8540" s="269">
        <v>680</v>
      </c>
      <c r="G8540" s="270">
        <v>1367.8</v>
      </c>
      <c r="M8540" s="267">
        <v>-80.606319250112406</v>
      </c>
    </row>
    <row r="8541" spans="1:13" x14ac:dyDescent="0.25">
      <c r="A8541" s="267">
        <v>9779194</v>
      </c>
      <c r="B8541" s="267" t="s">
        <v>14628</v>
      </c>
      <c r="C8541" s="267" t="s">
        <v>22275</v>
      </c>
      <c r="D8541" s="268"/>
      <c r="E8541" s="267">
        <v>50</v>
      </c>
      <c r="F8541" s="269">
        <v>9529</v>
      </c>
      <c r="G8541" s="270">
        <v>19152.400000000001</v>
      </c>
      <c r="M8541" s="267">
        <v>-61.643718864422574</v>
      </c>
    </row>
    <row r="8542" spans="1:13" x14ac:dyDescent="0.25">
      <c r="A8542" s="267">
        <v>9779196</v>
      </c>
      <c r="B8542" s="267" t="s">
        <v>14630</v>
      </c>
      <c r="C8542" s="267" t="s">
        <v>2525</v>
      </c>
      <c r="D8542" s="268"/>
      <c r="E8542" s="267">
        <v>50</v>
      </c>
      <c r="F8542" s="269">
        <v>1184</v>
      </c>
      <c r="G8542" s="270">
        <v>2379.1999999999998</v>
      </c>
      <c r="M8542" s="267">
        <v>-75.108240372474455</v>
      </c>
    </row>
    <row r="8543" spans="1:13" x14ac:dyDescent="0.25">
      <c r="A8543" s="267">
        <v>9779197</v>
      </c>
      <c r="B8543" s="267" t="s">
        <v>14632</v>
      </c>
      <c r="C8543" s="267" t="s">
        <v>22275</v>
      </c>
      <c r="D8543" s="268"/>
      <c r="E8543" s="267">
        <v>50</v>
      </c>
      <c r="F8543" s="269">
        <v>2522</v>
      </c>
      <c r="G8543" s="270">
        <v>5069.2</v>
      </c>
      <c r="M8543" s="267">
        <v>-73.097418883340964</v>
      </c>
    </row>
    <row r="8544" spans="1:13" x14ac:dyDescent="0.25">
      <c r="A8544" s="267">
        <v>9779198</v>
      </c>
      <c r="B8544" s="267" t="s">
        <v>14634</v>
      </c>
      <c r="C8544" s="267" t="s">
        <v>2525</v>
      </c>
      <c r="D8544" s="268"/>
      <c r="E8544" s="267">
        <v>60</v>
      </c>
      <c r="F8544" s="269">
        <v>382</v>
      </c>
      <c r="G8544" s="270">
        <v>767</v>
      </c>
      <c r="M8544" s="267">
        <v>-83.724181914573393</v>
      </c>
    </row>
    <row r="8545" spans="1:13" x14ac:dyDescent="0.25">
      <c r="A8545" s="267">
        <v>9779201</v>
      </c>
      <c r="B8545" s="267" t="s">
        <v>16364</v>
      </c>
      <c r="C8545" s="267" t="s">
        <v>22275</v>
      </c>
      <c r="D8545" s="268"/>
      <c r="E8545" s="267">
        <v>50</v>
      </c>
      <c r="F8545" s="269">
        <v>4242</v>
      </c>
      <c r="G8545" s="270">
        <v>8526.4</v>
      </c>
      <c r="M8545" s="267">
        <v>-67.151440658433501</v>
      </c>
    </row>
    <row r="8546" spans="1:13" x14ac:dyDescent="0.25">
      <c r="A8546" s="267">
        <v>9779203</v>
      </c>
      <c r="B8546" s="267" t="s">
        <v>14637</v>
      </c>
      <c r="C8546" s="267" t="s">
        <v>2525</v>
      </c>
      <c r="D8546" s="268"/>
      <c r="E8546" s="267">
        <v>60</v>
      </c>
      <c r="F8546" s="269">
        <v>668</v>
      </c>
      <c r="G8546" s="270">
        <v>1342.4</v>
      </c>
      <c r="M8546" s="267">
        <v>-82.207037395602129</v>
      </c>
    </row>
    <row r="8547" spans="1:13" x14ac:dyDescent="0.25">
      <c r="A8547" s="267">
        <v>9779206</v>
      </c>
      <c r="B8547" s="267" t="s">
        <v>14639</v>
      </c>
      <c r="C8547" s="267" t="s">
        <v>2525</v>
      </c>
      <c r="D8547" s="268"/>
      <c r="E8547" s="267">
        <v>60</v>
      </c>
      <c r="F8547" s="269">
        <v>320</v>
      </c>
      <c r="G8547" s="270">
        <v>642.20000000000005</v>
      </c>
      <c r="M8547" s="267">
        <v>-80.550551145419021</v>
      </c>
    </row>
    <row r="8548" spans="1:13" x14ac:dyDescent="0.25">
      <c r="A8548" s="267">
        <v>9779217</v>
      </c>
      <c r="B8548" s="267" t="s">
        <v>14641</v>
      </c>
      <c r="C8548" s="267" t="s">
        <v>2525</v>
      </c>
      <c r="D8548" s="268"/>
      <c r="E8548" s="267">
        <v>50</v>
      </c>
      <c r="F8548" s="269">
        <v>522</v>
      </c>
      <c r="G8548" s="270">
        <v>1050</v>
      </c>
      <c r="M8548" s="267">
        <v>-78.900433186810361</v>
      </c>
    </row>
    <row r="8549" spans="1:13" x14ac:dyDescent="0.25">
      <c r="A8549" s="267">
        <v>9779218</v>
      </c>
      <c r="B8549" s="267" t="s">
        <v>14643</v>
      </c>
      <c r="C8549" s="267" t="s">
        <v>2525</v>
      </c>
      <c r="D8549" s="268"/>
      <c r="E8549" s="267">
        <v>50</v>
      </c>
      <c r="F8549" s="269">
        <v>1966</v>
      </c>
      <c r="G8549" s="270">
        <v>3951.6</v>
      </c>
      <c r="M8549" s="267">
        <v>-75.566677064518984</v>
      </c>
    </row>
    <row r="8550" spans="1:13" x14ac:dyDescent="0.25">
      <c r="A8550" s="267">
        <v>9779224</v>
      </c>
      <c r="B8550" s="267" t="s">
        <v>14645</v>
      </c>
      <c r="C8550" s="267" t="s">
        <v>2525</v>
      </c>
      <c r="D8550" s="268"/>
      <c r="E8550" s="267">
        <v>50</v>
      </c>
      <c r="F8550" s="269">
        <v>1665</v>
      </c>
      <c r="G8550" s="270">
        <v>3346.6</v>
      </c>
      <c r="M8550" s="267">
        <v>-78.199380361094342</v>
      </c>
    </row>
    <row r="8551" spans="1:13" x14ac:dyDescent="0.25">
      <c r="A8551" s="267">
        <v>9779226</v>
      </c>
      <c r="B8551" s="267" t="s">
        <v>14647</v>
      </c>
      <c r="C8551" s="267" t="s">
        <v>2525</v>
      </c>
      <c r="D8551" s="268"/>
      <c r="E8551" s="267">
        <v>60</v>
      </c>
      <c r="F8551" s="269">
        <v>693</v>
      </c>
      <c r="G8551" s="270">
        <v>1393.2</v>
      </c>
      <c r="M8551" s="267">
        <v>-79.560332281382827</v>
      </c>
    </row>
    <row r="8552" spans="1:13" x14ac:dyDescent="0.25">
      <c r="A8552" s="267">
        <v>9779228</v>
      </c>
      <c r="B8552" s="267" t="s">
        <v>14649</v>
      </c>
      <c r="C8552" s="267" t="s">
        <v>22275</v>
      </c>
      <c r="D8552" s="268"/>
      <c r="E8552" s="267">
        <v>50</v>
      </c>
      <c r="F8552" s="269">
        <v>2829</v>
      </c>
      <c r="G8552" s="270">
        <v>5686.8</v>
      </c>
      <c r="M8552" s="267">
        <v>-66.891456958286724</v>
      </c>
    </row>
    <row r="8553" spans="1:13" x14ac:dyDescent="0.25">
      <c r="A8553" s="267">
        <v>9779231</v>
      </c>
      <c r="B8553" s="267" t="s">
        <v>14651</v>
      </c>
      <c r="C8553" s="267" t="s">
        <v>2525</v>
      </c>
      <c r="D8553" s="268"/>
      <c r="E8553" s="267">
        <v>60</v>
      </c>
      <c r="F8553" s="269">
        <v>545</v>
      </c>
      <c r="G8553" s="270">
        <v>1096.2</v>
      </c>
      <c r="M8553" s="267">
        <v>-81.346162174785121</v>
      </c>
    </row>
    <row r="8554" spans="1:13" x14ac:dyDescent="0.25">
      <c r="A8554" s="267">
        <v>9779452</v>
      </c>
      <c r="B8554" s="267" t="s">
        <v>14653</v>
      </c>
      <c r="C8554" s="267" t="s">
        <v>22278</v>
      </c>
      <c r="D8554" s="268"/>
      <c r="E8554" s="267">
        <v>50</v>
      </c>
      <c r="F8554" s="269">
        <v>0</v>
      </c>
      <c r="G8554" s="270">
        <v>0</v>
      </c>
      <c r="M8554" s="267">
        <v>0</v>
      </c>
    </row>
    <row r="8555" spans="1:13" x14ac:dyDescent="0.25">
      <c r="A8555" s="267">
        <v>9779453</v>
      </c>
      <c r="B8555" s="267" t="s">
        <v>14655</v>
      </c>
      <c r="C8555" s="267" t="s">
        <v>22278</v>
      </c>
      <c r="D8555" s="268"/>
      <c r="E8555" s="267">
        <v>50</v>
      </c>
      <c r="F8555" s="269">
        <v>0</v>
      </c>
      <c r="G8555" s="270">
        <v>0</v>
      </c>
      <c r="M8555" s="267">
        <v>0</v>
      </c>
    </row>
    <row r="8556" spans="1:13" x14ac:dyDescent="0.25">
      <c r="A8556" s="267">
        <v>9780112</v>
      </c>
      <c r="B8556" s="267" t="s">
        <v>14657</v>
      </c>
      <c r="C8556" s="267" t="s">
        <v>2525</v>
      </c>
      <c r="D8556" s="268"/>
      <c r="E8556" s="267">
        <v>50</v>
      </c>
      <c r="F8556" s="269">
        <v>4926</v>
      </c>
      <c r="G8556" s="270">
        <v>9901.4</v>
      </c>
      <c r="M8556" s="267">
        <v>-75.463996461069854</v>
      </c>
    </row>
    <row r="8557" spans="1:13" x14ac:dyDescent="0.25">
      <c r="A8557" s="267">
        <v>9780113</v>
      </c>
      <c r="B8557" s="267" t="s">
        <v>14659</v>
      </c>
      <c r="C8557" s="267" t="s">
        <v>2525</v>
      </c>
      <c r="D8557" s="268"/>
      <c r="E8557" s="267">
        <v>50</v>
      </c>
      <c r="F8557" s="269">
        <v>138</v>
      </c>
      <c r="G8557" s="270">
        <v>278.2</v>
      </c>
      <c r="M8557" s="267">
        <v>-76.558870344948929</v>
      </c>
    </row>
    <row r="8558" spans="1:13" x14ac:dyDescent="0.25">
      <c r="A8558" s="267">
        <v>9780114</v>
      </c>
      <c r="B8558" s="267" t="s">
        <v>14661</v>
      </c>
      <c r="C8558" s="267" t="s">
        <v>2525</v>
      </c>
      <c r="D8558" s="268"/>
      <c r="E8558" s="267">
        <v>50</v>
      </c>
      <c r="F8558" s="269">
        <v>1378</v>
      </c>
      <c r="G8558" s="270">
        <v>2770.2</v>
      </c>
      <c r="M8558" s="267">
        <v>-73.695744484661958</v>
      </c>
    </row>
    <row r="8559" spans="1:13" x14ac:dyDescent="0.25">
      <c r="A8559" s="267">
        <v>9780115</v>
      </c>
      <c r="B8559" s="267" t="s">
        <v>14663</v>
      </c>
      <c r="C8559" s="267" t="s">
        <v>2525</v>
      </c>
      <c r="D8559" s="268"/>
      <c r="E8559" s="267">
        <v>50</v>
      </c>
      <c r="F8559" s="269">
        <v>2805</v>
      </c>
      <c r="G8559" s="270">
        <v>5638.2</v>
      </c>
      <c r="M8559" s="267">
        <v>-74.962713177863122</v>
      </c>
    </row>
    <row r="8560" spans="1:13" x14ac:dyDescent="0.25">
      <c r="A8560" s="267">
        <v>9780116</v>
      </c>
      <c r="B8560" s="267" t="s">
        <v>14665</v>
      </c>
      <c r="C8560" s="267" t="s">
        <v>2525</v>
      </c>
      <c r="D8560" s="268"/>
      <c r="E8560" s="267">
        <v>60</v>
      </c>
      <c r="F8560" s="269">
        <v>527</v>
      </c>
      <c r="G8560" s="270">
        <v>1059.8</v>
      </c>
      <c r="M8560" s="267">
        <v>-81.460960221940994</v>
      </c>
    </row>
    <row r="8561" spans="1:13" x14ac:dyDescent="0.25">
      <c r="A8561" s="267">
        <v>9780117</v>
      </c>
      <c r="B8561" s="267" t="s">
        <v>14667</v>
      </c>
      <c r="C8561" s="267" t="s">
        <v>2525</v>
      </c>
      <c r="D8561" s="268"/>
      <c r="E8561" s="267">
        <v>50</v>
      </c>
      <c r="F8561" s="269">
        <v>1973</v>
      </c>
      <c r="G8561" s="270">
        <v>3965</v>
      </c>
      <c r="M8561" s="267">
        <v>-77.332907597872733</v>
      </c>
    </row>
    <row r="8562" spans="1:13" x14ac:dyDescent="0.25">
      <c r="A8562" s="267">
        <v>9780118</v>
      </c>
      <c r="B8562" s="267" t="s">
        <v>14669</v>
      </c>
      <c r="C8562" s="267" t="s">
        <v>2525</v>
      </c>
      <c r="D8562" s="268"/>
      <c r="E8562" s="267">
        <v>50</v>
      </c>
      <c r="F8562" s="269">
        <v>1562</v>
      </c>
      <c r="G8562" s="270">
        <v>3140.2</v>
      </c>
      <c r="M8562" s="267">
        <v>-74.925797789651199</v>
      </c>
    </row>
    <row r="8563" spans="1:13" x14ac:dyDescent="0.25">
      <c r="A8563" s="267">
        <v>9780119</v>
      </c>
      <c r="B8563" s="267" t="s">
        <v>14671</v>
      </c>
      <c r="C8563" s="267" t="s">
        <v>2525</v>
      </c>
      <c r="D8563" s="268"/>
      <c r="E8563" s="267">
        <v>50</v>
      </c>
      <c r="F8563" s="269">
        <v>3890</v>
      </c>
      <c r="G8563" s="270">
        <v>7819.4</v>
      </c>
      <c r="M8563" s="267">
        <v>-74.350172110471206</v>
      </c>
    </row>
    <row r="8564" spans="1:13" x14ac:dyDescent="0.25">
      <c r="A8564" s="267">
        <v>9780120</v>
      </c>
      <c r="B8564" s="267" t="s">
        <v>14673</v>
      </c>
      <c r="C8564" s="267" t="s">
        <v>2525</v>
      </c>
      <c r="D8564" s="268"/>
      <c r="E8564" s="267">
        <v>50</v>
      </c>
      <c r="F8564" s="269">
        <v>3367</v>
      </c>
      <c r="G8564" s="270">
        <v>6766.8</v>
      </c>
      <c r="M8564" s="267">
        <v>-71.616646142306791</v>
      </c>
    </row>
    <row r="8565" spans="1:13" x14ac:dyDescent="0.25">
      <c r="A8565" s="267">
        <v>9780121</v>
      </c>
      <c r="B8565" s="267" t="s">
        <v>14675</v>
      </c>
      <c r="C8565" s="267" t="s">
        <v>2525</v>
      </c>
      <c r="D8565" s="268"/>
      <c r="E8565" s="267">
        <v>50</v>
      </c>
      <c r="F8565" s="269">
        <v>1494</v>
      </c>
      <c r="G8565" s="270">
        <v>3003.8</v>
      </c>
      <c r="M8565" s="267">
        <v>-78.588075504483569</v>
      </c>
    </row>
    <row r="8566" spans="1:13" x14ac:dyDescent="0.25">
      <c r="A8566" s="267">
        <v>9780122</v>
      </c>
      <c r="B8566" s="267" t="s">
        <v>18771</v>
      </c>
      <c r="C8566" s="267" t="s">
        <v>2525</v>
      </c>
      <c r="D8566" s="268"/>
      <c r="E8566" s="267">
        <v>50</v>
      </c>
      <c r="F8566" s="269">
        <v>1842</v>
      </c>
      <c r="G8566" s="270">
        <v>3702.8</v>
      </c>
      <c r="M8566" s="267">
        <v>-71.218645406094893</v>
      </c>
    </row>
    <row r="8567" spans="1:13" x14ac:dyDescent="0.25">
      <c r="A8567" s="267">
        <v>9780123</v>
      </c>
      <c r="B8567" s="267" t="s">
        <v>14678</v>
      </c>
      <c r="C8567" s="267" t="s">
        <v>2525</v>
      </c>
      <c r="D8567" s="268"/>
      <c r="E8567" s="267">
        <v>50</v>
      </c>
      <c r="F8567" s="269">
        <v>2413</v>
      </c>
      <c r="G8567" s="270">
        <v>4849.8</v>
      </c>
      <c r="M8567" s="267">
        <v>-76.498260393281427</v>
      </c>
    </row>
    <row r="8568" spans="1:13" x14ac:dyDescent="0.25">
      <c r="A8568" s="267">
        <v>9780124</v>
      </c>
      <c r="B8568" s="267" t="s">
        <v>14680</v>
      </c>
      <c r="C8568" s="267" t="s">
        <v>22275</v>
      </c>
      <c r="D8568" s="268"/>
      <c r="E8568" s="267">
        <v>50</v>
      </c>
      <c r="F8568" s="269">
        <v>6980</v>
      </c>
      <c r="G8568" s="270">
        <v>14030.8</v>
      </c>
      <c r="M8568" s="267">
        <v>-71.740892258463091</v>
      </c>
    </row>
    <row r="8569" spans="1:13" x14ac:dyDescent="0.25">
      <c r="A8569" s="267">
        <v>9780125</v>
      </c>
      <c r="B8569" s="267" t="s">
        <v>14511</v>
      </c>
      <c r="C8569" s="267" t="s">
        <v>2525</v>
      </c>
      <c r="D8569" s="268"/>
      <c r="E8569" s="267">
        <v>50</v>
      </c>
      <c r="F8569" s="269">
        <v>1650</v>
      </c>
      <c r="G8569" s="270">
        <v>3317.2</v>
      </c>
      <c r="M8569" s="267">
        <v>-70.361120605305075</v>
      </c>
    </row>
    <row r="8570" spans="1:13" x14ac:dyDescent="0.25">
      <c r="A8570" s="267">
        <v>9780127</v>
      </c>
      <c r="B8570" s="267" t="s">
        <v>14683</v>
      </c>
      <c r="C8570" s="267" t="s">
        <v>2525</v>
      </c>
      <c r="D8570" s="268"/>
      <c r="E8570" s="267">
        <v>60</v>
      </c>
      <c r="F8570" s="269">
        <v>699</v>
      </c>
      <c r="G8570" s="270">
        <v>1404.6</v>
      </c>
      <c r="M8570" s="267">
        <v>-82.945003887736675</v>
      </c>
    </row>
    <row r="8571" spans="1:13" x14ac:dyDescent="0.25">
      <c r="A8571" s="267">
        <v>9780128</v>
      </c>
      <c r="B8571" s="267" t="s">
        <v>14685</v>
      </c>
      <c r="C8571" s="267" t="s">
        <v>2525</v>
      </c>
      <c r="D8571" s="268"/>
      <c r="E8571" s="267">
        <v>60</v>
      </c>
      <c r="F8571" s="269">
        <v>2200</v>
      </c>
      <c r="G8571" s="270">
        <v>4421.8</v>
      </c>
      <c r="M8571" s="267">
        <v>-79.782170750602774</v>
      </c>
    </row>
    <row r="8572" spans="1:13" x14ac:dyDescent="0.25">
      <c r="A8572" s="267">
        <v>9780131</v>
      </c>
      <c r="B8572" s="267" t="s">
        <v>14687</v>
      </c>
      <c r="C8572" s="267" t="s">
        <v>2525</v>
      </c>
      <c r="D8572" s="268"/>
      <c r="E8572" s="267">
        <v>50</v>
      </c>
      <c r="F8572" s="269">
        <v>469</v>
      </c>
      <c r="G8572" s="270">
        <v>943</v>
      </c>
      <c r="M8572" s="267">
        <v>-77.941384282242893</v>
      </c>
    </row>
    <row r="8573" spans="1:13" x14ac:dyDescent="0.25">
      <c r="A8573" s="267">
        <v>9780132</v>
      </c>
      <c r="B8573" s="267" t="s">
        <v>14689</v>
      </c>
      <c r="C8573" s="267" t="s">
        <v>2525</v>
      </c>
      <c r="D8573" s="268"/>
      <c r="E8573" s="267">
        <v>50</v>
      </c>
      <c r="F8573" s="269">
        <v>3599</v>
      </c>
      <c r="G8573" s="270">
        <v>7234.8</v>
      </c>
      <c r="M8573" s="267">
        <v>-73.138995826051968</v>
      </c>
    </row>
    <row r="8574" spans="1:13" x14ac:dyDescent="0.25">
      <c r="A8574" s="267">
        <v>9780133</v>
      </c>
      <c r="B8574" s="267" t="s">
        <v>14691</v>
      </c>
      <c r="C8574" s="267" t="s">
        <v>2525</v>
      </c>
      <c r="D8574" s="268"/>
      <c r="E8574" s="267">
        <v>50</v>
      </c>
      <c r="F8574" s="269">
        <v>4826</v>
      </c>
      <c r="G8574" s="270">
        <v>9699.4</v>
      </c>
      <c r="M8574" s="267">
        <v>-73.550082829453686</v>
      </c>
    </row>
    <row r="8575" spans="1:13" x14ac:dyDescent="0.25">
      <c r="A8575" s="267">
        <v>9780134</v>
      </c>
      <c r="B8575" s="267" t="s">
        <v>14693</v>
      </c>
      <c r="C8575" s="267" t="s">
        <v>2525</v>
      </c>
      <c r="D8575" s="268"/>
      <c r="E8575" s="267">
        <v>50</v>
      </c>
      <c r="F8575" s="269">
        <v>986</v>
      </c>
      <c r="G8575" s="270">
        <v>1982.4</v>
      </c>
      <c r="M8575" s="267">
        <v>-71.020393434379116</v>
      </c>
    </row>
    <row r="8576" spans="1:13" x14ac:dyDescent="0.25">
      <c r="A8576" s="267">
        <v>9780137</v>
      </c>
      <c r="B8576" s="267" t="s">
        <v>14695</v>
      </c>
      <c r="C8576" s="267" t="s">
        <v>2525</v>
      </c>
      <c r="D8576" s="268"/>
      <c r="E8576" s="267">
        <v>60</v>
      </c>
      <c r="F8576" s="269">
        <v>2108</v>
      </c>
      <c r="G8576" s="270">
        <v>4236.8</v>
      </c>
      <c r="M8576" s="267">
        <v>-80.020411283040659</v>
      </c>
    </row>
    <row r="8577" spans="1:13" x14ac:dyDescent="0.25">
      <c r="A8577" s="267">
        <v>9780139</v>
      </c>
      <c r="B8577" s="267" t="s">
        <v>14697</v>
      </c>
      <c r="C8577" s="267" t="s">
        <v>22275</v>
      </c>
      <c r="D8577" s="268"/>
      <c r="E8577" s="267">
        <v>50</v>
      </c>
      <c r="F8577" s="269">
        <v>10506</v>
      </c>
      <c r="G8577" s="270">
        <v>21117.4</v>
      </c>
      <c r="M8577" s="267">
        <v>-71.878171869187213</v>
      </c>
    </row>
    <row r="8578" spans="1:13" x14ac:dyDescent="0.25">
      <c r="A8578" s="267">
        <v>9780140</v>
      </c>
      <c r="B8578" s="267" t="s">
        <v>14699</v>
      </c>
      <c r="C8578" s="267" t="s">
        <v>2525</v>
      </c>
      <c r="D8578" s="268"/>
      <c r="E8578" s="267">
        <v>50</v>
      </c>
      <c r="F8578" s="269">
        <v>2344</v>
      </c>
      <c r="G8578" s="270">
        <v>4712</v>
      </c>
      <c r="M8578" s="267">
        <v>-70.165793298827737</v>
      </c>
    </row>
    <row r="8579" spans="1:13" x14ac:dyDescent="0.25">
      <c r="A8579" s="267">
        <v>9780143</v>
      </c>
      <c r="B8579" s="267" t="s">
        <v>14701</v>
      </c>
      <c r="C8579" s="267" t="s">
        <v>2525</v>
      </c>
      <c r="D8579" s="268"/>
      <c r="E8579" s="267">
        <v>50</v>
      </c>
      <c r="F8579" s="269">
        <v>4417</v>
      </c>
      <c r="G8579" s="270">
        <v>8877.2000000000007</v>
      </c>
      <c r="M8579" s="267">
        <v>-71.980782197685983</v>
      </c>
    </row>
    <row r="8580" spans="1:13" x14ac:dyDescent="0.25">
      <c r="A8580" s="267">
        <v>9780144</v>
      </c>
      <c r="B8580" s="267" t="s">
        <v>14703</v>
      </c>
      <c r="C8580" s="267" t="s">
        <v>2525</v>
      </c>
      <c r="D8580" s="268"/>
      <c r="E8580" s="267">
        <v>60</v>
      </c>
      <c r="F8580" s="269">
        <v>2536</v>
      </c>
      <c r="G8580" s="270">
        <v>5097.2</v>
      </c>
      <c r="M8580" s="267">
        <v>-80.362705399474322</v>
      </c>
    </row>
    <row r="8581" spans="1:13" x14ac:dyDescent="0.25">
      <c r="A8581" s="267">
        <v>9780145</v>
      </c>
      <c r="B8581" s="267" t="s">
        <v>14705</v>
      </c>
      <c r="C8581" s="267" t="s">
        <v>2525</v>
      </c>
      <c r="D8581" s="268"/>
      <c r="E8581" s="267">
        <v>60</v>
      </c>
      <c r="F8581" s="269">
        <v>1222</v>
      </c>
      <c r="G8581" s="270">
        <v>2456.4</v>
      </c>
      <c r="M8581" s="267">
        <v>-79.641005722579436</v>
      </c>
    </row>
    <row r="8582" spans="1:13" x14ac:dyDescent="0.25">
      <c r="A8582" s="267">
        <v>9780146</v>
      </c>
      <c r="B8582" s="267" t="s">
        <v>14707</v>
      </c>
      <c r="C8582" s="267" t="s">
        <v>2525</v>
      </c>
      <c r="D8582" s="268"/>
      <c r="E8582" s="267">
        <v>50</v>
      </c>
      <c r="F8582" s="269">
        <v>2396</v>
      </c>
      <c r="G8582" s="270">
        <v>4816.3999999999996</v>
      </c>
      <c r="M8582" s="267">
        <v>-59.172526628602753</v>
      </c>
    </row>
    <row r="8583" spans="1:13" x14ac:dyDescent="0.25">
      <c r="A8583" s="267">
        <v>9780147</v>
      </c>
      <c r="B8583" s="267" t="s">
        <v>14709</v>
      </c>
      <c r="C8583" s="267" t="s">
        <v>2525</v>
      </c>
      <c r="D8583" s="268"/>
      <c r="E8583" s="267">
        <v>50</v>
      </c>
      <c r="F8583" s="269">
        <v>1243</v>
      </c>
      <c r="G8583" s="270">
        <v>2498</v>
      </c>
      <c r="M8583" s="267">
        <v>-75.213319734523381</v>
      </c>
    </row>
    <row r="8584" spans="1:13" x14ac:dyDescent="0.25">
      <c r="A8584" s="267">
        <v>9780451</v>
      </c>
      <c r="B8584" s="267" t="s">
        <v>14711</v>
      </c>
      <c r="C8584" s="267" t="s">
        <v>22278</v>
      </c>
      <c r="D8584" s="268"/>
      <c r="E8584" s="267">
        <v>50</v>
      </c>
      <c r="F8584" s="269">
        <v>0</v>
      </c>
      <c r="G8584" s="270">
        <v>0</v>
      </c>
      <c r="M8584" s="267">
        <v>0</v>
      </c>
    </row>
    <row r="8585" spans="1:13" x14ac:dyDescent="0.25">
      <c r="A8585" s="267">
        <v>10041100</v>
      </c>
      <c r="B8585" s="267" t="s">
        <v>14713</v>
      </c>
      <c r="C8585" s="267" t="s">
        <v>22275</v>
      </c>
      <c r="D8585" s="268"/>
      <c r="E8585" s="267">
        <v>50</v>
      </c>
      <c r="F8585" s="269">
        <v>87786</v>
      </c>
      <c r="G8585" s="270">
        <v>176449</v>
      </c>
      <c r="M8585" s="267">
        <v>-71.495915372178004</v>
      </c>
    </row>
    <row r="8586" spans="1:13" x14ac:dyDescent="0.25">
      <c r="A8586" s="267">
        <v>10041511</v>
      </c>
      <c r="B8586" s="267" t="s">
        <v>14715</v>
      </c>
      <c r="C8586" s="267" t="s">
        <v>22275</v>
      </c>
      <c r="D8586" s="268"/>
      <c r="E8586" s="267">
        <v>60</v>
      </c>
      <c r="F8586" s="269">
        <v>5237</v>
      </c>
      <c r="G8586" s="270">
        <v>10525.4</v>
      </c>
      <c r="M8586" s="267">
        <v>-82.991764857644512</v>
      </c>
    </row>
    <row r="8587" spans="1:13" x14ac:dyDescent="0.25">
      <c r="A8587" s="267">
        <v>10041512</v>
      </c>
      <c r="B8587" s="267" t="s">
        <v>14717</v>
      </c>
      <c r="C8587" s="267" t="s">
        <v>2525</v>
      </c>
      <c r="D8587" s="268"/>
      <c r="E8587" s="267">
        <v>70</v>
      </c>
      <c r="F8587" s="269">
        <v>4168</v>
      </c>
      <c r="G8587" s="270">
        <v>8378</v>
      </c>
      <c r="M8587" s="267">
        <v>-85.590957423238137</v>
      </c>
    </row>
    <row r="8588" spans="1:13" x14ac:dyDescent="0.25">
      <c r="A8588" s="267">
        <v>10041513</v>
      </c>
      <c r="B8588" s="267" t="s">
        <v>14719</v>
      </c>
      <c r="C8588" s="267" t="s">
        <v>2525</v>
      </c>
      <c r="D8588" s="268"/>
      <c r="E8588" s="267">
        <v>60</v>
      </c>
      <c r="F8588" s="269">
        <v>9282</v>
      </c>
      <c r="G8588" s="270">
        <v>18657</v>
      </c>
      <c r="M8588" s="267">
        <v>-82.492740445515054</v>
      </c>
    </row>
    <row r="8589" spans="1:13" x14ac:dyDescent="0.25">
      <c r="A8589" s="267">
        <v>10041514</v>
      </c>
      <c r="B8589" s="267" t="s">
        <v>14721</v>
      </c>
      <c r="C8589" s="267" t="s">
        <v>2525</v>
      </c>
      <c r="D8589" s="268"/>
      <c r="E8589" s="267">
        <v>60</v>
      </c>
      <c r="F8589" s="269">
        <v>5820</v>
      </c>
      <c r="G8589" s="270">
        <v>11698.2</v>
      </c>
      <c r="M8589" s="267">
        <v>-81.59247260500112</v>
      </c>
    </row>
    <row r="8590" spans="1:13" x14ac:dyDescent="0.25">
      <c r="A8590" s="267">
        <v>10041515</v>
      </c>
      <c r="B8590" s="267" t="s">
        <v>14723</v>
      </c>
      <c r="C8590" s="267" t="s">
        <v>22275</v>
      </c>
      <c r="D8590" s="268"/>
      <c r="E8590" s="267">
        <v>60</v>
      </c>
      <c r="F8590" s="269">
        <v>9601</v>
      </c>
      <c r="G8590" s="270">
        <v>19298.400000000001</v>
      </c>
      <c r="M8590" s="267">
        <v>-83.319615898740807</v>
      </c>
    </row>
    <row r="8591" spans="1:13" x14ac:dyDescent="0.25">
      <c r="A8591" s="267">
        <v>10041516</v>
      </c>
      <c r="B8591" s="267" t="s">
        <v>14725</v>
      </c>
      <c r="C8591" s="267" t="s">
        <v>2525</v>
      </c>
      <c r="D8591" s="268"/>
      <c r="E8591" s="267">
        <v>60</v>
      </c>
      <c r="F8591" s="269">
        <v>6689</v>
      </c>
      <c r="G8591" s="270">
        <v>13445.8</v>
      </c>
      <c r="M8591" s="267">
        <v>-81.965971421933133</v>
      </c>
    </row>
    <row r="8592" spans="1:13" x14ac:dyDescent="0.25">
      <c r="A8592" s="267">
        <v>10041517</v>
      </c>
      <c r="B8592" s="267" t="s">
        <v>14727</v>
      </c>
      <c r="C8592" s="267" t="s">
        <v>2525</v>
      </c>
      <c r="D8592" s="268"/>
      <c r="E8592" s="267">
        <v>60</v>
      </c>
      <c r="F8592" s="269">
        <v>7345</v>
      </c>
      <c r="G8592" s="270">
        <v>14763.6</v>
      </c>
      <c r="M8592" s="267">
        <v>-82.461349458839209</v>
      </c>
    </row>
    <row r="8593" spans="1:13" x14ac:dyDescent="0.25">
      <c r="A8593" s="267">
        <v>10041518</v>
      </c>
      <c r="B8593" s="267" t="s">
        <v>22288</v>
      </c>
      <c r="C8593" s="267" t="s">
        <v>22275</v>
      </c>
      <c r="D8593" s="268"/>
      <c r="E8593" s="267">
        <v>50</v>
      </c>
      <c r="F8593" s="269">
        <v>8371</v>
      </c>
      <c r="G8593" s="270">
        <v>16826</v>
      </c>
      <c r="M8593" s="267">
        <v>-73.367204973953108</v>
      </c>
    </row>
    <row r="8594" spans="1:13" x14ac:dyDescent="0.25">
      <c r="A8594" s="267">
        <v>10041519</v>
      </c>
      <c r="B8594" s="267" t="s">
        <v>14730</v>
      </c>
      <c r="C8594" s="267" t="s">
        <v>22275</v>
      </c>
      <c r="D8594" s="268"/>
      <c r="E8594" s="267">
        <v>50</v>
      </c>
      <c r="F8594" s="269">
        <v>19424</v>
      </c>
      <c r="G8594" s="270">
        <v>39041.4</v>
      </c>
      <c r="M8594" s="267">
        <v>-76.432006399711014</v>
      </c>
    </row>
    <row r="8595" spans="1:13" x14ac:dyDescent="0.25">
      <c r="A8595" s="267">
        <v>10042111</v>
      </c>
      <c r="B8595" s="267" t="s">
        <v>14732</v>
      </c>
      <c r="C8595" s="267" t="s">
        <v>2525</v>
      </c>
      <c r="D8595" s="268"/>
      <c r="E8595" s="267">
        <v>60</v>
      </c>
      <c r="F8595" s="269">
        <v>7604</v>
      </c>
      <c r="G8595" s="270">
        <v>15284</v>
      </c>
      <c r="M8595" s="267">
        <v>-84.051390252600157</v>
      </c>
    </row>
    <row r="8596" spans="1:13" x14ac:dyDescent="0.25">
      <c r="A8596" s="267">
        <v>10042112</v>
      </c>
      <c r="B8596" s="267" t="s">
        <v>14734</v>
      </c>
      <c r="C8596" s="267" t="s">
        <v>2525</v>
      </c>
      <c r="D8596" s="268"/>
      <c r="E8596" s="267">
        <v>60</v>
      </c>
      <c r="F8596" s="269">
        <v>8009</v>
      </c>
      <c r="G8596" s="270">
        <v>16097.2</v>
      </c>
      <c r="M8596" s="267">
        <v>-81.083689399500074</v>
      </c>
    </row>
    <row r="8597" spans="1:13" x14ac:dyDescent="0.25">
      <c r="A8597" s="267">
        <v>10042113</v>
      </c>
      <c r="B8597" s="267" t="s">
        <v>14736</v>
      </c>
      <c r="C8597" s="267" t="s">
        <v>22275</v>
      </c>
      <c r="D8597" s="268"/>
      <c r="E8597" s="267">
        <v>50</v>
      </c>
      <c r="F8597" s="269">
        <v>14929</v>
      </c>
      <c r="G8597" s="270">
        <v>30007.599999999999</v>
      </c>
      <c r="M8597" s="267">
        <v>-78.869097908218592</v>
      </c>
    </row>
    <row r="8598" spans="1:13" x14ac:dyDescent="0.25">
      <c r="A8598" s="267">
        <v>10042114</v>
      </c>
      <c r="B8598" s="267" t="s">
        <v>14738</v>
      </c>
      <c r="C8598" s="267" t="s">
        <v>2525</v>
      </c>
      <c r="D8598" s="268"/>
      <c r="E8598" s="267">
        <v>70</v>
      </c>
      <c r="F8598" s="269">
        <v>6090</v>
      </c>
      <c r="G8598" s="270">
        <v>12240.8</v>
      </c>
      <c r="M8598" s="267">
        <v>-85.457131242175763</v>
      </c>
    </row>
    <row r="8599" spans="1:13" x14ac:dyDescent="0.25">
      <c r="A8599" s="267">
        <v>10042115</v>
      </c>
      <c r="B8599" s="267" t="s">
        <v>14740</v>
      </c>
      <c r="C8599" s="267" t="s">
        <v>2525</v>
      </c>
      <c r="D8599" s="268"/>
      <c r="E8599" s="267">
        <v>70</v>
      </c>
      <c r="F8599" s="269">
        <v>3900</v>
      </c>
      <c r="G8599" s="270">
        <v>7838</v>
      </c>
      <c r="M8599" s="267">
        <v>-87.53452023613066</v>
      </c>
    </row>
    <row r="8600" spans="1:13" x14ac:dyDescent="0.25">
      <c r="A8600" s="267">
        <v>10042116</v>
      </c>
      <c r="B8600" s="267" t="s">
        <v>14742</v>
      </c>
      <c r="C8600" s="267" t="s">
        <v>22275</v>
      </c>
      <c r="D8600" s="268"/>
      <c r="E8600" s="267">
        <v>60</v>
      </c>
      <c r="F8600" s="269">
        <v>8052</v>
      </c>
      <c r="G8600" s="270">
        <v>16185</v>
      </c>
      <c r="M8600" s="267">
        <v>-82.511701816921942</v>
      </c>
    </row>
    <row r="8601" spans="1:13" x14ac:dyDescent="0.25">
      <c r="A8601" s="267">
        <v>10042117</v>
      </c>
      <c r="B8601" s="267" t="s">
        <v>14744</v>
      </c>
      <c r="C8601" s="267" t="s">
        <v>2525</v>
      </c>
      <c r="D8601" s="268"/>
      <c r="E8601" s="267">
        <v>60</v>
      </c>
      <c r="F8601" s="269">
        <v>3196</v>
      </c>
      <c r="G8601" s="270">
        <v>6423</v>
      </c>
      <c r="M8601" s="267">
        <v>-83.929613057520697</v>
      </c>
    </row>
    <row r="8602" spans="1:13" x14ac:dyDescent="0.25">
      <c r="A8602" s="267">
        <v>10043111</v>
      </c>
      <c r="B8602" s="267" t="s">
        <v>14746</v>
      </c>
      <c r="C8602" s="267" t="s">
        <v>2525</v>
      </c>
      <c r="D8602" s="268"/>
      <c r="E8602" s="267">
        <v>60</v>
      </c>
      <c r="F8602" s="269">
        <v>8669</v>
      </c>
      <c r="G8602" s="270">
        <v>17423.8</v>
      </c>
      <c r="M8602" s="267">
        <v>-83.783587764530395</v>
      </c>
    </row>
    <row r="8603" spans="1:13" x14ac:dyDescent="0.25">
      <c r="A8603" s="267">
        <v>10043112</v>
      </c>
      <c r="B8603" s="267" t="s">
        <v>9241</v>
      </c>
      <c r="C8603" s="267" t="s">
        <v>2525</v>
      </c>
      <c r="D8603" s="268"/>
      <c r="E8603" s="267">
        <v>60</v>
      </c>
      <c r="F8603" s="269">
        <v>8473</v>
      </c>
      <c r="G8603" s="270">
        <v>17030</v>
      </c>
      <c r="M8603" s="267">
        <v>-81.167536001769548</v>
      </c>
    </row>
    <row r="8604" spans="1:13" x14ac:dyDescent="0.25">
      <c r="A8604" s="267">
        <v>10043113</v>
      </c>
      <c r="B8604" s="267" t="s">
        <v>14749</v>
      </c>
      <c r="C8604" s="267" t="s">
        <v>2525</v>
      </c>
      <c r="D8604" s="268"/>
      <c r="E8604" s="267">
        <v>70</v>
      </c>
      <c r="F8604" s="269">
        <v>5097</v>
      </c>
      <c r="G8604" s="270">
        <v>10245.799999999999</v>
      </c>
      <c r="M8604" s="267">
        <v>-85.12734823235958</v>
      </c>
    </row>
    <row r="8605" spans="1:13" x14ac:dyDescent="0.25">
      <c r="A8605" s="267">
        <v>10043114</v>
      </c>
      <c r="B8605" s="267" t="s">
        <v>7431</v>
      </c>
      <c r="C8605" s="267" t="s">
        <v>22275</v>
      </c>
      <c r="D8605" s="268"/>
      <c r="E8605" s="267">
        <v>50</v>
      </c>
      <c r="F8605" s="269">
        <v>23143</v>
      </c>
      <c r="G8605" s="270">
        <v>46517.599999999999</v>
      </c>
      <c r="M8605" s="267">
        <v>-77.872237718152576</v>
      </c>
    </row>
    <row r="8606" spans="1:13" x14ac:dyDescent="0.25">
      <c r="A8606" s="267">
        <v>10043115</v>
      </c>
      <c r="B8606" s="267" t="s">
        <v>14752</v>
      </c>
      <c r="C8606" s="267" t="s">
        <v>22275</v>
      </c>
      <c r="D8606" s="268"/>
      <c r="E8606" s="267">
        <v>60</v>
      </c>
      <c r="F8606" s="269">
        <v>7366</v>
      </c>
      <c r="G8606" s="270">
        <v>14806</v>
      </c>
      <c r="M8606" s="267">
        <v>-83.615786277574955</v>
      </c>
    </row>
    <row r="8607" spans="1:13" x14ac:dyDescent="0.25">
      <c r="A8607" s="267">
        <v>10043116</v>
      </c>
      <c r="B8607" s="267" t="s">
        <v>14754</v>
      </c>
      <c r="C8607" s="267" t="s">
        <v>2525</v>
      </c>
      <c r="D8607" s="268"/>
      <c r="E8607" s="267">
        <v>60</v>
      </c>
      <c r="F8607" s="269">
        <v>8016</v>
      </c>
      <c r="G8607" s="270">
        <v>16111.2</v>
      </c>
      <c r="M8607" s="267">
        <v>-83.255798414245234</v>
      </c>
    </row>
    <row r="8608" spans="1:13" x14ac:dyDescent="0.25">
      <c r="A8608" s="267">
        <v>10043117</v>
      </c>
      <c r="B8608" s="267" t="s">
        <v>14756</v>
      </c>
      <c r="C8608" s="267" t="s">
        <v>2525</v>
      </c>
      <c r="D8608" s="268"/>
      <c r="E8608" s="267">
        <v>60</v>
      </c>
      <c r="F8608" s="269">
        <v>6710</v>
      </c>
      <c r="G8608" s="270">
        <v>13487.8</v>
      </c>
      <c r="M8608" s="267">
        <v>-83.151057644435497</v>
      </c>
    </row>
    <row r="8609" spans="1:13" x14ac:dyDescent="0.25">
      <c r="A8609" s="267">
        <v>10044111</v>
      </c>
      <c r="B8609" s="267" t="s">
        <v>22289</v>
      </c>
      <c r="C8609" s="267" t="s">
        <v>22275</v>
      </c>
      <c r="D8609" s="268"/>
      <c r="E8609" s="267">
        <v>50</v>
      </c>
      <c r="F8609" s="269">
        <v>10190</v>
      </c>
      <c r="G8609" s="270">
        <v>20481.400000000001</v>
      </c>
      <c r="M8609" s="267">
        <v>-54.013431576388932</v>
      </c>
    </row>
    <row r="8610" spans="1:13" x14ac:dyDescent="0.25">
      <c r="A8610" s="267">
        <v>10044112</v>
      </c>
      <c r="B8610" s="267" t="s">
        <v>19260</v>
      </c>
      <c r="C8610" s="267" t="s">
        <v>22275</v>
      </c>
      <c r="D8610" s="268"/>
      <c r="E8610" s="267">
        <v>60</v>
      </c>
      <c r="F8610" s="269">
        <v>9744</v>
      </c>
      <c r="G8610" s="270">
        <v>19584.599999999999</v>
      </c>
      <c r="M8610" s="267">
        <v>-83.032544789516777</v>
      </c>
    </row>
    <row r="8611" spans="1:13" x14ac:dyDescent="0.25">
      <c r="A8611" s="267">
        <v>10044113</v>
      </c>
      <c r="B8611" s="267" t="s">
        <v>19262</v>
      </c>
      <c r="C8611" s="267" t="s">
        <v>2525</v>
      </c>
      <c r="D8611" s="268"/>
      <c r="E8611" s="267">
        <v>60</v>
      </c>
      <c r="F8611" s="269">
        <v>4587</v>
      </c>
      <c r="G8611" s="270">
        <v>9220.4</v>
      </c>
      <c r="M8611" s="267">
        <v>-82.116106826985984</v>
      </c>
    </row>
    <row r="8612" spans="1:13" x14ac:dyDescent="0.25">
      <c r="A8612" s="267">
        <v>10044114</v>
      </c>
      <c r="B8612" s="267" t="s">
        <v>19264</v>
      </c>
      <c r="C8612" s="267" t="s">
        <v>2525</v>
      </c>
      <c r="D8612" s="268"/>
      <c r="E8612" s="267">
        <v>60</v>
      </c>
      <c r="F8612" s="269">
        <v>7401</v>
      </c>
      <c r="G8612" s="270">
        <v>14875.4</v>
      </c>
      <c r="M8612" s="267">
        <v>-82.714803141795471</v>
      </c>
    </row>
    <row r="8613" spans="1:13" x14ac:dyDescent="0.25">
      <c r="A8613" s="267">
        <v>10044115</v>
      </c>
      <c r="B8613" s="267" t="s">
        <v>19266</v>
      </c>
      <c r="C8613" s="267" t="s">
        <v>22275</v>
      </c>
      <c r="D8613" s="268"/>
      <c r="E8613" s="267">
        <v>50</v>
      </c>
      <c r="F8613" s="269">
        <v>17661</v>
      </c>
      <c r="G8613" s="270">
        <v>35498.6</v>
      </c>
      <c r="M8613" s="267">
        <v>-66.471865358408849</v>
      </c>
    </row>
    <row r="8614" spans="1:13" x14ac:dyDescent="0.25">
      <c r="A8614" s="267">
        <v>10044116</v>
      </c>
      <c r="B8614" s="267" t="s">
        <v>19268</v>
      </c>
      <c r="C8614" s="267" t="s">
        <v>2525</v>
      </c>
      <c r="D8614" s="268"/>
      <c r="E8614" s="267">
        <v>50</v>
      </c>
      <c r="F8614" s="269">
        <v>6645</v>
      </c>
      <c r="G8614" s="270">
        <v>13357.4</v>
      </c>
      <c r="M8614" s="267">
        <v>-78.412819586630093</v>
      </c>
    </row>
    <row r="8615" spans="1:13" x14ac:dyDescent="0.25">
      <c r="A8615" s="267">
        <v>10044117</v>
      </c>
      <c r="B8615" s="267" t="s">
        <v>19270</v>
      </c>
      <c r="C8615" s="267" t="s">
        <v>2525</v>
      </c>
      <c r="D8615" s="268"/>
      <c r="E8615" s="267">
        <v>60</v>
      </c>
      <c r="F8615" s="269">
        <v>8213</v>
      </c>
      <c r="G8615" s="270">
        <v>16507.8</v>
      </c>
      <c r="M8615" s="267">
        <v>-82.691349792663488</v>
      </c>
    </row>
    <row r="8616" spans="1:13" x14ac:dyDescent="0.25">
      <c r="A8616" s="267">
        <v>10044118</v>
      </c>
      <c r="B8616" s="267" t="s">
        <v>19272</v>
      </c>
      <c r="C8616" s="267" t="s">
        <v>2525</v>
      </c>
      <c r="D8616" s="268"/>
      <c r="E8616" s="267">
        <v>60</v>
      </c>
      <c r="F8616" s="269">
        <v>8668</v>
      </c>
      <c r="G8616" s="270">
        <v>17422.400000000001</v>
      </c>
      <c r="M8616" s="267">
        <v>-82.434736610611409</v>
      </c>
    </row>
    <row r="8617" spans="1:13" x14ac:dyDescent="0.25">
      <c r="A8617" s="267">
        <v>10044119</v>
      </c>
      <c r="B8617" s="267" t="s">
        <v>19274</v>
      </c>
      <c r="C8617" s="267" t="s">
        <v>2525</v>
      </c>
      <c r="D8617" s="268"/>
      <c r="E8617" s="267">
        <v>50</v>
      </c>
      <c r="F8617" s="269">
        <v>5776</v>
      </c>
      <c r="G8617" s="270">
        <v>11610.4</v>
      </c>
      <c r="M8617" s="267">
        <v>-78.639155943220061</v>
      </c>
    </row>
    <row r="8618" spans="1:13" x14ac:dyDescent="0.25">
      <c r="A8618" s="267">
        <v>10044120</v>
      </c>
      <c r="B8618" s="267" t="s">
        <v>19276</v>
      </c>
      <c r="C8618" s="267" t="s">
        <v>2525</v>
      </c>
      <c r="D8618" s="268"/>
      <c r="E8618" s="267">
        <v>60</v>
      </c>
      <c r="F8618" s="269">
        <v>8926</v>
      </c>
      <c r="G8618" s="270">
        <v>17942</v>
      </c>
      <c r="M8618" s="267">
        <v>-83.495392934151454</v>
      </c>
    </row>
    <row r="8619" spans="1:13" x14ac:dyDescent="0.25">
      <c r="A8619" s="267">
        <v>10044121</v>
      </c>
      <c r="B8619" s="267" t="s">
        <v>19278</v>
      </c>
      <c r="C8619" s="267" t="s">
        <v>2525</v>
      </c>
      <c r="D8619" s="268"/>
      <c r="E8619" s="267">
        <v>60</v>
      </c>
      <c r="F8619" s="269">
        <v>4698</v>
      </c>
      <c r="G8619" s="270">
        <v>9443.2000000000007</v>
      </c>
      <c r="M8619" s="267">
        <v>-84.555789550722466</v>
      </c>
    </row>
    <row r="8620" spans="1:13" x14ac:dyDescent="0.25">
      <c r="A8620" s="267">
        <v>10044122</v>
      </c>
      <c r="B8620" s="267" t="s">
        <v>19280</v>
      </c>
      <c r="C8620" s="267" t="s">
        <v>2525</v>
      </c>
      <c r="D8620" s="268"/>
      <c r="E8620" s="267">
        <v>50</v>
      </c>
      <c r="F8620" s="269">
        <v>3527</v>
      </c>
      <c r="G8620" s="270">
        <v>7089</v>
      </c>
      <c r="M8620" s="267">
        <v>-73.522281055736158</v>
      </c>
    </row>
    <row r="8621" spans="1:13" x14ac:dyDescent="0.25">
      <c r="A8621" s="267">
        <v>10044123</v>
      </c>
      <c r="B8621" s="267" t="s">
        <v>16430</v>
      </c>
      <c r="C8621" s="267" t="s">
        <v>2525</v>
      </c>
      <c r="D8621" s="268"/>
      <c r="E8621" s="267">
        <v>50</v>
      </c>
      <c r="F8621" s="269">
        <v>3247</v>
      </c>
      <c r="G8621" s="270">
        <v>6526.4</v>
      </c>
      <c r="M8621" s="267">
        <v>-74.713138268883327</v>
      </c>
    </row>
    <row r="8622" spans="1:13" x14ac:dyDescent="0.25">
      <c r="A8622" s="267">
        <v>10045111</v>
      </c>
      <c r="B8622" s="267" t="s">
        <v>19283</v>
      </c>
      <c r="C8622" s="267" t="s">
        <v>22275</v>
      </c>
      <c r="D8622" s="268"/>
      <c r="E8622" s="267">
        <v>50</v>
      </c>
      <c r="F8622" s="269">
        <v>8955</v>
      </c>
      <c r="G8622" s="270">
        <v>18000</v>
      </c>
      <c r="M8622" s="267">
        <v>-77.793480103966687</v>
      </c>
    </row>
    <row r="8623" spans="1:13" x14ac:dyDescent="0.25">
      <c r="A8623" s="267">
        <v>10045112</v>
      </c>
      <c r="B8623" s="267" t="s">
        <v>19285</v>
      </c>
      <c r="C8623" s="267" t="s">
        <v>22275</v>
      </c>
      <c r="D8623" s="268"/>
      <c r="E8623" s="267">
        <v>50</v>
      </c>
      <c r="F8623" s="269">
        <v>10654</v>
      </c>
      <c r="G8623" s="270">
        <v>21415</v>
      </c>
      <c r="M8623" s="267">
        <v>-78.01399620210114</v>
      </c>
    </row>
    <row r="8624" spans="1:13" x14ac:dyDescent="0.25">
      <c r="A8624" s="267">
        <v>10045113</v>
      </c>
      <c r="B8624" s="267" t="s">
        <v>19287</v>
      </c>
      <c r="C8624" s="267" t="s">
        <v>2525</v>
      </c>
      <c r="D8624" s="268"/>
      <c r="E8624" s="267">
        <v>70</v>
      </c>
      <c r="F8624" s="269">
        <v>3365</v>
      </c>
      <c r="G8624" s="270">
        <v>6764.6</v>
      </c>
      <c r="M8624" s="267">
        <v>-85.116709688597098</v>
      </c>
    </row>
    <row r="8625" spans="1:13" x14ac:dyDescent="0.25">
      <c r="A8625" s="267">
        <v>10045114</v>
      </c>
      <c r="B8625" s="267" t="s">
        <v>19289</v>
      </c>
      <c r="C8625" s="267" t="s">
        <v>22275</v>
      </c>
      <c r="D8625" s="268"/>
      <c r="E8625" s="267">
        <v>50</v>
      </c>
      <c r="F8625" s="269">
        <v>21059</v>
      </c>
      <c r="G8625" s="270">
        <v>42328.800000000003</v>
      </c>
      <c r="M8625" s="267">
        <v>-70.096149812709555</v>
      </c>
    </row>
    <row r="8626" spans="1:13" x14ac:dyDescent="0.25">
      <c r="A8626" s="267">
        <v>10045115</v>
      </c>
      <c r="B8626" s="267" t="s">
        <v>19291</v>
      </c>
      <c r="C8626" s="267" t="s">
        <v>2525</v>
      </c>
      <c r="D8626" s="268"/>
      <c r="E8626" s="267">
        <v>50</v>
      </c>
      <c r="F8626" s="269">
        <v>4979</v>
      </c>
      <c r="G8626" s="270">
        <v>10008.6</v>
      </c>
      <c r="M8626" s="267">
        <v>-66.645435612169521</v>
      </c>
    </row>
    <row r="8627" spans="1:13" x14ac:dyDescent="0.25">
      <c r="A8627" s="267">
        <v>10045116</v>
      </c>
      <c r="B8627" s="267" t="s">
        <v>19293</v>
      </c>
      <c r="C8627" s="267" t="s">
        <v>2525</v>
      </c>
      <c r="D8627" s="268"/>
      <c r="E8627" s="267">
        <v>60</v>
      </c>
      <c r="F8627" s="269">
        <v>5550</v>
      </c>
      <c r="G8627" s="270">
        <v>11156</v>
      </c>
      <c r="M8627" s="267">
        <v>-82.165389628902957</v>
      </c>
    </row>
    <row r="8628" spans="1:13" x14ac:dyDescent="0.25">
      <c r="A8628" s="267">
        <v>10045117</v>
      </c>
      <c r="B8628" s="267" t="s">
        <v>19295</v>
      </c>
      <c r="C8628" s="267" t="s">
        <v>22275</v>
      </c>
      <c r="D8628" s="268"/>
      <c r="E8628" s="267">
        <v>50</v>
      </c>
      <c r="F8628" s="269">
        <v>18288</v>
      </c>
      <c r="G8628" s="270">
        <v>36759.199999999997</v>
      </c>
      <c r="M8628" s="267">
        <v>-66.96229457244533</v>
      </c>
    </row>
    <row r="8629" spans="1:13" x14ac:dyDescent="0.25">
      <c r="A8629" s="267">
        <v>10046111</v>
      </c>
      <c r="B8629" s="267" t="s">
        <v>19297</v>
      </c>
      <c r="C8629" s="267" t="s">
        <v>2525</v>
      </c>
      <c r="D8629" s="268"/>
      <c r="E8629" s="267">
        <v>50</v>
      </c>
      <c r="F8629" s="269">
        <v>4086</v>
      </c>
      <c r="G8629" s="270">
        <v>8212.4</v>
      </c>
      <c r="M8629" s="267">
        <v>-75.957037986529173</v>
      </c>
    </row>
    <row r="8630" spans="1:13" x14ac:dyDescent="0.25">
      <c r="A8630" s="267">
        <v>10046112</v>
      </c>
      <c r="B8630" s="267" t="s">
        <v>19299</v>
      </c>
      <c r="C8630" s="267" t="s">
        <v>2525</v>
      </c>
      <c r="D8630" s="268"/>
      <c r="E8630" s="267">
        <v>70</v>
      </c>
      <c r="F8630" s="269">
        <v>5280</v>
      </c>
      <c r="G8630" s="270">
        <v>10612.8</v>
      </c>
      <c r="M8630" s="267">
        <v>-85.086047029593757</v>
      </c>
    </row>
    <row r="8631" spans="1:13" x14ac:dyDescent="0.25">
      <c r="A8631" s="267">
        <v>10046113</v>
      </c>
      <c r="B8631" s="267" t="s">
        <v>19301</v>
      </c>
      <c r="C8631" s="267" t="s">
        <v>2525</v>
      </c>
      <c r="D8631" s="268"/>
      <c r="E8631" s="267">
        <v>70</v>
      </c>
      <c r="F8631" s="269">
        <v>3624</v>
      </c>
      <c r="G8631" s="270">
        <v>7284.4</v>
      </c>
      <c r="M8631" s="267">
        <v>-87.137594419379582</v>
      </c>
    </row>
    <row r="8632" spans="1:13" x14ac:dyDescent="0.25">
      <c r="A8632" s="267">
        <v>10046114</v>
      </c>
      <c r="B8632" s="267" t="s">
        <v>19303</v>
      </c>
      <c r="C8632" s="267" t="s">
        <v>2525</v>
      </c>
      <c r="D8632" s="268"/>
      <c r="E8632" s="267">
        <v>60</v>
      </c>
      <c r="F8632" s="269">
        <v>5046</v>
      </c>
      <c r="G8632" s="270">
        <v>10142.799999999999</v>
      </c>
      <c r="M8632" s="267">
        <v>-82.811277427847898</v>
      </c>
    </row>
    <row r="8633" spans="1:13" x14ac:dyDescent="0.25">
      <c r="A8633" s="267">
        <v>10046115</v>
      </c>
      <c r="B8633" s="267" t="s">
        <v>19305</v>
      </c>
      <c r="C8633" s="267" t="s">
        <v>2525</v>
      </c>
      <c r="D8633" s="268"/>
      <c r="E8633" s="267">
        <v>50</v>
      </c>
      <c r="F8633" s="269">
        <v>4393</v>
      </c>
      <c r="G8633" s="270">
        <v>8830</v>
      </c>
      <c r="M8633" s="267">
        <v>-70.832633506706202</v>
      </c>
    </row>
    <row r="8634" spans="1:13" x14ac:dyDescent="0.25">
      <c r="A8634" s="267">
        <v>10046116</v>
      </c>
      <c r="B8634" s="267" t="s">
        <v>19307</v>
      </c>
      <c r="C8634" s="267" t="s">
        <v>2525</v>
      </c>
      <c r="D8634" s="268"/>
      <c r="E8634" s="267">
        <v>70</v>
      </c>
      <c r="F8634" s="269">
        <v>3057</v>
      </c>
      <c r="G8634" s="270">
        <v>6145.2</v>
      </c>
      <c r="M8634" s="267">
        <v>-85.765093055171263</v>
      </c>
    </row>
    <row r="8635" spans="1:13" x14ac:dyDescent="0.25">
      <c r="A8635" s="267">
        <v>10046117</v>
      </c>
      <c r="B8635" s="267" t="s">
        <v>19309</v>
      </c>
      <c r="C8635" s="267" t="s">
        <v>22275</v>
      </c>
      <c r="D8635" s="268"/>
      <c r="E8635" s="267">
        <v>50</v>
      </c>
      <c r="F8635" s="269">
        <v>12994</v>
      </c>
      <c r="G8635" s="270">
        <v>26118.2</v>
      </c>
      <c r="M8635" s="267">
        <v>-69.299281713868226</v>
      </c>
    </row>
    <row r="8636" spans="1:13" x14ac:dyDescent="0.25">
      <c r="A8636" s="267">
        <v>10046118</v>
      </c>
      <c r="B8636" s="267" t="s">
        <v>19311</v>
      </c>
      <c r="C8636" s="267" t="s">
        <v>2525</v>
      </c>
      <c r="D8636" s="268"/>
      <c r="E8636" s="267">
        <v>60</v>
      </c>
      <c r="F8636" s="269">
        <v>6211</v>
      </c>
      <c r="G8636" s="270">
        <v>12484.8</v>
      </c>
      <c r="M8636" s="267">
        <v>-83.023266894484451</v>
      </c>
    </row>
    <row r="8637" spans="1:13" x14ac:dyDescent="0.25">
      <c r="A8637" s="267">
        <v>11000000</v>
      </c>
      <c r="B8637" s="267" t="s">
        <v>19313</v>
      </c>
      <c r="C8637" s="267" t="s">
        <v>22275</v>
      </c>
      <c r="D8637" s="268"/>
      <c r="E8637" s="267">
        <v>50</v>
      </c>
      <c r="F8637" s="269">
        <v>1694174</v>
      </c>
      <c r="G8637" s="270">
        <v>3405290.6</v>
      </c>
      <c r="M8637" s="267">
        <v>-75.068146046340175</v>
      </c>
    </row>
    <row r="8638" spans="1:13" x14ac:dyDescent="0.25">
      <c r="A8638" s="267">
        <v>12051000</v>
      </c>
      <c r="B8638" s="267" t="s">
        <v>19315</v>
      </c>
      <c r="C8638" s="267" t="s">
        <v>22275</v>
      </c>
      <c r="D8638" s="268"/>
      <c r="E8638" s="267">
        <v>60</v>
      </c>
      <c r="F8638" s="269">
        <v>35582</v>
      </c>
      <c r="G8638" s="270">
        <v>71520.800000000003</v>
      </c>
      <c r="M8638" s="267">
        <v>-82.159163665874843</v>
      </c>
    </row>
    <row r="8639" spans="1:13" x14ac:dyDescent="0.25">
      <c r="A8639" s="267">
        <v>12052000</v>
      </c>
      <c r="B8639" s="267" t="s">
        <v>19317</v>
      </c>
      <c r="C8639" s="267" t="s">
        <v>22275</v>
      </c>
      <c r="D8639" s="268"/>
      <c r="E8639" s="267">
        <v>50</v>
      </c>
      <c r="F8639" s="269">
        <v>50074</v>
      </c>
      <c r="G8639" s="270">
        <v>100648.8</v>
      </c>
      <c r="M8639" s="267">
        <v>-77.032712475515467</v>
      </c>
    </row>
    <row r="8640" spans="1:13" x14ac:dyDescent="0.25">
      <c r="A8640" s="267">
        <v>12053000</v>
      </c>
      <c r="B8640" s="267" t="s">
        <v>19319</v>
      </c>
      <c r="C8640" s="267" t="s">
        <v>22275</v>
      </c>
      <c r="D8640" s="268"/>
      <c r="E8640" s="267">
        <v>50</v>
      </c>
      <c r="F8640" s="269">
        <v>29510</v>
      </c>
      <c r="G8640" s="270">
        <v>59314.6</v>
      </c>
      <c r="M8640" s="267">
        <v>-75.513263204011849</v>
      </c>
    </row>
    <row r="8641" spans="1:13" x14ac:dyDescent="0.25">
      <c r="A8641" s="267">
        <v>12054000</v>
      </c>
      <c r="B8641" s="267" t="s">
        <v>19321</v>
      </c>
      <c r="C8641" s="267" t="s">
        <v>22275</v>
      </c>
      <c r="D8641" s="268"/>
      <c r="E8641" s="267">
        <v>50</v>
      </c>
      <c r="F8641" s="269">
        <v>78611</v>
      </c>
      <c r="G8641" s="270">
        <v>158007.79999999999</v>
      </c>
      <c r="M8641" s="267">
        <v>-78.422989980359773</v>
      </c>
    </row>
    <row r="8642" spans="1:13" x14ac:dyDescent="0.25">
      <c r="A8642" s="267">
        <v>12060005</v>
      </c>
      <c r="B8642" s="267" t="s">
        <v>19323</v>
      </c>
      <c r="C8642" s="267" t="s">
        <v>2525</v>
      </c>
      <c r="D8642" s="268"/>
      <c r="E8642" s="267">
        <v>50</v>
      </c>
      <c r="F8642" s="269">
        <v>6408</v>
      </c>
      <c r="G8642" s="270">
        <v>12879.8</v>
      </c>
      <c r="M8642" s="267">
        <v>-70.464299275679366</v>
      </c>
    </row>
    <row r="8643" spans="1:13" x14ac:dyDescent="0.25">
      <c r="A8643" s="267">
        <v>12060012</v>
      </c>
      <c r="B8643" s="267" t="s">
        <v>19325</v>
      </c>
      <c r="C8643" s="267" t="s">
        <v>2525</v>
      </c>
      <c r="D8643" s="268"/>
      <c r="E8643" s="267">
        <v>60</v>
      </c>
      <c r="F8643" s="269">
        <v>375</v>
      </c>
      <c r="G8643" s="270">
        <v>753.6</v>
      </c>
      <c r="M8643" s="267">
        <v>-81.086171249188155</v>
      </c>
    </row>
    <row r="8644" spans="1:13" x14ac:dyDescent="0.25">
      <c r="A8644" s="267">
        <v>12060020</v>
      </c>
      <c r="B8644" s="267" t="s">
        <v>19327</v>
      </c>
      <c r="C8644" s="267" t="s">
        <v>22275</v>
      </c>
      <c r="D8644" s="268"/>
      <c r="E8644" s="267">
        <v>60</v>
      </c>
      <c r="F8644" s="269">
        <v>17968</v>
      </c>
      <c r="G8644" s="270">
        <v>36115.4</v>
      </c>
      <c r="M8644" s="267">
        <v>-83.558734703406699</v>
      </c>
    </row>
    <row r="8645" spans="1:13" x14ac:dyDescent="0.25">
      <c r="A8645" s="267">
        <v>12060024</v>
      </c>
      <c r="B8645" s="267" t="s">
        <v>19329</v>
      </c>
      <c r="C8645" s="267" t="s">
        <v>22275</v>
      </c>
      <c r="D8645" s="268"/>
      <c r="E8645" s="267">
        <v>70</v>
      </c>
      <c r="F8645" s="269">
        <v>2756</v>
      </c>
      <c r="G8645" s="270">
        <v>5538.6</v>
      </c>
      <c r="M8645" s="267">
        <v>-87.389967295949901</v>
      </c>
    </row>
    <row r="8646" spans="1:13" x14ac:dyDescent="0.25">
      <c r="A8646" s="267">
        <v>12060034</v>
      </c>
      <c r="B8646" s="267" t="s">
        <v>19331</v>
      </c>
      <c r="C8646" s="267" t="s">
        <v>2525</v>
      </c>
      <c r="D8646" s="268"/>
      <c r="E8646" s="267">
        <v>50</v>
      </c>
      <c r="F8646" s="269">
        <v>406</v>
      </c>
      <c r="G8646" s="270">
        <v>816</v>
      </c>
      <c r="M8646" s="267">
        <v>-70.926908702076474</v>
      </c>
    </row>
    <row r="8647" spans="1:13" x14ac:dyDescent="0.25">
      <c r="A8647" s="267">
        <v>12060036</v>
      </c>
      <c r="B8647" s="267" t="s">
        <v>19333</v>
      </c>
      <c r="C8647" s="267" t="s">
        <v>2525</v>
      </c>
      <c r="D8647" s="268"/>
      <c r="E8647" s="267">
        <v>70</v>
      </c>
      <c r="F8647" s="269">
        <v>1073</v>
      </c>
      <c r="G8647" s="270">
        <v>2156.8000000000002</v>
      </c>
      <c r="M8647" s="267">
        <v>-86.888550710647209</v>
      </c>
    </row>
    <row r="8648" spans="1:13" x14ac:dyDescent="0.25">
      <c r="A8648" s="267">
        <v>12060045</v>
      </c>
      <c r="B8648" s="267" t="s">
        <v>19335</v>
      </c>
      <c r="C8648" s="267" t="s">
        <v>2525</v>
      </c>
      <c r="D8648" s="268"/>
      <c r="E8648" s="267">
        <v>70</v>
      </c>
      <c r="F8648" s="269">
        <v>1164</v>
      </c>
      <c r="G8648" s="270">
        <v>2340.4</v>
      </c>
      <c r="M8648" s="267">
        <v>-88.267113830127371</v>
      </c>
    </row>
    <row r="8649" spans="1:13" x14ac:dyDescent="0.25">
      <c r="A8649" s="267">
        <v>12060052</v>
      </c>
      <c r="B8649" s="267" t="s">
        <v>19337</v>
      </c>
      <c r="C8649" s="267" t="s">
        <v>22275</v>
      </c>
      <c r="D8649" s="268"/>
      <c r="E8649" s="267">
        <v>70</v>
      </c>
      <c r="F8649" s="269">
        <v>19806</v>
      </c>
      <c r="G8649" s="270">
        <v>39810.800000000003</v>
      </c>
      <c r="M8649" s="267">
        <v>-85.246533026510875</v>
      </c>
    </row>
    <row r="8650" spans="1:13" x14ac:dyDescent="0.25">
      <c r="A8650" s="267">
        <v>12060068</v>
      </c>
      <c r="B8650" s="267" t="s">
        <v>19339</v>
      </c>
      <c r="C8650" s="267" t="s">
        <v>2525</v>
      </c>
      <c r="D8650" s="268"/>
      <c r="E8650" s="267">
        <v>70</v>
      </c>
      <c r="F8650" s="269">
        <v>427</v>
      </c>
      <c r="G8650" s="270">
        <v>858</v>
      </c>
      <c r="M8650" s="267">
        <v>-91.53194618394005</v>
      </c>
    </row>
    <row r="8651" spans="1:13" x14ac:dyDescent="0.25">
      <c r="A8651" s="267">
        <v>12060092</v>
      </c>
      <c r="B8651" s="267" t="s">
        <v>19341</v>
      </c>
      <c r="C8651" s="267" t="s">
        <v>2525</v>
      </c>
      <c r="D8651" s="268"/>
      <c r="E8651" s="267">
        <v>70</v>
      </c>
      <c r="F8651" s="269">
        <v>256</v>
      </c>
      <c r="G8651" s="270">
        <v>515.20000000000005</v>
      </c>
      <c r="M8651" s="267">
        <v>-89.889546210802806</v>
      </c>
    </row>
    <row r="8652" spans="1:13" x14ac:dyDescent="0.25">
      <c r="A8652" s="267">
        <v>12060100</v>
      </c>
      <c r="B8652" s="267" t="s">
        <v>19343</v>
      </c>
      <c r="C8652" s="267" t="s">
        <v>22275</v>
      </c>
      <c r="D8652" s="268"/>
      <c r="E8652" s="267">
        <v>70</v>
      </c>
      <c r="F8652" s="269">
        <v>1647</v>
      </c>
      <c r="G8652" s="270">
        <v>3311.4</v>
      </c>
      <c r="M8652" s="267">
        <v>-90.302712296380406</v>
      </c>
    </row>
    <row r="8653" spans="1:13" x14ac:dyDescent="0.25">
      <c r="A8653" s="267">
        <v>12060128</v>
      </c>
      <c r="B8653" s="267" t="s">
        <v>19345</v>
      </c>
      <c r="C8653" s="267" t="s">
        <v>2525</v>
      </c>
      <c r="D8653" s="268"/>
      <c r="E8653" s="267">
        <v>70</v>
      </c>
      <c r="F8653" s="269">
        <v>355</v>
      </c>
      <c r="G8653" s="270">
        <v>712.8</v>
      </c>
      <c r="M8653" s="267">
        <v>-89.267344849186173</v>
      </c>
    </row>
    <row r="8654" spans="1:13" x14ac:dyDescent="0.25">
      <c r="A8654" s="267">
        <v>12060149</v>
      </c>
      <c r="B8654" s="267" t="s">
        <v>19347</v>
      </c>
      <c r="C8654" s="267" t="s">
        <v>2525</v>
      </c>
      <c r="D8654" s="268"/>
      <c r="E8654" s="267">
        <v>70</v>
      </c>
      <c r="F8654" s="269">
        <v>600</v>
      </c>
      <c r="G8654" s="270">
        <v>1206</v>
      </c>
      <c r="M8654" s="267">
        <v>-92.055032365575229</v>
      </c>
    </row>
    <row r="8655" spans="1:13" x14ac:dyDescent="0.25">
      <c r="A8655" s="267">
        <v>12060154</v>
      </c>
      <c r="B8655" s="267" t="s">
        <v>19349</v>
      </c>
      <c r="C8655" s="267" t="s">
        <v>2525</v>
      </c>
      <c r="D8655" s="268"/>
      <c r="E8655" s="267">
        <v>70</v>
      </c>
      <c r="F8655" s="269">
        <v>874</v>
      </c>
      <c r="G8655" s="270">
        <v>1756.8</v>
      </c>
      <c r="M8655" s="267">
        <v>-87.046970231683432</v>
      </c>
    </row>
    <row r="8656" spans="1:13" x14ac:dyDescent="0.25">
      <c r="A8656" s="267">
        <v>12060161</v>
      </c>
      <c r="B8656" s="267" t="s">
        <v>19351</v>
      </c>
      <c r="C8656" s="267" t="s">
        <v>2525</v>
      </c>
      <c r="D8656" s="268"/>
      <c r="E8656" s="267">
        <v>60</v>
      </c>
      <c r="F8656" s="269">
        <v>456</v>
      </c>
      <c r="G8656" s="270">
        <v>916</v>
      </c>
      <c r="M8656" s="267">
        <v>-83.066731205359943</v>
      </c>
    </row>
    <row r="8657" spans="1:13" x14ac:dyDescent="0.25">
      <c r="A8657" s="267">
        <v>12060172</v>
      </c>
      <c r="B8657" s="267" t="s">
        <v>19353</v>
      </c>
      <c r="C8657" s="267" t="s">
        <v>2525</v>
      </c>
      <c r="D8657" s="268"/>
      <c r="E8657" s="267">
        <v>70</v>
      </c>
      <c r="F8657" s="269">
        <v>308</v>
      </c>
      <c r="G8657" s="270">
        <v>618.79999999999995</v>
      </c>
      <c r="M8657" s="267">
        <v>-88.381744541891791</v>
      </c>
    </row>
    <row r="8658" spans="1:13" x14ac:dyDescent="0.25">
      <c r="A8658" s="267">
        <v>12060176</v>
      </c>
      <c r="B8658" s="267" t="s">
        <v>19355</v>
      </c>
      <c r="C8658" s="267" t="s">
        <v>22275</v>
      </c>
      <c r="D8658" s="268"/>
      <c r="E8658" s="267">
        <v>70</v>
      </c>
      <c r="F8658" s="269">
        <v>1084</v>
      </c>
      <c r="G8658" s="270">
        <v>2178.8000000000002</v>
      </c>
      <c r="M8658" s="267">
        <v>-90.782363678747828</v>
      </c>
    </row>
    <row r="8659" spans="1:13" x14ac:dyDescent="0.25">
      <c r="A8659" s="267">
        <v>12060181</v>
      </c>
      <c r="B8659" s="267" t="s">
        <v>19357</v>
      </c>
      <c r="C8659" s="267" t="s">
        <v>2525</v>
      </c>
      <c r="D8659" s="268"/>
      <c r="E8659" s="267">
        <v>60</v>
      </c>
      <c r="F8659" s="269">
        <v>9554</v>
      </c>
      <c r="G8659" s="270">
        <v>19203.599999999999</v>
      </c>
      <c r="M8659" s="267">
        <v>-81.172579547850162</v>
      </c>
    </row>
    <row r="8660" spans="1:13" x14ac:dyDescent="0.25">
      <c r="A8660" s="267">
        <v>12060185</v>
      </c>
      <c r="B8660" s="267" t="s">
        <v>19359</v>
      </c>
      <c r="C8660" s="267" t="s">
        <v>2525</v>
      </c>
      <c r="D8660" s="268"/>
      <c r="E8660" s="267">
        <v>60</v>
      </c>
      <c r="F8660" s="269">
        <v>272</v>
      </c>
      <c r="G8660" s="270">
        <v>547</v>
      </c>
      <c r="M8660" s="267">
        <v>-82.402694252053323</v>
      </c>
    </row>
    <row r="8661" spans="1:13" x14ac:dyDescent="0.25">
      <c r="A8661" s="267">
        <v>12060192</v>
      </c>
      <c r="B8661" s="267" t="s">
        <v>19361</v>
      </c>
      <c r="C8661" s="267" t="s">
        <v>2525</v>
      </c>
      <c r="D8661" s="268"/>
      <c r="E8661" s="267">
        <v>70</v>
      </c>
      <c r="F8661" s="269">
        <v>952</v>
      </c>
      <c r="G8661" s="270">
        <v>1913</v>
      </c>
      <c r="M8661" s="267">
        <v>-87.036124245246796</v>
      </c>
    </row>
    <row r="8662" spans="1:13" x14ac:dyDescent="0.25">
      <c r="A8662" s="267">
        <v>12060198</v>
      </c>
      <c r="B8662" s="267" t="s">
        <v>19363</v>
      </c>
      <c r="C8662" s="267" t="s">
        <v>2525</v>
      </c>
      <c r="D8662" s="268"/>
      <c r="E8662" s="267">
        <v>60</v>
      </c>
      <c r="F8662" s="269">
        <v>4960</v>
      </c>
      <c r="G8662" s="270">
        <v>9969.6</v>
      </c>
      <c r="M8662" s="267">
        <v>-84.523776399010458</v>
      </c>
    </row>
    <row r="8663" spans="1:13" x14ac:dyDescent="0.25">
      <c r="A8663" s="267">
        <v>12060250</v>
      </c>
      <c r="B8663" s="267" t="s">
        <v>19365</v>
      </c>
      <c r="C8663" s="267" t="s">
        <v>2525</v>
      </c>
      <c r="D8663" s="268"/>
      <c r="E8663" s="267">
        <v>70</v>
      </c>
      <c r="F8663" s="269">
        <v>427</v>
      </c>
      <c r="G8663" s="270">
        <v>858</v>
      </c>
      <c r="M8663" s="267">
        <v>-89.250768099119171</v>
      </c>
    </row>
    <row r="8664" spans="1:13" x14ac:dyDescent="0.25">
      <c r="A8664" s="267">
        <v>12060269</v>
      </c>
      <c r="B8664" s="267" t="s">
        <v>19367</v>
      </c>
      <c r="C8664" s="267" t="s">
        <v>2525</v>
      </c>
      <c r="D8664" s="268"/>
      <c r="E8664" s="267">
        <v>60</v>
      </c>
      <c r="F8664" s="269">
        <v>10564</v>
      </c>
      <c r="G8664" s="270">
        <v>21233.200000000001</v>
      </c>
      <c r="M8664" s="267">
        <v>-83.248567409352631</v>
      </c>
    </row>
    <row r="8665" spans="1:13" x14ac:dyDescent="0.25">
      <c r="A8665" s="267">
        <v>12060280</v>
      </c>
      <c r="B8665" s="267" t="s">
        <v>19369</v>
      </c>
      <c r="C8665" s="267" t="s">
        <v>22275</v>
      </c>
      <c r="D8665" s="268"/>
      <c r="E8665" s="267">
        <v>60</v>
      </c>
      <c r="F8665" s="269">
        <v>3969</v>
      </c>
      <c r="G8665" s="270">
        <v>7978.6</v>
      </c>
      <c r="M8665" s="267">
        <v>-80.086154898398661</v>
      </c>
    </row>
    <row r="8666" spans="1:13" x14ac:dyDescent="0.25">
      <c r="A8666" s="267">
        <v>12060296</v>
      </c>
      <c r="B8666" s="267" t="s">
        <v>3568</v>
      </c>
      <c r="C8666" s="267" t="s">
        <v>2525</v>
      </c>
      <c r="D8666" s="268"/>
      <c r="E8666" s="267">
        <v>70</v>
      </c>
      <c r="F8666" s="269">
        <v>232</v>
      </c>
      <c r="G8666" s="270">
        <v>466</v>
      </c>
      <c r="M8666" s="267">
        <v>-85.159491809365178</v>
      </c>
    </row>
    <row r="8667" spans="1:13" x14ac:dyDescent="0.25">
      <c r="A8667" s="267">
        <v>12061005</v>
      </c>
      <c r="B8667" s="267" t="s">
        <v>19372</v>
      </c>
      <c r="C8667" s="267" t="s">
        <v>2525</v>
      </c>
      <c r="D8667" s="268"/>
      <c r="E8667" s="267">
        <v>70</v>
      </c>
      <c r="F8667" s="269">
        <v>266</v>
      </c>
      <c r="G8667" s="270">
        <v>533.79999999999995</v>
      </c>
      <c r="M8667" s="267">
        <v>-89.641224432144128</v>
      </c>
    </row>
    <row r="8668" spans="1:13" x14ac:dyDescent="0.25">
      <c r="A8668" s="267">
        <v>12061017</v>
      </c>
      <c r="B8668" s="267" t="s">
        <v>19374</v>
      </c>
      <c r="C8668" s="267" t="s">
        <v>2525</v>
      </c>
      <c r="D8668" s="268"/>
      <c r="E8668" s="267">
        <v>50</v>
      </c>
      <c r="F8668" s="269">
        <v>454</v>
      </c>
      <c r="G8668" s="270">
        <v>913</v>
      </c>
      <c r="M8668" s="267">
        <v>-70.637112464594537</v>
      </c>
    </row>
    <row r="8669" spans="1:13" x14ac:dyDescent="0.25">
      <c r="A8669" s="267">
        <v>12061020</v>
      </c>
      <c r="B8669" s="267" t="s">
        <v>19376</v>
      </c>
      <c r="C8669" s="267" t="s">
        <v>2525</v>
      </c>
      <c r="D8669" s="268"/>
      <c r="E8669" s="267">
        <v>70</v>
      </c>
      <c r="F8669" s="269">
        <v>3343</v>
      </c>
      <c r="G8669" s="270">
        <v>6720.2</v>
      </c>
      <c r="M8669" s="267">
        <v>-85.70920094744919</v>
      </c>
    </row>
    <row r="8670" spans="1:13" x14ac:dyDescent="0.25">
      <c r="A8670" s="267">
        <v>12061061</v>
      </c>
      <c r="B8670" s="267" t="s">
        <v>19378</v>
      </c>
      <c r="C8670" s="267" t="s">
        <v>2525</v>
      </c>
      <c r="D8670" s="268"/>
      <c r="E8670" s="267">
        <v>70</v>
      </c>
      <c r="F8670" s="269">
        <v>392</v>
      </c>
      <c r="G8670" s="270">
        <v>788.6</v>
      </c>
      <c r="M8670" s="267">
        <v>-87.208432095863117</v>
      </c>
    </row>
    <row r="8671" spans="1:13" x14ac:dyDescent="0.25">
      <c r="A8671" s="267">
        <v>12061097</v>
      </c>
      <c r="B8671" s="267" t="s">
        <v>19380</v>
      </c>
      <c r="C8671" s="267" t="s">
        <v>2525</v>
      </c>
      <c r="D8671" s="268"/>
      <c r="E8671" s="267">
        <v>70</v>
      </c>
      <c r="F8671" s="269">
        <v>301</v>
      </c>
      <c r="G8671" s="270">
        <v>604.20000000000005</v>
      </c>
      <c r="M8671" s="267">
        <v>-91.410958486997856</v>
      </c>
    </row>
    <row r="8672" spans="1:13" x14ac:dyDescent="0.25">
      <c r="A8672" s="267">
        <v>12061112</v>
      </c>
      <c r="B8672" s="267" t="s">
        <v>19382</v>
      </c>
      <c r="C8672" s="267" t="s">
        <v>2525</v>
      </c>
      <c r="D8672" s="268"/>
      <c r="E8672" s="267">
        <v>60</v>
      </c>
      <c r="F8672" s="269">
        <v>3108</v>
      </c>
      <c r="G8672" s="270">
        <v>6246.8</v>
      </c>
      <c r="M8672" s="267">
        <v>-81.539683754342562</v>
      </c>
    </row>
    <row r="8673" spans="1:13" x14ac:dyDescent="0.25">
      <c r="A8673" s="267">
        <v>12061164</v>
      </c>
      <c r="B8673" s="267" t="s">
        <v>19384</v>
      </c>
      <c r="C8673" s="267" t="s">
        <v>22275</v>
      </c>
      <c r="D8673" s="268"/>
      <c r="E8673" s="267">
        <v>50</v>
      </c>
      <c r="F8673" s="269">
        <v>1280</v>
      </c>
      <c r="G8673" s="270">
        <v>2572.1999999999998</v>
      </c>
      <c r="M8673" s="267">
        <v>-70.560387406149601</v>
      </c>
    </row>
    <row r="8674" spans="1:13" x14ac:dyDescent="0.25">
      <c r="A8674" s="267">
        <v>12061192</v>
      </c>
      <c r="B8674" s="267" t="s">
        <v>19386</v>
      </c>
      <c r="C8674" s="267" t="s">
        <v>2525</v>
      </c>
      <c r="D8674" s="268"/>
      <c r="E8674" s="267">
        <v>50</v>
      </c>
      <c r="F8674" s="269">
        <v>1125</v>
      </c>
      <c r="G8674" s="270">
        <v>2261.6</v>
      </c>
      <c r="M8674" s="267">
        <v>-65.546879844193356</v>
      </c>
    </row>
    <row r="8675" spans="1:13" x14ac:dyDescent="0.25">
      <c r="A8675" s="267">
        <v>12061216</v>
      </c>
      <c r="B8675" s="267" t="s">
        <v>19388</v>
      </c>
      <c r="C8675" s="267" t="s">
        <v>2525</v>
      </c>
      <c r="D8675" s="268"/>
      <c r="E8675" s="267">
        <v>70</v>
      </c>
      <c r="F8675" s="269">
        <v>1081</v>
      </c>
      <c r="G8675" s="270">
        <v>2172.4</v>
      </c>
      <c r="M8675" s="267">
        <v>-86.624538947851278</v>
      </c>
    </row>
    <row r="8676" spans="1:13" x14ac:dyDescent="0.25">
      <c r="A8676" s="267">
        <v>12061217</v>
      </c>
      <c r="B8676" s="267" t="s">
        <v>19390</v>
      </c>
      <c r="C8676" s="267" t="s">
        <v>2525</v>
      </c>
      <c r="D8676" s="268"/>
      <c r="E8676" s="267">
        <v>70</v>
      </c>
      <c r="F8676" s="269">
        <v>3464</v>
      </c>
      <c r="G8676" s="270">
        <v>6962</v>
      </c>
      <c r="M8676" s="267">
        <v>-85.849596697593668</v>
      </c>
    </row>
    <row r="8677" spans="1:13" x14ac:dyDescent="0.25">
      <c r="A8677" s="267">
        <v>12061219</v>
      </c>
      <c r="B8677" s="267" t="s">
        <v>19392</v>
      </c>
      <c r="C8677" s="267" t="s">
        <v>2525</v>
      </c>
      <c r="D8677" s="268"/>
      <c r="E8677" s="267">
        <v>70</v>
      </c>
      <c r="F8677" s="269">
        <v>1920</v>
      </c>
      <c r="G8677" s="270">
        <v>3858.6</v>
      </c>
      <c r="M8677" s="267">
        <v>-89.7819861224325</v>
      </c>
    </row>
    <row r="8678" spans="1:13" x14ac:dyDescent="0.25">
      <c r="A8678" s="267">
        <v>12061224</v>
      </c>
      <c r="B8678" s="267" t="s">
        <v>19394</v>
      </c>
      <c r="C8678" s="267" t="s">
        <v>2525</v>
      </c>
      <c r="D8678" s="268"/>
      <c r="E8678" s="267">
        <v>70</v>
      </c>
      <c r="F8678" s="269">
        <v>289</v>
      </c>
      <c r="G8678" s="270">
        <v>581.20000000000005</v>
      </c>
      <c r="M8678" s="267">
        <v>-91.590733534358691</v>
      </c>
    </row>
    <row r="8679" spans="1:13" x14ac:dyDescent="0.25">
      <c r="A8679" s="267">
        <v>12061244</v>
      </c>
      <c r="B8679" s="267" t="s">
        <v>19396</v>
      </c>
      <c r="C8679" s="267" t="s">
        <v>2525</v>
      </c>
      <c r="D8679" s="268"/>
      <c r="E8679" s="267">
        <v>70</v>
      </c>
      <c r="F8679" s="269">
        <v>364</v>
      </c>
      <c r="G8679" s="270">
        <v>731.4</v>
      </c>
      <c r="M8679" s="267">
        <v>-87.676650261637803</v>
      </c>
    </row>
    <row r="8680" spans="1:13" x14ac:dyDescent="0.25">
      <c r="A8680" s="267">
        <v>12061260</v>
      </c>
      <c r="B8680" s="267" t="s">
        <v>19398</v>
      </c>
      <c r="C8680" s="267" t="s">
        <v>22275</v>
      </c>
      <c r="D8680" s="268"/>
      <c r="E8680" s="267">
        <v>60</v>
      </c>
      <c r="F8680" s="269">
        <v>16886</v>
      </c>
      <c r="G8680" s="270">
        <v>33941</v>
      </c>
      <c r="M8680" s="267">
        <v>-81.644245412293529</v>
      </c>
    </row>
    <row r="8681" spans="1:13" x14ac:dyDescent="0.25">
      <c r="A8681" s="267">
        <v>12061265</v>
      </c>
      <c r="B8681" s="267" t="s">
        <v>19400</v>
      </c>
      <c r="C8681" s="267" t="s">
        <v>2525</v>
      </c>
      <c r="D8681" s="268"/>
      <c r="E8681" s="267">
        <v>60</v>
      </c>
      <c r="F8681" s="269">
        <v>304</v>
      </c>
      <c r="G8681" s="270">
        <v>611.79999999999995</v>
      </c>
      <c r="M8681" s="267">
        <v>-82.463243199513954</v>
      </c>
    </row>
    <row r="8682" spans="1:13" x14ac:dyDescent="0.25">
      <c r="A8682" s="267">
        <v>12061308</v>
      </c>
      <c r="B8682" s="267" t="s">
        <v>19402</v>
      </c>
      <c r="C8682" s="267" t="s">
        <v>22275</v>
      </c>
      <c r="D8682" s="268"/>
      <c r="E8682" s="267">
        <v>70</v>
      </c>
      <c r="F8682" s="269">
        <v>726</v>
      </c>
      <c r="G8682" s="270">
        <v>1458.6</v>
      </c>
      <c r="M8682" s="267">
        <v>-88.389624036768097</v>
      </c>
    </row>
    <row r="8683" spans="1:13" x14ac:dyDescent="0.25">
      <c r="A8683" s="267">
        <v>12061316</v>
      </c>
      <c r="B8683" s="267" t="s">
        <v>19404</v>
      </c>
      <c r="C8683" s="267" t="s">
        <v>22275</v>
      </c>
      <c r="D8683" s="268"/>
      <c r="E8683" s="267">
        <v>60</v>
      </c>
      <c r="F8683" s="269">
        <v>6935</v>
      </c>
      <c r="G8683" s="270">
        <v>13938.4</v>
      </c>
      <c r="M8683" s="267">
        <v>-84.582685985673663</v>
      </c>
    </row>
    <row r="8684" spans="1:13" x14ac:dyDescent="0.25">
      <c r="A8684" s="267">
        <v>12061320</v>
      </c>
      <c r="B8684" s="267" t="s">
        <v>19406</v>
      </c>
      <c r="C8684" s="267" t="s">
        <v>22275</v>
      </c>
      <c r="D8684" s="268"/>
      <c r="E8684" s="267">
        <v>60</v>
      </c>
      <c r="F8684" s="269">
        <v>4928</v>
      </c>
      <c r="G8684" s="270">
        <v>9905.4</v>
      </c>
      <c r="M8684" s="267">
        <v>-83.231652907046936</v>
      </c>
    </row>
    <row r="8685" spans="1:13" x14ac:dyDescent="0.25">
      <c r="A8685" s="267">
        <v>12061328</v>
      </c>
      <c r="B8685" s="267" t="s">
        <v>19408</v>
      </c>
      <c r="C8685" s="267" t="s">
        <v>22275</v>
      </c>
      <c r="D8685" s="268"/>
      <c r="E8685" s="267">
        <v>70</v>
      </c>
      <c r="F8685" s="269">
        <v>385</v>
      </c>
      <c r="G8685" s="270">
        <v>774.4</v>
      </c>
      <c r="M8685" s="267">
        <v>-90.161201150351161</v>
      </c>
    </row>
    <row r="8686" spans="1:13" x14ac:dyDescent="0.25">
      <c r="A8686" s="267">
        <v>12061329</v>
      </c>
      <c r="B8686" s="267" t="s">
        <v>19410</v>
      </c>
      <c r="C8686" s="267" t="s">
        <v>2525</v>
      </c>
      <c r="D8686" s="268"/>
      <c r="E8686" s="267">
        <v>70</v>
      </c>
      <c r="F8686" s="269">
        <v>2081</v>
      </c>
      <c r="G8686" s="270">
        <v>4183</v>
      </c>
      <c r="M8686" s="267">
        <v>-88.239276555975749</v>
      </c>
    </row>
    <row r="8687" spans="1:13" x14ac:dyDescent="0.25">
      <c r="A8687" s="267">
        <v>12061332</v>
      </c>
      <c r="B8687" s="267" t="s">
        <v>19412</v>
      </c>
      <c r="C8687" s="267" t="s">
        <v>22275</v>
      </c>
      <c r="D8687" s="268"/>
      <c r="E8687" s="267">
        <v>50</v>
      </c>
      <c r="F8687" s="269">
        <v>4327</v>
      </c>
      <c r="G8687" s="270">
        <v>8697.7999999999993</v>
      </c>
      <c r="M8687" s="267">
        <v>-72.924247476374831</v>
      </c>
    </row>
    <row r="8688" spans="1:13" x14ac:dyDescent="0.25">
      <c r="A8688" s="267">
        <v>12061344</v>
      </c>
      <c r="B8688" s="267" t="s">
        <v>19414</v>
      </c>
      <c r="C8688" s="267" t="s">
        <v>2525</v>
      </c>
      <c r="D8688" s="268"/>
      <c r="E8688" s="267">
        <v>70</v>
      </c>
      <c r="F8688" s="269">
        <v>242</v>
      </c>
      <c r="G8688" s="270">
        <v>487</v>
      </c>
      <c r="M8688" s="267">
        <v>-87.68379094494999</v>
      </c>
    </row>
    <row r="8689" spans="1:13" x14ac:dyDescent="0.25">
      <c r="A8689" s="267">
        <v>12061352</v>
      </c>
      <c r="B8689" s="267" t="s">
        <v>19416</v>
      </c>
      <c r="C8689" s="267" t="s">
        <v>2525</v>
      </c>
      <c r="D8689" s="268"/>
      <c r="E8689" s="267">
        <v>70</v>
      </c>
      <c r="F8689" s="269">
        <v>573</v>
      </c>
      <c r="G8689" s="270">
        <v>1151.5999999999999</v>
      </c>
      <c r="M8689" s="267">
        <v>-90.060501489057202</v>
      </c>
    </row>
    <row r="8690" spans="1:13" x14ac:dyDescent="0.25">
      <c r="A8690" s="267">
        <v>12061405</v>
      </c>
      <c r="B8690" s="267" t="s">
        <v>19418</v>
      </c>
      <c r="C8690" s="267" t="s">
        <v>2525</v>
      </c>
      <c r="D8690" s="268"/>
      <c r="E8690" s="267">
        <v>70</v>
      </c>
      <c r="F8690" s="269">
        <v>312</v>
      </c>
      <c r="G8690" s="270">
        <v>626.6</v>
      </c>
      <c r="M8690" s="267">
        <v>-90.840316065043538</v>
      </c>
    </row>
    <row r="8691" spans="1:13" x14ac:dyDescent="0.25">
      <c r="A8691" s="267">
        <v>12061428</v>
      </c>
      <c r="B8691" s="267" t="s">
        <v>19420</v>
      </c>
      <c r="C8691" s="267" t="s">
        <v>2525</v>
      </c>
      <c r="D8691" s="268"/>
      <c r="E8691" s="267">
        <v>70</v>
      </c>
      <c r="F8691" s="269">
        <v>305</v>
      </c>
      <c r="G8691" s="270">
        <v>612.20000000000005</v>
      </c>
      <c r="M8691" s="267">
        <v>-86.806637601380473</v>
      </c>
    </row>
    <row r="8692" spans="1:13" x14ac:dyDescent="0.25">
      <c r="A8692" s="267">
        <v>12061433</v>
      </c>
      <c r="B8692" s="267" t="s">
        <v>19422</v>
      </c>
      <c r="C8692" s="267" t="s">
        <v>2525</v>
      </c>
      <c r="D8692" s="268"/>
      <c r="E8692" s="267">
        <v>50</v>
      </c>
      <c r="F8692" s="269">
        <v>6651</v>
      </c>
      <c r="G8692" s="270">
        <v>13369.2</v>
      </c>
      <c r="M8692" s="267">
        <v>76.699349565911021</v>
      </c>
    </row>
    <row r="8693" spans="1:13" x14ac:dyDescent="0.25">
      <c r="A8693" s="267">
        <v>12061435</v>
      </c>
      <c r="B8693" s="267" t="s">
        <v>17347</v>
      </c>
      <c r="C8693" s="267" t="s">
        <v>2525</v>
      </c>
      <c r="D8693" s="268"/>
      <c r="E8693" s="267">
        <v>70</v>
      </c>
      <c r="F8693" s="269">
        <v>583</v>
      </c>
      <c r="G8693" s="270">
        <v>1171.2</v>
      </c>
      <c r="M8693" s="267">
        <v>-87.104752848619043</v>
      </c>
    </row>
    <row r="8694" spans="1:13" x14ac:dyDescent="0.25">
      <c r="A8694" s="267">
        <v>12061444</v>
      </c>
      <c r="B8694" s="267" t="s">
        <v>19425</v>
      </c>
      <c r="C8694" s="267" t="s">
        <v>2525</v>
      </c>
      <c r="D8694" s="268"/>
      <c r="E8694" s="267">
        <v>60</v>
      </c>
      <c r="F8694" s="269">
        <v>3795</v>
      </c>
      <c r="G8694" s="270">
        <v>7627.2</v>
      </c>
      <c r="M8694" s="267">
        <v>-84.935518283162239</v>
      </c>
    </row>
    <row r="8695" spans="1:13" x14ac:dyDescent="0.25">
      <c r="A8695" s="267">
        <v>12061448</v>
      </c>
      <c r="B8695" s="267" t="s">
        <v>19427</v>
      </c>
      <c r="C8695" s="267" t="s">
        <v>2525</v>
      </c>
      <c r="D8695" s="268"/>
      <c r="E8695" s="267">
        <v>70</v>
      </c>
      <c r="F8695" s="269">
        <v>361</v>
      </c>
      <c r="G8695" s="270">
        <v>726.6</v>
      </c>
      <c r="M8695" s="267">
        <v>-86.549482252872352</v>
      </c>
    </row>
    <row r="8696" spans="1:13" x14ac:dyDescent="0.25">
      <c r="A8696" s="267">
        <v>12061450</v>
      </c>
      <c r="B8696" s="267" t="s">
        <v>19429</v>
      </c>
      <c r="C8696" s="267" t="s">
        <v>2525</v>
      </c>
      <c r="D8696" s="268"/>
      <c r="E8696" s="267">
        <v>70</v>
      </c>
      <c r="F8696" s="269">
        <v>792</v>
      </c>
      <c r="G8696" s="270">
        <v>1591.6</v>
      </c>
      <c r="M8696" s="267">
        <v>-90.109892134287733</v>
      </c>
    </row>
    <row r="8697" spans="1:13" x14ac:dyDescent="0.25">
      <c r="A8697" s="267">
        <v>12061470</v>
      </c>
      <c r="B8697" s="267" t="s">
        <v>19431</v>
      </c>
      <c r="C8697" s="267" t="s">
        <v>2525</v>
      </c>
      <c r="D8697" s="268"/>
      <c r="E8697" s="267">
        <v>70</v>
      </c>
      <c r="F8697" s="269">
        <v>253</v>
      </c>
      <c r="G8697" s="270">
        <v>509</v>
      </c>
      <c r="M8697" s="267">
        <v>-90.976297006996418</v>
      </c>
    </row>
    <row r="8698" spans="1:13" x14ac:dyDescent="0.25">
      <c r="A8698" s="267">
        <v>12061471</v>
      </c>
      <c r="B8698" s="267" t="s">
        <v>19433</v>
      </c>
      <c r="C8698" s="267" t="s">
        <v>2525</v>
      </c>
      <c r="D8698" s="268"/>
      <c r="E8698" s="267">
        <v>70</v>
      </c>
      <c r="F8698" s="269">
        <v>276</v>
      </c>
      <c r="G8698" s="270">
        <v>554</v>
      </c>
      <c r="M8698" s="267">
        <v>-90.226771748825826</v>
      </c>
    </row>
    <row r="8699" spans="1:13" x14ac:dyDescent="0.25">
      <c r="A8699" s="267">
        <v>12061476</v>
      </c>
      <c r="B8699" s="267" t="s">
        <v>19435</v>
      </c>
      <c r="C8699" s="267" t="s">
        <v>2525</v>
      </c>
      <c r="D8699" s="268"/>
      <c r="E8699" s="267">
        <v>70</v>
      </c>
      <c r="F8699" s="269">
        <v>496</v>
      </c>
      <c r="G8699" s="270">
        <v>996.8</v>
      </c>
      <c r="M8699" s="267">
        <v>-88.267437114296385</v>
      </c>
    </row>
    <row r="8700" spans="1:13" x14ac:dyDescent="0.25">
      <c r="A8700" s="267">
        <v>12061492</v>
      </c>
      <c r="B8700" s="267" t="s">
        <v>19437</v>
      </c>
      <c r="C8700" s="267" t="s">
        <v>22275</v>
      </c>
      <c r="D8700" s="268"/>
      <c r="E8700" s="267">
        <v>70</v>
      </c>
      <c r="F8700" s="269">
        <v>900</v>
      </c>
      <c r="G8700" s="270">
        <v>1809.6</v>
      </c>
      <c r="M8700" s="267">
        <v>-85.763643820873739</v>
      </c>
    </row>
    <row r="8701" spans="1:13" x14ac:dyDescent="0.25">
      <c r="A8701" s="267">
        <v>12061510</v>
      </c>
      <c r="B8701" s="267" t="s">
        <v>19439</v>
      </c>
      <c r="C8701" s="267" t="s">
        <v>2525</v>
      </c>
      <c r="D8701" s="268"/>
      <c r="E8701" s="267">
        <v>70</v>
      </c>
      <c r="F8701" s="269">
        <v>428</v>
      </c>
      <c r="G8701" s="270">
        <v>861</v>
      </c>
      <c r="M8701" s="267">
        <v>-86.851027933224501</v>
      </c>
    </row>
    <row r="8702" spans="1:13" x14ac:dyDescent="0.25">
      <c r="A8702" s="267">
        <v>12061540</v>
      </c>
      <c r="B8702" s="267" t="s">
        <v>19441</v>
      </c>
      <c r="C8702" s="267" t="s">
        <v>22275</v>
      </c>
      <c r="D8702" s="268"/>
      <c r="E8702" s="267">
        <v>50</v>
      </c>
      <c r="F8702" s="269">
        <v>4897</v>
      </c>
      <c r="G8702" s="270">
        <v>9842</v>
      </c>
      <c r="M8702" s="267">
        <v>-73.739752794198182</v>
      </c>
    </row>
    <row r="8703" spans="1:13" x14ac:dyDescent="0.25">
      <c r="A8703" s="267">
        <v>12061572</v>
      </c>
      <c r="B8703" s="267" t="s">
        <v>19443</v>
      </c>
      <c r="C8703" s="267" t="s">
        <v>2525</v>
      </c>
      <c r="D8703" s="268"/>
      <c r="E8703" s="267">
        <v>60</v>
      </c>
      <c r="F8703" s="269">
        <v>5251</v>
      </c>
      <c r="G8703" s="270">
        <v>10553.6</v>
      </c>
      <c r="M8703" s="267">
        <v>-81.038861066211368</v>
      </c>
    </row>
    <row r="8704" spans="1:13" x14ac:dyDescent="0.25">
      <c r="A8704" s="267">
        <v>12062024</v>
      </c>
      <c r="B8704" s="267" t="s">
        <v>19445</v>
      </c>
      <c r="C8704" s="267" t="s">
        <v>22275</v>
      </c>
      <c r="D8704" s="268"/>
      <c r="E8704" s="267">
        <v>60</v>
      </c>
      <c r="F8704" s="269">
        <v>4866</v>
      </c>
      <c r="G8704" s="270">
        <v>9780.6</v>
      </c>
      <c r="M8704" s="267">
        <v>-84.71992717160677</v>
      </c>
    </row>
    <row r="8705" spans="1:13" x14ac:dyDescent="0.25">
      <c r="A8705" s="267">
        <v>12062088</v>
      </c>
      <c r="B8705" s="267" t="s">
        <v>19447</v>
      </c>
      <c r="C8705" s="267" t="s">
        <v>2525</v>
      </c>
      <c r="D8705" s="268"/>
      <c r="E8705" s="267">
        <v>70</v>
      </c>
      <c r="F8705" s="269">
        <v>633</v>
      </c>
      <c r="G8705" s="270">
        <v>1273</v>
      </c>
      <c r="M8705" s="267">
        <v>-88.178085634695719</v>
      </c>
    </row>
    <row r="8706" spans="1:13" x14ac:dyDescent="0.25">
      <c r="A8706" s="267">
        <v>12062092</v>
      </c>
      <c r="B8706" s="267" t="s">
        <v>19449</v>
      </c>
      <c r="C8706" s="267" t="s">
        <v>22275</v>
      </c>
      <c r="D8706" s="268"/>
      <c r="E8706" s="267">
        <v>70</v>
      </c>
      <c r="F8706" s="269">
        <v>4470</v>
      </c>
      <c r="G8706" s="270">
        <v>8984.7999999999993</v>
      </c>
      <c r="M8706" s="267">
        <v>-87.934843354684475</v>
      </c>
    </row>
    <row r="8707" spans="1:13" x14ac:dyDescent="0.25">
      <c r="A8707" s="267">
        <v>12062124</v>
      </c>
      <c r="B8707" s="267" t="s">
        <v>19451</v>
      </c>
      <c r="C8707" s="267" t="s">
        <v>22275</v>
      </c>
      <c r="D8707" s="268"/>
      <c r="E8707" s="267">
        <v>60</v>
      </c>
      <c r="F8707" s="269">
        <v>4247</v>
      </c>
      <c r="G8707" s="270">
        <v>8536</v>
      </c>
      <c r="M8707" s="267">
        <v>-83.195282067540163</v>
      </c>
    </row>
    <row r="8708" spans="1:13" x14ac:dyDescent="0.25">
      <c r="A8708" s="267">
        <v>12062128</v>
      </c>
      <c r="B8708" s="267" t="s">
        <v>22290</v>
      </c>
      <c r="C8708" s="267" t="s">
        <v>22275</v>
      </c>
      <c r="D8708" s="268"/>
      <c r="E8708" s="267">
        <v>70</v>
      </c>
      <c r="F8708" s="269">
        <v>3420</v>
      </c>
      <c r="G8708" s="270">
        <v>6875</v>
      </c>
      <c r="M8708" s="267">
        <v>-85.704219146124274</v>
      </c>
    </row>
    <row r="8709" spans="1:13" x14ac:dyDescent="0.25">
      <c r="A8709" s="267">
        <v>12062134</v>
      </c>
      <c r="B8709" s="267" t="s">
        <v>19454</v>
      </c>
      <c r="C8709" s="267" t="s">
        <v>2525</v>
      </c>
      <c r="D8709" s="268"/>
      <c r="E8709" s="267">
        <v>70</v>
      </c>
      <c r="F8709" s="269">
        <v>337</v>
      </c>
      <c r="G8709" s="270">
        <v>677.8</v>
      </c>
      <c r="M8709" s="267">
        <v>-88.787490387141119</v>
      </c>
    </row>
    <row r="8710" spans="1:13" x14ac:dyDescent="0.25">
      <c r="A8710" s="267">
        <v>12062140</v>
      </c>
      <c r="B8710" s="267" t="s">
        <v>19456</v>
      </c>
      <c r="C8710" s="267" t="s">
        <v>22275</v>
      </c>
      <c r="D8710" s="268"/>
      <c r="E8710" s="267">
        <v>60</v>
      </c>
      <c r="F8710" s="269">
        <v>8462</v>
      </c>
      <c r="G8710" s="270">
        <v>17008.2</v>
      </c>
      <c r="M8710" s="267">
        <v>-83.110114010209799</v>
      </c>
    </row>
    <row r="8711" spans="1:13" x14ac:dyDescent="0.25">
      <c r="A8711" s="267">
        <v>12062177</v>
      </c>
      <c r="B8711" s="267" t="s">
        <v>19458</v>
      </c>
      <c r="C8711" s="267" t="s">
        <v>2525</v>
      </c>
      <c r="D8711" s="268"/>
      <c r="E8711" s="267">
        <v>70</v>
      </c>
      <c r="F8711" s="269">
        <v>516</v>
      </c>
      <c r="G8711" s="270">
        <v>1037.2</v>
      </c>
      <c r="M8711" s="267">
        <v>-91.150047480103012</v>
      </c>
    </row>
    <row r="8712" spans="1:13" x14ac:dyDescent="0.25">
      <c r="A8712" s="267">
        <v>12062196</v>
      </c>
      <c r="B8712" s="267" t="s">
        <v>19460</v>
      </c>
      <c r="C8712" s="267" t="s">
        <v>2525</v>
      </c>
      <c r="D8712" s="268"/>
      <c r="E8712" s="267">
        <v>70</v>
      </c>
      <c r="F8712" s="269">
        <v>738</v>
      </c>
      <c r="G8712" s="270">
        <v>1483.4</v>
      </c>
      <c r="M8712" s="267">
        <v>-89.972263382920275</v>
      </c>
    </row>
    <row r="8713" spans="1:13" x14ac:dyDescent="0.25">
      <c r="A8713" s="267">
        <v>12062208</v>
      </c>
      <c r="B8713" s="267" t="s">
        <v>19462</v>
      </c>
      <c r="C8713" s="267" t="s">
        <v>2525</v>
      </c>
      <c r="D8713" s="268"/>
      <c r="E8713" s="267">
        <v>70</v>
      </c>
      <c r="F8713" s="269">
        <v>561</v>
      </c>
      <c r="G8713" s="270">
        <v>1127.8</v>
      </c>
      <c r="M8713" s="267">
        <v>-87.849542152325071</v>
      </c>
    </row>
    <row r="8714" spans="1:13" x14ac:dyDescent="0.25">
      <c r="A8714" s="267">
        <v>12062219</v>
      </c>
      <c r="B8714" s="267" t="s">
        <v>19464</v>
      </c>
      <c r="C8714" s="267" t="s">
        <v>2525</v>
      </c>
      <c r="D8714" s="268"/>
      <c r="E8714" s="267">
        <v>70</v>
      </c>
      <c r="F8714" s="269">
        <v>279</v>
      </c>
      <c r="G8714" s="270">
        <v>560.79999999999995</v>
      </c>
      <c r="M8714" s="267">
        <v>-88.493278435344934</v>
      </c>
    </row>
    <row r="8715" spans="1:13" x14ac:dyDescent="0.25">
      <c r="A8715" s="267">
        <v>12062224</v>
      </c>
      <c r="B8715" s="267" t="s">
        <v>19466</v>
      </c>
      <c r="C8715" s="267" t="s">
        <v>22275</v>
      </c>
      <c r="D8715" s="268"/>
      <c r="E8715" s="267">
        <v>60</v>
      </c>
      <c r="F8715" s="269">
        <v>4784</v>
      </c>
      <c r="G8715" s="270">
        <v>9615.7999999999993</v>
      </c>
      <c r="M8715" s="267">
        <v>-84.078990221725746</v>
      </c>
    </row>
    <row r="8716" spans="1:13" x14ac:dyDescent="0.25">
      <c r="A8716" s="267">
        <v>12062232</v>
      </c>
      <c r="B8716" s="267" t="s">
        <v>19468</v>
      </c>
      <c r="C8716" s="267" t="s">
        <v>2525</v>
      </c>
      <c r="D8716" s="268"/>
      <c r="E8716" s="267">
        <v>70</v>
      </c>
      <c r="F8716" s="269">
        <v>674</v>
      </c>
      <c r="G8716" s="270">
        <v>1355.4</v>
      </c>
      <c r="M8716" s="267">
        <v>-89.588529380772769</v>
      </c>
    </row>
    <row r="8717" spans="1:13" x14ac:dyDescent="0.25">
      <c r="A8717" s="267">
        <v>12062237</v>
      </c>
      <c r="B8717" s="267" t="s">
        <v>19470</v>
      </c>
      <c r="C8717" s="267" t="s">
        <v>2525</v>
      </c>
      <c r="D8717" s="268"/>
      <c r="E8717" s="267">
        <v>70</v>
      </c>
      <c r="F8717" s="269">
        <v>338</v>
      </c>
      <c r="G8717" s="270">
        <v>679.4</v>
      </c>
      <c r="M8717" s="267">
        <v>-85.359205355275492</v>
      </c>
    </row>
    <row r="8718" spans="1:13" x14ac:dyDescent="0.25">
      <c r="A8718" s="267">
        <v>12062240</v>
      </c>
      <c r="B8718" s="267" t="s">
        <v>19472</v>
      </c>
      <c r="C8718" s="267" t="s">
        <v>2525</v>
      </c>
      <c r="D8718" s="268"/>
      <c r="E8718" s="267">
        <v>70</v>
      </c>
      <c r="F8718" s="269">
        <v>1078</v>
      </c>
      <c r="G8718" s="270">
        <v>2166.1999999999998</v>
      </c>
      <c r="M8718" s="267">
        <v>-91.23546785523088</v>
      </c>
    </row>
    <row r="8719" spans="1:13" x14ac:dyDescent="0.25">
      <c r="A8719" s="267">
        <v>12062282</v>
      </c>
      <c r="B8719" s="267" t="s">
        <v>19474</v>
      </c>
      <c r="C8719" s="267" t="s">
        <v>2525</v>
      </c>
      <c r="D8719" s="268"/>
      <c r="E8719" s="267">
        <v>70</v>
      </c>
      <c r="F8719" s="269">
        <v>440</v>
      </c>
      <c r="G8719" s="270">
        <v>884.4</v>
      </c>
      <c r="M8719" s="267">
        <v>-91.17830076347434</v>
      </c>
    </row>
    <row r="8720" spans="1:13" x14ac:dyDescent="0.25">
      <c r="A8720" s="267">
        <v>12062289</v>
      </c>
      <c r="B8720" s="267" t="s">
        <v>19476</v>
      </c>
      <c r="C8720" s="267" t="s">
        <v>2525</v>
      </c>
      <c r="D8720" s="268"/>
      <c r="E8720" s="267">
        <v>70</v>
      </c>
      <c r="F8720" s="269">
        <v>407</v>
      </c>
      <c r="G8720" s="270">
        <v>819</v>
      </c>
      <c r="M8720" s="267">
        <v>-88.654992272304042</v>
      </c>
    </row>
    <row r="8721" spans="1:13" x14ac:dyDescent="0.25">
      <c r="A8721" s="267">
        <v>12062293</v>
      </c>
      <c r="B8721" s="267" t="s">
        <v>19478</v>
      </c>
      <c r="C8721" s="267" t="s">
        <v>2525</v>
      </c>
      <c r="D8721" s="268"/>
      <c r="E8721" s="267">
        <v>70</v>
      </c>
      <c r="F8721" s="269">
        <v>525</v>
      </c>
      <c r="G8721" s="270">
        <v>1055</v>
      </c>
      <c r="M8721" s="267">
        <v>-88.041015404376438</v>
      </c>
    </row>
    <row r="8722" spans="1:13" x14ac:dyDescent="0.25">
      <c r="A8722" s="267">
        <v>12062333</v>
      </c>
      <c r="B8722" s="267" t="s">
        <v>19480</v>
      </c>
      <c r="C8722" s="267" t="s">
        <v>2525</v>
      </c>
      <c r="D8722" s="268"/>
      <c r="E8722" s="267">
        <v>50</v>
      </c>
      <c r="F8722" s="269">
        <v>1030</v>
      </c>
      <c r="G8722" s="270">
        <v>2069.8000000000002</v>
      </c>
      <c r="M8722" s="267">
        <v>-73.664522459013284</v>
      </c>
    </row>
    <row r="8723" spans="1:13" x14ac:dyDescent="0.25">
      <c r="A8723" s="267">
        <v>12062336</v>
      </c>
      <c r="B8723" s="267" t="s">
        <v>19482</v>
      </c>
      <c r="C8723" s="267" t="s">
        <v>2525</v>
      </c>
      <c r="D8723" s="268"/>
      <c r="E8723" s="267">
        <v>70</v>
      </c>
      <c r="F8723" s="269">
        <v>440</v>
      </c>
      <c r="G8723" s="270">
        <v>883.8</v>
      </c>
      <c r="M8723" s="267">
        <v>-90.447223866902434</v>
      </c>
    </row>
    <row r="8724" spans="1:13" x14ac:dyDescent="0.25">
      <c r="A8724" s="267">
        <v>12062341</v>
      </c>
      <c r="B8724" s="267" t="s">
        <v>22291</v>
      </c>
      <c r="C8724" s="267" t="s">
        <v>22275</v>
      </c>
      <c r="D8724" s="268"/>
      <c r="E8724" s="267">
        <v>70</v>
      </c>
      <c r="F8724" s="269">
        <v>2062</v>
      </c>
      <c r="G8724" s="270">
        <v>4145.2</v>
      </c>
      <c r="M8724" s="267">
        <v>-87.959141897707568</v>
      </c>
    </row>
    <row r="8725" spans="1:13" x14ac:dyDescent="0.25">
      <c r="A8725" s="267">
        <v>12062372</v>
      </c>
      <c r="B8725" s="267" t="s">
        <v>19485</v>
      </c>
      <c r="C8725" s="267" t="s">
        <v>2525</v>
      </c>
      <c r="D8725" s="268"/>
      <c r="E8725" s="267">
        <v>70</v>
      </c>
      <c r="F8725" s="269">
        <v>1422</v>
      </c>
      <c r="G8725" s="270">
        <v>2857.6</v>
      </c>
      <c r="M8725" s="267">
        <v>-91.213172606636164</v>
      </c>
    </row>
    <row r="8726" spans="1:13" x14ac:dyDescent="0.25">
      <c r="A8726" s="267">
        <v>12062410</v>
      </c>
      <c r="B8726" s="267" t="s">
        <v>19487</v>
      </c>
      <c r="C8726" s="267" t="s">
        <v>2525</v>
      </c>
      <c r="D8726" s="268"/>
      <c r="E8726" s="267">
        <v>60</v>
      </c>
      <c r="F8726" s="269">
        <v>2109</v>
      </c>
      <c r="G8726" s="270">
        <v>4238.8</v>
      </c>
      <c r="M8726" s="267">
        <v>-84.23403230889771</v>
      </c>
    </row>
    <row r="8727" spans="1:13" x14ac:dyDescent="0.25">
      <c r="A8727" s="267">
        <v>12062417</v>
      </c>
      <c r="B8727" s="267" t="s">
        <v>13152</v>
      </c>
      <c r="C8727" s="267" t="s">
        <v>2525</v>
      </c>
      <c r="D8727" s="268"/>
      <c r="E8727" s="267">
        <v>70</v>
      </c>
      <c r="F8727" s="269">
        <v>766</v>
      </c>
      <c r="G8727" s="270">
        <v>1539.8</v>
      </c>
      <c r="M8727" s="267">
        <v>-89.636421558547966</v>
      </c>
    </row>
    <row r="8728" spans="1:13" x14ac:dyDescent="0.25">
      <c r="A8728" s="267">
        <v>12062425</v>
      </c>
      <c r="B8728" s="267" t="s">
        <v>19490</v>
      </c>
      <c r="C8728" s="267" t="s">
        <v>2525</v>
      </c>
      <c r="D8728" s="268"/>
      <c r="E8728" s="267">
        <v>70</v>
      </c>
      <c r="F8728" s="269">
        <v>777</v>
      </c>
      <c r="G8728" s="270">
        <v>1561.6</v>
      </c>
      <c r="M8728" s="267">
        <v>-88.901503295707059</v>
      </c>
    </row>
    <row r="8729" spans="1:13" x14ac:dyDescent="0.25">
      <c r="A8729" s="267">
        <v>12062440</v>
      </c>
      <c r="B8729" s="267" t="s">
        <v>19492</v>
      </c>
      <c r="C8729" s="267" t="s">
        <v>2525</v>
      </c>
      <c r="D8729" s="268"/>
      <c r="E8729" s="267">
        <v>70</v>
      </c>
      <c r="F8729" s="269">
        <v>249</v>
      </c>
      <c r="G8729" s="270">
        <v>500.8</v>
      </c>
      <c r="M8729" s="267">
        <v>-91.837740678736438</v>
      </c>
    </row>
    <row r="8730" spans="1:13" x14ac:dyDescent="0.25">
      <c r="A8730" s="267">
        <v>12062445</v>
      </c>
      <c r="B8730" s="267" t="s">
        <v>19494</v>
      </c>
      <c r="C8730" s="267" t="s">
        <v>22275</v>
      </c>
      <c r="D8730" s="268"/>
      <c r="E8730" s="267">
        <v>70</v>
      </c>
      <c r="F8730" s="269">
        <v>1306</v>
      </c>
      <c r="G8730" s="270">
        <v>2624.2</v>
      </c>
      <c r="M8730" s="267">
        <v>-87.650202586417706</v>
      </c>
    </row>
    <row r="8731" spans="1:13" x14ac:dyDescent="0.25">
      <c r="A8731" s="267">
        <v>12062453</v>
      </c>
      <c r="B8731" s="267" t="s">
        <v>9794</v>
      </c>
      <c r="C8731" s="267" t="s">
        <v>2525</v>
      </c>
      <c r="D8731" s="268"/>
      <c r="E8731" s="267">
        <v>70</v>
      </c>
      <c r="F8731" s="269">
        <v>808</v>
      </c>
      <c r="G8731" s="270">
        <v>1623.8</v>
      </c>
      <c r="M8731" s="267">
        <v>-89.380343398247689</v>
      </c>
    </row>
    <row r="8732" spans="1:13" x14ac:dyDescent="0.25">
      <c r="A8732" s="267">
        <v>12062461</v>
      </c>
      <c r="B8732" s="267" t="s">
        <v>19497</v>
      </c>
      <c r="C8732" s="267" t="s">
        <v>22275</v>
      </c>
      <c r="D8732" s="268"/>
      <c r="E8732" s="267">
        <v>70</v>
      </c>
      <c r="F8732" s="269">
        <v>1617</v>
      </c>
      <c r="G8732" s="270">
        <v>3249.2</v>
      </c>
      <c r="M8732" s="267">
        <v>-85.594354005383281</v>
      </c>
    </row>
    <row r="8733" spans="1:13" x14ac:dyDescent="0.25">
      <c r="A8733" s="267">
        <v>12062464</v>
      </c>
      <c r="B8733" s="267" t="s">
        <v>19499</v>
      </c>
      <c r="C8733" s="267" t="s">
        <v>2525</v>
      </c>
      <c r="D8733" s="268"/>
      <c r="E8733" s="267">
        <v>70</v>
      </c>
      <c r="F8733" s="269">
        <v>272</v>
      </c>
      <c r="G8733" s="270">
        <v>546.4</v>
      </c>
      <c r="M8733" s="267">
        <v>-85.731781650255229</v>
      </c>
    </row>
    <row r="8734" spans="1:13" x14ac:dyDescent="0.25">
      <c r="A8734" s="267">
        <v>12062469</v>
      </c>
      <c r="B8734" s="267" t="s">
        <v>19501</v>
      </c>
      <c r="C8734" s="267" t="s">
        <v>22275</v>
      </c>
      <c r="D8734" s="268"/>
      <c r="E8734" s="267">
        <v>70</v>
      </c>
      <c r="F8734" s="269">
        <v>1706</v>
      </c>
      <c r="G8734" s="270">
        <v>3429.6</v>
      </c>
      <c r="M8734" s="267">
        <v>-87.437759312250449</v>
      </c>
    </row>
    <row r="8735" spans="1:13" x14ac:dyDescent="0.25">
      <c r="A8735" s="267">
        <v>12062492</v>
      </c>
      <c r="B8735" s="267" t="s">
        <v>19503</v>
      </c>
      <c r="C8735" s="267" t="s">
        <v>2525</v>
      </c>
      <c r="D8735" s="268"/>
      <c r="E8735" s="267">
        <v>70</v>
      </c>
      <c r="F8735" s="269">
        <v>375</v>
      </c>
      <c r="G8735" s="270">
        <v>754.2</v>
      </c>
      <c r="M8735" s="267">
        <v>-86.607523258792853</v>
      </c>
    </row>
    <row r="8736" spans="1:13" x14ac:dyDescent="0.25">
      <c r="A8736" s="267">
        <v>12062500</v>
      </c>
      <c r="B8736" s="267" t="s">
        <v>19505</v>
      </c>
      <c r="C8736" s="267" t="s">
        <v>22275</v>
      </c>
      <c r="D8736" s="268"/>
      <c r="E8736" s="267">
        <v>70</v>
      </c>
      <c r="F8736" s="269">
        <v>2859</v>
      </c>
      <c r="G8736" s="270">
        <v>5746.2</v>
      </c>
      <c r="M8736" s="267">
        <v>-87.531063798628338</v>
      </c>
    </row>
    <row r="8737" spans="1:13" x14ac:dyDescent="0.25">
      <c r="A8737" s="267">
        <v>12063036</v>
      </c>
      <c r="B8737" s="267" t="s">
        <v>19507</v>
      </c>
      <c r="C8737" s="267" t="s">
        <v>2525</v>
      </c>
      <c r="D8737" s="268"/>
      <c r="E8737" s="267">
        <v>50</v>
      </c>
      <c r="F8737" s="269">
        <v>5409</v>
      </c>
      <c r="G8737" s="270">
        <v>10873</v>
      </c>
      <c r="M8737" s="267">
        <v>-78.635193532808884</v>
      </c>
    </row>
    <row r="8738" spans="1:13" x14ac:dyDescent="0.25">
      <c r="A8738" s="267">
        <v>12063056</v>
      </c>
      <c r="B8738" s="267" t="s">
        <v>19509</v>
      </c>
      <c r="C8738" s="267" t="s">
        <v>2525</v>
      </c>
      <c r="D8738" s="268"/>
      <c r="E8738" s="267">
        <v>50</v>
      </c>
      <c r="F8738" s="269">
        <v>4331</v>
      </c>
      <c r="G8738" s="270">
        <v>8706.2000000000007</v>
      </c>
      <c r="M8738" s="267">
        <v>-77.986448744496926</v>
      </c>
    </row>
    <row r="8739" spans="1:13" x14ac:dyDescent="0.25">
      <c r="A8739" s="267">
        <v>12063080</v>
      </c>
      <c r="B8739" s="267" t="s">
        <v>19511</v>
      </c>
      <c r="C8739" s="267" t="s">
        <v>22275</v>
      </c>
      <c r="D8739" s="268"/>
      <c r="E8739" s="267">
        <v>60</v>
      </c>
      <c r="F8739" s="269">
        <v>20231</v>
      </c>
      <c r="G8739" s="270">
        <v>40663.599999999999</v>
      </c>
      <c r="M8739" s="267">
        <v>-81.49690694979391</v>
      </c>
    </row>
    <row r="8740" spans="1:13" x14ac:dyDescent="0.25">
      <c r="A8740" s="267">
        <v>12063088</v>
      </c>
      <c r="B8740" s="267" t="s">
        <v>19513</v>
      </c>
      <c r="C8740" s="267" t="s">
        <v>22275</v>
      </c>
      <c r="D8740" s="268"/>
      <c r="E8740" s="267">
        <v>70</v>
      </c>
      <c r="F8740" s="269">
        <v>1261</v>
      </c>
      <c r="G8740" s="270">
        <v>2533.8000000000002</v>
      </c>
      <c r="M8740" s="267">
        <v>-88.030404524424256</v>
      </c>
    </row>
    <row r="8741" spans="1:13" x14ac:dyDescent="0.25">
      <c r="A8741" s="267">
        <v>12063094</v>
      </c>
      <c r="B8741" s="267" t="s">
        <v>4338</v>
      </c>
      <c r="C8741" s="267" t="s">
        <v>2525</v>
      </c>
      <c r="D8741" s="268"/>
      <c r="E8741" s="267">
        <v>70</v>
      </c>
      <c r="F8741" s="269">
        <v>216</v>
      </c>
      <c r="G8741" s="270">
        <v>433.4</v>
      </c>
      <c r="M8741" s="267">
        <v>-89.108085738645713</v>
      </c>
    </row>
    <row r="8742" spans="1:13" x14ac:dyDescent="0.25">
      <c r="A8742" s="267">
        <v>12063112</v>
      </c>
      <c r="B8742" s="267" t="s">
        <v>19516</v>
      </c>
      <c r="C8742" s="267" t="s">
        <v>2525</v>
      </c>
      <c r="D8742" s="268"/>
      <c r="E8742" s="267">
        <v>70</v>
      </c>
      <c r="F8742" s="269">
        <v>238</v>
      </c>
      <c r="G8742" s="270">
        <v>478.2</v>
      </c>
      <c r="M8742" s="267">
        <v>-91.211025732981284</v>
      </c>
    </row>
    <row r="8743" spans="1:13" x14ac:dyDescent="0.25">
      <c r="A8743" s="267">
        <v>12063134</v>
      </c>
      <c r="B8743" s="267" t="s">
        <v>19518</v>
      </c>
      <c r="C8743" s="267" t="s">
        <v>2525</v>
      </c>
      <c r="D8743" s="268"/>
      <c r="E8743" s="267">
        <v>70</v>
      </c>
      <c r="F8743" s="269">
        <v>464</v>
      </c>
      <c r="G8743" s="270">
        <v>932.2</v>
      </c>
      <c r="M8743" s="267">
        <v>-90.991536635769634</v>
      </c>
    </row>
    <row r="8744" spans="1:13" x14ac:dyDescent="0.25">
      <c r="A8744" s="267">
        <v>12063142</v>
      </c>
      <c r="B8744" s="267" t="s">
        <v>19520</v>
      </c>
      <c r="C8744" s="267" t="s">
        <v>2525</v>
      </c>
      <c r="D8744" s="268"/>
      <c r="E8744" s="267">
        <v>70</v>
      </c>
      <c r="F8744" s="269">
        <v>382</v>
      </c>
      <c r="G8744" s="270">
        <v>768</v>
      </c>
      <c r="M8744" s="267">
        <v>-90.940302290049388</v>
      </c>
    </row>
    <row r="8745" spans="1:13" x14ac:dyDescent="0.25">
      <c r="A8745" s="267">
        <v>12063148</v>
      </c>
      <c r="B8745" s="267" t="s">
        <v>22292</v>
      </c>
      <c r="C8745" s="267" t="s">
        <v>22275</v>
      </c>
      <c r="D8745" s="268"/>
      <c r="E8745" s="267">
        <v>50</v>
      </c>
      <c r="F8745" s="269">
        <v>3182</v>
      </c>
      <c r="G8745" s="270">
        <v>6396.2</v>
      </c>
      <c r="M8745" s="267">
        <v>-77.441012727214883</v>
      </c>
    </row>
    <row r="8746" spans="1:13" x14ac:dyDescent="0.25">
      <c r="A8746" s="267">
        <v>12063161</v>
      </c>
      <c r="B8746" s="267" t="s">
        <v>19523</v>
      </c>
      <c r="C8746" s="267" t="s">
        <v>2525</v>
      </c>
      <c r="D8746" s="268"/>
      <c r="E8746" s="267">
        <v>70</v>
      </c>
      <c r="F8746" s="269">
        <v>186</v>
      </c>
      <c r="G8746" s="270">
        <v>373.4</v>
      </c>
      <c r="M8746" s="267">
        <v>-90.251645080592596</v>
      </c>
    </row>
    <row r="8747" spans="1:13" x14ac:dyDescent="0.25">
      <c r="A8747" s="267">
        <v>12063165</v>
      </c>
      <c r="B8747" s="267" t="s">
        <v>19525</v>
      </c>
      <c r="C8747" s="267" t="s">
        <v>2525</v>
      </c>
      <c r="D8747" s="268"/>
      <c r="E8747" s="267">
        <v>70</v>
      </c>
      <c r="F8747" s="269">
        <v>295</v>
      </c>
      <c r="G8747" s="270">
        <v>593.6</v>
      </c>
      <c r="M8747" s="267">
        <v>-89.823278009069185</v>
      </c>
    </row>
    <row r="8748" spans="1:13" x14ac:dyDescent="0.25">
      <c r="A8748" s="267">
        <v>12063186</v>
      </c>
      <c r="B8748" s="267" t="s">
        <v>19527</v>
      </c>
      <c r="C8748" s="267" t="s">
        <v>2525</v>
      </c>
      <c r="D8748" s="268"/>
      <c r="E8748" s="267">
        <v>70</v>
      </c>
      <c r="F8748" s="269">
        <v>643</v>
      </c>
      <c r="G8748" s="270">
        <v>1292.5999999999999</v>
      </c>
      <c r="M8748" s="267">
        <v>-90.541233374925113</v>
      </c>
    </row>
    <row r="8749" spans="1:13" x14ac:dyDescent="0.25">
      <c r="A8749" s="267">
        <v>12063189</v>
      </c>
      <c r="B8749" s="267" t="s">
        <v>19529</v>
      </c>
      <c r="C8749" s="267" t="s">
        <v>2525</v>
      </c>
      <c r="D8749" s="268"/>
      <c r="E8749" s="267">
        <v>70</v>
      </c>
      <c r="F8749" s="269">
        <v>2217</v>
      </c>
      <c r="G8749" s="270">
        <v>4456</v>
      </c>
      <c r="M8749" s="267">
        <v>-89.128720968823728</v>
      </c>
    </row>
    <row r="8750" spans="1:13" x14ac:dyDescent="0.25">
      <c r="A8750" s="267">
        <v>12063202</v>
      </c>
      <c r="B8750" s="267" t="s">
        <v>19531</v>
      </c>
      <c r="C8750" s="267" t="s">
        <v>2525</v>
      </c>
      <c r="D8750" s="268"/>
      <c r="E8750" s="267">
        <v>60</v>
      </c>
      <c r="F8750" s="269">
        <v>367</v>
      </c>
      <c r="G8750" s="270">
        <v>737.8</v>
      </c>
      <c r="M8750" s="267">
        <v>-84.918096244889497</v>
      </c>
    </row>
    <row r="8751" spans="1:13" x14ac:dyDescent="0.25">
      <c r="A8751" s="267">
        <v>12063208</v>
      </c>
      <c r="B8751" s="267" t="s">
        <v>19533</v>
      </c>
      <c r="C8751" s="267" t="s">
        <v>22275</v>
      </c>
      <c r="D8751" s="268"/>
      <c r="E8751" s="267">
        <v>60</v>
      </c>
      <c r="F8751" s="269">
        <v>8238</v>
      </c>
      <c r="G8751" s="270">
        <v>16557.8</v>
      </c>
      <c r="M8751" s="267">
        <v>-80.52005446914346</v>
      </c>
    </row>
    <row r="8752" spans="1:13" x14ac:dyDescent="0.25">
      <c r="A8752" s="267">
        <v>12063212</v>
      </c>
      <c r="B8752" s="267" t="s">
        <v>19535</v>
      </c>
      <c r="C8752" s="267" t="s">
        <v>2525</v>
      </c>
      <c r="D8752" s="268"/>
      <c r="E8752" s="267">
        <v>70</v>
      </c>
      <c r="F8752" s="269">
        <v>955</v>
      </c>
      <c r="G8752" s="270">
        <v>1919</v>
      </c>
      <c r="M8752" s="267">
        <v>-90.448866763996392</v>
      </c>
    </row>
    <row r="8753" spans="1:13" x14ac:dyDescent="0.25">
      <c r="A8753" s="267">
        <v>12063228</v>
      </c>
      <c r="B8753" s="267" t="s">
        <v>19537</v>
      </c>
      <c r="C8753" s="267" t="s">
        <v>2525</v>
      </c>
      <c r="D8753" s="268"/>
      <c r="E8753" s="267">
        <v>70</v>
      </c>
      <c r="F8753" s="269">
        <v>604</v>
      </c>
      <c r="G8753" s="270">
        <v>1214.4000000000001</v>
      </c>
      <c r="M8753" s="267">
        <v>-85.475887284261631</v>
      </c>
    </row>
    <row r="8754" spans="1:13" x14ac:dyDescent="0.25">
      <c r="A8754" s="267">
        <v>12063240</v>
      </c>
      <c r="B8754" s="267" t="s">
        <v>19539</v>
      </c>
      <c r="C8754" s="267" t="s">
        <v>2525</v>
      </c>
      <c r="D8754" s="268"/>
      <c r="E8754" s="267">
        <v>70</v>
      </c>
      <c r="F8754" s="269">
        <v>326</v>
      </c>
      <c r="G8754" s="270">
        <v>654.6</v>
      </c>
      <c r="M8754" s="267">
        <v>-85.865102477320448</v>
      </c>
    </row>
    <row r="8755" spans="1:13" x14ac:dyDescent="0.25">
      <c r="A8755" s="267">
        <v>12063244</v>
      </c>
      <c r="B8755" s="267" t="s">
        <v>19541</v>
      </c>
      <c r="C8755" s="267" t="s">
        <v>22275</v>
      </c>
      <c r="D8755" s="268"/>
      <c r="E8755" s="267">
        <v>60</v>
      </c>
      <c r="F8755" s="269">
        <v>4321</v>
      </c>
      <c r="G8755" s="270">
        <v>8685.6</v>
      </c>
      <c r="M8755" s="267">
        <v>-82.117103121214697</v>
      </c>
    </row>
    <row r="8756" spans="1:13" x14ac:dyDescent="0.25">
      <c r="A8756" s="267">
        <v>12063252</v>
      </c>
      <c r="B8756" s="267" t="s">
        <v>19543</v>
      </c>
      <c r="C8756" s="267" t="s">
        <v>22275</v>
      </c>
      <c r="D8756" s="268"/>
      <c r="E8756" s="267">
        <v>60</v>
      </c>
      <c r="F8756" s="269">
        <v>12297</v>
      </c>
      <c r="G8756" s="270">
        <v>24716.2</v>
      </c>
      <c r="M8756" s="267">
        <v>-84.00900710820045</v>
      </c>
    </row>
    <row r="8757" spans="1:13" x14ac:dyDescent="0.25">
      <c r="A8757" s="267">
        <v>12063256</v>
      </c>
      <c r="B8757" s="267" t="s">
        <v>19545</v>
      </c>
      <c r="C8757" s="267" t="s">
        <v>2525</v>
      </c>
      <c r="D8757" s="268"/>
      <c r="E8757" s="267">
        <v>70</v>
      </c>
      <c r="F8757" s="269">
        <v>272</v>
      </c>
      <c r="G8757" s="270">
        <v>547.6</v>
      </c>
      <c r="M8757" s="267">
        <v>-89.97696145186508</v>
      </c>
    </row>
    <row r="8758" spans="1:13" x14ac:dyDescent="0.25">
      <c r="A8758" s="267">
        <v>12063260</v>
      </c>
      <c r="B8758" s="267" t="s">
        <v>19547</v>
      </c>
      <c r="C8758" s="267" t="s">
        <v>22275</v>
      </c>
      <c r="D8758" s="268"/>
      <c r="E8758" s="267">
        <v>60</v>
      </c>
      <c r="F8758" s="269">
        <v>839</v>
      </c>
      <c r="G8758" s="270">
        <v>1686.4</v>
      </c>
      <c r="M8758" s="267">
        <v>-84.599932166230815</v>
      </c>
    </row>
    <row r="8759" spans="1:13" x14ac:dyDescent="0.25">
      <c r="A8759" s="267">
        <v>12063273</v>
      </c>
      <c r="B8759" s="267" t="s">
        <v>19549</v>
      </c>
      <c r="C8759" s="267" t="s">
        <v>2525</v>
      </c>
      <c r="D8759" s="268"/>
      <c r="E8759" s="267">
        <v>60</v>
      </c>
      <c r="F8759" s="269">
        <v>4472</v>
      </c>
      <c r="G8759" s="270">
        <v>8989</v>
      </c>
      <c r="M8759" s="267">
        <v>-81.210199932110484</v>
      </c>
    </row>
    <row r="8760" spans="1:13" x14ac:dyDescent="0.25">
      <c r="A8760" s="267">
        <v>12063274</v>
      </c>
      <c r="B8760" s="267" t="s">
        <v>19551</v>
      </c>
      <c r="C8760" s="267" t="s">
        <v>2525</v>
      </c>
      <c r="D8760" s="268"/>
      <c r="E8760" s="267">
        <v>70</v>
      </c>
      <c r="F8760" s="269">
        <v>463</v>
      </c>
      <c r="G8760" s="270">
        <v>931.2</v>
      </c>
      <c r="M8760" s="267">
        <v>-91.584364650085604</v>
      </c>
    </row>
    <row r="8761" spans="1:13" x14ac:dyDescent="0.25">
      <c r="A8761" s="267">
        <v>12063293</v>
      </c>
      <c r="B8761" s="267" t="s">
        <v>19553</v>
      </c>
      <c r="C8761" s="267" t="s">
        <v>2525</v>
      </c>
      <c r="D8761" s="268"/>
      <c r="E8761" s="267">
        <v>70</v>
      </c>
      <c r="F8761" s="269">
        <v>451</v>
      </c>
      <c r="G8761" s="270">
        <v>906.2</v>
      </c>
      <c r="M8761" s="267">
        <v>-87.629440393816296</v>
      </c>
    </row>
    <row r="8762" spans="1:13" x14ac:dyDescent="0.25">
      <c r="A8762" s="267">
        <v>12063357</v>
      </c>
      <c r="B8762" s="267" t="s">
        <v>19555</v>
      </c>
      <c r="C8762" s="267" t="s">
        <v>2525</v>
      </c>
      <c r="D8762" s="268"/>
      <c r="E8762" s="267">
        <v>50</v>
      </c>
      <c r="F8762" s="269">
        <v>3953</v>
      </c>
      <c r="G8762" s="270">
        <v>7945.6</v>
      </c>
      <c r="M8762" s="267">
        <v>-75.434245948263808</v>
      </c>
    </row>
    <row r="8763" spans="1:13" x14ac:dyDescent="0.25">
      <c r="A8763" s="267">
        <v>12064009</v>
      </c>
      <c r="B8763" s="267" t="s">
        <v>19557</v>
      </c>
      <c r="C8763" s="267" t="s">
        <v>2525</v>
      </c>
      <c r="D8763" s="268"/>
      <c r="E8763" s="267">
        <v>70</v>
      </c>
      <c r="F8763" s="269">
        <v>423</v>
      </c>
      <c r="G8763" s="270">
        <v>849.4</v>
      </c>
      <c r="M8763" s="267">
        <v>-90.389941339015493</v>
      </c>
    </row>
    <row r="8764" spans="1:13" x14ac:dyDescent="0.25">
      <c r="A8764" s="267">
        <v>12064029</v>
      </c>
      <c r="B8764" s="267" t="s">
        <v>19559</v>
      </c>
      <c r="C8764" s="267" t="s">
        <v>22275</v>
      </c>
      <c r="D8764" s="268"/>
      <c r="E8764" s="267">
        <v>60</v>
      </c>
      <c r="F8764" s="269">
        <v>4377</v>
      </c>
      <c r="G8764" s="270">
        <v>8797.7999999999993</v>
      </c>
      <c r="M8764" s="267">
        <v>-80.628594256201922</v>
      </c>
    </row>
    <row r="8765" spans="1:13" x14ac:dyDescent="0.25">
      <c r="A8765" s="267">
        <v>12064044</v>
      </c>
      <c r="B8765" s="267" t="s">
        <v>19561</v>
      </c>
      <c r="C8765" s="267" t="s">
        <v>22275</v>
      </c>
      <c r="D8765" s="268"/>
      <c r="E8765" s="267">
        <v>70</v>
      </c>
      <c r="F8765" s="269">
        <v>6299</v>
      </c>
      <c r="G8765" s="270">
        <v>12660.4</v>
      </c>
      <c r="M8765" s="267">
        <v>-88.025122437077556</v>
      </c>
    </row>
    <row r="8766" spans="1:13" x14ac:dyDescent="0.25">
      <c r="A8766" s="267">
        <v>12064053</v>
      </c>
      <c r="B8766" s="267" t="s">
        <v>19563</v>
      </c>
      <c r="C8766" s="267" t="s">
        <v>2525</v>
      </c>
      <c r="D8766" s="268"/>
      <c r="E8766" s="267">
        <v>50</v>
      </c>
      <c r="F8766" s="269">
        <v>287</v>
      </c>
      <c r="G8766" s="270">
        <v>576.4</v>
      </c>
      <c r="M8766" s="267">
        <v>44.927352414552324</v>
      </c>
    </row>
    <row r="8767" spans="1:13" x14ac:dyDescent="0.25">
      <c r="A8767" s="267">
        <v>12064057</v>
      </c>
      <c r="B8767" s="267" t="s">
        <v>19565</v>
      </c>
      <c r="C8767" s="267" t="s">
        <v>2525</v>
      </c>
      <c r="D8767" s="268"/>
      <c r="E8767" s="267">
        <v>70</v>
      </c>
      <c r="F8767" s="269">
        <v>245</v>
      </c>
      <c r="G8767" s="270">
        <v>493</v>
      </c>
      <c r="M8767" s="267">
        <v>-91.638980787015086</v>
      </c>
    </row>
    <row r="8768" spans="1:13" x14ac:dyDescent="0.25">
      <c r="A8768" s="267">
        <v>12064061</v>
      </c>
      <c r="B8768" s="267" t="s">
        <v>19567</v>
      </c>
      <c r="C8768" s="267" t="s">
        <v>2525</v>
      </c>
      <c r="D8768" s="268"/>
      <c r="E8768" s="267">
        <v>70</v>
      </c>
      <c r="F8768" s="269">
        <v>484</v>
      </c>
      <c r="G8768" s="270">
        <v>972.8</v>
      </c>
      <c r="M8768" s="267">
        <v>-91.149783319442733</v>
      </c>
    </row>
    <row r="8769" spans="1:13" x14ac:dyDescent="0.25">
      <c r="A8769" s="267">
        <v>12064084</v>
      </c>
      <c r="B8769" s="267" t="s">
        <v>19569</v>
      </c>
      <c r="C8769" s="267" t="s">
        <v>22275</v>
      </c>
      <c r="D8769" s="268"/>
      <c r="E8769" s="267">
        <v>70</v>
      </c>
      <c r="F8769" s="269">
        <v>769</v>
      </c>
      <c r="G8769" s="270">
        <v>1546</v>
      </c>
      <c r="M8769" s="267">
        <v>-87.184544719738184</v>
      </c>
    </row>
    <row r="8770" spans="1:13" x14ac:dyDescent="0.25">
      <c r="A8770" s="267">
        <v>12064125</v>
      </c>
      <c r="B8770" s="267" t="s">
        <v>16269</v>
      </c>
      <c r="C8770" s="267" t="s">
        <v>2525</v>
      </c>
      <c r="D8770" s="268"/>
      <c r="E8770" s="267">
        <v>70</v>
      </c>
      <c r="F8770" s="269">
        <v>1146</v>
      </c>
      <c r="G8770" s="270">
        <v>2303.4</v>
      </c>
      <c r="M8770" s="267">
        <v>-90.343293082117341</v>
      </c>
    </row>
    <row r="8771" spans="1:13" x14ac:dyDescent="0.25">
      <c r="A8771" s="267">
        <v>12064128</v>
      </c>
      <c r="B8771" s="267" t="s">
        <v>19572</v>
      </c>
      <c r="C8771" s="267" t="s">
        <v>2525</v>
      </c>
      <c r="D8771" s="268"/>
      <c r="E8771" s="267">
        <v>70</v>
      </c>
      <c r="F8771" s="269">
        <v>367</v>
      </c>
      <c r="G8771" s="270">
        <v>736.8</v>
      </c>
      <c r="M8771" s="267">
        <v>-88.642379731243267</v>
      </c>
    </row>
    <row r="8772" spans="1:13" x14ac:dyDescent="0.25">
      <c r="A8772" s="267">
        <v>12064130</v>
      </c>
      <c r="B8772" s="267" t="s">
        <v>19574</v>
      </c>
      <c r="C8772" s="267" t="s">
        <v>2525</v>
      </c>
      <c r="D8772" s="268"/>
      <c r="E8772" s="267">
        <v>70</v>
      </c>
      <c r="F8772" s="269">
        <v>270</v>
      </c>
      <c r="G8772" s="270">
        <v>542.6</v>
      </c>
      <c r="M8772" s="267">
        <v>-88.431336389264857</v>
      </c>
    </row>
    <row r="8773" spans="1:13" x14ac:dyDescent="0.25">
      <c r="A8773" s="267">
        <v>12064136</v>
      </c>
      <c r="B8773" s="267" t="s">
        <v>19576</v>
      </c>
      <c r="C8773" s="267" t="s">
        <v>2525</v>
      </c>
      <c r="D8773" s="268"/>
      <c r="E8773" s="267">
        <v>60</v>
      </c>
      <c r="F8773" s="269">
        <v>6322</v>
      </c>
      <c r="G8773" s="270">
        <v>12707</v>
      </c>
      <c r="M8773" s="267">
        <v>-81.000641939333065</v>
      </c>
    </row>
    <row r="8774" spans="1:13" x14ac:dyDescent="0.25">
      <c r="A8774" s="267">
        <v>12064153</v>
      </c>
      <c r="B8774" s="267" t="s">
        <v>19578</v>
      </c>
      <c r="C8774" s="267" t="s">
        <v>2525</v>
      </c>
      <c r="D8774" s="268"/>
      <c r="E8774" s="267">
        <v>70</v>
      </c>
      <c r="F8774" s="269">
        <v>350</v>
      </c>
      <c r="G8774" s="270">
        <v>703</v>
      </c>
      <c r="M8774" s="267">
        <v>-91.90287041783678</v>
      </c>
    </row>
    <row r="8775" spans="1:13" x14ac:dyDescent="0.25">
      <c r="A8775" s="267">
        <v>12064172</v>
      </c>
      <c r="B8775" s="267" t="s">
        <v>19580</v>
      </c>
      <c r="C8775" s="267" t="s">
        <v>2525</v>
      </c>
      <c r="D8775" s="268"/>
      <c r="E8775" s="267">
        <v>70</v>
      </c>
      <c r="F8775" s="269">
        <v>438</v>
      </c>
      <c r="G8775" s="270">
        <v>880.2</v>
      </c>
      <c r="M8775" s="267">
        <v>-89.704265436139252</v>
      </c>
    </row>
    <row r="8776" spans="1:13" x14ac:dyDescent="0.25">
      <c r="A8776" s="267">
        <v>12064190</v>
      </c>
      <c r="B8776" s="267" t="s">
        <v>19582</v>
      </c>
      <c r="C8776" s="267" t="s">
        <v>2525</v>
      </c>
      <c r="D8776" s="268"/>
      <c r="E8776" s="267">
        <v>70</v>
      </c>
      <c r="F8776" s="269">
        <v>622</v>
      </c>
      <c r="G8776" s="270">
        <v>1250.8</v>
      </c>
      <c r="M8776" s="267">
        <v>-90.61038529940754</v>
      </c>
    </row>
    <row r="8777" spans="1:13" x14ac:dyDescent="0.25">
      <c r="A8777" s="267">
        <v>12064205</v>
      </c>
      <c r="B8777" s="267" t="s">
        <v>19584</v>
      </c>
      <c r="C8777" s="267" t="s">
        <v>2525</v>
      </c>
      <c r="D8777" s="268"/>
      <c r="E8777" s="267">
        <v>70</v>
      </c>
      <c r="F8777" s="269">
        <v>359</v>
      </c>
      <c r="G8777" s="270">
        <v>720.8</v>
      </c>
      <c r="M8777" s="267">
        <v>-228.62906946780194</v>
      </c>
    </row>
    <row r="8778" spans="1:13" x14ac:dyDescent="0.25">
      <c r="A8778" s="267">
        <v>12064222</v>
      </c>
      <c r="B8778" s="267" t="s">
        <v>19586</v>
      </c>
      <c r="C8778" s="267" t="s">
        <v>2525</v>
      </c>
      <c r="D8778" s="268"/>
      <c r="E8778" s="267">
        <v>70</v>
      </c>
      <c r="F8778" s="269">
        <v>514</v>
      </c>
      <c r="G8778" s="270">
        <v>1033.2</v>
      </c>
      <c r="M8778" s="267">
        <v>-86.955833070383704</v>
      </c>
    </row>
    <row r="8779" spans="1:13" x14ac:dyDescent="0.25">
      <c r="A8779" s="267">
        <v>12064227</v>
      </c>
      <c r="B8779" s="267" t="s">
        <v>19588</v>
      </c>
      <c r="C8779" s="267" t="s">
        <v>2525</v>
      </c>
      <c r="D8779" s="268"/>
      <c r="E8779" s="267">
        <v>50</v>
      </c>
      <c r="F8779" s="269">
        <v>8322</v>
      </c>
      <c r="G8779" s="270">
        <v>16726.400000000001</v>
      </c>
      <c r="M8779" s="267">
        <v>-70.676839024214701</v>
      </c>
    </row>
    <row r="8780" spans="1:13" x14ac:dyDescent="0.25">
      <c r="A8780" s="267">
        <v>12064266</v>
      </c>
      <c r="B8780" s="267" t="s">
        <v>19590</v>
      </c>
      <c r="C8780" s="267" t="s">
        <v>2525</v>
      </c>
      <c r="D8780" s="268"/>
      <c r="E8780" s="267">
        <v>70</v>
      </c>
      <c r="F8780" s="269">
        <v>1338</v>
      </c>
      <c r="G8780" s="270">
        <v>2689.2</v>
      </c>
      <c r="M8780" s="267">
        <v>-86.283724903040223</v>
      </c>
    </row>
    <row r="8781" spans="1:13" x14ac:dyDescent="0.25">
      <c r="A8781" s="267">
        <v>12064268</v>
      </c>
      <c r="B8781" s="267" t="s">
        <v>19592</v>
      </c>
      <c r="C8781" s="267" t="s">
        <v>22275</v>
      </c>
      <c r="D8781" s="268"/>
      <c r="E8781" s="267">
        <v>50</v>
      </c>
      <c r="F8781" s="269">
        <v>1590</v>
      </c>
      <c r="G8781" s="270">
        <v>3196.2</v>
      </c>
      <c r="M8781" s="267">
        <v>-76.331323030083936</v>
      </c>
    </row>
    <row r="8782" spans="1:13" x14ac:dyDescent="0.25">
      <c r="A8782" s="267">
        <v>12064274</v>
      </c>
      <c r="B8782" s="267" t="s">
        <v>19594</v>
      </c>
      <c r="C8782" s="267" t="s">
        <v>2525</v>
      </c>
      <c r="D8782" s="268"/>
      <c r="E8782" s="267">
        <v>70</v>
      </c>
      <c r="F8782" s="269">
        <v>2113</v>
      </c>
      <c r="G8782" s="270">
        <v>4247.8</v>
      </c>
      <c r="M8782" s="267">
        <v>-90.339999747275115</v>
      </c>
    </row>
    <row r="8783" spans="1:13" x14ac:dyDescent="0.25">
      <c r="A8783" s="267">
        <v>12064288</v>
      </c>
      <c r="B8783" s="267" t="s">
        <v>19596</v>
      </c>
      <c r="C8783" s="267" t="s">
        <v>2525</v>
      </c>
      <c r="D8783" s="268"/>
      <c r="E8783" s="267">
        <v>70</v>
      </c>
      <c r="F8783" s="269">
        <v>341</v>
      </c>
      <c r="G8783" s="270">
        <v>685</v>
      </c>
      <c r="M8783" s="267">
        <v>-91.310516063703687</v>
      </c>
    </row>
    <row r="8784" spans="1:13" x14ac:dyDescent="0.25">
      <c r="A8784" s="267">
        <v>12064290</v>
      </c>
      <c r="B8784" s="267" t="s">
        <v>19598</v>
      </c>
      <c r="C8784" s="267" t="s">
        <v>2525</v>
      </c>
      <c r="D8784" s="268"/>
      <c r="E8784" s="267">
        <v>70</v>
      </c>
      <c r="F8784" s="269">
        <v>714</v>
      </c>
      <c r="G8784" s="270">
        <v>1434.8</v>
      </c>
      <c r="M8784" s="267">
        <v>-89.462572254762406</v>
      </c>
    </row>
    <row r="8785" spans="1:13" x14ac:dyDescent="0.25">
      <c r="A8785" s="267">
        <v>12064303</v>
      </c>
      <c r="B8785" s="267" t="s">
        <v>19600</v>
      </c>
      <c r="C8785" s="267" t="s">
        <v>2525</v>
      </c>
      <c r="D8785" s="268"/>
      <c r="E8785" s="267">
        <v>70</v>
      </c>
      <c r="F8785" s="269">
        <v>296</v>
      </c>
      <c r="G8785" s="270">
        <v>594.6</v>
      </c>
      <c r="M8785" s="267">
        <v>-87.538337117235955</v>
      </c>
    </row>
    <row r="8786" spans="1:13" x14ac:dyDescent="0.25">
      <c r="A8786" s="267">
        <v>12064317</v>
      </c>
      <c r="B8786" s="267" t="s">
        <v>19602</v>
      </c>
      <c r="C8786" s="267" t="s">
        <v>22275</v>
      </c>
      <c r="D8786" s="268"/>
      <c r="E8786" s="267">
        <v>70</v>
      </c>
      <c r="F8786" s="269">
        <v>3438</v>
      </c>
      <c r="G8786" s="270">
        <v>6910.6</v>
      </c>
      <c r="M8786" s="267">
        <v>-87.027212170867088</v>
      </c>
    </row>
    <row r="8787" spans="1:13" x14ac:dyDescent="0.25">
      <c r="A8787" s="267">
        <v>12064336</v>
      </c>
      <c r="B8787" s="267" t="s">
        <v>19604</v>
      </c>
      <c r="C8787" s="267" t="s">
        <v>2525</v>
      </c>
      <c r="D8787" s="268"/>
      <c r="E8787" s="267">
        <v>50</v>
      </c>
      <c r="F8787" s="269">
        <v>8425</v>
      </c>
      <c r="G8787" s="270">
        <v>16934</v>
      </c>
      <c r="M8787" s="267">
        <v>-78.4600868832229</v>
      </c>
    </row>
    <row r="8788" spans="1:13" x14ac:dyDescent="0.25">
      <c r="A8788" s="267">
        <v>12064340</v>
      </c>
      <c r="B8788" s="267" t="s">
        <v>19606</v>
      </c>
      <c r="C8788" s="267" t="s">
        <v>2525</v>
      </c>
      <c r="D8788" s="268"/>
      <c r="E8788" s="267">
        <v>50</v>
      </c>
      <c r="F8788" s="269">
        <v>1270</v>
      </c>
      <c r="G8788" s="270">
        <v>2552.8000000000002</v>
      </c>
      <c r="M8788" s="267">
        <v>-41.298368986239495</v>
      </c>
    </row>
    <row r="8789" spans="1:13" x14ac:dyDescent="0.25">
      <c r="A8789" s="267">
        <v>12064349</v>
      </c>
      <c r="B8789" s="267" t="s">
        <v>19608</v>
      </c>
      <c r="C8789" s="267" t="s">
        <v>2525</v>
      </c>
      <c r="D8789" s="268"/>
      <c r="E8789" s="267">
        <v>70</v>
      </c>
      <c r="F8789" s="269">
        <v>473</v>
      </c>
      <c r="G8789" s="270">
        <v>950.6</v>
      </c>
      <c r="M8789" s="267">
        <v>-88.728762288828023</v>
      </c>
    </row>
    <row r="8790" spans="1:13" x14ac:dyDescent="0.25">
      <c r="A8790" s="267">
        <v>12064365</v>
      </c>
      <c r="B8790" s="267" t="s">
        <v>19610</v>
      </c>
      <c r="C8790" s="267" t="s">
        <v>2525</v>
      </c>
      <c r="D8790" s="268"/>
      <c r="E8790" s="267">
        <v>70</v>
      </c>
      <c r="F8790" s="269">
        <v>746</v>
      </c>
      <c r="G8790" s="270">
        <v>1498.6</v>
      </c>
      <c r="M8790" s="267">
        <v>-86.476577094547011</v>
      </c>
    </row>
    <row r="8791" spans="1:13" x14ac:dyDescent="0.25">
      <c r="A8791" s="267">
        <v>12064370</v>
      </c>
      <c r="B8791" s="267" t="s">
        <v>19612</v>
      </c>
      <c r="C8791" s="267" t="s">
        <v>2525</v>
      </c>
      <c r="D8791" s="268"/>
      <c r="E8791" s="267">
        <v>70</v>
      </c>
      <c r="F8791" s="269">
        <v>704</v>
      </c>
      <c r="G8791" s="270">
        <v>1415.8</v>
      </c>
      <c r="M8791" s="267">
        <v>-88.362549317218537</v>
      </c>
    </row>
    <row r="8792" spans="1:13" x14ac:dyDescent="0.25">
      <c r="A8792" s="267">
        <v>12064371</v>
      </c>
      <c r="B8792" s="267" t="s">
        <v>19614</v>
      </c>
      <c r="C8792" s="267" t="s">
        <v>2525</v>
      </c>
      <c r="D8792" s="268"/>
      <c r="E8792" s="267">
        <v>70</v>
      </c>
      <c r="F8792" s="269">
        <v>848</v>
      </c>
      <c r="G8792" s="270">
        <v>1705.2</v>
      </c>
      <c r="M8792" s="267">
        <v>-90.427442802583968</v>
      </c>
    </row>
    <row r="8793" spans="1:13" x14ac:dyDescent="0.25">
      <c r="A8793" s="267">
        <v>12064380</v>
      </c>
      <c r="B8793" s="267" t="s">
        <v>22205</v>
      </c>
      <c r="C8793" s="267" t="s">
        <v>2525</v>
      </c>
      <c r="D8793" s="268"/>
      <c r="E8793" s="267">
        <v>60</v>
      </c>
      <c r="F8793" s="269">
        <v>6960</v>
      </c>
      <c r="G8793" s="270">
        <v>13990.4</v>
      </c>
      <c r="M8793" s="267">
        <v>-84.368248076719951</v>
      </c>
    </row>
    <row r="8794" spans="1:13" x14ac:dyDescent="0.25">
      <c r="A8794" s="267">
        <v>12064388</v>
      </c>
      <c r="B8794" s="267" t="s">
        <v>19617</v>
      </c>
      <c r="C8794" s="267" t="s">
        <v>2525</v>
      </c>
      <c r="D8794" s="268"/>
      <c r="E8794" s="267">
        <v>70</v>
      </c>
      <c r="F8794" s="269">
        <v>456</v>
      </c>
      <c r="G8794" s="270">
        <v>916</v>
      </c>
      <c r="M8794" s="267">
        <v>-86.915899189297647</v>
      </c>
    </row>
    <row r="8795" spans="1:13" x14ac:dyDescent="0.25">
      <c r="A8795" s="267">
        <v>12064393</v>
      </c>
      <c r="B8795" s="267" t="s">
        <v>19619</v>
      </c>
      <c r="C8795" s="267" t="s">
        <v>2525</v>
      </c>
      <c r="D8795" s="268"/>
      <c r="E8795" s="267">
        <v>70</v>
      </c>
      <c r="F8795" s="269">
        <v>520</v>
      </c>
      <c r="G8795" s="270">
        <v>1044.8</v>
      </c>
      <c r="M8795" s="267">
        <v>-87.009401529939851</v>
      </c>
    </row>
    <row r="8796" spans="1:13" x14ac:dyDescent="0.25">
      <c r="A8796" s="267">
        <v>12064408</v>
      </c>
      <c r="B8796" s="267" t="s">
        <v>19621</v>
      </c>
      <c r="C8796" s="267" t="s">
        <v>2525</v>
      </c>
      <c r="D8796" s="268"/>
      <c r="E8796" s="267">
        <v>60</v>
      </c>
      <c r="F8796" s="269">
        <v>2244</v>
      </c>
      <c r="G8796" s="270">
        <v>4510.3999999999996</v>
      </c>
      <c r="M8796" s="267">
        <v>-81.855323966746525</v>
      </c>
    </row>
    <row r="8797" spans="1:13" x14ac:dyDescent="0.25">
      <c r="A8797" s="267">
        <v>12064417</v>
      </c>
      <c r="B8797" s="267" t="s">
        <v>19623</v>
      </c>
      <c r="C8797" s="267" t="s">
        <v>2525</v>
      </c>
      <c r="D8797" s="268"/>
      <c r="E8797" s="267">
        <v>70</v>
      </c>
      <c r="F8797" s="269">
        <v>287</v>
      </c>
      <c r="G8797" s="270">
        <v>576</v>
      </c>
      <c r="M8797" s="267">
        <v>-88.832740110003655</v>
      </c>
    </row>
    <row r="8798" spans="1:13" x14ac:dyDescent="0.25">
      <c r="A8798" s="267">
        <v>12064420</v>
      </c>
      <c r="B8798" s="267" t="s">
        <v>19625</v>
      </c>
      <c r="C8798" s="267" t="s">
        <v>2525</v>
      </c>
      <c r="D8798" s="268"/>
      <c r="E8798" s="267">
        <v>70</v>
      </c>
      <c r="F8798" s="269">
        <v>240</v>
      </c>
      <c r="G8798" s="270">
        <v>481.4</v>
      </c>
      <c r="M8798" s="267">
        <v>-89.701753831448912</v>
      </c>
    </row>
    <row r="8799" spans="1:13" x14ac:dyDescent="0.25">
      <c r="A8799" s="267">
        <v>12064428</v>
      </c>
      <c r="B8799" s="267" t="s">
        <v>19627</v>
      </c>
      <c r="C8799" s="267" t="s">
        <v>2525</v>
      </c>
      <c r="D8799" s="268"/>
      <c r="E8799" s="267">
        <v>60</v>
      </c>
      <c r="F8799" s="269">
        <v>7541</v>
      </c>
      <c r="G8799" s="270">
        <v>15157.2</v>
      </c>
      <c r="M8799" s="267">
        <v>-82.714009564291544</v>
      </c>
    </row>
    <row r="8800" spans="1:13" x14ac:dyDescent="0.25">
      <c r="A8800" s="267">
        <v>12064448</v>
      </c>
      <c r="B8800" s="267" t="s">
        <v>19629</v>
      </c>
      <c r="C8800" s="267" t="s">
        <v>22275</v>
      </c>
      <c r="D8800" s="268"/>
      <c r="E8800" s="267">
        <v>70</v>
      </c>
      <c r="F8800" s="269">
        <v>2735</v>
      </c>
      <c r="G8800" s="270">
        <v>5497.8</v>
      </c>
      <c r="M8800" s="267">
        <v>-86.353050304704013</v>
      </c>
    </row>
    <row r="8801" spans="1:13" x14ac:dyDescent="0.25">
      <c r="A8801" s="267">
        <v>12064472</v>
      </c>
      <c r="B8801" s="267" t="s">
        <v>19631</v>
      </c>
      <c r="C8801" s="267" t="s">
        <v>22275</v>
      </c>
      <c r="D8801" s="268"/>
      <c r="E8801" s="267">
        <v>60</v>
      </c>
      <c r="F8801" s="269">
        <v>12873</v>
      </c>
      <c r="G8801" s="270">
        <v>25875.200000000001</v>
      </c>
      <c r="M8801" s="267">
        <v>-84.46794396129944</v>
      </c>
    </row>
    <row r="8802" spans="1:13" x14ac:dyDescent="0.25">
      <c r="A8802" s="267">
        <v>12064480</v>
      </c>
      <c r="B8802" s="267" t="s">
        <v>19633</v>
      </c>
      <c r="C8802" s="267" t="s">
        <v>2525</v>
      </c>
      <c r="D8802" s="268"/>
      <c r="E8802" s="267">
        <v>60</v>
      </c>
      <c r="F8802" s="269">
        <v>198</v>
      </c>
      <c r="G8802" s="270">
        <v>398.2</v>
      </c>
      <c r="M8802" s="267">
        <v>-83.162812748299174</v>
      </c>
    </row>
    <row r="8803" spans="1:13" x14ac:dyDescent="0.25">
      <c r="A8803" s="267">
        <v>12064482</v>
      </c>
      <c r="B8803" s="267" t="s">
        <v>19635</v>
      </c>
      <c r="C8803" s="267" t="s">
        <v>2525</v>
      </c>
      <c r="D8803" s="268"/>
      <c r="E8803" s="267">
        <v>60</v>
      </c>
      <c r="F8803" s="269">
        <v>747</v>
      </c>
      <c r="G8803" s="270">
        <v>1500.8</v>
      </c>
      <c r="M8803" s="267">
        <v>-84.936787125391717</v>
      </c>
    </row>
    <row r="8804" spans="1:13" x14ac:dyDescent="0.25">
      <c r="A8804" s="267">
        <v>12064484</v>
      </c>
      <c r="B8804" s="267" t="s">
        <v>19637</v>
      </c>
      <c r="C8804" s="267" t="s">
        <v>2525</v>
      </c>
      <c r="D8804" s="268"/>
      <c r="E8804" s="267">
        <v>70</v>
      </c>
      <c r="F8804" s="269">
        <v>429</v>
      </c>
      <c r="G8804" s="270">
        <v>863.2</v>
      </c>
      <c r="M8804" s="267">
        <v>-88.301609136372633</v>
      </c>
    </row>
    <row r="8805" spans="1:13" x14ac:dyDescent="0.25">
      <c r="A8805" s="267">
        <v>12064512</v>
      </c>
      <c r="B8805" s="267" t="s">
        <v>19639</v>
      </c>
      <c r="C8805" s="267" t="s">
        <v>22275</v>
      </c>
      <c r="D8805" s="268"/>
      <c r="E8805" s="267">
        <v>70</v>
      </c>
      <c r="F8805" s="269">
        <v>3749</v>
      </c>
      <c r="G8805" s="270">
        <v>7534.6</v>
      </c>
      <c r="M8805" s="267">
        <v>-89.135111020968452</v>
      </c>
    </row>
    <row r="8806" spans="1:13" x14ac:dyDescent="0.25">
      <c r="A8806" s="267">
        <v>12064538</v>
      </c>
      <c r="B8806" s="267" t="s">
        <v>19641</v>
      </c>
      <c r="C8806" s="267" t="s">
        <v>2525</v>
      </c>
      <c r="D8806" s="268"/>
      <c r="E8806" s="267">
        <v>70</v>
      </c>
      <c r="F8806" s="269">
        <v>345</v>
      </c>
      <c r="G8806" s="270">
        <v>692.8</v>
      </c>
      <c r="M8806" s="267">
        <v>-91.67788867037666</v>
      </c>
    </row>
    <row r="8807" spans="1:13" x14ac:dyDescent="0.25">
      <c r="A8807" s="267">
        <v>12064539</v>
      </c>
      <c r="B8807" s="267" t="s">
        <v>19643</v>
      </c>
      <c r="C8807" s="267" t="s">
        <v>2525</v>
      </c>
      <c r="D8807" s="268"/>
      <c r="E8807" s="267">
        <v>60</v>
      </c>
      <c r="F8807" s="269">
        <v>644</v>
      </c>
      <c r="G8807" s="270">
        <v>1295.4000000000001</v>
      </c>
      <c r="M8807" s="267">
        <v>-83.498107095506043</v>
      </c>
    </row>
    <row r="8808" spans="1:13" x14ac:dyDescent="0.25">
      <c r="A8808" s="267">
        <v>12065036</v>
      </c>
      <c r="B8808" s="267" t="s">
        <v>19645</v>
      </c>
      <c r="C8808" s="267" t="s">
        <v>2525</v>
      </c>
      <c r="D8808" s="268"/>
      <c r="E8808" s="267">
        <v>60</v>
      </c>
      <c r="F8808" s="269">
        <v>3881</v>
      </c>
      <c r="G8808" s="270">
        <v>7800.2</v>
      </c>
      <c r="M8808" s="267">
        <v>-81.168124973308579</v>
      </c>
    </row>
    <row r="8809" spans="1:13" x14ac:dyDescent="0.25">
      <c r="A8809" s="267">
        <v>12065084</v>
      </c>
      <c r="B8809" s="267" t="s">
        <v>22293</v>
      </c>
      <c r="C8809" s="267" t="s">
        <v>22275</v>
      </c>
      <c r="D8809" s="268"/>
      <c r="E8809" s="267">
        <v>70</v>
      </c>
      <c r="F8809" s="269">
        <v>3045</v>
      </c>
      <c r="G8809" s="270">
        <v>6119.6</v>
      </c>
      <c r="M8809" s="267">
        <v>-88.944669385115162</v>
      </c>
    </row>
    <row r="8810" spans="1:13" x14ac:dyDescent="0.25">
      <c r="A8810" s="267">
        <v>12065096</v>
      </c>
      <c r="B8810" s="267" t="s">
        <v>22206</v>
      </c>
      <c r="C8810" s="267" t="s">
        <v>2525</v>
      </c>
      <c r="D8810" s="268"/>
      <c r="E8810" s="267">
        <v>60</v>
      </c>
      <c r="F8810" s="269">
        <v>5561</v>
      </c>
      <c r="G8810" s="270">
        <v>11177.6</v>
      </c>
      <c r="M8810" s="267">
        <v>-79.155751990353721</v>
      </c>
    </row>
    <row r="8811" spans="1:13" x14ac:dyDescent="0.25">
      <c r="A8811" s="267">
        <v>12065100</v>
      </c>
      <c r="B8811" s="267" t="s">
        <v>19649</v>
      </c>
      <c r="C8811" s="267" t="s">
        <v>22275</v>
      </c>
      <c r="D8811" s="268"/>
      <c r="E8811" s="267">
        <v>50</v>
      </c>
      <c r="F8811" s="269">
        <v>2934</v>
      </c>
      <c r="G8811" s="270">
        <v>5897.6</v>
      </c>
      <c r="M8811" s="267">
        <v>-78.597542769764587</v>
      </c>
    </row>
    <row r="8812" spans="1:13" x14ac:dyDescent="0.25">
      <c r="A8812" s="267">
        <v>12065117</v>
      </c>
      <c r="B8812" s="267" t="s">
        <v>19651</v>
      </c>
      <c r="C8812" s="267" t="s">
        <v>2525</v>
      </c>
      <c r="D8812" s="268"/>
      <c r="E8812" s="267">
        <v>70</v>
      </c>
      <c r="F8812" s="269">
        <v>418</v>
      </c>
      <c r="G8812" s="270">
        <v>839.2</v>
      </c>
      <c r="M8812" s="267">
        <v>-89.715645386449211</v>
      </c>
    </row>
    <row r="8813" spans="1:13" x14ac:dyDescent="0.25">
      <c r="A8813" s="267">
        <v>12065136</v>
      </c>
      <c r="B8813" s="267" t="s">
        <v>19653</v>
      </c>
      <c r="C8813" s="267" t="s">
        <v>22275</v>
      </c>
      <c r="D8813" s="268"/>
      <c r="E8813" s="267">
        <v>50</v>
      </c>
      <c r="F8813" s="269">
        <v>12827</v>
      </c>
      <c r="G8813" s="270">
        <v>25782</v>
      </c>
      <c r="M8813" s="267">
        <v>-73.30879302348167</v>
      </c>
    </row>
    <row r="8814" spans="1:13" x14ac:dyDescent="0.25">
      <c r="A8814" s="267">
        <v>12065144</v>
      </c>
      <c r="B8814" s="267" t="s">
        <v>19655</v>
      </c>
      <c r="C8814" s="267" t="s">
        <v>22275</v>
      </c>
      <c r="D8814" s="268"/>
      <c r="E8814" s="267">
        <v>60</v>
      </c>
      <c r="F8814" s="269">
        <v>12240</v>
      </c>
      <c r="G8814" s="270">
        <v>24602.799999999999</v>
      </c>
      <c r="M8814" s="267">
        <v>-81.864543337165372</v>
      </c>
    </row>
    <row r="8815" spans="1:13" x14ac:dyDescent="0.25">
      <c r="A8815" s="267">
        <v>12065165</v>
      </c>
      <c r="B8815" s="267" t="s">
        <v>19657</v>
      </c>
      <c r="C8815" s="267" t="s">
        <v>22275</v>
      </c>
      <c r="D8815" s="268"/>
      <c r="E8815" s="267">
        <v>70</v>
      </c>
      <c r="F8815" s="269">
        <v>3540</v>
      </c>
      <c r="G8815" s="270">
        <v>7114.4</v>
      </c>
      <c r="M8815" s="267">
        <v>-85.239094515704878</v>
      </c>
    </row>
    <row r="8816" spans="1:13" x14ac:dyDescent="0.25">
      <c r="A8816" s="267">
        <v>12065180</v>
      </c>
      <c r="B8816" s="267" t="s">
        <v>19659</v>
      </c>
      <c r="C8816" s="267" t="s">
        <v>2525</v>
      </c>
      <c r="D8816" s="268"/>
      <c r="E8816" s="267">
        <v>70</v>
      </c>
      <c r="F8816" s="269">
        <v>3290</v>
      </c>
      <c r="G8816" s="270">
        <v>6612.4</v>
      </c>
      <c r="M8816" s="267">
        <v>-86.551526150332734</v>
      </c>
    </row>
    <row r="8817" spans="1:13" x14ac:dyDescent="0.25">
      <c r="A8817" s="267">
        <v>12065193</v>
      </c>
      <c r="B8817" s="267" t="s">
        <v>19661</v>
      </c>
      <c r="C8817" s="267" t="s">
        <v>22275</v>
      </c>
      <c r="D8817" s="268"/>
      <c r="E8817" s="267">
        <v>50</v>
      </c>
      <c r="F8817" s="269">
        <v>2131</v>
      </c>
      <c r="G8817" s="270">
        <v>4283.8</v>
      </c>
      <c r="M8817" s="267">
        <v>116.23940374395474</v>
      </c>
    </row>
    <row r="8818" spans="1:13" x14ac:dyDescent="0.25">
      <c r="A8818" s="267">
        <v>12065198</v>
      </c>
      <c r="B8818" s="267" t="s">
        <v>19663</v>
      </c>
      <c r="C8818" s="267" t="s">
        <v>2525</v>
      </c>
      <c r="D8818" s="268"/>
      <c r="E8818" s="267">
        <v>70</v>
      </c>
      <c r="F8818" s="269">
        <v>3992</v>
      </c>
      <c r="G8818" s="270">
        <v>8024.6</v>
      </c>
      <c r="M8818" s="267">
        <v>-87.868155006002425</v>
      </c>
    </row>
    <row r="8819" spans="1:13" x14ac:dyDescent="0.25">
      <c r="A8819" s="267">
        <v>12065225</v>
      </c>
      <c r="B8819" s="267" t="s">
        <v>19665</v>
      </c>
      <c r="C8819" s="267" t="s">
        <v>2525</v>
      </c>
      <c r="D8819" s="268"/>
      <c r="E8819" s="267">
        <v>60</v>
      </c>
      <c r="F8819" s="269">
        <v>7043</v>
      </c>
      <c r="G8819" s="270">
        <v>14156.4</v>
      </c>
      <c r="M8819" s="267">
        <v>-81.917084293193398</v>
      </c>
    </row>
    <row r="8820" spans="1:13" x14ac:dyDescent="0.25">
      <c r="A8820" s="267">
        <v>12065251</v>
      </c>
      <c r="B8820" s="267" t="s">
        <v>19667</v>
      </c>
      <c r="C8820" s="267" t="s">
        <v>2525</v>
      </c>
      <c r="D8820" s="268"/>
      <c r="E8820" s="267">
        <v>50</v>
      </c>
      <c r="F8820" s="269">
        <v>5243</v>
      </c>
      <c r="G8820" s="270">
        <v>10538.4</v>
      </c>
      <c r="M8820" s="267">
        <v>-77.68181023083757</v>
      </c>
    </row>
    <row r="8821" spans="1:13" x14ac:dyDescent="0.25">
      <c r="A8821" s="267">
        <v>12065256</v>
      </c>
      <c r="B8821" s="267" t="s">
        <v>19669</v>
      </c>
      <c r="C8821" s="267" t="s">
        <v>22275</v>
      </c>
      <c r="D8821" s="268"/>
      <c r="E8821" s="267">
        <v>50</v>
      </c>
      <c r="F8821" s="269">
        <v>20738</v>
      </c>
      <c r="G8821" s="270">
        <v>41683.800000000003</v>
      </c>
      <c r="M8821" s="267">
        <v>-75.985718094267298</v>
      </c>
    </row>
    <row r="8822" spans="1:13" x14ac:dyDescent="0.25">
      <c r="A8822" s="267">
        <v>12065276</v>
      </c>
      <c r="B8822" s="267" t="s">
        <v>19671</v>
      </c>
      <c r="C8822" s="267" t="s">
        <v>2525</v>
      </c>
      <c r="D8822" s="268"/>
      <c r="E8822" s="267">
        <v>70</v>
      </c>
      <c r="F8822" s="269">
        <v>216</v>
      </c>
      <c r="G8822" s="270">
        <v>434.8</v>
      </c>
      <c r="M8822" s="267">
        <v>-90.414435882173905</v>
      </c>
    </row>
    <row r="8823" spans="1:13" x14ac:dyDescent="0.25">
      <c r="A8823" s="267">
        <v>12065301</v>
      </c>
      <c r="B8823" s="267" t="s">
        <v>19673</v>
      </c>
      <c r="C8823" s="267" t="s">
        <v>2525</v>
      </c>
      <c r="D8823" s="268"/>
      <c r="E8823" s="267">
        <v>70</v>
      </c>
      <c r="F8823" s="269">
        <v>431</v>
      </c>
      <c r="G8823" s="270">
        <v>866</v>
      </c>
      <c r="M8823" s="267">
        <v>-92.048934886470249</v>
      </c>
    </row>
    <row r="8824" spans="1:13" x14ac:dyDescent="0.25">
      <c r="A8824" s="267">
        <v>12065310</v>
      </c>
      <c r="B8824" s="267" t="s">
        <v>19675</v>
      </c>
      <c r="C8824" s="267" t="s">
        <v>2525</v>
      </c>
      <c r="D8824" s="268"/>
      <c r="E8824" s="267">
        <v>70</v>
      </c>
      <c r="F8824" s="269">
        <v>607</v>
      </c>
      <c r="G8824" s="270">
        <v>1220.5999999999999</v>
      </c>
      <c r="M8824" s="267">
        <v>-90.705482677749814</v>
      </c>
    </row>
    <row r="8825" spans="1:13" x14ac:dyDescent="0.25">
      <c r="A8825" s="267">
        <v>12065332</v>
      </c>
      <c r="B8825" s="267" t="s">
        <v>19677</v>
      </c>
      <c r="C8825" s="267" t="s">
        <v>22275</v>
      </c>
      <c r="D8825" s="268"/>
      <c r="E8825" s="267">
        <v>50</v>
      </c>
      <c r="F8825" s="269">
        <v>5802</v>
      </c>
      <c r="G8825" s="270">
        <v>11662.4</v>
      </c>
      <c r="M8825" s="267">
        <v>-78.526739660717752</v>
      </c>
    </row>
    <row r="8826" spans="1:13" x14ac:dyDescent="0.25">
      <c r="A8826" s="267">
        <v>12065356</v>
      </c>
      <c r="B8826" s="267" t="s">
        <v>19679</v>
      </c>
      <c r="C8826" s="267" t="s">
        <v>22275</v>
      </c>
      <c r="D8826" s="268"/>
      <c r="E8826" s="267">
        <v>70</v>
      </c>
      <c r="F8826" s="269">
        <v>6785</v>
      </c>
      <c r="G8826" s="270">
        <v>13638</v>
      </c>
      <c r="M8826" s="267">
        <v>-89.4503763188101</v>
      </c>
    </row>
    <row r="8827" spans="1:13" x14ac:dyDescent="0.25">
      <c r="A8827" s="267">
        <v>12066008</v>
      </c>
      <c r="B8827" s="267" t="s">
        <v>19681</v>
      </c>
      <c r="C8827" s="267" t="s">
        <v>2525</v>
      </c>
      <c r="D8827" s="268"/>
      <c r="E8827" s="267">
        <v>70</v>
      </c>
      <c r="F8827" s="269">
        <v>1321</v>
      </c>
      <c r="G8827" s="270">
        <v>2655.8</v>
      </c>
      <c r="M8827" s="267">
        <v>-88.283381763932866</v>
      </c>
    </row>
    <row r="8828" spans="1:13" x14ac:dyDescent="0.25">
      <c r="A8828" s="267">
        <v>12066041</v>
      </c>
      <c r="B8828" s="267" t="s">
        <v>19683</v>
      </c>
      <c r="C8828" s="267" t="s">
        <v>2525</v>
      </c>
      <c r="D8828" s="268"/>
      <c r="E8828" s="267">
        <v>50</v>
      </c>
      <c r="F8828" s="269">
        <v>318</v>
      </c>
      <c r="G8828" s="270">
        <v>638.4</v>
      </c>
      <c r="M8828" s="267">
        <v>-78.892028760799718</v>
      </c>
    </row>
    <row r="8829" spans="1:13" x14ac:dyDescent="0.25">
      <c r="A8829" s="267">
        <v>12066052</v>
      </c>
      <c r="B8829" s="267" t="s">
        <v>19685</v>
      </c>
      <c r="C8829" s="267" t="s">
        <v>22275</v>
      </c>
      <c r="D8829" s="268"/>
      <c r="E8829" s="267">
        <v>70</v>
      </c>
      <c r="F8829" s="269">
        <v>4148</v>
      </c>
      <c r="G8829" s="270">
        <v>8337.7999999999993</v>
      </c>
      <c r="M8829" s="267">
        <v>-85.993021970322872</v>
      </c>
    </row>
    <row r="8830" spans="1:13" x14ac:dyDescent="0.25">
      <c r="A8830" s="267">
        <v>12066064</v>
      </c>
      <c r="B8830" s="267" t="s">
        <v>19687</v>
      </c>
      <c r="C8830" s="267" t="s">
        <v>2525</v>
      </c>
      <c r="D8830" s="268"/>
      <c r="E8830" s="267">
        <v>70</v>
      </c>
      <c r="F8830" s="269">
        <v>367</v>
      </c>
      <c r="G8830" s="270">
        <v>738</v>
      </c>
      <c r="M8830" s="267">
        <v>-92.435344843258065</v>
      </c>
    </row>
    <row r="8831" spans="1:13" x14ac:dyDescent="0.25">
      <c r="A8831" s="267">
        <v>12066104</v>
      </c>
      <c r="B8831" s="267" t="s">
        <v>19689</v>
      </c>
      <c r="C8831" s="267" t="s">
        <v>2525</v>
      </c>
      <c r="D8831" s="268"/>
      <c r="E8831" s="267">
        <v>70</v>
      </c>
      <c r="F8831" s="269">
        <v>563</v>
      </c>
      <c r="G8831" s="270">
        <v>1130.8</v>
      </c>
      <c r="M8831" s="267">
        <v>-88.729310292663428</v>
      </c>
    </row>
    <row r="8832" spans="1:13" x14ac:dyDescent="0.25">
      <c r="A8832" s="267">
        <v>12066112</v>
      </c>
      <c r="B8832" s="267" t="s">
        <v>19691</v>
      </c>
      <c r="C8832" s="267" t="s">
        <v>22275</v>
      </c>
      <c r="D8832" s="268"/>
      <c r="E8832" s="267">
        <v>70</v>
      </c>
      <c r="F8832" s="269">
        <v>4753</v>
      </c>
      <c r="G8832" s="270">
        <v>9552.6</v>
      </c>
      <c r="M8832" s="267">
        <v>-85.709803897118164</v>
      </c>
    </row>
    <row r="8833" spans="1:13" x14ac:dyDescent="0.25">
      <c r="A8833" s="267">
        <v>12066116</v>
      </c>
      <c r="B8833" s="267" t="s">
        <v>19693</v>
      </c>
      <c r="C8833" s="267" t="s">
        <v>2525</v>
      </c>
      <c r="D8833" s="268"/>
      <c r="E8833" s="267">
        <v>70</v>
      </c>
      <c r="F8833" s="269">
        <v>285</v>
      </c>
      <c r="G8833" s="270">
        <v>572.4</v>
      </c>
      <c r="M8833" s="267">
        <v>-91.488876605167633</v>
      </c>
    </row>
    <row r="8834" spans="1:13" x14ac:dyDescent="0.25">
      <c r="A8834" s="267">
        <v>12066120</v>
      </c>
      <c r="B8834" s="267" t="s">
        <v>19695</v>
      </c>
      <c r="C8834" s="267" t="s">
        <v>2525</v>
      </c>
      <c r="D8834" s="268"/>
      <c r="E8834" s="267">
        <v>60</v>
      </c>
      <c r="F8834" s="269">
        <v>277</v>
      </c>
      <c r="G8834" s="270">
        <v>557.20000000000005</v>
      </c>
      <c r="M8834" s="267">
        <v>-81.809614201975251</v>
      </c>
    </row>
    <row r="8835" spans="1:13" x14ac:dyDescent="0.25">
      <c r="A8835" s="267">
        <v>12066124</v>
      </c>
      <c r="B8835" s="267" t="s">
        <v>19697</v>
      </c>
      <c r="C8835" s="267" t="s">
        <v>2525</v>
      </c>
      <c r="D8835" s="268"/>
      <c r="E8835" s="267">
        <v>70</v>
      </c>
      <c r="F8835" s="269">
        <v>410</v>
      </c>
      <c r="G8835" s="270">
        <v>823.8</v>
      </c>
      <c r="M8835" s="267">
        <v>-89.557383332441077</v>
      </c>
    </row>
    <row r="8836" spans="1:13" x14ac:dyDescent="0.25">
      <c r="A8836" s="267">
        <v>12066132</v>
      </c>
      <c r="B8836" s="267" t="s">
        <v>19699</v>
      </c>
      <c r="C8836" s="267" t="s">
        <v>2525</v>
      </c>
      <c r="D8836" s="268"/>
      <c r="E8836" s="267">
        <v>70</v>
      </c>
      <c r="F8836" s="269">
        <v>526</v>
      </c>
      <c r="G8836" s="270">
        <v>1056.4000000000001</v>
      </c>
      <c r="M8836" s="267">
        <v>-90.392588344330733</v>
      </c>
    </row>
    <row r="8837" spans="1:13" x14ac:dyDescent="0.25">
      <c r="A8837" s="267">
        <v>12066168</v>
      </c>
      <c r="B8837" s="267" t="s">
        <v>19701</v>
      </c>
      <c r="C8837" s="267" t="s">
        <v>2525</v>
      </c>
      <c r="D8837" s="268"/>
      <c r="E8837" s="267">
        <v>70</v>
      </c>
      <c r="F8837" s="269">
        <v>351</v>
      </c>
      <c r="G8837" s="270">
        <v>706.2</v>
      </c>
      <c r="M8837" s="267">
        <v>-90.36856408506155</v>
      </c>
    </row>
    <row r="8838" spans="1:13" x14ac:dyDescent="0.25">
      <c r="A8838" s="267">
        <v>12066176</v>
      </c>
      <c r="B8838" s="267" t="s">
        <v>19703</v>
      </c>
      <c r="C8838" s="267" t="s">
        <v>22275</v>
      </c>
      <c r="D8838" s="268"/>
      <c r="E8838" s="267">
        <v>60</v>
      </c>
      <c r="F8838" s="269">
        <v>8058</v>
      </c>
      <c r="G8838" s="270">
        <v>16197</v>
      </c>
      <c r="M8838" s="267">
        <v>-83.999144635215004</v>
      </c>
    </row>
    <row r="8839" spans="1:13" x14ac:dyDescent="0.25">
      <c r="A8839" s="267">
        <v>12066188</v>
      </c>
      <c r="B8839" s="267" t="s">
        <v>19705</v>
      </c>
      <c r="C8839" s="267" t="s">
        <v>2525</v>
      </c>
      <c r="D8839" s="268"/>
      <c r="E8839" s="267">
        <v>70</v>
      </c>
      <c r="F8839" s="269">
        <v>364</v>
      </c>
      <c r="G8839" s="270">
        <v>732</v>
      </c>
      <c r="M8839" s="267">
        <v>-90.004205028329068</v>
      </c>
    </row>
    <row r="8840" spans="1:13" x14ac:dyDescent="0.25">
      <c r="A8840" s="267">
        <v>12066196</v>
      </c>
      <c r="B8840" s="267" t="s">
        <v>22294</v>
      </c>
      <c r="C8840" s="267" t="s">
        <v>22275</v>
      </c>
      <c r="D8840" s="268"/>
      <c r="E8840" s="267">
        <v>60</v>
      </c>
      <c r="F8840" s="269">
        <v>8215</v>
      </c>
      <c r="G8840" s="270">
        <v>16511.2</v>
      </c>
      <c r="M8840" s="267">
        <v>-82.130955805590901</v>
      </c>
    </row>
    <row r="8841" spans="1:13" x14ac:dyDescent="0.25">
      <c r="A8841" s="267">
        <v>12066202</v>
      </c>
      <c r="B8841" s="267" t="s">
        <v>19708</v>
      </c>
      <c r="C8841" s="267" t="s">
        <v>2525</v>
      </c>
      <c r="D8841" s="268"/>
      <c r="E8841" s="267">
        <v>70</v>
      </c>
      <c r="F8841" s="269">
        <v>433</v>
      </c>
      <c r="G8841" s="270">
        <v>871.2</v>
      </c>
      <c r="M8841" s="267">
        <v>-88.855551562899393</v>
      </c>
    </row>
    <row r="8842" spans="1:13" x14ac:dyDescent="0.25">
      <c r="A8842" s="267">
        <v>12066226</v>
      </c>
      <c r="B8842" s="267" t="s">
        <v>19710</v>
      </c>
      <c r="C8842" s="267" t="s">
        <v>2525</v>
      </c>
      <c r="D8842" s="268"/>
      <c r="E8842" s="267">
        <v>70</v>
      </c>
      <c r="F8842" s="269">
        <v>301</v>
      </c>
      <c r="G8842" s="270">
        <v>606</v>
      </c>
      <c r="M8842" s="267">
        <v>-86.196341227678673</v>
      </c>
    </row>
    <row r="8843" spans="1:13" x14ac:dyDescent="0.25">
      <c r="A8843" s="267">
        <v>12066228</v>
      </c>
      <c r="B8843" s="267" t="s">
        <v>19712</v>
      </c>
      <c r="C8843" s="267" t="s">
        <v>2525</v>
      </c>
      <c r="D8843" s="268"/>
      <c r="E8843" s="267">
        <v>70</v>
      </c>
      <c r="F8843" s="269">
        <v>683</v>
      </c>
      <c r="G8843" s="270">
        <v>1372</v>
      </c>
      <c r="M8843" s="267">
        <v>-89.21002169439619</v>
      </c>
    </row>
    <row r="8844" spans="1:13" x14ac:dyDescent="0.25">
      <c r="A8844" s="267">
        <v>12066240</v>
      </c>
      <c r="B8844" s="267" t="s">
        <v>19714</v>
      </c>
      <c r="C8844" s="267" t="s">
        <v>22275</v>
      </c>
      <c r="D8844" s="268"/>
      <c r="E8844" s="267">
        <v>60</v>
      </c>
      <c r="F8844" s="269">
        <v>1117</v>
      </c>
      <c r="G8844" s="270">
        <v>2245.1999999999998</v>
      </c>
      <c r="M8844" s="267">
        <v>-82.041320260176576</v>
      </c>
    </row>
    <row r="8845" spans="1:13" x14ac:dyDescent="0.25">
      <c r="A8845" s="267">
        <v>12066272</v>
      </c>
      <c r="B8845" s="267" t="s">
        <v>19716</v>
      </c>
      <c r="C8845" s="267" t="s">
        <v>22275</v>
      </c>
      <c r="D8845" s="268"/>
      <c r="E8845" s="267">
        <v>70</v>
      </c>
      <c r="F8845" s="269">
        <v>1906</v>
      </c>
      <c r="G8845" s="270">
        <v>3830.2</v>
      </c>
      <c r="M8845" s="267">
        <v>-85.533593005401798</v>
      </c>
    </row>
    <row r="8846" spans="1:13" x14ac:dyDescent="0.25">
      <c r="A8846" s="267">
        <v>12066285</v>
      </c>
      <c r="B8846" s="267" t="s">
        <v>19718</v>
      </c>
      <c r="C8846" s="267" t="s">
        <v>2525</v>
      </c>
      <c r="D8846" s="268"/>
      <c r="E8846" s="267">
        <v>70</v>
      </c>
      <c r="F8846" s="269">
        <v>3564</v>
      </c>
      <c r="G8846" s="270">
        <v>7163.8</v>
      </c>
      <c r="M8846" s="267">
        <v>-87.789096636683638</v>
      </c>
    </row>
    <row r="8847" spans="1:13" x14ac:dyDescent="0.25">
      <c r="A8847" s="267">
        <v>12066292</v>
      </c>
      <c r="B8847" s="267" t="s">
        <v>19720</v>
      </c>
      <c r="C8847" s="267" t="s">
        <v>2525</v>
      </c>
      <c r="D8847" s="268"/>
      <c r="E8847" s="267">
        <v>70</v>
      </c>
      <c r="F8847" s="269">
        <v>352</v>
      </c>
      <c r="G8847" s="270">
        <v>707.8</v>
      </c>
      <c r="M8847" s="267">
        <v>-90.287076182164057</v>
      </c>
    </row>
    <row r="8848" spans="1:13" x14ac:dyDescent="0.25">
      <c r="A8848" s="267">
        <v>12066296</v>
      </c>
      <c r="B8848" s="267" t="s">
        <v>19722</v>
      </c>
      <c r="C8848" s="267" t="s">
        <v>22275</v>
      </c>
      <c r="D8848" s="268"/>
      <c r="E8848" s="267">
        <v>50</v>
      </c>
      <c r="F8848" s="269">
        <v>2961</v>
      </c>
      <c r="G8848" s="270">
        <v>5951</v>
      </c>
      <c r="M8848" s="267">
        <v>-52.608068865711303</v>
      </c>
    </row>
    <row r="8849" spans="1:13" x14ac:dyDescent="0.25">
      <c r="A8849" s="267">
        <v>12066304</v>
      </c>
      <c r="B8849" s="267" t="s">
        <v>19724</v>
      </c>
      <c r="C8849" s="267" t="s">
        <v>22275</v>
      </c>
      <c r="D8849" s="268"/>
      <c r="E8849" s="267">
        <v>60</v>
      </c>
      <c r="F8849" s="269">
        <v>12815</v>
      </c>
      <c r="G8849" s="270">
        <v>25757.4</v>
      </c>
      <c r="M8849" s="267">
        <v>-83.146154902224538</v>
      </c>
    </row>
    <row r="8850" spans="1:13" x14ac:dyDescent="0.25">
      <c r="A8850" s="267">
        <v>12066316</v>
      </c>
      <c r="B8850" s="267" t="s">
        <v>17240</v>
      </c>
      <c r="C8850" s="267" t="s">
        <v>2525</v>
      </c>
      <c r="D8850" s="268"/>
      <c r="E8850" s="267">
        <v>70</v>
      </c>
      <c r="F8850" s="269">
        <v>406</v>
      </c>
      <c r="G8850" s="270">
        <v>815.8</v>
      </c>
      <c r="M8850" s="267">
        <v>-89.663451405641879</v>
      </c>
    </row>
    <row r="8851" spans="1:13" x14ac:dyDescent="0.25">
      <c r="A8851" s="267">
        <v>12066320</v>
      </c>
      <c r="B8851" s="267" t="s">
        <v>22295</v>
      </c>
      <c r="C8851" s="267" t="s">
        <v>22275</v>
      </c>
      <c r="D8851" s="268"/>
      <c r="E8851" s="267">
        <v>60</v>
      </c>
      <c r="F8851" s="269">
        <v>4319</v>
      </c>
      <c r="G8851" s="270">
        <v>8681.4</v>
      </c>
      <c r="M8851" s="267">
        <v>-80.854680539200317</v>
      </c>
    </row>
    <row r="8852" spans="1:13" x14ac:dyDescent="0.25">
      <c r="A8852" s="267">
        <v>12067024</v>
      </c>
      <c r="B8852" s="267" t="s">
        <v>19728</v>
      </c>
      <c r="C8852" s="267" t="s">
        <v>2525</v>
      </c>
      <c r="D8852" s="268"/>
      <c r="E8852" s="267">
        <v>60</v>
      </c>
      <c r="F8852" s="269">
        <v>2447</v>
      </c>
      <c r="G8852" s="270">
        <v>4918.8</v>
      </c>
      <c r="M8852" s="267">
        <v>-82.263304706788318</v>
      </c>
    </row>
    <row r="8853" spans="1:13" x14ac:dyDescent="0.25">
      <c r="A8853" s="267">
        <v>12067036</v>
      </c>
      <c r="B8853" s="267" t="s">
        <v>19730</v>
      </c>
      <c r="C8853" s="267" t="s">
        <v>22275</v>
      </c>
      <c r="D8853" s="268"/>
      <c r="E8853" s="267">
        <v>60</v>
      </c>
      <c r="F8853" s="269">
        <v>4013</v>
      </c>
      <c r="G8853" s="270">
        <v>8066.6</v>
      </c>
      <c r="M8853" s="267">
        <v>-83.419171431265084</v>
      </c>
    </row>
    <row r="8854" spans="1:13" x14ac:dyDescent="0.25">
      <c r="A8854" s="267">
        <v>12067040</v>
      </c>
      <c r="B8854" s="267" t="s">
        <v>19732</v>
      </c>
      <c r="C8854" s="267" t="s">
        <v>2525</v>
      </c>
      <c r="D8854" s="268"/>
      <c r="E8854" s="267">
        <v>70</v>
      </c>
      <c r="F8854" s="269">
        <v>496</v>
      </c>
      <c r="G8854" s="270">
        <v>996.4</v>
      </c>
      <c r="M8854" s="267">
        <v>-88.70525185398462</v>
      </c>
    </row>
    <row r="8855" spans="1:13" x14ac:dyDescent="0.25">
      <c r="A8855" s="267">
        <v>12067072</v>
      </c>
      <c r="B8855" s="267" t="s">
        <v>19734</v>
      </c>
      <c r="C8855" s="267" t="s">
        <v>2525</v>
      </c>
      <c r="D8855" s="268"/>
      <c r="E8855" s="267">
        <v>70</v>
      </c>
      <c r="F8855" s="269">
        <v>1435</v>
      </c>
      <c r="G8855" s="270">
        <v>2883.4</v>
      </c>
      <c r="M8855" s="267">
        <v>-87.136291211716525</v>
      </c>
    </row>
    <row r="8856" spans="1:13" x14ac:dyDescent="0.25">
      <c r="A8856" s="267">
        <v>12067076</v>
      </c>
      <c r="B8856" s="267" t="s">
        <v>19736</v>
      </c>
      <c r="C8856" s="267" t="s">
        <v>2525</v>
      </c>
      <c r="D8856" s="268"/>
      <c r="E8856" s="267">
        <v>70</v>
      </c>
      <c r="F8856" s="269">
        <v>1195</v>
      </c>
      <c r="G8856" s="270">
        <v>2402</v>
      </c>
      <c r="M8856" s="267">
        <v>-85.978985358020338</v>
      </c>
    </row>
    <row r="8857" spans="1:13" x14ac:dyDescent="0.25">
      <c r="A8857" s="267">
        <v>12067112</v>
      </c>
      <c r="B8857" s="267" t="s">
        <v>19738</v>
      </c>
      <c r="C8857" s="267" t="s">
        <v>2525</v>
      </c>
      <c r="D8857" s="268"/>
      <c r="E8857" s="267">
        <v>70</v>
      </c>
      <c r="F8857" s="269">
        <v>280</v>
      </c>
      <c r="G8857" s="270">
        <v>562.6</v>
      </c>
      <c r="M8857" s="267">
        <v>-87.013358801167939</v>
      </c>
    </row>
    <row r="8858" spans="1:13" x14ac:dyDescent="0.25">
      <c r="A8858" s="267">
        <v>12067120</v>
      </c>
      <c r="B8858" s="267" t="s">
        <v>19740</v>
      </c>
      <c r="C8858" s="267" t="s">
        <v>22275</v>
      </c>
      <c r="D8858" s="268"/>
      <c r="E8858" s="267">
        <v>50</v>
      </c>
      <c r="F8858" s="269">
        <v>14451</v>
      </c>
      <c r="G8858" s="270">
        <v>29046.2</v>
      </c>
      <c r="M8858" s="267">
        <v>-78.036915915630942</v>
      </c>
    </row>
    <row r="8859" spans="1:13" x14ac:dyDescent="0.25">
      <c r="A8859" s="267">
        <v>12067124</v>
      </c>
      <c r="B8859" s="267" t="s">
        <v>19742</v>
      </c>
      <c r="C8859" s="267" t="s">
        <v>22275</v>
      </c>
      <c r="D8859" s="268"/>
      <c r="E8859" s="267">
        <v>70</v>
      </c>
      <c r="F8859" s="269">
        <v>5729</v>
      </c>
      <c r="G8859" s="270">
        <v>11514.6</v>
      </c>
      <c r="M8859" s="267">
        <v>-85.245287956404752</v>
      </c>
    </row>
    <row r="8860" spans="1:13" x14ac:dyDescent="0.25">
      <c r="A8860" s="267">
        <v>12067137</v>
      </c>
      <c r="B8860" s="267" t="s">
        <v>4838</v>
      </c>
      <c r="C8860" s="267" t="s">
        <v>22275</v>
      </c>
      <c r="D8860" s="268"/>
      <c r="E8860" s="267">
        <v>70</v>
      </c>
      <c r="F8860" s="269">
        <v>1564</v>
      </c>
      <c r="G8860" s="270">
        <v>3143.2</v>
      </c>
      <c r="M8860" s="267">
        <v>-89.442721929905133</v>
      </c>
    </row>
    <row r="8861" spans="1:13" x14ac:dyDescent="0.25">
      <c r="A8861" s="267">
        <v>12067144</v>
      </c>
      <c r="B8861" s="267" t="s">
        <v>22296</v>
      </c>
      <c r="C8861" s="267" t="s">
        <v>22275</v>
      </c>
      <c r="D8861" s="268"/>
      <c r="E8861" s="267">
        <v>60</v>
      </c>
      <c r="F8861" s="269">
        <v>15702</v>
      </c>
      <c r="G8861" s="270">
        <v>31561.200000000001</v>
      </c>
      <c r="M8861" s="267">
        <v>-80.275516718488348</v>
      </c>
    </row>
    <row r="8862" spans="1:13" x14ac:dyDescent="0.25">
      <c r="A8862" s="267">
        <v>12067173</v>
      </c>
      <c r="B8862" s="267" t="s">
        <v>19746</v>
      </c>
      <c r="C8862" s="267" t="s">
        <v>2525</v>
      </c>
      <c r="D8862" s="268"/>
      <c r="E8862" s="267">
        <v>60</v>
      </c>
      <c r="F8862" s="269">
        <v>1473</v>
      </c>
      <c r="G8862" s="270">
        <v>2960.2</v>
      </c>
      <c r="M8862" s="267">
        <v>-82.671763749958785</v>
      </c>
    </row>
    <row r="8863" spans="1:13" x14ac:dyDescent="0.25">
      <c r="A8863" s="267">
        <v>12067180</v>
      </c>
      <c r="B8863" s="267" t="s">
        <v>19748</v>
      </c>
      <c r="C8863" s="267" t="s">
        <v>2525</v>
      </c>
      <c r="D8863" s="268"/>
      <c r="E8863" s="267">
        <v>70</v>
      </c>
      <c r="F8863" s="269">
        <v>887</v>
      </c>
      <c r="G8863" s="270">
        <v>1782.8</v>
      </c>
      <c r="M8863" s="267">
        <v>-87.089223899763681</v>
      </c>
    </row>
    <row r="8864" spans="1:13" x14ac:dyDescent="0.25">
      <c r="A8864" s="267">
        <v>12067201</v>
      </c>
      <c r="B8864" s="267" t="s">
        <v>19750</v>
      </c>
      <c r="C8864" s="267" t="s">
        <v>2525</v>
      </c>
      <c r="D8864" s="268"/>
      <c r="E8864" s="267">
        <v>60</v>
      </c>
      <c r="F8864" s="269">
        <v>3986</v>
      </c>
      <c r="G8864" s="270">
        <v>8011.8</v>
      </c>
      <c r="M8864" s="267">
        <v>-80.204821953165876</v>
      </c>
    </row>
    <row r="8865" spans="1:13" x14ac:dyDescent="0.25">
      <c r="A8865" s="267">
        <v>12067205</v>
      </c>
      <c r="B8865" s="267" t="s">
        <v>19752</v>
      </c>
      <c r="C8865" s="267" t="s">
        <v>2525</v>
      </c>
      <c r="D8865" s="268"/>
      <c r="E8865" s="267">
        <v>70</v>
      </c>
      <c r="F8865" s="269">
        <v>269</v>
      </c>
      <c r="G8865" s="270">
        <v>540.79999999999995</v>
      </c>
      <c r="M8865" s="267">
        <v>-86.30608175497872</v>
      </c>
    </row>
    <row r="8866" spans="1:13" x14ac:dyDescent="0.25">
      <c r="A8866" s="267">
        <v>12067237</v>
      </c>
      <c r="B8866" s="267" t="s">
        <v>19754</v>
      </c>
      <c r="C8866" s="267" t="s">
        <v>2525</v>
      </c>
      <c r="D8866" s="268"/>
      <c r="E8866" s="267">
        <v>60</v>
      </c>
      <c r="F8866" s="269">
        <v>937</v>
      </c>
      <c r="G8866" s="270">
        <v>1882.4</v>
      </c>
      <c r="M8866" s="267">
        <v>-84.102303633540373</v>
      </c>
    </row>
    <row r="8867" spans="1:13" x14ac:dyDescent="0.25">
      <c r="A8867" s="267">
        <v>12067288</v>
      </c>
      <c r="B8867" s="267" t="s">
        <v>19756</v>
      </c>
      <c r="C8867" s="267" t="s">
        <v>2525</v>
      </c>
      <c r="D8867" s="268"/>
      <c r="E8867" s="267">
        <v>70</v>
      </c>
      <c r="F8867" s="269">
        <v>407</v>
      </c>
      <c r="G8867" s="270">
        <v>817.8</v>
      </c>
      <c r="M8867" s="267">
        <v>-88.552980420369764</v>
      </c>
    </row>
    <row r="8868" spans="1:13" x14ac:dyDescent="0.25">
      <c r="A8868" s="267">
        <v>12067292</v>
      </c>
      <c r="B8868" s="267" t="s">
        <v>19758</v>
      </c>
      <c r="C8868" s="267" t="s">
        <v>2525</v>
      </c>
      <c r="D8868" s="268"/>
      <c r="E8868" s="267">
        <v>60</v>
      </c>
      <c r="F8868" s="269">
        <v>308</v>
      </c>
      <c r="G8868" s="270">
        <v>618.79999999999995</v>
      </c>
      <c r="M8868" s="267">
        <v>-84.825019973275403</v>
      </c>
    </row>
    <row r="8869" spans="1:13" x14ac:dyDescent="0.25">
      <c r="A8869" s="267">
        <v>12067324</v>
      </c>
      <c r="B8869" s="267" t="s">
        <v>19760</v>
      </c>
      <c r="C8869" s="267" t="s">
        <v>2525</v>
      </c>
      <c r="D8869" s="268"/>
      <c r="E8869" s="267">
        <v>60</v>
      </c>
      <c r="F8869" s="269">
        <v>467</v>
      </c>
      <c r="G8869" s="270">
        <v>938.8</v>
      </c>
      <c r="M8869" s="267">
        <v>-79.241142427678554</v>
      </c>
    </row>
    <row r="8870" spans="1:13" x14ac:dyDescent="0.25">
      <c r="A8870" s="267">
        <v>12067336</v>
      </c>
      <c r="B8870" s="267" t="s">
        <v>19762</v>
      </c>
      <c r="C8870" s="267" t="s">
        <v>22275</v>
      </c>
      <c r="D8870" s="268"/>
      <c r="E8870" s="267">
        <v>60</v>
      </c>
      <c r="F8870" s="269">
        <v>2207</v>
      </c>
      <c r="G8870" s="270">
        <v>4436.6000000000004</v>
      </c>
      <c r="M8870" s="267">
        <v>-83.335306265338204</v>
      </c>
    </row>
    <row r="8871" spans="1:13" x14ac:dyDescent="0.25">
      <c r="A8871" s="267">
        <v>12067338</v>
      </c>
      <c r="B8871" s="267" t="s">
        <v>19764</v>
      </c>
      <c r="C8871" s="267" t="s">
        <v>2525</v>
      </c>
      <c r="D8871" s="268"/>
      <c r="E8871" s="267">
        <v>70</v>
      </c>
      <c r="F8871" s="269">
        <v>867</v>
      </c>
      <c r="G8871" s="270">
        <v>1743.6</v>
      </c>
      <c r="M8871" s="267">
        <v>-88.198206207188861</v>
      </c>
    </row>
    <row r="8872" spans="1:13" x14ac:dyDescent="0.25">
      <c r="A8872" s="267">
        <v>12067357</v>
      </c>
      <c r="B8872" s="267" t="s">
        <v>19766</v>
      </c>
      <c r="C8872" s="267" t="s">
        <v>2525</v>
      </c>
      <c r="D8872" s="268"/>
      <c r="E8872" s="267">
        <v>70</v>
      </c>
      <c r="F8872" s="269">
        <v>2193</v>
      </c>
      <c r="G8872" s="270">
        <v>4407</v>
      </c>
      <c r="M8872" s="267">
        <v>-86.612624910048453</v>
      </c>
    </row>
    <row r="8873" spans="1:13" x14ac:dyDescent="0.25">
      <c r="A8873" s="267">
        <v>12067397</v>
      </c>
      <c r="B8873" s="267" t="s">
        <v>19768</v>
      </c>
      <c r="C8873" s="267" t="s">
        <v>2525</v>
      </c>
      <c r="D8873" s="268"/>
      <c r="E8873" s="267">
        <v>70</v>
      </c>
      <c r="F8873" s="269">
        <v>250</v>
      </c>
      <c r="G8873" s="270">
        <v>502.6</v>
      </c>
      <c r="M8873" s="267">
        <v>-86.909582357874328</v>
      </c>
    </row>
    <row r="8874" spans="1:13" x14ac:dyDescent="0.25">
      <c r="A8874" s="267">
        <v>12067408</v>
      </c>
      <c r="B8874" s="267" t="s">
        <v>19770</v>
      </c>
      <c r="C8874" s="267" t="s">
        <v>2525</v>
      </c>
      <c r="D8874" s="268"/>
      <c r="E8874" s="267">
        <v>70</v>
      </c>
      <c r="F8874" s="269">
        <v>971</v>
      </c>
      <c r="G8874" s="270">
        <v>1952.6</v>
      </c>
      <c r="M8874" s="267">
        <v>-87.682825809879759</v>
      </c>
    </row>
    <row r="8875" spans="1:13" x14ac:dyDescent="0.25">
      <c r="A8875" s="267">
        <v>12067413</v>
      </c>
      <c r="B8875" s="267" t="s">
        <v>19772</v>
      </c>
      <c r="C8875" s="267" t="s">
        <v>2525</v>
      </c>
      <c r="D8875" s="268"/>
      <c r="E8875" s="267">
        <v>60</v>
      </c>
      <c r="F8875" s="269">
        <v>557</v>
      </c>
      <c r="G8875" s="270">
        <v>1119</v>
      </c>
      <c r="M8875" s="267">
        <v>-82.757518638823072</v>
      </c>
    </row>
    <row r="8876" spans="1:13" x14ac:dyDescent="0.25">
      <c r="A8876" s="267">
        <v>12067426</v>
      </c>
      <c r="B8876" s="267" t="s">
        <v>19774</v>
      </c>
      <c r="C8876" s="267" t="s">
        <v>2525</v>
      </c>
      <c r="D8876" s="268"/>
      <c r="E8876" s="267">
        <v>70</v>
      </c>
      <c r="F8876" s="269">
        <v>2088</v>
      </c>
      <c r="G8876" s="270">
        <v>4197.3999999999996</v>
      </c>
      <c r="M8876" s="267">
        <v>-87.254287649686148</v>
      </c>
    </row>
    <row r="8877" spans="1:13" x14ac:dyDescent="0.25">
      <c r="A8877" s="267">
        <v>12067438</v>
      </c>
      <c r="B8877" s="267" t="s">
        <v>19776</v>
      </c>
      <c r="C8877" s="267" t="s">
        <v>2525</v>
      </c>
      <c r="D8877" s="268"/>
      <c r="E8877" s="267">
        <v>60</v>
      </c>
      <c r="F8877" s="269">
        <v>939</v>
      </c>
      <c r="G8877" s="270">
        <v>1888</v>
      </c>
      <c r="M8877" s="267">
        <v>-84.934026352803741</v>
      </c>
    </row>
    <row r="8878" spans="1:13" x14ac:dyDescent="0.25">
      <c r="A8878" s="267">
        <v>12067440</v>
      </c>
      <c r="B8878" s="267" t="s">
        <v>19778</v>
      </c>
      <c r="C8878" s="267" t="s">
        <v>2525</v>
      </c>
      <c r="D8878" s="268"/>
      <c r="E8878" s="267">
        <v>60</v>
      </c>
      <c r="F8878" s="269">
        <v>6001</v>
      </c>
      <c r="G8878" s="270">
        <v>12062.2</v>
      </c>
      <c r="M8878" s="267">
        <v>-82.833813360148568</v>
      </c>
    </row>
    <row r="8879" spans="1:13" x14ac:dyDescent="0.25">
      <c r="A8879" s="267">
        <v>12067458</v>
      </c>
      <c r="B8879" s="267" t="s">
        <v>19780</v>
      </c>
      <c r="C8879" s="267" t="s">
        <v>2525</v>
      </c>
      <c r="D8879" s="268"/>
      <c r="E8879" s="267">
        <v>60</v>
      </c>
      <c r="F8879" s="269">
        <v>791</v>
      </c>
      <c r="G8879" s="270">
        <v>1589.2</v>
      </c>
      <c r="M8879" s="267">
        <v>-83.032618975831838</v>
      </c>
    </row>
    <row r="8880" spans="1:13" x14ac:dyDescent="0.25">
      <c r="A8880" s="267">
        <v>12067469</v>
      </c>
      <c r="B8880" s="267" t="s">
        <v>19782</v>
      </c>
      <c r="C8880" s="267" t="s">
        <v>2525</v>
      </c>
      <c r="D8880" s="268"/>
      <c r="E8880" s="267">
        <v>60</v>
      </c>
      <c r="F8880" s="269">
        <v>1653</v>
      </c>
      <c r="G8880" s="270">
        <v>3323.4</v>
      </c>
      <c r="M8880" s="267">
        <v>-82.472024186989415</v>
      </c>
    </row>
    <row r="8881" spans="1:13" x14ac:dyDescent="0.25">
      <c r="A8881" s="267">
        <v>12067473</v>
      </c>
      <c r="B8881" s="267" t="s">
        <v>19784</v>
      </c>
      <c r="C8881" s="267" t="s">
        <v>2525</v>
      </c>
      <c r="D8881" s="268"/>
      <c r="E8881" s="267">
        <v>70</v>
      </c>
      <c r="F8881" s="269">
        <v>2203</v>
      </c>
      <c r="G8881" s="270">
        <v>4427.6000000000004</v>
      </c>
      <c r="M8881" s="267">
        <v>-88.700821039810805</v>
      </c>
    </row>
    <row r="8882" spans="1:13" x14ac:dyDescent="0.25">
      <c r="A8882" s="267">
        <v>12067481</v>
      </c>
      <c r="B8882" s="267" t="s">
        <v>19786</v>
      </c>
      <c r="C8882" s="267" t="s">
        <v>22275</v>
      </c>
      <c r="D8882" s="268"/>
      <c r="E8882" s="267">
        <v>70</v>
      </c>
      <c r="F8882" s="269">
        <v>4471</v>
      </c>
      <c r="G8882" s="270">
        <v>8987.6</v>
      </c>
      <c r="M8882" s="267">
        <v>-86.206774763230129</v>
      </c>
    </row>
    <row r="8883" spans="1:13" x14ac:dyDescent="0.25">
      <c r="A8883" s="267">
        <v>12067493</v>
      </c>
      <c r="B8883" s="267" t="s">
        <v>19788</v>
      </c>
      <c r="C8883" s="267" t="s">
        <v>2525</v>
      </c>
      <c r="D8883" s="268"/>
      <c r="E8883" s="267">
        <v>70</v>
      </c>
      <c r="F8883" s="269">
        <v>1947</v>
      </c>
      <c r="G8883" s="270">
        <v>3914.2</v>
      </c>
      <c r="M8883" s="267">
        <v>-88.201115511498372</v>
      </c>
    </row>
    <row r="8884" spans="1:13" x14ac:dyDescent="0.25">
      <c r="A8884" s="267">
        <v>12067508</v>
      </c>
      <c r="B8884" s="267" t="s">
        <v>19790</v>
      </c>
      <c r="C8884" s="267" t="s">
        <v>2525</v>
      </c>
      <c r="D8884" s="268"/>
      <c r="E8884" s="267">
        <v>70</v>
      </c>
      <c r="F8884" s="269">
        <v>381</v>
      </c>
      <c r="G8884" s="270">
        <v>766</v>
      </c>
      <c r="M8884" s="267">
        <v>-89.609952977034197</v>
      </c>
    </row>
    <row r="8885" spans="1:13" x14ac:dyDescent="0.25">
      <c r="A8885" s="267">
        <v>12067520</v>
      </c>
      <c r="B8885" s="267" t="s">
        <v>19792</v>
      </c>
      <c r="C8885" s="267" t="s">
        <v>2525</v>
      </c>
      <c r="D8885" s="268"/>
      <c r="E8885" s="267">
        <v>60</v>
      </c>
      <c r="F8885" s="269">
        <v>719</v>
      </c>
      <c r="G8885" s="270">
        <v>1445</v>
      </c>
      <c r="M8885" s="267">
        <v>-82.461542914528138</v>
      </c>
    </row>
    <row r="8886" spans="1:13" x14ac:dyDescent="0.25">
      <c r="A8886" s="267">
        <v>12067528</v>
      </c>
      <c r="B8886" s="267" t="s">
        <v>19794</v>
      </c>
      <c r="C8886" s="267" t="s">
        <v>2525</v>
      </c>
      <c r="D8886" s="268"/>
      <c r="E8886" s="267">
        <v>70</v>
      </c>
      <c r="F8886" s="269">
        <v>647</v>
      </c>
      <c r="G8886" s="270">
        <v>1300</v>
      </c>
      <c r="M8886" s="267">
        <v>-87.609961656134175</v>
      </c>
    </row>
    <row r="8887" spans="1:13" x14ac:dyDescent="0.25">
      <c r="A8887" s="267">
        <v>12067544</v>
      </c>
      <c r="B8887" s="267" t="s">
        <v>3564</v>
      </c>
      <c r="C8887" s="267" t="s">
        <v>2525</v>
      </c>
      <c r="D8887" s="268"/>
      <c r="E8887" s="267">
        <v>60</v>
      </c>
      <c r="F8887" s="269">
        <v>3884</v>
      </c>
      <c r="G8887" s="270">
        <v>7806.8</v>
      </c>
      <c r="M8887" s="267">
        <v>-83.57027797986612</v>
      </c>
    </row>
    <row r="8888" spans="1:13" x14ac:dyDescent="0.25">
      <c r="A8888" s="267">
        <v>12067552</v>
      </c>
      <c r="B8888" s="267" t="s">
        <v>19797</v>
      </c>
      <c r="C8888" s="267" t="s">
        <v>2525</v>
      </c>
      <c r="D8888" s="268"/>
      <c r="E8888" s="267">
        <v>70</v>
      </c>
      <c r="F8888" s="269">
        <v>796</v>
      </c>
      <c r="G8888" s="270">
        <v>1599.2</v>
      </c>
      <c r="M8888" s="267">
        <v>-88.157309956421443</v>
      </c>
    </row>
    <row r="8889" spans="1:13" x14ac:dyDescent="0.25">
      <c r="A8889" s="267">
        <v>12068052</v>
      </c>
      <c r="B8889" s="267" t="s">
        <v>19799</v>
      </c>
      <c r="C8889" s="267" t="s">
        <v>2525</v>
      </c>
      <c r="D8889" s="268"/>
      <c r="E8889" s="267">
        <v>70</v>
      </c>
      <c r="F8889" s="269">
        <v>458</v>
      </c>
      <c r="G8889" s="270">
        <v>921.4</v>
      </c>
      <c r="M8889" s="267">
        <v>-89.742132618648213</v>
      </c>
    </row>
    <row r="8890" spans="1:13" x14ac:dyDescent="0.25">
      <c r="A8890" s="267">
        <v>12068072</v>
      </c>
      <c r="B8890" s="267" t="s">
        <v>19801</v>
      </c>
      <c r="C8890" s="267" t="s">
        <v>2525</v>
      </c>
      <c r="D8890" s="268"/>
      <c r="E8890" s="267">
        <v>70</v>
      </c>
      <c r="F8890" s="269">
        <v>298</v>
      </c>
      <c r="G8890" s="270">
        <v>599.79999999999995</v>
      </c>
      <c r="M8890" s="267">
        <v>-88.907527478741329</v>
      </c>
    </row>
    <row r="8891" spans="1:13" x14ac:dyDescent="0.25">
      <c r="A8891" s="267">
        <v>12068109</v>
      </c>
      <c r="B8891" s="267" t="s">
        <v>19803</v>
      </c>
      <c r="C8891" s="267" t="s">
        <v>2525</v>
      </c>
      <c r="D8891" s="268"/>
      <c r="E8891" s="267">
        <v>70</v>
      </c>
      <c r="F8891" s="269">
        <v>587</v>
      </c>
      <c r="G8891" s="270">
        <v>1180.4000000000001</v>
      </c>
      <c r="M8891" s="267">
        <v>-91.374643629013633</v>
      </c>
    </row>
    <row r="8892" spans="1:13" x14ac:dyDescent="0.25">
      <c r="A8892" s="267">
        <v>12068117</v>
      </c>
      <c r="B8892" s="267" t="s">
        <v>19805</v>
      </c>
      <c r="C8892" s="267" t="s">
        <v>2525</v>
      </c>
      <c r="D8892" s="268"/>
      <c r="E8892" s="267">
        <v>60</v>
      </c>
      <c r="F8892" s="269">
        <v>4334</v>
      </c>
      <c r="G8892" s="270">
        <v>8711.7999999999993</v>
      </c>
      <c r="M8892" s="267">
        <v>-84.978186894909854</v>
      </c>
    </row>
    <row r="8893" spans="1:13" x14ac:dyDescent="0.25">
      <c r="A8893" s="267">
        <v>12068181</v>
      </c>
      <c r="B8893" s="267" t="s">
        <v>19807</v>
      </c>
      <c r="C8893" s="267" t="s">
        <v>2525</v>
      </c>
      <c r="D8893" s="268"/>
      <c r="E8893" s="267">
        <v>60</v>
      </c>
      <c r="F8893" s="269">
        <v>2295</v>
      </c>
      <c r="G8893" s="270">
        <v>4613.3999999999996</v>
      </c>
      <c r="M8893" s="267">
        <v>-79.964241705969329</v>
      </c>
    </row>
    <row r="8894" spans="1:13" x14ac:dyDescent="0.25">
      <c r="A8894" s="267">
        <v>12068188</v>
      </c>
      <c r="B8894" s="267" t="s">
        <v>19809</v>
      </c>
      <c r="C8894" s="267" t="s">
        <v>2525</v>
      </c>
      <c r="D8894" s="268"/>
      <c r="E8894" s="267">
        <v>70</v>
      </c>
      <c r="F8894" s="269">
        <v>323</v>
      </c>
      <c r="G8894" s="270">
        <v>649.4</v>
      </c>
      <c r="M8894" s="267">
        <v>-88.80061953648115</v>
      </c>
    </row>
    <row r="8895" spans="1:13" x14ac:dyDescent="0.25">
      <c r="A8895" s="267">
        <v>12068264</v>
      </c>
      <c r="B8895" s="267" t="s">
        <v>19811</v>
      </c>
      <c r="C8895" s="267" t="s">
        <v>22275</v>
      </c>
      <c r="D8895" s="268"/>
      <c r="E8895" s="267">
        <v>60</v>
      </c>
      <c r="F8895" s="269">
        <v>4668</v>
      </c>
      <c r="G8895" s="270">
        <v>9381.7999999999993</v>
      </c>
      <c r="M8895" s="267">
        <v>-83.061610205693825</v>
      </c>
    </row>
    <row r="8896" spans="1:13" x14ac:dyDescent="0.25">
      <c r="A8896" s="267">
        <v>12068280</v>
      </c>
      <c r="B8896" s="267" t="s">
        <v>19813</v>
      </c>
      <c r="C8896" s="267" t="s">
        <v>22275</v>
      </c>
      <c r="D8896" s="268"/>
      <c r="E8896" s="267">
        <v>70</v>
      </c>
      <c r="F8896" s="269">
        <v>1528</v>
      </c>
      <c r="G8896" s="270">
        <v>3071.8</v>
      </c>
      <c r="M8896" s="267">
        <v>-89.280300591936196</v>
      </c>
    </row>
    <row r="8897" spans="1:13" x14ac:dyDescent="0.25">
      <c r="A8897" s="267">
        <v>12068306</v>
      </c>
      <c r="B8897" s="267" t="s">
        <v>19815</v>
      </c>
      <c r="C8897" s="267" t="s">
        <v>2525</v>
      </c>
      <c r="D8897" s="268"/>
      <c r="E8897" s="267">
        <v>50</v>
      </c>
      <c r="F8897" s="269">
        <v>602</v>
      </c>
      <c r="G8897" s="270">
        <v>1210.8</v>
      </c>
      <c r="M8897" s="267">
        <v>-75.860564388486452</v>
      </c>
    </row>
    <row r="8898" spans="1:13" x14ac:dyDescent="0.25">
      <c r="A8898" s="267">
        <v>12068320</v>
      </c>
      <c r="B8898" s="267" t="s">
        <v>19817</v>
      </c>
      <c r="C8898" s="267" t="s">
        <v>22275</v>
      </c>
      <c r="D8898" s="268"/>
      <c r="E8898" s="267">
        <v>60</v>
      </c>
      <c r="F8898" s="269">
        <v>15310</v>
      </c>
      <c r="G8898" s="270">
        <v>30772.799999999999</v>
      </c>
      <c r="M8898" s="267">
        <v>-82.110680384373239</v>
      </c>
    </row>
    <row r="8899" spans="1:13" x14ac:dyDescent="0.25">
      <c r="A8899" s="267">
        <v>12068324</v>
      </c>
      <c r="B8899" s="267" t="s">
        <v>19819</v>
      </c>
      <c r="C8899" s="267" t="s">
        <v>22275</v>
      </c>
      <c r="D8899" s="268"/>
      <c r="E8899" s="267">
        <v>60</v>
      </c>
      <c r="F8899" s="269">
        <v>1751</v>
      </c>
      <c r="G8899" s="270">
        <v>3518.6</v>
      </c>
      <c r="M8899" s="267">
        <v>-84.419192418665787</v>
      </c>
    </row>
    <row r="8900" spans="1:13" x14ac:dyDescent="0.25">
      <c r="A8900" s="267">
        <v>12068353</v>
      </c>
      <c r="B8900" s="267" t="s">
        <v>19821</v>
      </c>
      <c r="C8900" s="267" t="s">
        <v>22275</v>
      </c>
      <c r="D8900" s="268"/>
      <c r="E8900" s="267">
        <v>70</v>
      </c>
      <c r="F8900" s="269">
        <v>4139</v>
      </c>
      <c r="G8900" s="270">
        <v>8319.6</v>
      </c>
      <c r="M8900" s="267">
        <v>-87.269609355244256</v>
      </c>
    </row>
    <row r="8901" spans="1:13" x14ac:dyDescent="0.25">
      <c r="A8901" s="267">
        <v>12068372</v>
      </c>
      <c r="B8901" s="267" t="s">
        <v>19823</v>
      </c>
      <c r="C8901" s="267" t="s">
        <v>2525</v>
      </c>
      <c r="D8901" s="268"/>
      <c r="E8901" s="267">
        <v>70</v>
      </c>
      <c r="F8901" s="269">
        <v>246</v>
      </c>
      <c r="G8901" s="270">
        <v>494.6</v>
      </c>
      <c r="M8901" s="267">
        <v>-87.330478451446794</v>
      </c>
    </row>
    <row r="8902" spans="1:13" x14ac:dyDescent="0.25">
      <c r="A8902" s="267">
        <v>12068409</v>
      </c>
      <c r="B8902" s="267" t="s">
        <v>19825</v>
      </c>
      <c r="C8902" s="267" t="s">
        <v>2525</v>
      </c>
      <c r="D8902" s="268"/>
      <c r="E8902" s="267">
        <v>70</v>
      </c>
      <c r="F8902" s="269">
        <v>383</v>
      </c>
      <c r="G8902" s="270">
        <v>770</v>
      </c>
      <c r="M8902" s="267">
        <v>-91.292332720423957</v>
      </c>
    </row>
    <row r="8903" spans="1:13" x14ac:dyDescent="0.25">
      <c r="A8903" s="267">
        <v>12068413</v>
      </c>
      <c r="B8903" s="267" t="s">
        <v>19827</v>
      </c>
      <c r="C8903" s="267" t="s">
        <v>2525</v>
      </c>
      <c r="D8903" s="268"/>
      <c r="E8903" s="267">
        <v>70</v>
      </c>
      <c r="F8903" s="269">
        <v>242</v>
      </c>
      <c r="G8903" s="270">
        <v>487.4</v>
      </c>
      <c r="M8903" s="267">
        <v>-89.762384106865554</v>
      </c>
    </row>
    <row r="8904" spans="1:13" x14ac:dyDescent="0.25">
      <c r="A8904" s="267">
        <v>12068417</v>
      </c>
      <c r="B8904" s="267" t="s">
        <v>19829</v>
      </c>
      <c r="C8904" s="267" t="s">
        <v>2525</v>
      </c>
      <c r="D8904" s="268"/>
      <c r="E8904" s="267">
        <v>70</v>
      </c>
      <c r="F8904" s="269">
        <v>307</v>
      </c>
      <c r="G8904" s="270">
        <v>617</v>
      </c>
      <c r="M8904" s="267">
        <v>-87.279478430191716</v>
      </c>
    </row>
    <row r="8905" spans="1:13" x14ac:dyDescent="0.25">
      <c r="A8905" s="267">
        <v>12068425</v>
      </c>
      <c r="B8905" s="267" t="s">
        <v>19831</v>
      </c>
      <c r="C8905" s="267" t="s">
        <v>2525</v>
      </c>
      <c r="D8905" s="268"/>
      <c r="E8905" s="267">
        <v>70</v>
      </c>
      <c r="F8905" s="269">
        <v>393</v>
      </c>
      <c r="G8905" s="270">
        <v>789.8</v>
      </c>
      <c r="M8905" s="267">
        <v>-90.441563011628588</v>
      </c>
    </row>
    <row r="8906" spans="1:13" x14ac:dyDescent="0.25">
      <c r="A8906" s="267">
        <v>12068426</v>
      </c>
      <c r="B8906" s="267" t="s">
        <v>19833</v>
      </c>
      <c r="C8906" s="267" t="s">
        <v>2525</v>
      </c>
      <c r="D8906" s="268"/>
      <c r="E8906" s="267">
        <v>70</v>
      </c>
      <c r="F8906" s="269">
        <v>744</v>
      </c>
      <c r="G8906" s="270">
        <v>1495.4</v>
      </c>
      <c r="M8906" s="267">
        <v>-88.523932016731052</v>
      </c>
    </row>
    <row r="8907" spans="1:13" x14ac:dyDescent="0.25">
      <c r="A8907" s="267">
        <v>12068437</v>
      </c>
      <c r="B8907" s="267" t="s">
        <v>19835</v>
      </c>
      <c r="C8907" s="267" t="s">
        <v>2525</v>
      </c>
      <c r="D8907" s="268"/>
      <c r="E8907" s="267">
        <v>70</v>
      </c>
      <c r="F8907" s="269">
        <v>248</v>
      </c>
      <c r="G8907" s="270">
        <v>498.4</v>
      </c>
      <c r="M8907" s="267">
        <v>-89.471038320839966</v>
      </c>
    </row>
    <row r="8908" spans="1:13" x14ac:dyDescent="0.25">
      <c r="A8908" s="267">
        <v>12068452</v>
      </c>
      <c r="B8908" s="267" t="s">
        <v>19837</v>
      </c>
      <c r="C8908" s="267" t="s">
        <v>2525</v>
      </c>
      <c r="D8908" s="268"/>
      <c r="E8908" s="267">
        <v>70</v>
      </c>
      <c r="F8908" s="269">
        <v>399</v>
      </c>
      <c r="G8908" s="270">
        <v>801.8</v>
      </c>
      <c r="M8908" s="267">
        <v>-87.39226932249656</v>
      </c>
    </row>
    <row r="8909" spans="1:13" x14ac:dyDescent="0.25">
      <c r="A8909" s="267">
        <v>12068468</v>
      </c>
      <c r="B8909" s="267" t="s">
        <v>22297</v>
      </c>
      <c r="C8909" s="267" t="s">
        <v>22275</v>
      </c>
      <c r="D8909" s="268"/>
      <c r="E8909" s="267">
        <v>60</v>
      </c>
      <c r="F8909" s="269">
        <v>7441</v>
      </c>
      <c r="G8909" s="270">
        <v>14956.4</v>
      </c>
      <c r="M8909" s="267">
        <v>-84.159328603781944</v>
      </c>
    </row>
    <row r="8910" spans="1:13" x14ac:dyDescent="0.25">
      <c r="A8910" s="267">
        <v>12068477</v>
      </c>
      <c r="B8910" s="267" t="s">
        <v>22207</v>
      </c>
      <c r="C8910" s="267" t="s">
        <v>2525</v>
      </c>
      <c r="D8910" s="268"/>
      <c r="E8910" s="267">
        <v>70</v>
      </c>
      <c r="F8910" s="269">
        <v>3049</v>
      </c>
      <c r="G8910" s="270">
        <v>6127.8</v>
      </c>
      <c r="M8910" s="267">
        <v>-87.954378439783255</v>
      </c>
    </row>
    <row r="8911" spans="1:13" x14ac:dyDescent="0.25">
      <c r="A8911" s="267">
        <v>12068501</v>
      </c>
      <c r="B8911" s="267" t="s">
        <v>19841</v>
      </c>
      <c r="C8911" s="267" t="s">
        <v>2525</v>
      </c>
      <c r="D8911" s="268"/>
      <c r="E8911" s="267">
        <v>70</v>
      </c>
      <c r="F8911" s="269">
        <v>445</v>
      </c>
      <c r="G8911" s="270">
        <v>894.6</v>
      </c>
      <c r="M8911" s="267">
        <v>-89.638937884636945</v>
      </c>
    </row>
    <row r="8912" spans="1:13" x14ac:dyDescent="0.25">
      <c r="A8912" s="267">
        <v>12069017</v>
      </c>
      <c r="B8912" s="267" t="s">
        <v>19843</v>
      </c>
      <c r="C8912" s="267" t="s">
        <v>22275</v>
      </c>
      <c r="D8912" s="268"/>
      <c r="E8912" s="267">
        <v>60</v>
      </c>
      <c r="F8912" s="269">
        <v>5882</v>
      </c>
      <c r="G8912" s="270">
        <v>11822.2</v>
      </c>
      <c r="M8912" s="267">
        <v>-81.955689294457244</v>
      </c>
    </row>
    <row r="8913" spans="1:13" x14ac:dyDescent="0.25">
      <c r="A8913" s="267">
        <v>12069018</v>
      </c>
      <c r="B8913" s="267" t="s">
        <v>15365</v>
      </c>
      <c r="C8913" s="267" t="s">
        <v>2525</v>
      </c>
      <c r="D8913" s="268"/>
      <c r="E8913" s="267">
        <v>60</v>
      </c>
      <c r="F8913" s="269">
        <v>1228</v>
      </c>
      <c r="G8913" s="270">
        <v>2469.1999999999998</v>
      </c>
      <c r="M8913" s="267">
        <v>-82.163600139157353</v>
      </c>
    </row>
    <row r="8914" spans="1:13" x14ac:dyDescent="0.25">
      <c r="A8914" s="267">
        <v>12069019</v>
      </c>
      <c r="B8914" s="267" t="s">
        <v>15367</v>
      </c>
      <c r="C8914" s="267" t="s">
        <v>2525</v>
      </c>
      <c r="D8914" s="268"/>
      <c r="E8914" s="267">
        <v>70</v>
      </c>
      <c r="F8914" s="269">
        <v>328</v>
      </c>
      <c r="G8914" s="270">
        <v>659.2</v>
      </c>
      <c r="M8914" s="267">
        <v>-88.671508043250711</v>
      </c>
    </row>
    <row r="8915" spans="1:13" x14ac:dyDescent="0.25">
      <c r="A8915" s="267">
        <v>12069020</v>
      </c>
      <c r="B8915" s="267" t="s">
        <v>15369</v>
      </c>
      <c r="C8915" s="267" t="s">
        <v>22275</v>
      </c>
      <c r="D8915" s="268"/>
      <c r="E8915" s="267">
        <v>70</v>
      </c>
      <c r="F8915" s="269">
        <v>5553</v>
      </c>
      <c r="G8915" s="270">
        <v>11161.8</v>
      </c>
      <c r="M8915" s="267">
        <v>-85.461009544920472</v>
      </c>
    </row>
    <row r="8916" spans="1:13" x14ac:dyDescent="0.25">
      <c r="A8916" s="267">
        <v>12069028</v>
      </c>
      <c r="B8916" s="267" t="s">
        <v>15371</v>
      </c>
      <c r="C8916" s="267" t="s">
        <v>2525</v>
      </c>
      <c r="D8916" s="268"/>
      <c r="E8916" s="267">
        <v>70</v>
      </c>
      <c r="F8916" s="269">
        <v>629</v>
      </c>
      <c r="G8916" s="270">
        <v>1265</v>
      </c>
      <c r="M8916" s="267">
        <v>-89.105139284384705</v>
      </c>
    </row>
    <row r="8917" spans="1:13" x14ac:dyDescent="0.25">
      <c r="A8917" s="267">
        <v>12069052</v>
      </c>
      <c r="B8917" s="267" t="s">
        <v>15373</v>
      </c>
      <c r="C8917" s="267" t="s">
        <v>2525</v>
      </c>
      <c r="D8917" s="268"/>
      <c r="E8917" s="267">
        <v>50</v>
      </c>
      <c r="F8917" s="269">
        <v>929</v>
      </c>
      <c r="G8917" s="270">
        <v>1867.4</v>
      </c>
      <c r="M8917" s="267">
        <v>-74.445288422662074</v>
      </c>
    </row>
    <row r="8918" spans="1:13" x14ac:dyDescent="0.25">
      <c r="A8918" s="267">
        <v>12069056</v>
      </c>
      <c r="B8918" s="267" t="s">
        <v>15375</v>
      </c>
      <c r="C8918" s="267" t="s">
        <v>2525</v>
      </c>
      <c r="D8918" s="268"/>
      <c r="E8918" s="267">
        <v>70</v>
      </c>
      <c r="F8918" s="269">
        <v>749</v>
      </c>
      <c r="G8918" s="270">
        <v>1505.4</v>
      </c>
      <c r="M8918" s="267">
        <v>-86.691255729976419</v>
      </c>
    </row>
    <row r="8919" spans="1:13" x14ac:dyDescent="0.25">
      <c r="A8919" s="267">
        <v>12069076</v>
      </c>
      <c r="B8919" s="267" t="s">
        <v>15377</v>
      </c>
      <c r="C8919" s="267" t="s">
        <v>22275</v>
      </c>
      <c r="D8919" s="268"/>
      <c r="E8919" s="267">
        <v>60</v>
      </c>
      <c r="F8919" s="269">
        <v>1822</v>
      </c>
      <c r="G8919" s="270">
        <v>3663</v>
      </c>
      <c r="M8919" s="267">
        <v>-82.581626860677389</v>
      </c>
    </row>
    <row r="8920" spans="1:13" x14ac:dyDescent="0.25">
      <c r="A8920" s="267">
        <v>12069089</v>
      </c>
      <c r="B8920" s="267" t="s">
        <v>15379</v>
      </c>
      <c r="C8920" s="267" t="s">
        <v>2525</v>
      </c>
      <c r="D8920" s="268"/>
      <c r="E8920" s="267">
        <v>70</v>
      </c>
      <c r="F8920" s="269">
        <v>259</v>
      </c>
      <c r="G8920" s="270">
        <v>520.6</v>
      </c>
      <c r="M8920" s="267">
        <v>-89.16670230097219</v>
      </c>
    </row>
    <row r="8921" spans="1:13" x14ac:dyDescent="0.25">
      <c r="A8921" s="267">
        <v>12069216</v>
      </c>
      <c r="B8921" s="267" t="s">
        <v>19580</v>
      </c>
      <c r="C8921" s="267" t="s">
        <v>2525</v>
      </c>
      <c r="D8921" s="268"/>
      <c r="E8921" s="267">
        <v>60</v>
      </c>
      <c r="F8921" s="269">
        <v>661</v>
      </c>
      <c r="G8921" s="270">
        <v>1328.2</v>
      </c>
      <c r="M8921" s="267">
        <v>-84.484709190700329</v>
      </c>
    </row>
    <row r="8922" spans="1:13" x14ac:dyDescent="0.25">
      <c r="A8922" s="267">
        <v>12069224</v>
      </c>
      <c r="B8922" s="267" t="s">
        <v>15382</v>
      </c>
      <c r="C8922" s="267" t="s">
        <v>2525</v>
      </c>
      <c r="D8922" s="268"/>
      <c r="E8922" s="267">
        <v>70</v>
      </c>
      <c r="F8922" s="269">
        <v>653</v>
      </c>
      <c r="G8922" s="270">
        <v>1312.8</v>
      </c>
      <c r="M8922" s="267">
        <v>-88.481738829167</v>
      </c>
    </row>
    <row r="8923" spans="1:13" x14ac:dyDescent="0.25">
      <c r="A8923" s="267">
        <v>12069232</v>
      </c>
      <c r="B8923" s="267" t="s">
        <v>15384</v>
      </c>
      <c r="C8923" s="267" t="s">
        <v>2525</v>
      </c>
      <c r="D8923" s="268"/>
      <c r="E8923" s="267">
        <v>70</v>
      </c>
      <c r="F8923" s="269">
        <v>276</v>
      </c>
      <c r="G8923" s="270">
        <v>555.6</v>
      </c>
      <c r="M8923" s="267">
        <v>-92.180978902902012</v>
      </c>
    </row>
    <row r="8924" spans="1:13" x14ac:dyDescent="0.25">
      <c r="A8924" s="267">
        <v>12069249</v>
      </c>
      <c r="B8924" s="267" t="s">
        <v>15386</v>
      </c>
      <c r="C8924" s="267" t="s">
        <v>2525</v>
      </c>
      <c r="D8924" s="268"/>
      <c r="E8924" s="267">
        <v>60</v>
      </c>
      <c r="F8924" s="269">
        <v>4046</v>
      </c>
      <c r="G8924" s="270">
        <v>8132.2</v>
      </c>
      <c r="M8924" s="267">
        <v>-82.278477298832939</v>
      </c>
    </row>
    <row r="8925" spans="1:13" x14ac:dyDescent="0.25">
      <c r="A8925" s="267">
        <v>12069270</v>
      </c>
      <c r="B8925" s="267" t="s">
        <v>15388</v>
      </c>
      <c r="C8925" s="267" t="s">
        <v>22275</v>
      </c>
      <c r="D8925" s="268"/>
      <c r="E8925" s="267">
        <v>70</v>
      </c>
      <c r="F8925" s="269">
        <v>1697</v>
      </c>
      <c r="G8925" s="270">
        <v>3410.2</v>
      </c>
      <c r="M8925" s="267">
        <v>-87.452403140063211</v>
      </c>
    </row>
    <row r="8926" spans="1:13" x14ac:dyDescent="0.25">
      <c r="A8926" s="267">
        <v>12069304</v>
      </c>
      <c r="B8926" s="267" t="s">
        <v>15390</v>
      </c>
      <c r="C8926" s="267" t="s">
        <v>2525</v>
      </c>
      <c r="D8926" s="268"/>
      <c r="E8926" s="267">
        <v>50</v>
      </c>
      <c r="F8926" s="269">
        <v>9967</v>
      </c>
      <c r="G8926" s="270">
        <v>20032.8</v>
      </c>
      <c r="M8926" s="267">
        <v>-69.283425267703166</v>
      </c>
    </row>
    <row r="8927" spans="1:13" x14ac:dyDescent="0.25">
      <c r="A8927" s="267">
        <v>12069306</v>
      </c>
      <c r="B8927" s="267" t="s">
        <v>15392</v>
      </c>
      <c r="C8927" s="267" t="s">
        <v>2525</v>
      </c>
      <c r="D8927" s="268"/>
      <c r="E8927" s="267">
        <v>60</v>
      </c>
      <c r="F8927" s="269">
        <v>5407</v>
      </c>
      <c r="G8927" s="270">
        <v>10868.6</v>
      </c>
      <c r="M8927" s="267">
        <v>-83.592305929934611</v>
      </c>
    </row>
    <row r="8928" spans="1:13" x14ac:dyDescent="0.25">
      <c r="A8928" s="267">
        <v>12069345</v>
      </c>
      <c r="B8928" s="267" t="s">
        <v>15394</v>
      </c>
      <c r="C8928" s="267" t="s">
        <v>2525</v>
      </c>
      <c r="D8928" s="268"/>
      <c r="E8928" s="267">
        <v>50</v>
      </c>
      <c r="F8928" s="269">
        <v>446</v>
      </c>
      <c r="G8928" s="270">
        <v>897.4</v>
      </c>
      <c r="M8928" s="267">
        <v>-38.259240869427707</v>
      </c>
    </row>
    <row r="8929" spans="1:13" x14ac:dyDescent="0.25">
      <c r="A8929" s="267">
        <v>12069397</v>
      </c>
      <c r="B8929" s="267" t="s">
        <v>15396</v>
      </c>
      <c r="C8929" s="267" t="s">
        <v>2525</v>
      </c>
      <c r="D8929" s="268"/>
      <c r="E8929" s="267">
        <v>60</v>
      </c>
      <c r="F8929" s="269">
        <v>5881</v>
      </c>
      <c r="G8929" s="270">
        <v>11820</v>
      </c>
      <c r="M8929" s="267">
        <v>-79.042153908540783</v>
      </c>
    </row>
    <row r="8930" spans="1:13" x14ac:dyDescent="0.25">
      <c r="A8930" s="267">
        <v>12069402</v>
      </c>
      <c r="B8930" s="267" t="s">
        <v>15398</v>
      </c>
      <c r="C8930" s="267" t="s">
        <v>2525</v>
      </c>
      <c r="D8930" s="268"/>
      <c r="E8930" s="267">
        <v>70</v>
      </c>
      <c r="F8930" s="269">
        <v>460</v>
      </c>
      <c r="G8930" s="270">
        <v>924</v>
      </c>
      <c r="M8930" s="267">
        <v>-86.466975938085056</v>
      </c>
    </row>
    <row r="8931" spans="1:13" x14ac:dyDescent="0.25">
      <c r="A8931" s="267">
        <v>12069448</v>
      </c>
      <c r="B8931" s="267" t="s">
        <v>15400</v>
      </c>
      <c r="C8931" s="267" t="s">
        <v>22275</v>
      </c>
      <c r="D8931" s="268"/>
      <c r="E8931" s="267">
        <v>50</v>
      </c>
      <c r="F8931" s="269">
        <v>1013</v>
      </c>
      <c r="G8931" s="270">
        <v>2035.6</v>
      </c>
      <c r="M8931" s="267">
        <v>-76.052586597805245</v>
      </c>
    </row>
    <row r="8932" spans="1:13" x14ac:dyDescent="0.25">
      <c r="A8932" s="267">
        <v>12069454</v>
      </c>
      <c r="B8932" s="267" t="s">
        <v>15402</v>
      </c>
      <c r="C8932" s="267" t="s">
        <v>2525</v>
      </c>
      <c r="D8932" s="268"/>
      <c r="E8932" s="267">
        <v>50</v>
      </c>
      <c r="F8932" s="269">
        <v>4342</v>
      </c>
      <c r="G8932" s="270">
        <v>8728.2000000000007</v>
      </c>
      <c r="M8932" s="267">
        <v>-78.238149960750405</v>
      </c>
    </row>
    <row r="8933" spans="1:13" x14ac:dyDescent="0.25">
      <c r="A8933" s="267">
        <v>12069460</v>
      </c>
      <c r="B8933" s="267" t="s">
        <v>15404</v>
      </c>
      <c r="C8933" s="267" t="s">
        <v>2525</v>
      </c>
      <c r="D8933" s="268"/>
      <c r="E8933" s="267">
        <v>70</v>
      </c>
      <c r="F8933" s="269">
        <v>275</v>
      </c>
      <c r="G8933" s="270">
        <v>553</v>
      </c>
      <c r="M8933" s="267">
        <v>-87.544902927821596</v>
      </c>
    </row>
    <row r="8934" spans="1:13" x14ac:dyDescent="0.25">
      <c r="A8934" s="267">
        <v>12069470</v>
      </c>
      <c r="B8934" s="267" t="s">
        <v>15406</v>
      </c>
      <c r="C8934" s="267" t="s">
        <v>2525</v>
      </c>
      <c r="D8934" s="268"/>
      <c r="E8934" s="267">
        <v>70</v>
      </c>
      <c r="F8934" s="269">
        <v>543</v>
      </c>
      <c r="G8934" s="270">
        <v>1091.4000000000001</v>
      </c>
      <c r="M8934" s="267">
        <v>-91.17687865701204</v>
      </c>
    </row>
    <row r="8935" spans="1:13" x14ac:dyDescent="0.25">
      <c r="A8935" s="267">
        <v>12069474</v>
      </c>
      <c r="B8935" s="267" t="s">
        <v>15408</v>
      </c>
      <c r="C8935" s="267" t="s">
        <v>2525</v>
      </c>
      <c r="D8935" s="268"/>
      <c r="E8935" s="267">
        <v>70</v>
      </c>
      <c r="F8935" s="269">
        <v>488</v>
      </c>
      <c r="G8935" s="270">
        <v>980.8</v>
      </c>
      <c r="M8935" s="267">
        <v>-86.708691877633413</v>
      </c>
    </row>
    <row r="8936" spans="1:13" x14ac:dyDescent="0.25">
      <c r="A8936" s="267">
        <v>12069485</v>
      </c>
      <c r="B8936" s="267" t="s">
        <v>22208</v>
      </c>
      <c r="C8936" s="267" t="s">
        <v>2525</v>
      </c>
      <c r="D8936" s="268"/>
      <c r="E8936" s="267">
        <v>70</v>
      </c>
      <c r="F8936" s="269">
        <v>426</v>
      </c>
      <c r="G8936" s="270">
        <v>855.8</v>
      </c>
      <c r="M8936" s="267">
        <v>-88.777457960203918</v>
      </c>
    </row>
    <row r="8937" spans="1:13" x14ac:dyDescent="0.25">
      <c r="A8937" s="267">
        <v>12069537</v>
      </c>
      <c r="B8937" s="267" t="s">
        <v>15411</v>
      </c>
      <c r="C8937" s="267" t="s">
        <v>2525</v>
      </c>
      <c r="D8937" s="268"/>
      <c r="E8937" s="267">
        <v>70</v>
      </c>
      <c r="F8937" s="269">
        <v>466</v>
      </c>
      <c r="G8937" s="270">
        <v>937.2</v>
      </c>
      <c r="M8937" s="267">
        <v>-87.513259519006581</v>
      </c>
    </row>
    <row r="8938" spans="1:13" x14ac:dyDescent="0.25">
      <c r="A8938" s="267">
        <v>12069541</v>
      </c>
      <c r="B8938" s="267" t="s">
        <v>15413</v>
      </c>
      <c r="C8938" s="267" t="s">
        <v>2525</v>
      </c>
      <c r="D8938" s="268"/>
      <c r="E8938" s="267">
        <v>70</v>
      </c>
      <c r="F8938" s="269">
        <v>610</v>
      </c>
      <c r="G8938" s="270">
        <v>1225.2</v>
      </c>
      <c r="M8938" s="267">
        <v>-87.979275333254904</v>
      </c>
    </row>
    <row r="8939" spans="1:13" x14ac:dyDescent="0.25">
      <c r="A8939" s="267">
        <v>12069590</v>
      </c>
      <c r="B8939" s="267" t="s">
        <v>15415</v>
      </c>
      <c r="C8939" s="267" t="s">
        <v>2525</v>
      </c>
      <c r="D8939" s="268"/>
      <c r="E8939" s="267">
        <v>60</v>
      </c>
      <c r="F8939" s="269">
        <v>5024</v>
      </c>
      <c r="G8939" s="270">
        <v>10097.799999999999</v>
      </c>
      <c r="M8939" s="267">
        <v>-80.939972275876869</v>
      </c>
    </row>
    <row r="8940" spans="1:13" x14ac:dyDescent="0.25">
      <c r="A8940" s="267">
        <v>12069596</v>
      </c>
      <c r="B8940" s="267" t="s">
        <v>15417</v>
      </c>
      <c r="C8940" s="267" t="s">
        <v>2525</v>
      </c>
      <c r="D8940" s="268"/>
      <c r="E8940" s="267">
        <v>60</v>
      </c>
      <c r="F8940" s="269">
        <v>2026</v>
      </c>
      <c r="G8940" s="270">
        <v>4072.2</v>
      </c>
      <c r="M8940" s="267">
        <v>-81.890747864244048</v>
      </c>
    </row>
    <row r="8941" spans="1:13" x14ac:dyDescent="0.25">
      <c r="A8941" s="267">
        <v>12069604</v>
      </c>
      <c r="B8941" s="267" t="s">
        <v>15419</v>
      </c>
      <c r="C8941" s="267" t="s">
        <v>2525</v>
      </c>
      <c r="D8941" s="268"/>
      <c r="E8941" s="267">
        <v>50</v>
      </c>
      <c r="F8941" s="269">
        <v>7078</v>
      </c>
      <c r="G8941" s="270">
        <v>14227.6</v>
      </c>
      <c r="M8941" s="267">
        <v>-71.214037579786009</v>
      </c>
    </row>
    <row r="8942" spans="1:13" x14ac:dyDescent="0.25">
      <c r="A8942" s="267">
        <v>12069616</v>
      </c>
      <c r="B8942" s="267" t="s">
        <v>15421</v>
      </c>
      <c r="C8942" s="267" t="s">
        <v>22275</v>
      </c>
      <c r="D8942" s="268"/>
      <c r="E8942" s="267">
        <v>50</v>
      </c>
      <c r="F8942" s="269">
        <v>11407</v>
      </c>
      <c r="G8942" s="270">
        <v>22927.599999999999</v>
      </c>
      <c r="M8942" s="267">
        <v>-74.507993504966848</v>
      </c>
    </row>
    <row r="8943" spans="1:13" x14ac:dyDescent="0.25">
      <c r="A8943" s="267">
        <v>12069632</v>
      </c>
      <c r="B8943" s="267" t="s">
        <v>15423</v>
      </c>
      <c r="C8943" s="267" t="s">
        <v>22275</v>
      </c>
      <c r="D8943" s="268"/>
      <c r="E8943" s="267">
        <v>70</v>
      </c>
      <c r="F8943" s="269">
        <v>3796</v>
      </c>
      <c r="G8943" s="270">
        <v>7629.8</v>
      </c>
      <c r="M8943" s="267">
        <v>-85.43942037802104</v>
      </c>
    </row>
    <row r="8944" spans="1:13" x14ac:dyDescent="0.25">
      <c r="A8944" s="267">
        <v>12069648</v>
      </c>
      <c r="B8944" s="267" t="s">
        <v>15425</v>
      </c>
      <c r="C8944" s="267" t="s">
        <v>2525</v>
      </c>
      <c r="D8944" s="268"/>
      <c r="E8944" s="267">
        <v>70</v>
      </c>
      <c r="F8944" s="269">
        <v>273</v>
      </c>
      <c r="G8944" s="270">
        <v>547.79999999999995</v>
      </c>
      <c r="M8944" s="267">
        <v>-87.354251822445093</v>
      </c>
    </row>
    <row r="8945" spans="1:13" x14ac:dyDescent="0.25">
      <c r="A8945" s="267">
        <v>12069656</v>
      </c>
      <c r="B8945" s="267" t="s">
        <v>15427</v>
      </c>
      <c r="C8945" s="267" t="s">
        <v>22275</v>
      </c>
      <c r="D8945" s="268"/>
      <c r="E8945" s="267">
        <v>60</v>
      </c>
      <c r="F8945" s="269">
        <v>11608</v>
      </c>
      <c r="G8945" s="270">
        <v>23332.400000000001</v>
      </c>
      <c r="M8945" s="267">
        <v>-81.536417526909275</v>
      </c>
    </row>
    <row r="8946" spans="1:13" x14ac:dyDescent="0.25">
      <c r="A8946" s="267">
        <v>12069665</v>
      </c>
      <c r="B8946" s="267" t="s">
        <v>22209</v>
      </c>
      <c r="C8946" s="267" t="s">
        <v>2525</v>
      </c>
      <c r="D8946" s="268"/>
      <c r="E8946" s="267">
        <v>60</v>
      </c>
      <c r="F8946" s="269">
        <v>2298</v>
      </c>
      <c r="G8946" s="270">
        <v>4619.8</v>
      </c>
      <c r="M8946" s="267">
        <v>-84.960243820156478</v>
      </c>
    </row>
    <row r="8947" spans="1:13" x14ac:dyDescent="0.25">
      <c r="A8947" s="267">
        <v>12069680</v>
      </c>
      <c r="B8947" s="267" t="s">
        <v>15430</v>
      </c>
      <c r="C8947" s="267" t="s">
        <v>2525</v>
      </c>
      <c r="D8947" s="268"/>
      <c r="E8947" s="267">
        <v>70</v>
      </c>
      <c r="F8947" s="269">
        <v>448</v>
      </c>
      <c r="G8947" s="270">
        <v>900</v>
      </c>
      <c r="M8947" s="267">
        <v>-87.154802401815033</v>
      </c>
    </row>
    <row r="8948" spans="1:13" x14ac:dyDescent="0.25">
      <c r="A8948" s="267">
        <v>12069688</v>
      </c>
      <c r="B8948" s="267" t="s">
        <v>15432</v>
      </c>
      <c r="C8948" s="267" t="s">
        <v>2525</v>
      </c>
      <c r="D8948" s="268"/>
      <c r="E8948" s="267">
        <v>70</v>
      </c>
      <c r="F8948" s="269">
        <v>1542</v>
      </c>
      <c r="G8948" s="270">
        <v>3099.2</v>
      </c>
      <c r="M8948" s="267">
        <v>-86.511681138163624</v>
      </c>
    </row>
    <row r="8949" spans="1:13" x14ac:dyDescent="0.25">
      <c r="A8949" s="267">
        <v>12069696</v>
      </c>
      <c r="B8949" s="267" t="s">
        <v>15434</v>
      </c>
      <c r="C8949" s="267" t="s">
        <v>22275</v>
      </c>
      <c r="D8949" s="268"/>
      <c r="E8949" s="267">
        <v>60</v>
      </c>
      <c r="F8949" s="269">
        <v>1252</v>
      </c>
      <c r="G8949" s="270">
        <v>2515.6</v>
      </c>
      <c r="M8949" s="267">
        <v>-84.463917503904469</v>
      </c>
    </row>
    <row r="8950" spans="1:13" x14ac:dyDescent="0.25">
      <c r="A8950" s="267">
        <v>12070008</v>
      </c>
      <c r="B8950" s="267" t="s">
        <v>15436</v>
      </c>
      <c r="C8950" s="267" t="s">
        <v>22275</v>
      </c>
      <c r="D8950" s="268"/>
      <c r="E8950" s="267">
        <v>60</v>
      </c>
      <c r="F8950" s="269">
        <v>1310</v>
      </c>
      <c r="G8950" s="270">
        <v>2633.2</v>
      </c>
      <c r="M8950" s="267">
        <v>-83.510871453766399</v>
      </c>
    </row>
    <row r="8951" spans="1:13" x14ac:dyDescent="0.25">
      <c r="A8951" s="267">
        <v>12070028</v>
      </c>
      <c r="B8951" s="267" t="s">
        <v>1997</v>
      </c>
      <c r="C8951" s="267" t="s">
        <v>2525</v>
      </c>
      <c r="D8951" s="268"/>
      <c r="E8951" s="267">
        <v>70</v>
      </c>
      <c r="F8951" s="269">
        <v>390</v>
      </c>
      <c r="G8951" s="270">
        <v>784.2</v>
      </c>
      <c r="M8951" s="267">
        <v>-85.642647893390986</v>
      </c>
    </row>
    <row r="8952" spans="1:13" x14ac:dyDescent="0.25">
      <c r="A8952" s="267">
        <v>12070052</v>
      </c>
      <c r="B8952" s="267" t="s">
        <v>15439</v>
      </c>
      <c r="C8952" s="267" t="s">
        <v>2525</v>
      </c>
      <c r="D8952" s="268"/>
      <c r="E8952" s="267">
        <v>70</v>
      </c>
      <c r="F8952" s="269">
        <v>753</v>
      </c>
      <c r="G8952" s="270">
        <v>1513</v>
      </c>
      <c r="M8952" s="267">
        <v>-88.000012092967779</v>
      </c>
    </row>
    <row r="8953" spans="1:13" x14ac:dyDescent="0.25">
      <c r="A8953" s="267">
        <v>12070060</v>
      </c>
      <c r="B8953" s="267" t="s">
        <v>15441</v>
      </c>
      <c r="C8953" s="267" t="s">
        <v>2525</v>
      </c>
      <c r="D8953" s="268"/>
      <c r="E8953" s="267">
        <v>70</v>
      </c>
      <c r="F8953" s="269">
        <v>397</v>
      </c>
      <c r="G8953" s="270">
        <v>798.8</v>
      </c>
      <c r="M8953" s="267">
        <v>-87.065720803712992</v>
      </c>
    </row>
    <row r="8954" spans="1:13" x14ac:dyDescent="0.25">
      <c r="A8954" s="267">
        <v>12070096</v>
      </c>
      <c r="B8954" s="267" t="s">
        <v>15443</v>
      </c>
      <c r="C8954" s="267" t="s">
        <v>2525</v>
      </c>
      <c r="D8954" s="268"/>
      <c r="E8954" s="267">
        <v>60</v>
      </c>
      <c r="F8954" s="269">
        <v>268</v>
      </c>
      <c r="G8954" s="270">
        <v>537.79999999999995</v>
      </c>
      <c r="M8954" s="267">
        <v>-84.325176585557472</v>
      </c>
    </row>
    <row r="8955" spans="1:13" x14ac:dyDescent="0.25">
      <c r="A8955" s="267">
        <v>12070125</v>
      </c>
      <c r="B8955" s="267" t="s">
        <v>15445</v>
      </c>
      <c r="C8955" s="267" t="s">
        <v>2525</v>
      </c>
      <c r="D8955" s="268"/>
      <c r="E8955" s="267">
        <v>70</v>
      </c>
      <c r="F8955" s="269">
        <v>2028</v>
      </c>
      <c r="G8955" s="270">
        <v>4075.6</v>
      </c>
      <c r="M8955" s="267">
        <v>-87.654427052407982</v>
      </c>
    </row>
    <row r="8956" spans="1:13" x14ac:dyDescent="0.25">
      <c r="A8956" s="267">
        <v>12070145</v>
      </c>
      <c r="B8956" s="267" t="s">
        <v>15447</v>
      </c>
      <c r="C8956" s="267" t="s">
        <v>2525</v>
      </c>
      <c r="D8956" s="268"/>
      <c r="E8956" s="267">
        <v>70</v>
      </c>
      <c r="F8956" s="269">
        <v>243</v>
      </c>
      <c r="G8956" s="270">
        <v>489.4</v>
      </c>
      <c r="M8956" s="267">
        <v>-90.33772412868538</v>
      </c>
    </row>
    <row r="8957" spans="1:13" x14ac:dyDescent="0.25">
      <c r="A8957" s="267">
        <v>12070149</v>
      </c>
      <c r="B8957" s="267" t="s">
        <v>15449</v>
      </c>
      <c r="C8957" s="267" t="s">
        <v>2525</v>
      </c>
      <c r="D8957" s="268"/>
      <c r="E8957" s="267">
        <v>70</v>
      </c>
      <c r="F8957" s="269">
        <v>1794</v>
      </c>
      <c r="G8957" s="270">
        <v>3605.8</v>
      </c>
      <c r="M8957" s="267">
        <v>-88.879761353009485</v>
      </c>
    </row>
    <row r="8958" spans="1:13" x14ac:dyDescent="0.25">
      <c r="A8958" s="267">
        <v>12070153</v>
      </c>
      <c r="B8958" s="267" t="s">
        <v>15451</v>
      </c>
      <c r="C8958" s="267" t="s">
        <v>2525</v>
      </c>
      <c r="D8958" s="268"/>
      <c r="E8958" s="267">
        <v>60</v>
      </c>
      <c r="F8958" s="269">
        <v>288</v>
      </c>
      <c r="G8958" s="270">
        <v>579.6</v>
      </c>
      <c r="M8958" s="267">
        <v>-81.392210544901474</v>
      </c>
    </row>
    <row r="8959" spans="1:13" x14ac:dyDescent="0.25">
      <c r="A8959" s="267">
        <v>12070173</v>
      </c>
      <c r="B8959" s="267" t="s">
        <v>15453</v>
      </c>
      <c r="C8959" s="267" t="s">
        <v>2525</v>
      </c>
      <c r="D8959" s="268"/>
      <c r="E8959" s="267">
        <v>60</v>
      </c>
      <c r="F8959" s="269">
        <v>3114</v>
      </c>
      <c r="G8959" s="270">
        <v>6259.6</v>
      </c>
      <c r="M8959" s="267">
        <v>-81.331638582955264</v>
      </c>
    </row>
    <row r="8960" spans="1:13" x14ac:dyDescent="0.25">
      <c r="A8960" s="267">
        <v>12070222</v>
      </c>
      <c r="B8960" s="267" t="s">
        <v>15455</v>
      </c>
      <c r="C8960" s="267" t="s">
        <v>2525</v>
      </c>
      <c r="D8960" s="268"/>
      <c r="E8960" s="267">
        <v>70</v>
      </c>
      <c r="F8960" s="269">
        <v>185</v>
      </c>
      <c r="G8960" s="270">
        <v>372.4</v>
      </c>
      <c r="M8960" s="267">
        <v>-92.428031014607711</v>
      </c>
    </row>
    <row r="8961" spans="1:13" x14ac:dyDescent="0.25">
      <c r="A8961" s="267">
        <v>12070236</v>
      </c>
      <c r="B8961" s="267" t="s">
        <v>15457</v>
      </c>
      <c r="C8961" s="267" t="s">
        <v>2525</v>
      </c>
      <c r="D8961" s="268"/>
      <c r="E8961" s="267">
        <v>70</v>
      </c>
      <c r="F8961" s="269">
        <v>399</v>
      </c>
      <c r="G8961" s="270">
        <v>802.6</v>
      </c>
      <c r="M8961" s="267">
        <v>-90.354689467004505</v>
      </c>
    </row>
    <row r="8962" spans="1:13" x14ac:dyDescent="0.25">
      <c r="A8962" s="267">
        <v>12070241</v>
      </c>
      <c r="B8962" s="267" t="s">
        <v>22210</v>
      </c>
      <c r="C8962" s="267" t="s">
        <v>2525</v>
      </c>
      <c r="D8962" s="268"/>
      <c r="E8962" s="267">
        <v>70</v>
      </c>
      <c r="F8962" s="269">
        <v>318</v>
      </c>
      <c r="G8962" s="270">
        <v>638.20000000000005</v>
      </c>
      <c r="M8962" s="267">
        <v>-91.171263747075287</v>
      </c>
    </row>
    <row r="8963" spans="1:13" x14ac:dyDescent="0.25">
      <c r="A8963" s="267">
        <v>12070244</v>
      </c>
      <c r="B8963" s="267" t="s">
        <v>15460</v>
      </c>
      <c r="C8963" s="267" t="s">
        <v>22275</v>
      </c>
      <c r="D8963" s="268"/>
      <c r="E8963" s="267">
        <v>70</v>
      </c>
      <c r="F8963" s="269">
        <v>1155</v>
      </c>
      <c r="G8963" s="270">
        <v>2321.4</v>
      </c>
      <c r="M8963" s="267">
        <v>-87.889303651957277</v>
      </c>
    </row>
    <row r="8964" spans="1:13" x14ac:dyDescent="0.25">
      <c r="A8964" s="267">
        <v>12070246</v>
      </c>
      <c r="B8964" s="267" t="s">
        <v>15462</v>
      </c>
      <c r="C8964" s="267" t="s">
        <v>2525</v>
      </c>
      <c r="D8964" s="268"/>
      <c r="E8964" s="267">
        <v>70</v>
      </c>
      <c r="F8964" s="269">
        <v>245</v>
      </c>
      <c r="G8964" s="270">
        <v>493.2</v>
      </c>
      <c r="M8964" s="267">
        <v>-86.885815914701368</v>
      </c>
    </row>
    <row r="8965" spans="1:13" x14ac:dyDescent="0.25">
      <c r="A8965" s="267">
        <v>12070266</v>
      </c>
      <c r="B8965" s="267" t="s">
        <v>15464</v>
      </c>
      <c r="C8965" s="267" t="s">
        <v>2525</v>
      </c>
      <c r="D8965" s="268"/>
      <c r="E8965" s="267">
        <v>70</v>
      </c>
      <c r="F8965" s="269">
        <v>378</v>
      </c>
      <c r="G8965" s="270">
        <v>759.2</v>
      </c>
      <c r="M8965" s="267">
        <v>-87.22956899615582</v>
      </c>
    </row>
    <row r="8966" spans="1:13" x14ac:dyDescent="0.25">
      <c r="A8966" s="267">
        <v>12070280</v>
      </c>
      <c r="B8966" s="267" t="s">
        <v>15466</v>
      </c>
      <c r="C8966" s="267" t="s">
        <v>22275</v>
      </c>
      <c r="D8966" s="268"/>
      <c r="E8966" s="267">
        <v>50</v>
      </c>
      <c r="F8966" s="269">
        <v>1120</v>
      </c>
      <c r="G8966" s="270">
        <v>2250.1999999999998</v>
      </c>
      <c r="M8966" s="267">
        <v>-78.294885219143424</v>
      </c>
    </row>
    <row r="8967" spans="1:13" x14ac:dyDescent="0.25">
      <c r="A8967" s="267">
        <v>12070296</v>
      </c>
      <c r="B8967" s="267" t="s">
        <v>15468</v>
      </c>
      <c r="C8967" s="267" t="s">
        <v>22275</v>
      </c>
      <c r="D8967" s="268"/>
      <c r="E8967" s="267">
        <v>60</v>
      </c>
      <c r="F8967" s="269">
        <v>6075</v>
      </c>
      <c r="G8967" s="270">
        <v>12211.2</v>
      </c>
      <c r="M8967" s="267">
        <v>-83.549173875900067</v>
      </c>
    </row>
    <row r="8968" spans="1:13" x14ac:dyDescent="0.25">
      <c r="A8968" s="267">
        <v>12070300</v>
      </c>
      <c r="B8968" s="267" t="s">
        <v>15470</v>
      </c>
      <c r="C8968" s="267" t="s">
        <v>2525</v>
      </c>
      <c r="D8968" s="268"/>
      <c r="E8968" s="267">
        <v>70</v>
      </c>
      <c r="F8968" s="269">
        <v>235</v>
      </c>
      <c r="G8968" s="270">
        <v>472.2</v>
      </c>
      <c r="M8968" s="267">
        <v>-85.668430813279045</v>
      </c>
    </row>
    <row r="8969" spans="1:13" x14ac:dyDescent="0.25">
      <c r="A8969" s="267">
        <v>12070302</v>
      </c>
      <c r="B8969" s="267" t="s">
        <v>15472</v>
      </c>
      <c r="C8969" s="267" t="s">
        <v>2525</v>
      </c>
      <c r="D8969" s="268"/>
      <c r="E8969" s="267">
        <v>70</v>
      </c>
      <c r="F8969" s="269">
        <v>1783</v>
      </c>
      <c r="G8969" s="270">
        <v>3584.8</v>
      </c>
      <c r="M8969" s="267">
        <v>-85.589923000735538</v>
      </c>
    </row>
    <row r="8970" spans="1:13" x14ac:dyDescent="0.25">
      <c r="A8970" s="267">
        <v>12070316</v>
      </c>
      <c r="B8970" s="267" t="s">
        <v>15474</v>
      </c>
      <c r="C8970" s="267" t="s">
        <v>22275</v>
      </c>
      <c r="D8970" s="268"/>
      <c r="E8970" s="267">
        <v>60</v>
      </c>
      <c r="F8970" s="269">
        <v>6141</v>
      </c>
      <c r="G8970" s="270">
        <v>12343.4</v>
      </c>
      <c r="M8970" s="267">
        <v>-81.074421116175358</v>
      </c>
    </row>
    <row r="8971" spans="1:13" x14ac:dyDescent="0.25">
      <c r="A8971" s="267">
        <v>12070325</v>
      </c>
      <c r="B8971" s="267" t="s">
        <v>15476</v>
      </c>
      <c r="C8971" s="267" t="s">
        <v>22275</v>
      </c>
      <c r="D8971" s="268"/>
      <c r="E8971" s="267">
        <v>70</v>
      </c>
      <c r="F8971" s="269">
        <v>1381</v>
      </c>
      <c r="G8971" s="270">
        <v>2775.8</v>
      </c>
      <c r="M8971" s="267">
        <v>-86.018671041616699</v>
      </c>
    </row>
    <row r="8972" spans="1:13" x14ac:dyDescent="0.25">
      <c r="A8972" s="267">
        <v>12070348</v>
      </c>
      <c r="B8972" s="267" t="s">
        <v>15478</v>
      </c>
      <c r="C8972" s="267" t="s">
        <v>2525</v>
      </c>
      <c r="D8972" s="268"/>
      <c r="E8972" s="267">
        <v>70</v>
      </c>
      <c r="F8972" s="269">
        <v>258</v>
      </c>
      <c r="G8972" s="270">
        <v>518</v>
      </c>
      <c r="M8972" s="267">
        <v>-87.732807906036598</v>
      </c>
    </row>
    <row r="8973" spans="1:13" x14ac:dyDescent="0.25">
      <c r="A8973" s="267">
        <v>12070393</v>
      </c>
      <c r="B8973" s="267" t="s">
        <v>15480</v>
      </c>
      <c r="C8973" s="267" t="s">
        <v>2525</v>
      </c>
      <c r="D8973" s="268"/>
      <c r="E8973" s="267">
        <v>70</v>
      </c>
      <c r="F8973" s="269">
        <v>256</v>
      </c>
      <c r="G8973" s="270">
        <v>515</v>
      </c>
      <c r="M8973" s="267">
        <v>-87.863788817925212</v>
      </c>
    </row>
    <row r="8974" spans="1:13" x14ac:dyDescent="0.25">
      <c r="A8974" s="267">
        <v>12070416</v>
      </c>
      <c r="B8974" s="267" t="s">
        <v>15482</v>
      </c>
      <c r="C8974" s="267" t="s">
        <v>2525</v>
      </c>
      <c r="D8974" s="268"/>
      <c r="E8974" s="267">
        <v>70</v>
      </c>
      <c r="F8974" s="269">
        <v>508</v>
      </c>
      <c r="G8974" s="270">
        <v>1022</v>
      </c>
      <c r="M8974" s="267">
        <v>-86.639166505535471</v>
      </c>
    </row>
    <row r="8975" spans="1:13" x14ac:dyDescent="0.25">
      <c r="A8975" s="267">
        <v>12070424</v>
      </c>
      <c r="B8975" s="267" t="s">
        <v>15484</v>
      </c>
      <c r="C8975" s="267" t="s">
        <v>22275</v>
      </c>
      <c r="D8975" s="268"/>
      <c r="E8975" s="267">
        <v>70</v>
      </c>
      <c r="F8975" s="269">
        <v>8925</v>
      </c>
      <c r="G8975" s="270">
        <v>17938.400000000001</v>
      </c>
      <c r="M8975" s="267">
        <v>-87.018709643753311</v>
      </c>
    </row>
    <row r="8976" spans="1:13" x14ac:dyDescent="0.25">
      <c r="A8976" s="267">
        <v>12071028</v>
      </c>
      <c r="B8976" s="267" t="s">
        <v>15486</v>
      </c>
      <c r="C8976" s="267" t="s">
        <v>2525</v>
      </c>
      <c r="D8976" s="268"/>
      <c r="E8976" s="267">
        <v>70</v>
      </c>
      <c r="F8976" s="269">
        <v>402</v>
      </c>
      <c r="G8976" s="270">
        <v>808</v>
      </c>
      <c r="M8976" s="267">
        <v>-85.349653966040094</v>
      </c>
    </row>
    <row r="8977" spans="1:13" x14ac:dyDescent="0.25">
      <c r="A8977" s="267">
        <v>12071032</v>
      </c>
      <c r="B8977" s="267" t="s">
        <v>15488</v>
      </c>
      <c r="C8977" s="267" t="s">
        <v>2525</v>
      </c>
      <c r="D8977" s="268"/>
      <c r="E8977" s="267">
        <v>60</v>
      </c>
      <c r="F8977" s="269">
        <v>2173</v>
      </c>
      <c r="G8977" s="270">
        <v>4368.3999999999996</v>
      </c>
      <c r="M8977" s="267">
        <v>-79.486282661967081</v>
      </c>
    </row>
    <row r="8978" spans="1:13" x14ac:dyDescent="0.25">
      <c r="A8978" s="267">
        <v>12071041</v>
      </c>
      <c r="B8978" s="267" t="s">
        <v>15490</v>
      </c>
      <c r="C8978" s="267" t="s">
        <v>2525</v>
      </c>
      <c r="D8978" s="268"/>
      <c r="E8978" s="267">
        <v>70</v>
      </c>
      <c r="F8978" s="269">
        <v>512</v>
      </c>
      <c r="G8978" s="270">
        <v>1029</v>
      </c>
      <c r="M8978" s="267">
        <v>-88.347331347627289</v>
      </c>
    </row>
    <row r="8979" spans="1:13" x14ac:dyDescent="0.25">
      <c r="A8979" s="267">
        <v>12071044</v>
      </c>
      <c r="B8979" s="267" t="s">
        <v>15492</v>
      </c>
      <c r="C8979" s="267" t="s">
        <v>22275</v>
      </c>
      <c r="D8979" s="268"/>
      <c r="E8979" s="267">
        <v>70</v>
      </c>
      <c r="F8979" s="269">
        <v>1742</v>
      </c>
      <c r="G8979" s="270">
        <v>3502.2</v>
      </c>
      <c r="M8979" s="267">
        <v>-87.046489109536253</v>
      </c>
    </row>
    <row r="8980" spans="1:13" x14ac:dyDescent="0.25">
      <c r="A8980" s="267">
        <v>12071052</v>
      </c>
      <c r="B8980" s="267" t="s">
        <v>15494</v>
      </c>
      <c r="C8980" s="267" t="s">
        <v>2525</v>
      </c>
      <c r="D8980" s="268"/>
      <c r="E8980" s="267">
        <v>70</v>
      </c>
      <c r="F8980" s="269">
        <v>417</v>
      </c>
      <c r="G8980" s="270">
        <v>838.4</v>
      </c>
      <c r="M8980" s="267">
        <v>-91.492415790527218</v>
      </c>
    </row>
    <row r="8981" spans="1:13" x14ac:dyDescent="0.25">
      <c r="A8981" s="267">
        <v>12071057</v>
      </c>
      <c r="B8981" s="267" t="s">
        <v>15496</v>
      </c>
      <c r="C8981" s="267" t="s">
        <v>22275</v>
      </c>
      <c r="D8981" s="268"/>
      <c r="E8981" s="267">
        <v>60</v>
      </c>
      <c r="F8981" s="269">
        <v>2911</v>
      </c>
      <c r="G8981" s="270">
        <v>5850.8</v>
      </c>
      <c r="M8981" s="267">
        <v>-83.124887065958461</v>
      </c>
    </row>
    <row r="8982" spans="1:13" x14ac:dyDescent="0.25">
      <c r="A8982" s="267">
        <v>12071060</v>
      </c>
      <c r="B8982" s="267" t="s">
        <v>15498</v>
      </c>
      <c r="C8982" s="267" t="s">
        <v>2525</v>
      </c>
      <c r="D8982" s="268"/>
      <c r="E8982" s="267">
        <v>70</v>
      </c>
      <c r="F8982" s="269">
        <v>281</v>
      </c>
      <c r="G8982" s="270">
        <v>565.20000000000005</v>
      </c>
      <c r="M8982" s="267">
        <v>-88.444825441004355</v>
      </c>
    </row>
    <row r="8983" spans="1:13" x14ac:dyDescent="0.25">
      <c r="A8983" s="267">
        <v>12071074</v>
      </c>
      <c r="B8983" s="267" t="s">
        <v>15500</v>
      </c>
      <c r="C8983" s="267" t="s">
        <v>2525</v>
      </c>
      <c r="D8983" s="268"/>
      <c r="E8983" s="267">
        <v>70</v>
      </c>
      <c r="F8983" s="269">
        <v>1047</v>
      </c>
      <c r="G8983" s="270">
        <v>2105.1999999999998</v>
      </c>
      <c r="M8983" s="267">
        <v>-89.648532820980108</v>
      </c>
    </row>
    <row r="8984" spans="1:13" x14ac:dyDescent="0.25">
      <c r="A8984" s="267">
        <v>12071076</v>
      </c>
      <c r="B8984" s="267" t="s">
        <v>15502</v>
      </c>
      <c r="C8984" s="267" t="s">
        <v>22275</v>
      </c>
      <c r="D8984" s="268"/>
      <c r="E8984" s="267">
        <v>60</v>
      </c>
      <c r="F8984" s="269">
        <v>9903</v>
      </c>
      <c r="G8984" s="270">
        <v>19906</v>
      </c>
      <c r="M8984" s="267">
        <v>-84.447566144542947</v>
      </c>
    </row>
    <row r="8985" spans="1:13" x14ac:dyDescent="0.25">
      <c r="A8985" s="267">
        <v>12071153</v>
      </c>
      <c r="B8985" s="267" t="s">
        <v>15504</v>
      </c>
      <c r="C8985" s="267" t="s">
        <v>2525</v>
      </c>
      <c r="D8985" s="268"/>
      <c r="E8985" s="267">
        <v>70</v>
      </c>
      <c r="F8985" s="269">
        <v>555</v>
      </c>
      <c r="G8985" s="270">
        <v>1114.8</v>
      </c>
      <c r="M8985" s="267">
        <v>-90.972075773612644</v>
      </c>
    </row>
    <row r="8986" spans="1:13" x14ac:dyDescent="0.25">
      <c r="A8986" s="267">
        <v>12071160</v>
      </c>
      <c r="B8986" s="267" t="s">
        <v>15506</v>
      </c>
      <c r="C8986" s="267" t="s">
        <v>22275</v>
      </c>
      <c r="D8986" s="268"/>
      <c r="E8986" s="267">
        <v>60</v>
      </c>
      <c r="F8986" s="269">
        <v>9247</v>
      </c>
      <c r="G8986" s="270">
        <v>18586</v>
      </c>
      <c r="M8986" s="267">
        <v>-84.917343037824395</v>
      </c>
    </row>
    <row r="8987" spans="1:13" x14ac:dyDescent="0.25">
      <c r="A8987" s="267">
        <v>12071164</v>
      </c>
      <c r="B8987" s="267" t="s">
        <v>15508</v>
      </c>
      <c r="C8987" s="267" t="s">
        <v>2525</v>
      </c>
      <c r="D8987" s="268"/>
      <c r="E8987" s="267">
        <v>60</v>
      </c>
      <c r="F8987" s="269">
        <v>273</v>
      </c>
      <c r="G8987" s="270">
        <v>548.20000000000005</v>
      </c>
      <c r="M8987" s="267">
        <v>-82.837319330752877</v>
      </c>
    </row>
    <row r="8988" spans="1:13" x14ac:dyDescent="0.25">
      <c r="A8988" s="267">
        <v>12071176</v>
      </c>
      <c r="B8988" s="267" t="s">
        <v>15510</v>
      </c>
      <c r="C8988" s="267" t="s">
        <v>2525</v>
      </c>
      <c r="D8988" s="268"/>
      <c r="E8988" s="267">
        <v>50</v>
      </c>
      <c r="F8988" s="269">
        <v>311</v>
      </c>
      <c r="G8988" s="270">
        <v>624.79999999999995</v>
      </c>
      <c r="M8988" s="267">
        <v>-72.042327896983664</v>
      </c>
    </row>
    <row r="8989" spans="1:13" x14ac:dyDescent="0.25">
      <c r="A8989" s="267">
        <v>12071185</v>
      </c>
      <c r="B8989" s="267" t="s">
        <v>15512</v>
      </c>
      <c r="C8989" s="267" t="s">
        <v>2525</v>
      </c>
      <c r="D8989" s="268"/>
      <c r="E8989" s="267">
        <v>70</v>
      </c>
      <c r="F8989" s="269">
        <v>304</v>
      </c>
      <c r="G8989" s="270">
        <v>611.79999999999995</v>
      </c>
      <c r="M8989" s="267">
        <v>-88.276225739888503</v>
      </c>
    </row>
    <row r="8990" spans="1:13" x14ac:dyDescent="0.25">
      <c r="A8990" s="267">
        <v>12071189</v>
      </c>
      <c r="B8990" s="267" t="s">
        <v>15514</v>
      </c>
      <c r="C8990" s="267" t="s">
        <v>2525</v>
      </c>
      <c r="D8990" s="268"/>
      <c r="E8990" s="267">
        <v>70</v>
      </c>
      <c r="F8990" s="269">
        <v>241</v>
      </c>
      <c r="G8990" s="270">
        <v>484.6</v>
      </c>
      <c r="M8990" s="267">
        <v>-89.970535290861065</v>
      </c>
    </row>
    <row r="8991" spans="1:13" x14ac:dyDescent="0.25">
      <c r="A8991" s="267">
        <v>12071193</v>
      </c>
      <c r="B8991" s="267" t="s">
        <v>15516</v>
      </c>
      <c r="C8991" s="267" t="s">
        <v>2525</v>
      </c>
      <c r="D8991" s="268"/>
      <c r="E8991" s="267">
        <v>50</v>
      </c>
      <c r="F8991" s="269">
        <v>828</v>
      </c>
      <c r="G8991" s="270">
        <v>1664</v>
      </c>
      <c r="M8991" s="267">
        <v>-77.402281004805516</v>
      </c>
    </row>
    <row r="8992" spans="1:13" x14ac:dyDescent="0.25">
      <c r="A8992" s="267">
        <v>12071244</v>
      </c>
      <c r="B8992" s="267" t="s">
        <v>15518</v>
      </c>
      <c r="C8992" s="267" t="s">
        <v>2525</v>
      </c>
      <c r="D8992" s="268"/>
      <c r="E8992" s="267">
        <v>50</v>
      </c>
      <c r="F8992" s="269">
        <v>4684</v>
      </c>
      <c r="G8992" s="270">
        <v>9414</v>
      </c>
      <c r="M8992" s="267">
        <v>-75.972963846187909</v>
      </c>
    </row>
    <row r="8993" spans="1:13" x14ac:dyDescent="0.25">
      <c r="A8993" s="267">
        <v>12071294</v>
      </c>
      <c r="B8993" s="267" t="s">
        <v>15520</v>
      </c>
      <c r="C8993" s="267" t="s">
        <v>2525</v>
      </c>
      <c r="D8993" s="268"/>
      <c r="E8993" s="267">
        <v>70</v>
      </c>
      <c r="F8993" s="269">
        <v>871</v>
      </c>
      <c r="G8993" s="270">
        <v>1749.8</v>
      </c>
      <c r="M8993" s="267">
        <v>-90.392741492514233</v>
      </c>
    </row>
    <row r="8994" spans="1:13" x14ac:dyDescent="0.25">
      <c r="A8994" s="267">
        <v>12071301</v>
      </c>
      <c r="B8994" s="267" t="s">
        <v>22211</v>
      </c>
      <c r="C8994" s="267" t="s">
        <v>2525</v>
      </c>
      <c r="D8994" s="268"/>
      <c r="E8994" s="267">
        <v>60</v>
      </c>
      <c r="F8994" s="269">
        <v>2580</v>
      </c>
      <c r="G8994" s="270">
        <v>5186.2</v>
      </c>
      <c r="M8994" s="267">
        <v>-84.157825801133299</v>
      </c>
    </row>
    <row r="8995" spans="1:13" x14ac:dyDescent="0.25">
      <c r="A8995" s="267">
        <v>12071304</v>
      </c>
      <c r="B8995" s="267" t="s">
        <v>15523</v>
      </c>
      <c r="C8995" s="267" t="s">
        <v>22275</v>
      </c>
      <c r="D8995" s="268"/>
      <c r="E8995" s="267">
        <v>50</v>
      </c>
      <c r="F8995" s="269">
        <v>2254</v>
      </c>
      <c r="G8995" s="270">
        <v>4530</v>
      </c>
      <c r="M8995" s="267">
        <v>-72.948032121978144</v>
      </c>
    </row>
    <row r="8996" spans="1:13" x14ac:dyDescent="0.25">
      <c r="A8996" s="267">
        <v>12071337</v>
      </c>
      <c r="B8996" s="267" t="s">
        <v>15525</v>
      </c>
      <c r="C8996" s="267" t="s">
        <v>2525</v>
      </c>
      <c r="D8996" s="268"/>
      <c r="E8996" s="267">
        <v>70</v>
      </c>
      <c r="F8996" s="269">
        <v>1928</v>
      </c>
      <c r="G8996" s="270">
        <v>3875.6</v>
      </c>
      <c r="M8996" s="267">
        <v>-87.396881406282006</v>
      </c>
    </row>
    <row r="8997" spans="1:13" x14ac:dyDescent="0.25">
      <c r="A8997" s="267">
        <v>12071341</v>
      </c>
      <c r="B8997" s="267" t="s">
        <v>15527</v>
      </c>
      <c r="C8997" s="267" t="s">
        <v>2525</v>
      </c>
      <c r="D8997" s="268"/>
      <c r="E8997" s="267">
        <v>70</v>
      </c>
      <c r="F8997" s="269">
        <v>424</v>
      </c>
      <c r="G8997" s="270">
        <v>853</v>
      </c>
      <c r="M8997" s="267">
        <v>-89.846903678344447</v>
      </c>
    </row>
    <row r="8998" spans="1:13" x14ac:dyDescent="0.25">
      <c r="A8998" s="267">
        <v>12071372</v>
      </c>
      <c r="B8998" s="267" t="s">
        <v>15529</v>
      </c>
      <c r="C8998" s="267" t="s">
        <v>22275</v>
      </c>
      <c r="D8998" s="268"/>
      <c r="E8998" s="267">
        <v>50</v>
      </c>
      <c r="F8998" s="269">
        <v>11633</v>
      </c>
      <c r="G8998" s="270">
        <v>23382.6</v>
      </c>
      <c r="M8998" s="267">
        <v>-73.443043837130858</v>
      </c>
    </row>
    <row r="8999" spans="1:13" x14ac:dyDescent="0.25">
      <c r="A8999" s="267">
        <v>12071384</v>
      </c>
      <c r="B8999" s="267" t="s">
        <v>15531</v>
      </c>
      <c r="C8999" s="267" t="s">
        <v>2525</v>
      </c>
      <c r="D8999" s="268"/>
      <c r="E8999" s="267">
        <v>70</v>
      </c>
      <c r="F8999" s="269">
        <v>371</v>
      </c>
      <c r="G8999" s="270">
        <v>745</v>
      </c>
      <c r="M8999" s="267">
        <v>-88.023389584234806</v>
      </c>
    </row>
    <row r="9000" spans="1:13" x14ac:dyDescent="0.25">
      <c r="A9000" s="267">
        <v>12071386</v>
      </c>
      <c r="B9000" s="267" t="s">
        <v>15533</v>
      </c>
      <c r="C9000" s="267" t="s">
        <v>2525</v>
      </c>
      <c r="D9000" s="268"/>
      <c r="E9000" s="267">
        <v>50</v>
      </c>
      <c r="F9000" s="269">
        <v>587</v>
      </c>
      <c r="G9000" s="270">
        <v>1180</v>
      </c>
      <c r="M9000" s="267">
        <v>148.67815234723344</v>
      </c>
    </row>
    <row r="9001" spans="1:13" x14ac:dyDescent="0.25">
      <c r="A9001" s="267">
        <v>12071392</v>
      </c>
      <c r="B9001" s="267" t="s">
        <v>15535</v>
      </c>
      <c r="C9001" s="267" t="s">
        <v>2525</v>
      </c>
      <c r="D9001" s="268"/>
      <c r="E9001" s="267">
        <v>60</v>
      </c>
      <c r="F9001" s="269">
        <v>667</v>
      </c>
      <c r="G9001" s="270">
        <v>1340.4</v>
      </c>
      <c r="M9001" s="267">
        <v>-84.995773756617638</v>
      </c>
    </row>
    <row r="9002" spans="1:13" x14ac:dyDescent="0.25">
      <c r="A9002" s="267">
        <v>12071401</v>
      </c>
      <c r="B9002" s="267" t="s">
        <v>15537</v>
      </c>
      <c r="C9002" s="267" t="s">
        <v>2525</v>
      </c>
      <c r="D9002" s="268"/>
      <c r="E9002" s="267">
        <v>60</v>
      </c>
      <c r="F9002" s="269">
        <v>589</v>
      </c>
      <c r="G9002" s="270">
        <v>1184.5999999999999</v>
      </c>
      <c r="M9002" s="267">
        <v>-81.417979383912353</v>
      </c>
    </row>
    <row r="9003" spans="1:13" x14ac:dyDescent="0.25">
      <c r="A9003" s="267">
        <v>12071408</v>
      </c>
      <c r="B9003" s="267" t="s">
        <v>15539</v>
      </c>
      <c r="C9003" s="267" t="s">
        <v>22275</v>
      </c>
      <c r="D9003" s="268"/>
      <c r="E9003" s="267">
        <v>60</v>
      </c>
      <c r="F9003" s="269">
        <v>1911</v>
      </c>
      <c r="G9003" s="270">
        <v>3840.6</v>
      </c>
      <c r="M9003" s="267">
        <v>-82.354248741595669</v>
      </c>
    </row>
    <row r="9004" spans="1:13" x14ac:dyDescent="0.25">
      <c r="A9004" s="267">
        <v>12071412</v>
      </c>
      <c r="B9004" s="267" t="s">
        <v>15541</v>
      </c>
      <c r="C9004" s="267" t="s">
        <v>2525</v>
      </c>
      <c r="D9004" s="268"/>
      <c r="E9004" s="267">
        <v>70</v>
      </c>
      <c r="F9004" s="269">
        <v>862</v>
      </c>
      <c r="G9004" s="270">
        <v>1733.2</v>
      </c>
      <c r="M9004" s="267">
        <v>-86.453332965733793</v>
      </c>
    </row>
    <row r="9005" spans="1:13" x14ac:dyDescent="0.25">
      <c r="A9005" s="267">
        <v>12071414</v>
      </c>
      <c r="B9005" s="267" t="s">
        <v>15543</v>
      </c>
      <c r="C9005" s="267" t="s">
        <v>2525</v>
      </c>
      <c r="D9005" s="268"/>
      <c r="E9005" s="267">
        <v>70</v>
      </c>
      <c r="F9005" s="269">
        <v>737</v>
      </c>
      <c r="G9005" s="270">
        <v>1481.2</v>
      </c>
      <c r="M9005" s="267">
        <v>-88.932861323723344</v>
      </c>
    </row>
    <row r="9006" spans="1:13" x14ac:dyDescent="0.25">
      <c r="A9006" s="267">
        <v>12072002</v>
      </c>
      <c r="B9006" s="267" t="s">
        <v>15545</v>
      </c>
      <c r="C9006" s="267" t="s">
        <v>2525</v>
      </c>
      <c r="D9006" s="268"/>
      <c r="E9006" s="267">
        <v>70</v>
      </c>
      <c r="F9006" s="269">
        <v>3231</v>
      </c>
      <c r="G9006" s="270">
        <v>6493.4</v>
      </c>
      <c r="M9006" s="267">
        <v>-85.828743721065692</v>
      </c>
    </row>
    <row r="9007" spans="1:13" x14ac:dyDescent="0.25">
      <c r="A9007" s="267">
        <v>12072014</v>
      </c>
      <c r="B9007" s="267" t="s">
        <v>22298</v>
      </c>
      <c r="C9007" s="267" t="s">
        <v>22275</v>
      </c>
      <c r="D9007" s="268"/>
      <c r="E9007" s="267">
        <v>50</v>
      </c>
      <c r="F9007" s="269">
        <v>2083</v>
      </c>
      <c r="G9007" s="270">
        <v>4186.3999999999996</v>
      </c>
      <c r="M9007" s="267">
        <v>-45.498677514090474</v>
      </c>
    </row>
    <row r="9008" spans="1:13" x14ac:dyDescent="0.25">
      <c r="A9008" s="267">
        <v>12072017</v>
      </c>
      <c r="B9008" s="267" t="s">
        <v>15548</v>
      </c>
      <c r="C9008" s="267" t="s">
        <v>2525</v>
      </c>
      <c r="D9008" s="268"/>
      <c r="E9008" s="267">
        <v>50</v>
      </c>
      <c r="F9008" s="269">
        <v>12782</v>
      </c>
      <c r="G9008" s="270">
        <v>25691.8</v>
      </c>
      <c r="M9008" s="267">
        <v>-67.842436242454141</v>
      </c>
    </row>
    <row r="9009" spans="1:13" x14ac:dyDescent="0.25">
      <c r="A9009" s="267">
        <v>12072053</v>
      </c>
      <c r="B9009" s="267" t="s">
        <v>22299</v>
      </c>
      <c r="C9009" s="267" t="s">
        <v>22275</v>
      </c>
      <c r="D9009" s="268"/>
      <c r="E9009" s="267">
        <v>70</v>
      </c>
      <c r="F9009" s="269">
        <v>2639</v>
      </c>
      <c r="G9009" s="270">
        <v>5304.6</v>
      </c>
      <c r="M9009" s="267">
        <v>-86.932957385810454</v>
      </c>
    </row>
    <row r="9010" spans="1:13" x14ac:dyDescent="0.25">
      <c r="A9010" s="267">
        <v>12072055</v>
      </c>
      <c r="B9010" s="267" t="s">
        <v>15551</v>
      </c>
      <c r="C9010" s="267" t="s">
        <v>2525</v>
      </c>
      <c r="D9010" s="268"/>
      <c r="E9010" s="267">
        <v>70</v>
      </c>
      <c r="F9010" s="269">
        <v>242</v>
      </c>
      <c r="G9010" s="270">
        <v>487.2</v>
      </c>
      <c r="M9010" s="267">
        <v>-91.304974684952754</v>
      </c>
    </row>
    <row r="9011" spans="1:13" x14ac:dyDescent="0.25">
      <c r="A9011" s="267">
        <v>12072120</v>
      </c>
      <c r="B9011" s="267" t="s">
        <v>15553</v>
      </c>
      <c r="C9011" s="267" t="s">
        <v>2525</v>
      </c>
      <c r="D9011" s="268"/>
      <c r="E9011" s="267">
        <v>50</v>
      </c>
      <c r="F9011" s="269">
        <v>3842</v>
      </c>
      <c r="G9011" s="270">
        <v>7722.8</v>
      </c>
      <c r="M9011" s="267">
        <v>-61.207797106721571</v>
      </c>
    </row>
    <row r="9012" spans="1:13" x14ac:dyDescent="0.25">
      <c r="A9012" s="267">
        <v>12072157</v>
      </c>
      <c r="B9012" s="267" t="s">
        <v>6251</v>
      </c>
      <c r="C9012" s="267" t="s">
        <v>2525</v>
      </c>
      <c r="D9012" s="268"/>
      <c r="E9012" s="267">
        <v>70</v>
      </c>
      <c r="F9012" s="269">
        <v>377</v>
      </c>
      <c r="G9012" s="270">
        <v>756.8</v>
      </c>
      <c r="M9012" s="267">
        <v>-88.943754579068042</v>
      </c>
    </row>
    <row r="9013" spans="1:13" x14ac:dyDescent="0.25">
      <c r="A9013" s="267">
        <v>12072169</v>
      </c>
      <c r="B9013" s="267" t="s">
        <v>15556</v>
      </c>
      <c r="C9013" s="267" t="s">
        <v>22275</v>
      </c>
      <c r="D9013" s="268"/>
      <c r="E9013" s="267">
        <v>70</v>
      </c>
      <c r="F9013" s="269">
        <v>6158</v>
      </c>
      <c r="G9013" s="270">
        <v>12378.4</v>
      </c>
      <c r="M9013" s="267">
        <v>-85.557953524614646</v>
      </c>
    </row>
    <row r="9014" spans="1:13" x14ac:dyDescent="0.25">
      <c r="A9014" s="267">
        <v>12072232</v>
      </c>
      <c r="B9014" s="267" t="s">
        <v>15558</v>
      </c>
      <c r="C9014" s="267" t="s">
        <v>22275</v>
      </c>
      <c r="D9014" s="268"/>
      <c r="E9014" s="267">
        <v>60</v>
      </c>
      <c r="F9014" s="269">
        <v>10117</v>
      </c>
      <c r="G9014" s="270">
        <v>20335.400000000001</v>
      </c>
      <c r="M9014" s="267">
        <v>-82.036680224232697</v>
      </c>
    </row>
    <row r="9015" spans="1:13" x14ac:dyDescent="0.25">
      <c r="A9015" s="267">
        <v>12072240</v>
      </c>
      <c r="B9015" s="267" t="s">
        <v>15560</v>
      </c>
      <c r="C9015" s="267" t="s">
        <v>22275</v>
      </c>
      <c r="D9015" s="268"/>
      <c r="E9015" s="267">
        <v>50</v>
      </c>
      <c r="F9015" s="269">
        <v>11902</v>
      </c>
      <c r="G9015" s="270">
        <v>23922.6</v>
      </c>
      <c r="M9015" s="267">
        <v>-67.196960283535674</v>
      </c>
    </row>
    <row r="9016" spans="1:13" x14ac:dyDescent="0.25">
      <c r="A9016" s="267">
        <v>12072297</v>
      </c>
      <c r="B9016" s="267" t="s">
        <v>15562</v>
      </c>
      <c r="C9016" s="267" t="s">
        <v>2525</v>
      </c>
      <c r="D9016" s="268"/>
      <c r="E9016" s="267">
        <v>70</v>
      </c>
      <c r="F9016" s="269">
        <v>3060</v>
      </c>
      <c r="G9016" s="270">
        <v>6149.8</v>
      </c>
      <c r="M9016" s="267">
        <v>-87.166749377112652</v>
      </c>
    </row>
    <row r="9017" spans="1:13" x14ac:dyDescent="0.25">
      <c r="A9017" s="267">
        <v>12072298</v>
      </c>
      <c r="B9017" s="267" t="s">
        <v>15564</v>
      </c>
      <c r="C9017" s="267" t="s">
        <v>2525</v>
      </c>
      <c r="D9017" s="268"/>
      <c r="E9017" s="267">
        <v>70</v>
      </c>
      <c r="F9017" s="269">
        <v>1615</v>
      </c>
      <c r="G9017" s="270">
        <v>3245.6</v>
      </c>
      <c r="M9017" s="267">
        <v>-85.761613128049575</v>
      </c>
    </row>
    <row r="9018" spans="1:13" x14ac:dyDescent="0.25">
      <c r="A9018" s="267">
        <v>12072312</v>
      </c>
      <c r="B9018" s="267" t="s">
        <v>15566</v>
      </c>
      <c r="C9018" s="267" t="s">
        <v>2525</v>
      </c>
      <c r="D9018" s="268"/>
      <c r="E9018" s="267">
        <v>70</v>
      </c>
      <c r="F9018" s="269">
        <v>3299</v>
      </c>
      <c r="G9018" s="270">
        <v>6631.2</v>
      </c>
      <c r="M9018" s="267">
        <v>-87.211510103671429</v>
      </c>
    </row>
    <row r="9019" spans="1:13" x14ac:dyDescent="0.25">
      <c r="A9019" s="267">
        <v>12072340</v>
      </c>
      <c r="B9019" s="267" t="s">
        <v>15568</v>
      </c>
      <c r="C9019" s="267" t="s">
        <v>2525</v>
      </c>
      <c r="D9019" s="268"/>
      <c r="E9019" s="267">
        <v>50</v>
      </c>
      <c r="F9019" s="269">
        <v>5218</v>
      </c>
      <c r="G9019" s="270">
        <v>10487.6</v>
      </c>
      <c r="M9019" s="267">
        <v>-75.514234869391743</v>
      </c>
    </row>
    <row r="9020" spans="1:13" x14ac:dyDescent="0.25">
      <c r="A9020" s="267">
        <v>12072426</v>
      </c>
      <c r="B9020" s="267" t="s">
        <v>15570</v>
      </c>
      <c r="C9020" s="267" t="s">
        <v>22275</v>
      </c>
      <c r="D9020" s="268"/>
      <c r="E9020" s="267">
        <v>50</v>
      </c>
      <c r="F9020" s="269">
        <v>4603</v>
      </c>
      <c r="G9020" s="270">
        <v>9251.4</v>
      </c>
      <c r="M9020" s="267">
        <v>-78.721760221627136</v>
      </c>
    </row>
    <row r="9021" spans="1:13" x14ac:dyDescent="0.25">
      <c r="A9021" s="267">
        <v>12072477</v>
      </c>
      <c r="B9021" s="267" t="s">
        <v>15572</v>
      </c>
      <c r="C9021" s="267" t="s">
        <v>22275</v>
      </c>
      <c r="D9021" s="268"/>
      <c r="E9021" s="267">
        <v>50</v>
      </c>
      <c r="F9021" s="269">
        <v>8722</v>
      </c>
      <c r="G9021" s="270">
        <v>17530.599999999999</v>
      </c>
      <c r="M9021" s="267">
        <v>-54.069665150964731</v>
      </c>
    </row>
    <row r="9022" spans="1:13" x14ac:dyDescent="0.25">
      <c r="A9022" s="267">
        <v>12073008</v>
      </c>
      <c r="B9022" s="267" t="s">
        <v>15574</v>
      </c>
      <c r="C9022" s="267" t="s">
        <v>22275</v>
      </c>
      <c r="D9022" s="268"/>
      <c r="E9022" s="267">
        <v>70</v>
      </c>
      <c r="F9022" s="269">
        <v>6961</v>
      </c>
      <c r="G9022" s="270">
        <v>13992.4</v>
      </c>
      <c r="M9022" s="267">
        <v>-86.541863547460835</v>
      </c>
    </row>
    <row r="9023" spans="1:13" x14ac:dyDescent="0.25">
      <c r="A9023" s="267">
        <v>12073032</v>
      </c>
      <c r="B9023" s="267" t="s">
        <v>15576</v>
      </c>
      <c r="C9023" s="267" t="s">
        <v>2525</v>
      </c>
      <c r="D9023" s="268"/>
      <c r="E9023" s="267">
        <v>60</v>
      </c>
      <c r="F9023" s="269">
        <v>632</v>
      </c>
      <c r="G9023" s="270">
        <v>1269.8</v>
      </c>
      <c r="M9023" s="267">
        <v>-80.088129131639604</v>
      </c>
    </row>
    <row r="9024" spans="1:13" x14ac:dyDescent="0.25">
      <c r="A9024" s="267">
        <v>12073069</v>
      </c>
      <c r="B9024" s="267" t="s">
        <v>15578</v>
      </c>
      <c r="C9024" s="267" t="s">
        <v>2525</v>
      </c>
      <c r="D9024" s="268"/>
      <c r="E9024" s="267">
        <v>70</v>
      </c>
      <c r="F9024" s="269">
        <v>1738</v>
      </c>
      <c r="G9024" s="270">
        <v>3494.2</v>
      </c>
      <c r="M9024" s="267">
        <v>-89.33082464310219</v>
      </c>
    </row>
    <row r="9025" spans="1:13" x14ac:dyDescent="0.25">
      <c r="A9025" s="267">
        <v>12073085</v>
      </c>
      <c r="B9025" s="267" t="s">
        <v>15580</v>
      </c>
      <c r="C9025" s="267" t="s">
        <v>22275</v>
      </c>
      <c r="D9025" s="268"/>
      <c r="E9025" s="267">
        <v>70</v>
      </c>
      <c r="F9025" s="269">
        <v>1004</v>
      </c>
      <c r="G9025" s="270">
        <v>2017.2</v>
      </c>
      <c r="M9025" s="267">
        <v>-89.461760899855207</v>
      </c>
    </row>
    <row r="9026" spans="1:13" x14ac:dyDescent="0.25">
      <c r="A9026" s="267">
        <v>12073093</v>
      </c>
      <c r="B9026" s="267" t="s">
        <v>15582</v>
      </c>
      <c r="C9026" s="267" t="s">
        <v>2525</v>
      </c>
      <c r="D9026" s="268"/>
      <c r="E9026" s="267">
        <v>70</v>
      </c>
      <c r="F9026" s="269">
        <v>329</v>
      </c>
      <c r="G9026" s="270">
        <v>661.2</v>
      </c>
      <c r="M9026" s="267">
        <v>-91.453082476255318</v>
      </c>
    </row>
    <row r="9027" spans="1:13" x14ac:dyDescent="0.25">
      <c r="A9027" s="267">
        <v>12073097</v>
      </c>
      <c r="B9027" s="267" t="s">
        <v>15584</v>
      </c>
      <c r="C9027" s="267" t="s">
        <v>2525</v>
      </c>
      <c r="D9027" s="268"/>
      <c r="E9027" s="267">
        <v>70</v>
      </c>
      <c r="F9027" s="269">
        <v>1012</v>
      </c>
      <c r="G9027" s="270">
        <v>2033.4</v>
      </c>
      <c r="M9027" s="267">
        <v>-86.306762662234576</v>
      </c>
    </row>
    <row r="9028" spans="1:13" x14ac:dyDescent="0.25">
      <c r="A9028" s="267">
        <v>12073157</v>
      </c>
      <c r="B9028" s="267" t="s">
        <v>15586</v>
      </c>
      <c r="C9028" s="267" t="s">
        <v>2525</v>
      </c>
      <c r="D9028" s="268"/>
      <c r="E9028" s="267">
        <v>70</v>
      </c>
      <c r="F9028" s="269">
        <v>295</v>
      </c>
      <c r="G9028" s="270">
        <v>592.4</v>
      </c>
      <c r="M9028" s="267">
        <v>-90.994108802295159</v>
      </c>
    </row>
    <row r="9029" spans="1:13" x14ac:dyDescent="0.25">
      <c r="A9029" s="267">
        <v>12073189</v>
      </c>
      <c r="B9029" s="267" t="s">
        <v>15588</v>
      </c>
      <c r="C9029" s="267" t="s">
        <v>22275</v>
      </c>
      <c r="D9029" s="268"/>
      <c r="E9029" s="267">
        <v>70</v>
      </c>
      <c r="F9029" s="269">
        <v>1225</v>
      </c>
      <c r="G9029" s="270">
        <v>2463.1999999999998</v>
      </c>
      <c r="M9029" s="267">
        <v>-90.354021599196798</v>
      </c>
    </row>
    <row r="9030" spans="1:13" x14ac:dyDescent="0.25">
      <c r="A9030" s="267">
        <v>12073201</v>
      </c>
      <c r="B9030" s="267" t="s">
        <v>15590</v>
      </c>
      <c r="C9030" s="267" t="s">
        <v>2525</v>
      </c>
      <c r="D9030" s="268"/>
      <c r="E9030" s="267">
        <v>70</v>
      </c>
      <c r="F9030" s="269">
        <v>822</v>
      </c>
      <c r="G9030" s="270">
        <v>1651.4</v>
      </c>
      <c r="M9030" s="267">
        <v>-89.514514120035628</v>
      </c>
    </row>
    <row r="9031" spans="1:13" x14ac:dyDescent="0.25">
      <c r="A9031" s="267">
        <v>12073216</v>
      </c>
      <c r="B9031" s="267" t="s">
        <v>15592</v>
      </c>
      <c r="C9031" s="267" t="s">
        <v>2525</v>
      </c>
      <c r="D9031" s="268"/>
      <c r="E9031" s="267">
        <v>60</v>
      </c>
      <c r="F9031" s="269">
        <v>398</v>
      </c>
      <c r="G9031" s="270">
        <v>799.8</v>
      </c>
      <c r="M9031" s="267">
        <v>-82.771171892514559</v>
      </c>
    </row>
    <row r="9032" spans="1:13" x14ac:dyDescent="0.25">
      <c r="A9032" s="267">
        <v>12073225</v>
      </c>
      <c r="B9032" s="267" t="s">
        <v>15594</v>
      </c>
      <c r="C9032" s="267" t="s">
        <v>2525</v>
      </c>
      <c r="D9032" s="268"/>
      <c r="E9032" s="267">
        <v>70</v>
      </c>
      <c r="F9032" s="269">
        <v>978</v>
      </c>
      <c r="G9032" s="270">
        <v>1965.6</v>
      </c>
      <c r="M9032" s="267">
        <v>-88.14373919867721</v>
      </c>
    </row>
    <row r="9033" spans="1:13" x14ac:dyDescent="0.25">
      <c r="A9033" s="267">
        <v>12073261</v>
      </c>
      <c r="B9033" s="267" t="s">
        <v>15596</v>
      </c>
      <c r="C9033" s="267" t="s">
        <v>2525</v>
      </c>
      <c r="D9033" s="268"/>
      <c r="E9033" s="267">
        <v>70</v>
      </c>
      <c r="F9033" s="269">
        <v>462</v>
      </c>
      <c r="G9033" s="270">
        <v>929.4</v>
      </c>
      <c r="M9033" s="267">
        <v>-85.955488866600604</v>
      </c>
    </row>
    <row r="9034" spans="1:13" x14ac:dyDescent="0.25">
      <c r="A9034" s="267">
        <v>12073309</v>
      </c>
      <c r="B9034" s="267" t="s">
        <v>15598</v>
      </c>
      <c r="C9034" s="267" t="s">
        <v>2525</v>
      </c>
      <c r="D9034" s="268"/>
      <c r="E9034" s="267">
        <v>70</v>
      </c>
      <c r="F9034" s="269">
        <v>411</v>
      </c>
      <c r="G9034" s="270">
        <v>825.8</v>
      </c>
      <c r="M9034" s="267">
        <v>-90.866502641247166</v>
      </c>
    </row>
    <row r="9035" spans="1:13" x14ac:dyDescent="0.25">
      <c r="A9035" s="267">
        <v>12073384</v>
      </c>
      <c r="B9035" s="267" t="s">
        <v>15600</v>
      </c>
      <c r="C9035" s="267" t="s">
        <v>22275</v>
      </c>
      <c r="D9035" s="268"/>
      <c r="E9035" s="267">
        <v>70</v>
      </c>
      <c r="F9035" s="269">
        <v>1654</v>
      </c>
      <c r="G9035" s="270">
        <v>3323.8</v>
      </c>
      <c r="M9035" s="267">
        <v>-90.387209867214821</v>
      </c>
    </row>
    <row r="9036" spans="1:13" x14ac:dyDescent="0.25">
      <c r="A9036" s="267">
        <v>12073386</v>
      </c>
      <c r="B9036" s="267" t="s">
        <v>15602</v>
      </c>
      <c r="C9036" s="267" t="s">
        <v>2525</v>
      </c>
      <c r="D9036" s="268"/>
      <c r="E9036" s="267">
        <v>70</v>
      </c>
      <c r="F9036" s="269">
        <v>531</v>
      </c>
      <c r="G9036" s="270">
        <v>1067.5999999999999</v>
      </c>
      <c r="M9036" s="267">
        <v>-87.767042820015021</v>
      </c>
    </row>
    <row r="9037" spans="1:13" x14ac:dyDescent="0.25">
      <c r="A9037" s="267">
        <v>12073393</v>
      </c>
      <c r="B9037" s="267" t="s">
        <v>15604</v>
      </c>
      <c r="C9037" s="267" t="s">
        <v>2525</v>
      </c>
      <c r="D9037" s="268"/>
      <c r="E9037" s="267">
        <v>70</v>
      </c>
      <c r="F9037" s="269">
        <v>389</v>
      </c>
      <c r="G9037" s="270">
        <v>781.6</v>
      </c>
      <c r="M9037" s="267">
        <v>-93.08137503482196</v>
      </c>
    </row>
    <row r="9038" spans="1:13" x14ac:dyDescent="0.25">
      <c r="A9038" s="267">
        <v>12073396</v>
      </c>
      <c r="B9038" s="267" t="s">
        <v>15606</v>
      </c>
      <c r="C9038" s="267" t="s">
        <v>2525</v>
      </c>
      <c r="D9038" s="268"/>
      <c r="E9038" s="267">
        <v>70</v>
      </c>
      <c r="F9038" s="269">
        <v>772</v>
      </c>
      <c r="G9038" s="270">
        <v>1551.8</v>
      </c>
      <c r="M9038" s="267">
        <v>-86.227305167306909</v>
      </c>
    </row>
    <row r="9039" spans="1:13" x14ac:dyDescent="0.25">
      <c r="A9039" s="267">
        <v>12073404</v>
      </c>
      <c r="B9039" s="267" t="s">
        <v>19412</v>
      </c>
      <c r="C9039" s="267" t="s">
        <v>2525</v>
      </c>
      <c r="D9039" s="268"/>
      <c r="E9039" s="267">
        <v>70</v>
      </c>
      <c r="F9039" s="269">
        <v>199</v>
      </c>
      <c r="G9039" s="270">
        <v>400.8</v>
      </c>
      <c r="M9039" s="267">
        <v>-89.412267560092019</v>
      </c>
    </row>
    <row r="9040" spans="1:13" x14ac:dyDescent="0.25">
      <c r="A9040" s="267">
        <v>12073429</v>
      </c>
      <c r="B9040" s="267" t="s">
        <v>15609</v>
      </c>
      <c r="C9040" s="267" t="s">
        <v>2525</v>
      </c>
      <c r="D9040" s="268"/>
      <c r="E9040" s="267">
        <v>70</v>
      </c>
      <c r="F9040" s="269">
        <v>2289</v>
      </c>
      <c r="G9040" s="270">
        <v>4600.2</v>
      </c>
      <c r="M9040" s="267">
        <v>-87.228936553233197</v>
      </c>
    </row>
    <row r="9041" spans="1:13" x14ac:dyDescent="0.25">
      <c r="A9041" s="267">
        <v>12073430</v>
      </c>
      <c r="B9041" s="267" t="s">
        <v>15611</v>
      </c>
      <c r="C9041" s="267" t="s">
        <v>2525</v>
      </c>
      <c r="D9041" s="268"/>
      <c r="E9041" s="267">
        <v>70</v>
      </c>
      <c r="F9041" s="269">
        <v>865</v>
      </c>
      <c r="G9041" s="270">
        <v>1737.8</v>
      </c>
      <c r="M9041" s="267">
        <v>-87.747869203466209</v>
      </c>
    </row>
    <row r="9042" spans="1:13" x14ac:dyDescent="0.25">
      <c r="A9042" s="267">
        <v>12073440</v>
      </c>
      <c r="B9042" s="267" t="s">
        <v>15613</v>
      </c>
      <c r="C9042" s="267" t="s">
        <v>2525</v>
      </c>
      <c r="D9042" s="268"/>
      <c r="E9042" s="267">
        <v>60</v>
      </c>
      <c r="F9042" s="269">
        <v>448</v>
      </c>
      <c r="G9042" s="270">
        <v>901</v>
      </c>
      <c r="M9042" s="267">
        <v>-82.652768849014222</v>
      </c>
    </row>
    <row r="9043" spans="1:13" x14ac:dyDescent="0.25">
      <c r="A9043" s="267">
        <v>12073452</v>
      </c>
      <c r="B9043" s="267" t="s">
        <v>15615</v>
      </c>
      <c r="C9043" s="267" t="s">
        <v>22275</v>
      </c>
      <c r="D9043" s="268"/>
      <c r="E9043" s="267">
        <v>60</v>
      </c>
      <c r="F9043" s="269">
        <v>9697</v>
      </c>
      <c r="G9043" s="270">
        <v>19491.599999999999</v>
      </c>
      <c r="M9043" s="267">
        <v>-83.284375186448926</v>
      </c>
    </row>
    <row r="9044" spans="1:13" x14ac:dyDescent="0.25">
      <c r="A9044" s="267">
        <v>12073458</v>
      </c>
      <c r="B9044" s="267" t="s">
        <v>15617</v>
      </c>
      <c r="C9044" s="267" t="s">
        <v>2525</v>
      </c>
      <c r="D9044" s="268"/>
      <c r="E9044" s="267">
        <v>60</v>
      </c>
      <c r="F9044" s="269">
        <v>500</v>
      </c>
      <c r="G9044" s="270">
        <v>1005</v>
      </c>
      <c r="M9044" s="267">
        <v>-84.11132739316372</v>
      </c>
    </row>
    <row r="9045" spans="1:13" x14ac:dyDescent="0.25">
      <c r="A9045" s="267">
        <v>12073490</v>
      </c>
      <c r="B9045" s="267" t="s">
        <v>15619</v>
      </c>
      <c r="C9045" s="267" t="s">
        <v>2525</v>
      </c>
      <c r="D9045" s="268"/>
      <c r="E9045" s="267">
        <v>50</v>
      </c>
      <c r="F9045" s="269">
        <v>298</v>
      </c>
      <c r="G9045" s="270">
        <v>598</v>
      </c>
      <c r="M9045" s="267">
        <v>-26.709689780623904</v>
      </c>
    </row>
    <row r="9046" spans="1:13" x14ac:dyDescent="0.25">
      <c r="A9046" s="267">
        <v>12073505</v>
      </c>
      <c r="B9046" s="267" t="s">
        <v>4000</v>
      </c>
      <c r="C9046" s="267" t="s">
        <v>2525</v>
      </c>
      <c r="D9046" s="268"/>
      <c r="E9046" s="267">
        <v>70</v>
      </c>
      <c r="F9046" s="269">
        <v>427</v>
      </c>
      <c r="G9046" s="270">
        <v>857.6</v>
      </c>
      <c r="M9046" s="267">
        <v>-86.357254185346051</v>
      </c>
    </row>
    <row r="9047" spans="1:13" x14ac:dyDescent="0.25">
      <c r="A9047" s="267">
        <v>12073520</v>
      </c>
      <c r="B9047" s="267" t="s">
        <v>15622</v>
      </c>
      <c r="C9047" s="267" t="s">
        <v>2525</v>
      </c>
      <c r="D9047" s="268"/>
      <c r="E9047" s="267">
        <v>60</v>
      </c>
      <c r="F9047" s="269">
        <v>314</v>
      </c>
      <c r="G9047" s="270">
        <v>630.6</v>
      </c>
      <c r="M9047" s="267">
        <v>-80.705174100747996</v>
      </c>
    </row>
    <row r="9048" spans="1:13" x14ac:dyDescent="0.25">
      <c r="A9048" s="267">
        <v>12073532</v>
      </c>
      <c r="B9048" s="267" t="s">
        <v>22300</v>
      </c>
      <c r="C9048" s="267" t="s">
        <v>22275</v>
      </c>
      <c r="D9048" s="268"/>
      <c r="E9048" s="267">
        <v>50</v>
      </c>
      <c r="F9048" s="269">
        <v>16091</v>
      </c>
      <c r="G9048" s="270">
        <v>32343.4</v>
      </c>
      <c r="M9048" s="267">
        <v>-78.926560529243048</v>
      </c>
    </row>
    <row r="9049" spans="1:13" x14ac:dyDescent="0.25">
      <c r="A9049" s="267">
        <v>12073565</v>
      </c>
      <c r="B9049" s="267" t="s">
        <v>15625</v>
      </c>
      <c r="C9049" s="267" t="s">
        <v>2525</v>
      </c>
      <c r="D9049" s="268"/>
      <c r="E9049" s="267">
        <v>70</v>
      </c>
      <c r="F9049" s="269">
        <v>375</v>
      </c>
      <c r="G9049" s="270">
        <v>753.4</v>
      </c>
      <c r="M9049" s="267">
        <v>-89.815830663093124</v>
      </c>
    </row>
    <row r="9050" spans="1:13" x14ac:dyDescent="0.25">
      <c r="A9050" s="267">
        <v>12073569</v>
      </c>
      <c r="B9050" s="267" t="s">
        <v>15627</v>
      </c>
      <c r="C9050" s="267" t="s">
        <v>2525</v>
      </c>
      <c r="D9050" s="268"/>
      <c r="E9050" s="267">
        <v>70</v>
      </c>
      <c r="F9050" s="269">
        <v>295</v>
      </c>
      <c r="G9050" s="270">
        <v>592</v>
      </c>
      <c r="M9050" s="267">
        <v>-88.948320895571882</v>
      </c>
    </row>
    <row r="9051" spans="1:13" x14ac:dyDescent="0.25">
      <c r="A9051" s="267">
        <v>12073572</v>
      </c>
      <c r="B9051" s="267" t="s">
        <v>15629</v>
      </c>
      <c r="C9051" s="267" t="s">
        <v>22275</v>
      </c>
      <c r="D9051" s="268"/>
      <c r="E9051" s="267">
        <v>70</v>
      </c>
      <c r="F9051" s="269">
        <v>8073</v>
      </c>
      <c r="G9051" s="270">
        <v>16227.6</v>
      </c>
      <c r="M9051" s="267">
        <v>-88.569284203089353</v>
      </c>
    </row>
    <row r="9052" spans="1:13" x14ac:dyDescent="0.25">
      <c r="A9052" s="267">
        <v>12073578</v>
      </c>
      <c r="B9052" s="267" t="s">
        <v>15631</v>
      </c>
      <c r="C9052" s="267" t="s">
        <v>2525</v>
      </c>
      <c r="D9052" s="268"/>
      <c r="E9052" s="267">
        <v>60</v>
      </c>
      <c r="F9052" s="269">
        <v>507</v>
      </c>
      <c r="G9052" s="270">
        <v>1019.2</v>
      </c>
      <c r="M9052" s="267">
        <v>-84.000062310123326</v>
      </c>
    </row>
    <row r="9053" spans="1:13" x14ac:dyDescent="0.25">
      <c r="A9053" s="267">
        <v>12073579</v>
      </c>
      <c r="B9053" s="267" t="s">
        <v>15633</v>
      </c>
      <c r="C9053" s="267" t="s">
        <v>2525</v>
      </c>
      <c r="D9053" s="268"/>
      <c r="E9053" s="267">
        <v>70</v>
      </c>
      <c r="F9053" s="269">
        <v>1455</v>
      </c>
      <c r="G9053" s="270">
        <v>2925.2</v>
      </c>
      <c r="M9053" s="267">
        <v>-86.723204690778275</v>
      </c>
    </row>
    <row r="9054" spans="1:13" x14ac:dyDescent="0.25">
      <c r="A9054" s="267">
        <v>12073603</v>
      </c>
      <c r="B9054" s="267" t="s">
        <v>15635</v>
      </c>
      <c r="C9054" s="267" t="s">
        <v>2525</v>
      </c>
      <c r="D9054" s="268"/>
      <c r="E9054" s="267">
        <v>60</v>
      </c>
      <c r="F9054" s="269">
        <v>774</v>
      </c>
      <c r="G9054" s="270">
        <v>1555.2</v>
      </c>
      <c r="M9054" s="267">
        <v>-84.244651177291345</v>
      </c>
    </row>
    <row r="9055" spans="1:13" x14ac:dyDescent="0.25">
      <c r="A9055" s="267">
        <v>12073645</v>
      </c>
      <c r="B9055" s="267" t="s">
        <v>15637</v>
      </c>
      <c r="C9055" s="267" t="s">
        <v>2525</v>
      </c>
      <c r="D9055" s="268"/>
      <c r="E9055" s="267">
        <v>70</v>
      </c>
      <c r="F9055" s="269">
        <v>308</v>
      </c>
      <c r="G9055" s="270">
        <v>619.6</v>
      </c>
      <c r="M9055" s="267">
        <v>-92.6152095103199</v>
      </c>
    </row>
    <row r="9056" spans="1:13" x14ac:dyDescent="0.25">
      <c r="A9056" s="267">
        <v>13003000</v>
      </c>
      <c r="B9056" s="267" t="s">
        <v>15639</v>
      </c>
      <c r="C9056" s="267" t="s">
        <v>22275</v>
      </c>
      <c r="D9056" s="268"/>
      <c r="E9056" s="267">
        <v>60</v>
      </c>
      <c r="F9056" s="269">
        <v>100727</v>
      </c>
      <c r="G9056" s="270">
        <v>202461.6</v>
      </c>
      <c r="M9056" s="267">
        <v>-81.75644695527059</v>
      </c>
    </row>
    <row r="9057" spans="1:13" x14ac:dyDescent="0.25">
      <c r="A9057" s="267">
        <v>13004000</v>
      </c>
      <c r="B9057" s="267" t="s">
        <v>19427</v>
      </c>
      <c r="C9057" s="267" t="s">
        <v>22275</v>
      </c>
      <c r="D9057" s="268"/>
      <c r="E9057" s="267">
        <v>60</v>
      </c>
      <c r="F9057" s="269">
        <v>46212</v>
      </c>
      <c r="G9057" s="270">
        <v>92887</v>
      </c>
      <c r="M9057" s="267">
        <v>-80.5935573273713</v>
      </c>
    </row>
    <row r="9058" spans="1:13" x14ac:dyDescent="0.25">
      <c r="A9058" s="267">
        <v>13071001</v>
      </c>
      <c r="B9058" s="267" t="s">
        <v>15642</v>
      </c>
      <c r="C9058" s="267" t="s">
        <v>2525</v>
      </c>
      <c r="D9058" s="268"/>
      <c r="E9058" s="267">
        <v>60</v>
      </c>
      <c r="F9058" s="269">
        <v>276</v>
      </c>
      <c r="G9058" s="270">
        <v>554.4</v>
      </c>
      <c r="M9058" s="267">
        <v>-84.516598688392762</v>
      </c>
    </row>
    <row r="9059" spans="1:13" x14ac:dyDescent="0.25">
      <c r="A9059" s="267">
        <v>13071002</v>
      </c>
      <c r="B9059" s="267" t="s">
        <v>15644</v>
      </c>
      <c r="C9059" s="267" t="s">
        <v>2525</v>
      </c>
      <c r="D9059" s="268"/>
      <c r="E9059" s="267">
        <v>70</v>
      </c>
      <c r="F9059" s="269">
        <v>164</v>
      </c>
      <c r="G9059" s="270">
        <v>329.2</v>
      </c>
      <c r="M9059" s="267">
        <v>-92.86262872960549</v>
      </c>
    </row>
    <row r="9060" spans="1:13" x14ac:dyDescent="0.25">
      <c r="A9060" s="267">
        <v>13071003</v>
      </c>
      <c r="B9060" s="267" t="s">
        <v>211</v>
      </c>
      <c r="C9060" s="267" t="s">
        <v>2525</v>
      </c>
      <c r="D9060" s="268"/>
      <c r="E9060" s="267">
        <v>50</v>
      </c>
      <c r="F9060" s="269">
        <v>188</v>
      </c>
      <c r="G9060" s="270">
        <v>377.8</v>
      </c>
      <c r="M9060" s="267">
        <v>-57.498483352408329</v>
      </c>
    </row>
    <row r="9061" spans="1:13" x14ac:dyDescent="0.25">
      <c r="A9061" s="267">
        <v>13071004</v>
      </c>
      <c r="B9061" s="267" t="s">
        <v>15647</v>
      </c>
      <c r="C9061" s="267" t="s">
        <v>22275</v>
      </c>
      <c r="D9061" s="268"/>
      <c r="E9061" s="267">
        <v>60</v>
      </c>
      <c r="F9061" s="269">
        <v>2812</v>
      </c>
      <c r="G9061" s="270">
        <v>5653</v>
      </c>
      <c r="M9061" s="267">
        <v>-81.835357086719114</v>
      </c>
    </row>
    <row r="9062" spans="1:13" x14ac:dyDescent="0.25">
      <c r="A9062" s="267">
        <v>13071005</v>
      </c>
      <c r="B9062" s="267" t="s">
        <v>15649</v>
      </c>
      <c r="C9062" s="267" t="s">
        <v>2525</v>
      </c>
      <c r="D9062" s="268"/>
      <c r="E9062" s="267">
        <v>70</v>
      </c>
      <c r="F9062" s="269">
        <v>300</v>
      </c>
      <c r="G9062" s="270">
        <v>604</v>
      </c>
      <c r="M9062" s="267">
        <v>-87.418537430995769</v>
      </c>
    </row>
    <row r="9063" spans="1:13" x14ac:dyDescent="0.25">
      <c r="A9063" s="267">
        <v>13071006</v>
      </c>
      <c r="B9063" s="267" t="s">
        <v>15651</v>
      </c>
      <c r="C9063" s="267" t="s">
        <v>2525</v>
      </c>
      <c r="D9063" s="268"/>
      <c r="E9063" s="267">
        <v>70</v>
      </c>
      <c r="F9063" s="269">
        <v>256</v>
      </c>
      <c r="G9063" s="270">
        <v>514.79999999999995</v>
      </c>
      <c r="M9063" s="267">
        <v>-90.853413072139645</v>
      </c>
    </row>
    <row r="9064" spans="1:13" x14ac:dyDescent="0.25">
      <c r="A9064" s="267">
        <v>13071007</v>
      </c>
      <c r="B9064" s="267" t="s">
        <v>3317</v>
      </c>
      <c r="C9064" s="267" t="s">
        <v>2525</v>
      </c>
      <c r="D9064" s="268"/>
      <c r="E9064" s="267">
        <v>70</v>
      </c>
      <c r="F9064" s="269">
        <v>365</v>
      </c>
      <c r="G9064" s="270">
        <v>733.2</v>
      </c>
      <c r="M9064" s="267">
        <v>-90.385425165104806</v>
      </c>
    </row>
    <row r="9065" spans="1:13" x14ac:dyDescent="0.25">
      <c r="A9065" s="267">
        <v>13071008</v>
      </c>
      <c r="B9065" s="267" t="s">
        <v>15654</v>
      </c>
      <c r="C9065" s="267" t="s">
        <v>2525</v>
      </c>
      <c r="D9065" s="268"/>
      <c r="E9065" s="267">
        <v>70</v>
      </c>
      <c r="F9065" s="269">
        <v>285</v>
      </c>
      <c r="G9065" s="270">
        <v>573</v>
      </c>
      <c r="M9065" s="267">
        <v>-91.345174419324223</v>
      </c>
    </row>
    <row r="9066" spans="1:13" x14ac:dyDescent="0.25">
      <c r="A9066" s="267">
        <v>13071009</v>
      </c>
      <c r="B9066" s="267" t="s">
        <v>15656</v>
      </c>
      <c r="C9066" s="267" t="s">
        <v>2525</v>
      </c>
      <c r="D9066" s="268"/>
      <c r="E9066" s="267">
        <v>60</v>
      </c>
      <c r="F9066" s="269">
        <v>65</v>
      </c>
      <c r="G9066" s="270">
        <v>130</v>
      </c>
      <c r="M9066" s="267">
        <v>-83.637338032635071</v>
      </c>
    </row>
    <row r="9067" spans="1:13" x14ac:dyDescent="0.25">
      <c r="A9067" s="267">
        <v>13071010</v>
      </c>
      <c r="B9067" s="267" t="s">
        <v>15658</v>
      </c>
      <c r="C9067" s="267" t="s">
        <v>2525</v>
      </c>
      <c r="D9067" s="268"/>
      <c r="E9067" s="267">
        <v>70</v>
      </c>
      <c r="F9067" s="269">
        <v>344</v>
      </c>
      <c r="G9067" s="270">
        <v>692.4</v>
      </c>
      <c r="M9067" s="267">
        <v>-88.191516577275834</v>
      </c>
    </row>
    <row r="9068" spans="1:13" x14ac:dyDescent="0.25">
      <c r="A9068" s="267">
        <v>13071011</v>
      </c>
      <c r="B9068" s="267" t="s">
        <v>15660</v>
      </c>
      <c r="C9068" s="267" t="s">
        <v>2525</v>
      </c>
      <c r="D9068" s="268"/>
      <c r="E9068" s="267">
        <v>70</v>
      </c>
      <c r="F9068" s="269">
        <v>849</v>
      </c>
      <c r="G9068" s="270">
        <v>1707.4</v>
      </c>
      <c r="M9068" s="267">
        <v>-88.806555811993661</v>
      </c>
    </row>
    <row r="9069" spans="1:13" x14ac:dyDescent="0.25">
      <c r="A9069" s="267">
        <v>13071012</v>
      </c>
      <c r="B9069" s="267" t="s">
        <v>15662</v>
      </c>
      <c r="C9069" s="267" t="s">
        <v>2525</v>
      </c>
      <c r="D9069" s="268"/>
      <c r="E9069" s="267">
        <v>70</v>
      </c>
      <c r="F9069" s="269">
        <v>401</v>
      </c>
      <c r="G9069" s="270">
        <v>806.8</v>
      </c>
      <c r="M9069" s="267">
        <v>-88.758283985955913</v>
      </c>
    </row>
    <row r="9070" spans="1:13" x14ac:dyDescent="0.25">
      <c r="A9070" s="267">
        <v>13071013</v>
      </c>
      <c r="B9070" s="267" t="s">
        <v>15664</v>
      </c>
      <c r="C9070" s="267" t="s">
        <v>2525</v>
      </c>
      <c r="D9070" s="268"/>
      <c r="E9070" s="267">
        <v>70</v>
      </c>
      <c r="F9070" s="269">
        <v>325</v>
      </c>
      <c r="G9070" s="270">
        <v>653</v>
      </c>
      <c r="M9070" s="267">
        <v>-89.838076870102469</v>
      </c>
    </row>
    <row r="9071" spans="1:13" x14ac:dyDescent="0.25">
      <c r="A9071" s="267">
        <v>13071014</v>
      </c>
      <c r="B9071" s="267" t="s">
        <v>15666</v>
      </c>
      <c r="C9071" s="267" t="s">
        <v>2525</v>
      </c>
      <c r="D9071" s="268"/>
      <c r="E9071" s="267">
        <v>70</v>
      </c>
      <c r="F9071" s="269">
        <v>440</v>
      </c>
      <c r="G9071" s="270">
        <v>883.4</v>
      </c>
      <c r="M9071" s="267">
        <v>-92.061944100613601</v>
      </c>
    </row>
    <row r="9072" spans="1:13" x14ac:dyDescent="0.25">
      <c r="A9072" s="267">
        <v>13071015</v>
      </c>
      <c r="B9072" s="267" t="s">
        <v>15668</v>
      </c>
      <c r="C9072" s="267" t="s">
        <v>2525</v>
      </c>
      <c r="D9072" s="268"/>
      <c r="E9072" s="267">
        <v>70</v>
      </c>
      <c r="F9072" s="269">
        <v>98</v>
      </c>
      <c r="G9072" s="270">
        <v>196</v>
      </c>
      <c r="M9072" s="267">
        <v>-90.014666508080182</v>
      </c>
    </row>
    <row r="9073" spans="1:13" x14ac:dyDescent="0.25">
      <c r="A9073" s="267">
        <v>13071016</v>
      </c>
      <c r="B9073" s="267" t="s">
        <v>15670</v>
      </c>
      <c r="C9073" s="267" t="s">
        <v>2525</v>
      </c>
      <c r="D9073" s="268"/>
      <c r="E9073" s="267">
        <v>70</v>
      </c>
      <c r="F9073" s="269">
        <v>274</v>
      </c>
      <c r="G9073" s="270">
        <v>551.6</v>
      </c>
      <c r="M9073" s="267">
        <v>-87.965077653091114</v>
      </c>
    </row>
    <row r="9074" spans="1:13" x14ac:dyDescent="0.25">
      <c r="A9074" s="267">
        <v>13071017</v>
      </c>
      <c r="B9074" s="267" t="s">
        <v>15672</v>
      </c>
      <c r="C9074" s="267" t="s">
        <v>2525</v>
      </c>
      <c r="D9074" s="268"/>
      <c r="E9074" s="267">
        <v>70</v>
      </c>
      <c r="F9074" s="269">
        <v>82</v>
      </c>
      <c r="G9074" s="270">
        <v>165.8</v>
      </c>
      <c r="M9074" s="267">
        <v>-91.945458552054376</v>
      </c>
    </row>
    <row r="9075" spans="1:13" x14ac:dyDescent="0.25">
      <c r="A9075" s="267">
        <v>13071018</v>
      </c>
      <c r="B9075" s="267" t="s">
        <v>15674</v>
      </c>
      <c r="C9075" s="267" t="s">
        <v>2525</v>
      </c>
      <c r="D9075" s="268"/>
      <c r="E9075" s="267">
        <v>70</v>
      </c>
      <c r="F9075" s="269">
        <v>167</v>
      </c>
      <c r="G9075" s="270">
        <v>335.8</v>
      </c>
      <c r="M9075" s="267">
        <v>-88.337728473495616</v>
      </c>
    </row>
    <row r="9076" spans="1:13" x14ac:dyDescent="0.25">
      <c r="A9076" s="267">
        <v>13071019</v>
      </c>
      <c r="B9076" s="267" t="s">
        <v>12205</v>
      </c>
      <c r="C9076" s="267" t="s">
        <v>2525</v>
      </c>
      <c r="D9076" s="268"/>
      <c r="E9076" s="267">
        <v>70</v>
      </c>
      <c r="F9076" s="269">
        <v>540</v>
      </c>
      <c r="G9076" s="270">
        <v>1084.4000000000001</v>
      </c>
      <c r="M9076" s="267">
        <v>-93.252017005272279</v>
      </c>
    </row>
    <row r="9077" spans="1:13" x14ac:dyDescent="0.25">
      <c r="A9077" s="267">
        <v>13071020</v>
      </c>
      <c r="B9077" s="267" t="s">
        <v>2608</v>
      </c>
      <c r="C9077" s="267" t="s">
        <v>2525</v>
      </c>
      <c r="D9077" s="268"/>
      <c r="E9077" s="267">
        <v>70</v>
      </c>
      <c r="F9077" s="269">
        <v>71</v>
      </c>
      <c r="G9077" s="270">
        <v>143</v>
      </c>
      <c r="M9077" s="267">
        <v>-98.354992165936011</v>
      </c>
    </row>
    <row r="9078" spans="1:13" x14ac:dyDescent="0.25">
      <c r="A9078" s="267">
        <v>13071021</v>
      </c>
      <c r="B9078" s="267" t="s">
        <v>15678</v>
      </c>
      <c r="C9078" s="267" t="s">
        <v>22275</v>
      </c>
      <c r="D9078" s="268"/>
      <c r="E9078" s="267">
        <v>70</v>
      </c>
      <c r="F9078" s="269">
        <v>2638</v>
      </c>
      <c r="G9078" s="270">
        <v>5301.6</v>
      </c>
      <c r="M9078" s="267">
        <v>-87.473691033700234</v>
      </c>
    </row>
    <row r="9079" spans="1:13" x14ac:dyDescent="0.25">
      <c r="A9079" s="267">
        <v>13071022</v>
      </c>
      <c r="B9079" s="267" t="s">
        <v>15680</v>
      </c>
      <c r="C9079" s="267" t="s">
        <v>2525</v>
      </c>
      <c r="D9079" s="268"/>
      <c r="E9079" s="267">
        <v>70</v>
      </c>
      <c r="F9079" s="269">
        <v>521</v>
      </c>
      <c r="G9079" s="270">
        <v>1046.4000000000001</v>
      </c>
      <c r="M9079" s="267">
        <v>-85.902539617156194</v>
      </c>
    </row>
    <row r="9080" spans="1:13" x14ac:dyDescent="0.25">
      <c r="A9080" s="267">
        <v>13071023</v>
      </c>
      <c r="B9080" s="267" t="s">
        <v>15682</v>
      </c>
      <c r="C9080" s="267" t="s">
        <v>2525</v>
      </c>
      <c r="D9080" s="268"/>
      <c r="E9080" s="267">
        <v>70</v>
      </c>
      <c r="F9080" s="269">
        <v>235</v>
      </c>
      <c r="G9080" s="270">
        <v>471.6</v>
      </c>
      <c r="M9080" s="267">
        <v>-87.294165668824917</v>
      </c>
    </row>
    <row r="9081" spans="1:13" x14ac:dyDescent="0.25">
      <c r="A9081" s="267">
        <v>13071025</v>
      </c>
      <c r="B9081" s="267" t="s">
        <v>15685</v>
      </c>
      <c r="C9081" s="267" t="s">
        <v>2525</v>
      </c>
      <c r="D9081" s="268"/>
      <c r="E9081" s="267">
        <v>70</v>
      </c>
      <c r="F9081" s="269">
        <v>446</v>
      </c>
      <c r="G9081" s="270">
        <v>895.8</v>
      </c>
      <c r="M9081" s="267">
        <v>-89.091048108725815</v>
      </c>
    </row>
    <row r="9082" spans="1:13" x14ac:dyDescent="0.25">
      <c r="A9082" s="267">
        <v>13071026</v>
      </c>
      <c r="B9082" s="267" t="s">
        <v>15687</v>
      </c>
      <c r="C9082" s="267" t="s">
        <v>2525</v>
      </c>
      <c r="D9082" s="268"/>
      <c r="E9082" s="267">
        <v>60</v>
      </c>
      <c r="F9082" s="269">
        <v>393</v>
      </c>
      <c r="G9082" s="270">
        <v>789.2</v>
      </c>
      <c r="M9082" s="267">
        <v>-83.529843431881488</v>
      </c>
    </row>
    <row r="9083" spans="1:13" x14ac:dyDescent="0.25">
      <c r="A9083" s="267">
        <v>13071027</v>
      </c>
      <c r="B9083" s="267" t="s">
        <v>15689</v>
      </c>
      <c r="C9083" s="267" t="s">
        <v>22275</v>
      </c>
      <c r="D9083" s="268"/>
      <c r="E9083" s="267">
        <v>60</v>
      </c>
      <c r="F9083" s="269">
        <v>2261</v>
      </c>
      <c r="G9083" s="270">
        <v>4545</v>
      </c>
      <c r="M9083" s="267">
        <v>-84.246363831957183</v>
      </c>
    </row>
    <row r="9084" spans="1:13" x14ac:dyDescent="0.25">
      <c r="A9084" s="267">
        <v>13071028</v>
      </c>
      <c r="B9084" s="267" t="s">
        <v>15691</v>
      </c>
      <c r="C9084" s="267" t="s">
        <v>2525</v>
      </c>
      <c r="D9084" s="268"/>
      <c r="E9084" s="267">
        <v>70</v>
      </c>
      <c r="F9084" s="269">
        <v>446</v>
      </c>
      <c r="G9084" s="270">
        <v>896.8</v>
      </c>
      <c r="M9084" s="267">
        <v>-89.904215467848744</v>
      </c>
    </row>
    <row r="9085" spans="1:13" x14ac:dyDescent="0.25">
      <c r="A9085" s="267">
        <v>13071029</v>
      </c>
      <c r="B9085" s="267" t="s">
        <v>15693</v>
      </c>
      <c r="C9085" s="267" t="s">
        <v>22275</v>
      </c>
      <c r="D9085" s="268"/>
      <c r="E9085" s="267">
        <v>60</v>
      </c>
      <c r="F9085" s="269">
        <v>5827</v>
      </c>
      <c r="G9085" s="270">
        <v>11712</v>
      </c>
      <c r="M9085" s="267">
        <v>-83.801175101881626</v>
      </c>
    </row>
    <row r="9086" spans="1:13" x14ac:dyDescent="0.25">
      <c r="A9086" s="267">
        <v>13071030</v>
      </c>
      <c r="B9086" s="267" t="s">
        <v>15695</v>
      </c>
      <c r="C9086" s="267" t="s">
        <v>2525</v>
      </c>
      <c r="D9086" s="268"/>
      <c r="E9086" s="267">
        <v>70</v>
      </c>
      <c r="F9086" s="269">
        <v>130</v>
      </c>
      <c r="G9086" s="270">
        <v>260.8</v>
      </c>
      <c r="M9086" s="267">
        <v>-90.319422339619237</v>
      </c>
    </row>
    <row r="9087" spans="1:13" x14ac:dyDescent="0.25">
      <c r="A9087" s="267">
        <v>13071032</v>
      </c>
      <c r="B9087" s="267" t="s">
        <v>15697</v>
      </c>
      <c r="C9087" s="267" t="s">
        <v>2525</v>
      </c>
      <c r="D9087" s="268"/>
      <c r="E9087" s="267">
        <v>70</v>
      </c>
      <c r="F9087" s="269">
        <v>340</v>
      </c>
      <c r="G9087" s="270">
        <v>683.4</v>
      </c>
      <c r="M9087" s="267">
        <v>-90.669805927909792</v>
      </c>
    </row>
    <row r="9088" spans="1:13" x14ac:dyDescent="0.25">
      <c r="A9088" s="267">
        <v>13071033</v>
      </c>
      <c r="B9088" s="267" t="s">
        <v>15699</v>
      </c>
      <c r="C9088" s="267" t="s">
        <v>2525</v>
      </c>
      <c r="D9088" s="268"/>
      <c r="E9088" s="267">
        <v>70</v>
      </c>
      <c r="F9088" s="269">
        <v>2267</v>
      </c>
      <c r="G9088" s="270">
        <v>4556.2</v>
      </c>
      <c r="M9088" s="267">
        <v>-87.474387378070503</v>
      </c>
    </row>
    <row r="9089" spans="1:13" x14ac:dyDescent="0.25">
      <c r="A9089" s="267">
        <v>13071034</v>
      </c>
      <c r="B9089" s="267" t="s">
        <v>15701</v>
      </c>
      <c r="C9089" s="267" t="s">
        <v>2525</v>
      </c>
      <c r="D9089" s="268"/>
      <c r="E9089" s="267">
        <v>70</v>
      </c>
      <c r="F9089" s="269">
        <v>276</v>
      </c>
      <c r="G9089" s="270">
        <v>553.79999999999995</v>
      </c>
      <c r="M9089" s="267">
        <v>-89.734556065039186</v>
      </c>
    </row>
    <row r="9090" spans="1:13" x14ac:dyDescent="0.25">
      <c r="A9090" s="267">
        <v>13071035</v>
      </c>
      <c r="B9090" s="267" t="s">
        <v>4838</v>
      </c>
      <c r="C9090" s="267" t="s">
        <v>22275</v>
      </c>
      <c r="D9090" s="268"/>
      <c r="E9090" s="267">
        <v>70</v>
      </c>
      <c r="F9090" s="269">
        <v>3486</v>
      </c>
      <c r="G9090" s="270">
        <v>7006.6</v>
      </c>
      <c r="M9090" s="267">
        <v>-88.764848842776416</v>
      </c>
    </row>
    <row r="9091" spans="1:13" x14ac:dyDescent="0.25">
      <c r="A9091" s="267">
        <v>13071036</v>
      </c>
      <c r="B9091" s="267" t="s">
        <v>15704</v>
      </c>
      <c r="C9091" s="267" t="s">
        <v>2525</v>
      </c>
      <c r="D9091" s="268"/>
      <c r="E9091" s="267">
        <v>70</v>
      </c>
      <c r="F9091" s="269">
        <v>561</v>
      </c>
      <c r="G9091" s="270">
        <v>1128</v>
      </c>
      <c r="M9091" s="267">
        <v>-89.696789991820964</v>
      </c>
    </row>
    <row r="9092" spans="1:13" x14ac:dyDescent="0.25">
      <c r="A9092" s="267">
        <v>13071037</v>
      </c>
      <c r="B9092" s="267" t="s">
        <v>15706</v>
      </c>
      <c r="C9092" s="267" t="s">
        <v>2525</v>
      </c>
      <c r="D9092" s="268"/>
      <c r="E9092" s="267">
        <v>70</v>
      </c>
      <c r="F9092" s="269">
        <v>602</v>
      </c>
      <c r="G9092" s="270">
        <v>1209.5999999999999</v>
      </c>
      <c r="M9092" s="267">
        <v>-85.663331146391045</v>
      </c>
    </row>
    <row r="9093" spans="1:13" x14ac:dyDescent="0.25">
      <c r="A9093" s="267">
        <v>13071038</v>
      </c>
      <c r="B9093" s="267" t="s">
        <v>15708</v>
      </c>
      <c r="C9093" s="267" t="s">
        <v>2525</v>
      </c>
      <c r="D9093" s="268"/>
      <c r="E9093" s="267">
        <v>70</v>
      </c>
      <c r="F9093" s="269">
        <v>70</v>
      </c>
      <c r="G9093" s="270">
        <v>140.6</v>
      </c>
      <c r="M9093" s="267">
        <v>-85.340493101506993</v>
      </c>
    </row>
    <row r="9094" spans="1:13" x14ac:dyDescent="0.25">
      <c r="A9094" s="267">
        <v>13071039</v>
      </c>
      <c r="B9094" s="267" t="s">
        <v>15710</v>
      </c>
      <c r="C9094" s="267" t="s">
        <v>2525</v>
      </c>
      <c r="D9094" s="268"/>
      <c r="E9094" s="267">
        <v>70</v>
      </c>
      <c r="F9094" s="269">
        <v>616</v>
      </c>
      <c r="G9094" s="270">
        <v>1237.4000000000001</v>
      </c>
      <c r="M9094" s="267">
        <v>-89.397128550398222</v>
      </c>
    </row>
    <row r="9095" spans="1:13" x14ac:dyDescent="0.25">
      <c r="A9095" s="267">
        <v>13071041</v>
      </c>
      <c r="B9095" s="267" t="s">
        <v>15712</v>
      </c>
      <c r="C9095" s="267" t="s">
        <v>2525</v>
      </c>
      <c r="D9095" s="268"/>
      <c r="E9095" s="267">
        <v>70</v>
      </c>
      <c r="F9095" s="269">
        <v>188</v>
      </c>
      <c r="G9095" s="270">
        <v>378.4</v>
      </c>
      <c r="M9095" s="267">
        <v>-89.802369424118694</v>
      </c>
    </row>
    <row r="9096" spans="1:13" x14ac:dyDescent="0.25">
      <c r="A9096" s="267">
        <v>13071042</v>
      </c>
      <c r="B9096" s="267" t="s">
        <v>15714</v>
      </c>
      <c r="C9096" s="267" t="s">
        <v>2525</v>
      </c>
      <c r="D9096" s="268"/>
      <c r="E9096" s="267">
        <v>70</v>
      </c>
      <c r="F9096" s="269">
        <v>114</v>
      </c>
      <c r="G9096" s="270">
        <v>229.4</v>
      </c>
      <c r="M9096" s="267">
        <v>-90.903892703243073</v>
      </c>
    </row>
    <row r="9097" spans="1:13" x14ac:dyDescent="0.25">
      <c r="A9097" s="267">
        <v>13071043</v>
      </c>
      <c r="B9097" s="267" t="s">
        <v>15716</v>
      </c>
      <c r="C9097" s="267" t="s">
        <v>2525</v>
      </c>
      <c r="D9097" s="268"/>
      <c r="E9097" s="267">
        <v>60</v>
      </c>
      <c r="F9097" s="269">
        <v>297</v>
      </c>
      <c r="G9097" s="270">
        <v>597.79999999999995</v>
      </c>
      <c r="M9097" s="267">
        <v>-79.916398009312729</v>
      </c>
    </row>
    <row r="9098" spans="1:13" x14ac:dyDescent="0.25">
      <c r="A9098" s="267">
        <v>13071044</v>
      </c>
      <c r="B9098" s="267" t="s">
        <v>15718</v>
      </c>
      <c r="C9098" s="267" t="s">
        <v>2525</v>
      </c>
      <c r="D9098" s="268"/>
      <c r="E9098" s="267">
        <v>70</v>
      </c>
      <c r="F9098" s="269">
        <v>155</v>
      </c>
      <c r="G9098" s="270">
        <v>311.39999999999998</v>
      </c>
      <c r="M9098" s="267">
        <v>-93.302821731395923</v>
      </c>
    </row>
    <row r="9099" spans="1:13" x14ac:dyDescent="0.25">
      <c r="A9099" s="267">
        <v>13071045</v>
      </c>
      <c r="B9099" s="267" t="s">
        <v>15720</v>
      </c>
      <c r="C9099" s="267" t="s">
        <v>2525</v>
      </c>
      <c r="D9099" s="268"/>
      <c r="E9099" s="267">
        <v>70</v>
      </c>
      <c r="F9099" s="269">
        <v>152</v>
      </c>
      <c r="G9099" s="270">
        <v>305.8</v>
      </c>
      <c r="M9099" s="267">
        <v>-85.426153168265159</v>
      </c>
    </row>
    <row r="9100" spans="1:13" x14ac:dyDescent="0.25">
      <c r="A9100" s="267">
        <v>13071046</v>
      </c>
      <c r="B9100" s="267" t="s">
        <v>15722</v>
      </c>
      <c r="C9100" s="267" t="s">
        <v>2525</v>
      </c>
      <c r="D9100" s="268"/>
      <c r="E9100" s="267">
        <v>70</v>
      </c>
      <c r="F9100" s="269">
        <v>57</v>
      </c>
      <c r="G9100" s="270">
        <v>114</v>
      </c>
      <c r="M9100" s="267">
        <v>-92.395521632907261</v>
      </c>
    </row>
    <row r="9101" spans="1:13" x14ac:dyDescent="0.25">
      <c r="A9101" s="267">
        <v>13071047</v>
      </c>
      <c r="B9101" s="267" t="s">
        <v>15724</v>
      </c>
      <c r="C9101" s="267" t="s">
        <v>2525</v>
      </c>
      <c r="D9101" s="268"/>
      <c r="E9101" s="267">
        <v>70</v>
      </c>
      <c r="F9101" s="269">
        <v>712</v>
      </c>
      <c r="G9101" s="270">
        <v>1432</v>
      </c>
      <c r="M9101" s="267">
        <v>-92.902537842911357</v>
      </c>
    </row>
    <row r="9102" spans="1:13" x14ac:dyDescent="0.25">
      <c r="A9102" s="267">
        <v>13071048</v>
      </c>
      <c r="B9102" s="267" t="s">
        <v>15726</v>
      </c>
      <c r="C9102" s="267" t="s">
        <v>2525</v>
      </c>
      <c r="D9102" s="268"/>
      <c r="E9102" s="267">
        <v>70</v>
      </c>
      <c r="F9102" s="269">
        <v>115</v>
      </c>
      <c r="G9102" s="270">
        <v>230.2</v>
      </c>
      <c r="M9102" s="267">
        <v>-89.053192982786939</v>
      </c>
    </row>
    <row r="9103" spans="1:13" x14ac:dyDescent="0.25">
      <c r="A9103" s="267">
        <v>13071049</v>
      </c>
      <c r="B9103" s="267" t="s">
        <v>15728</v>
      </c>
      <c r="C9103" s="267" t="s">
        <v>2525</v>
      </c>
      <c r="D9103" s="268"/>
      <c r="E9103" s="267">
        <v>70</v>
      </c>
      <c r="F9103" s="269">
        <v>202</v>
      </c>
      <c r="G9103" s="270">
        <v>406</v>
      </c>
      <c r="M9103" s="267">
        <v>-89.465337265160528</v>
      </c>
    </row>
    <row r="9104" spans="1:13" x14ac:dyDescent="0.25">
      <c r="A9104" s="267">
        <v>13071050</v>
      </c>
      <c r="B9104" s="267" t="s">
        <v>15730</v>
      </c>
      <c r="C9104" s="267" t="s">
        <v>2525</v>
      </c>
      <c r="D9104" s="268"/>
      <c r="E9104" s="267">
        <v>70</v>
      </c>
      <c r="F9104" s="269">
        <v>132</v>
      </c>
      <c r="G9104" s="270">
        <v>265</v>
      </c>
      <c r="M9104" s="267">
        <v>-90.841278199959078</v>
      </c>
    </row>
    <row r="9105" spans="1:13" x14ac:dyDescent="0.25">
      <c r="A9105" s="267">
        <v>13071053</v>
      </c>
      <c r="B9105" s="267" t="s">
        <v>15732</v>
      </c>
      <c r="C9105" s="267" t="s">
        <v>2525</v>
      </c>
      <c r="D9105" s="268"/>
      <c r="E9105" s="267">
        <v>70</v>
      </c>
      <c r="F9105" s="269">
        <v>62</v>
      </c>
      <c r="G9105" s="270">
        <v>124.4</v>
      </c>
      <c r="M9105" s="267">
        <v>-89.051220569319327</v>
      </c>
    </row>
    <row r="9106" spans="1:13" x14ac:dyDescent="0.25">
      <c r="A9106" s="267">
        <v>13071054</v>
      </c>
      <c r="B9106" s="267" t="s">
        <v>15734</v>
      </c>
      <c r="C9106" s="267" t="s">
        <v>2525</v>
      </c>
      <c r="D9106" s="268"/>
      <c r="E9106" s="267">
        <v>70</v>
      </c>
      <c r="F9106" s="269">
        <v>557</v>
      </c>
      <c r="G9106" s="270">
        <v>1119.8</v>
      </c>
      <c r="M9106" s="267">
        <v>-90.869351319651088</v>
      </c>
    </row>
    <row r="9107" spans="1:13" x14ac:dyDescent="0.25">
      <c r="A9107" s="267">
        <v>13071055</v>
      </c>
      <c r="B9107" s="267" t="s">
        <v>15736</v>
      </c>
      <c r="C9107" s="267" t="s">
        <v>2525</v>
      </c>
      <c r="D9107" s="268"/>
      <c r="E9107" s="267">
        <v>50</v>
      </c>
      <c r="F9107" s="269">
        <v>587</v>
      </c>
      <c r="G9107" s="270">
        <v>1180.8</v>
      </c>
      <c r="M9107" s="267">
        <v>-66.642736737430653</v>
      </c>
    </row>
    <row r="9108" spans="1:13" x14ac:dyDescent="0.25">
      <c r="A9108" s="267">
        <v>13071056</v>
      </c>
      <c r="B9108" s="267" t="s">
        <v>15738</v>
      </c>
      <c r="C9108" s="267" t="s">
        <v>2525</v>
      </c>
      <c r="D9108" s="268"/>
      <c r="E9108" s="267">
        <v>70</v>
      </c>
      <c r="F9108" s="269">
        <v>362</v>
      </c>
      <c r="G9108" s="270">
        <v>728.2</v>
      </c>
      <c r="M9108" s="267">
        <v>-89.776525530792554</v>
      </c>
    </row>
    <row r="9109" spans="1:13" x14ac:dyDescent="0.25">
      <c r="A9109" s="267">
        <v>13071057</v>
      </c>
      <c r="B9109" s="267" t="s">
        <v>15740</v>
      </c>
      <c r="C9109" s="267" t="s">
        <v>2525</v>
      </c>
      <c r="D9109" s="268"/>
      <c r="E9109" s="267">
        <v>70</v>
      </c>
      <c r="F9109" s="269">
        <v>346</v>
      </c>
      <c r="G9109" s="270">
        <v>696</v>
      </c>
      <c r="M9109" s="267">
        <v>-87.509389503727306</v>
      </c>
    </row>
    <row r="9110" spans="1:13" x14ac:dyDescent="0.25">
      <c r="A9110" s="267">
        <v>13071058</v>
      </c>
      <c r="B9110" s="267" t="s">
        <v>15596</v>
      </c>
      <c r="C9110" s="267" t="s">
        <v>2525</v>
      </c>
      <c r="D9110" s="268"/>
      <c r="E9110" s="267">
        <v>70</v>
      </c>
      <c r="F9110" s="269">
        <v>153</v>
      </c>
      <c r="G9110" s="270">
        <v>308</v>
      </c>
      <c r="M9110" s="267">
        <v>-92.96253714589453</v>
      </c>
    </row>
    <row r="9111" spans="1:13" x14ac:dyDescent="0.25">
      <c r="A9111" s="267">
        <v>13071059</v>
      </c>
      <c r="B9111" s="267" t="s">
        <v>15743</v>
      </c>
      <c r="C9111" s="267" t="s">
        <v>2525</v>
      </c>
      <c r="D9111" s="268"/>
      <c r="E9111" s="267">
        <v>70</v>
      </c>
      <c r="F9111" s="269">
        <v>274</v>
      </c>
      <c r="G9111" s="270">
        <v>550.20000000000005</v>
      </c>
      <c r="M9111" s="267">
        <v>-91.370594828113894</v>
      </c>
    </row>
    <row r="9112" spans="1:13" x14ac:dyDescent="0.25">
      <c r="A9112" s="267">
        <v>13071060</v>
      </c>
      <c r="B9112" s="267" t="s">
        <v>3398</v>
      </c>
      <c r="C9112" s="267" t="s">
        <v>2525</v>
      </c>
      <c r="D9112" s="268"/>
      <c r="E9112" s="267">
        <v>70</v>
      </c>
      <c r="F9112" s="269">
        <v>226</v>
      </c>
      <c r="G9112" s="270">
        <v>455</v>
      </c>
      <c r="M9112" s="267">
        <v>-98.066422787411767</v>
      </c>
    </row>
    <row r="9113" spans="1:13" x14ac:dyDescent="0.25">
      <c r="A9113" s="267">
        <v>13071063</v>
      </c>
      <c r="B9113" s="267" t="s">
        <v>15746</v>
      </c>
      <c r="C9113" s="267" t="s">
        <v>2525</v>
      </c>
      <c r="D9113" s="268"/>
      <c r="E9113" s="267">
        <v>60</v>
      </c>
      <c r="F9113" s="269">
        <v>303</v>
      </c>
      <c r="G9113" s="270">
        <v>610</v>
      </c>
      <c r="M9113" s="267">
        <v>-79.006822851807627</v>
      </c>
    </row>
    <row r="9114" spans="1:13" x14ac:dyDescent="0.25">
      <c r="A9114" s="267">
        <v>13071064</v>
      </c>
      <c r="B9114" s="267" t="s">
        <v>15748</v>
      </c>
      <c r="C9114" s="267" t="s">
        <v>2525</v>
      </c>
      <c r="D9114" s="268"/>
      <c r="E9114" s="267">
        <v>70</v>
      </c>
      <c r="F9114" s="269">
        <v>64</v>
      </c>
      <c r="G9114" s="270">
        <v>127.8</v>
      </c>
      <c r="M9114" s="267">
        <v>-92.70573705302202</v>
      </c>
    </row>
    <row r="9115" spans="1:13" x14ac:dyDescent="0.25">
      <c r="A9115" s="267">
        <v>13071065</v>
      </c>
      <c r="B9115" s="267" t="s">
        <v>15750</v>
      </c>
      <c r="C9115" s="267" t="s">
        <v>2525</v>
      </c>
      <c r="D9115" s="268"/>
      <c r="E9115" s="267">
        <v>70</v>
      </c>
      <c r="F9115" s="269">
        <v>256</v>
      </c>
      <c r="G9115" s="270">
        <v>513.6</v>
      </c>
      <c r="M9115" s="267">
        <v>-88.80065764443458</v>
      </c>
    </row>
    <row r="9116" spans="1:13" x14ac:dyDescent="0.25">
      <c r="A9116" s="267">
        <v>13071066</v>
      </c>
      <c r="B9116" s="267" t="s">
        <v>15752</v>
      </c>
      <c r="C9116" s="267" t="s">
        <v>2525</v>
      </c>
      <c r="D9116" s="268"/>
      <c r="E9116" s="267">
        <v>70</v>
      </c>
      <c r="F9116" s="269">
        <v>246</v>
      </c>
      <c r="G9116" s="270">
        <v>495.4</v>
      </c>
      <c r="M9116" s="267">
        <v>-89.73042993321684</v>
      </c>
    </row>
    <row r="9117" spans="1:13" x14ac:dyDescent="0.25">
      <c r="A9117" s="267">
        <v>13071067</v>
      </c>
      <c r="B9117" s="267" t="s">
        <v>15754</v>
      </c>
      <c r="C9117" s="267" t="s">
        <v>2525</v>
      </c>
      <c r="D9117" s="268"/>
      <c r="E9117" s="267">
        <v>70</v>
      </c>
      <c r="F9117" s="269">
        <v>393</v>
      </c>
      <c r="G9117" s="270">
        <v>790</v>
      </c>
      <c r="M9117" s="267">
        <v>-85.24667481726901</v>
      </c>
    </row>
    <row r="9118" spans="1:13" x14ac:dyDescent="0.25">
      <c r="A9118" s="267">
        <v>13071068</v>
      </c>
      <c r="B9118" s="267" t="s">
        <v>15756</v>
      </c>
      <c r="C9118" s="267" t="s">
        <v>2525</v>
      </c>
      <c r="D9118" s="268"/>
      <c r="E9118" s="267">
        <v>70</v>
      </c>
      <c r="F9118" s="269">
        <v>444</v>
      </c>
      <c r="G9118" s="270">
        <v>892.8</v>
      </c>
      <c r="M9118" s="267">
        <v>-90.743916838500041</v>
      </c>
    </row>
    <row r="9119" spans="1:13" x14ac:dyDescent="0.25">
      <c r="A9119" s="267">
        <v>13071069</v>
      </c>
      <c r="B9119" s="267" t="s">
        <v>15758</v>
      </c>
      <c r="C9119" s="267" t="s">
        <v>2525</v>
      </c>
      <c r="D9119" s="268"/>
      <c r="E9119" s="267">
        <v>70</v>
      </c>
      <c r="F9119" s="269">
        <v>328</v>
      </c>
      <c r="G9119" s="270">
        <v>658.8</v>
      </c>
      <c r="M9119" s="267">
        <v>-88.833960773979982</v>
      </c>
    </row>
    <row r="9120" spans="1:13" x14ac:dyDescent="0.25">
      <c r="A9120" s="267">
        <v>13071070</v>
      </c>
      <c r="B9120" s="267" t="s">
        <v>15760</v>
      </c>
      <c r="C9120" s="267" t="s">
        <v>2525</v>
      </c>
      <c r="D9120" s="268"/>
      <c r="E9120" s="267">
        <v>60</v>
      </c>
      <c r="F9120" s="269">
        <v>509</v>
      </c>
      <c r="G9120" s="270">
        <v>1022.8</v>
      </c>
      <c r="M9120" s="267">
        <v>-83.875351792559712</v>
      </c>
    </row>
    <row r="9121" spans="1:13" x14ac:dyDescent="0.25">
      <c r="A9121" s="267">
        <v>13071071</v>
      </c>
      <c r="B9121" s="267" t="s">
        <v>15762</v>
      </c>
      <c r="C9121" s="267" t="s">
        <v>2525</v>
      </c>
      <c r="D9121" s="268"/>
      <c r="E9121" s="267">
        <v>70</v>
      </c>
      <c r="F9121" s="269">
        <v>350</v>
      </c>
      <c r="G9121" s="270">
        <v>703.4</v>
      </c>
      <c r="M9121" s="267">
        <v>-88.675241604994866</v>
      </c>
    </row>
    <row r="9122" spans="1:13" x14ac:dyDescent="0.25">
      <c r="A9122" s="267">
        <v>13071072</v>
      </c>
      <c r="B9122" s="267" t="s">
        <v>15764</v>
      </c>
      <c r="C9122" s="267" t="s">
        <v>2525</v>
      </c>
      <c r="D9122" s="268"/>
      <c r="E9122" s="267">
        <v>70</v>
      </c>
      <c r="F9122" s="269">
        <v>106</v>
      </c>
      <c r="G9122" s="270">
        <v>213.6</v>
      </c>
      <c r="M9122" s="267">
        <v>-90.04754033664365</v>
      </c>
    </row>
    <row r="9123" spans="1:13" x14ac:dyDescent="0.25">
      <c r="A9123" s="267">
        <v>13071073</v>
      </c>
      <c r="B9123" s="267" t="s">
        <v>15766</v>
      </c>
      <c r="C9123" s="267" t="s">
        <v>2525</v>
      </c>
      <c r="D9123" s="268"/>
      <c r="E9123" s="267">
        <v>70</v>
      </c>
      <c r="F9123" s="269">
        <v>70</v>
      </c>
      <c r="G9123" s="270">
        <v>140.80000000000001</v>
      </c>
      <c r="M9123" s="267">
        <v>-91.569026994239437</v>
      </c>
    </row>
    <row r="9124" spans="1:13" x14ac:dyDescent="0.25">
      <c r="A9124" s="267">
        <v>13071074</v>
      </c>
      <c r="B9124" s="267" t="s">
        <v>15768</v>
      </c>
      <c r="C9124" s="267" t="s">
        <v>2525</v>
      </c>
      <c r="D9124" s="268"/>
      <c r="E9124" s="267">
        <v>70</v>
      </c>
      <c r="F9124" s="269">
        <v>167</v>
      </c>
      <c r="G9124" s="270">
        <v>336.6</v>
      </c>
      <c r="M9124" s="267">
        <v>-92.819467079004397</v>
      </c>
    </row>
    <row r="9125" spans="1:13" x14ac:dyDescent="0.25">
      <c r="A9125" s="267">
        <v>13071075</v>
      </c>
      <c r="B9125" s="267" t="s">
        <v>15770</v>
      </c>
      <c r="C9125" s="267" t="s">
        <v>2525</v>
      </c>
      <c r="D9125" s="268"/>
      <c r="E9125" s="267">
        <v>70</v>
      </c>
      <c r="F9125" s="269">
        <v>347</v>
      </c>
      <c r="G9125" s="270">
        <v>696.8</v>
      </c>
      <c r="M9125" s="267">
        <v>-89.759077628165358</v>
      </c>
    </row>
    <row r="9126" spans="1:13" x14ac:dyDescent="0.25">
      <c r="A9126" s="267">
        <v>13071076</v>
      </c>
      <c r="B9126" s="267" t="s">
        <v>15772</v>
      </c>
      <c r="C9126" s="267" t="s">
        <v>2525</v>
      </c>
      <c r="D9126" s="268"/>
      <c r="E9126" s="267">
        <v>60</v>
      </c>
      <c r="F9126" s="269">
        <v>378</v>
      </c>
      <c r="G9126" s="270">
        <v>760.2</v>
      </c>
      <c r="M9126" s="267">
        <v>-80.702132506869816</v>
      </c>
    </row>
    <row r="9127" spans="1:13" x14ac:dyDescent="0.25">
      <c r="A9127" s="267">
        <v>13071077</v>
      </c>
      <c r="B9127" s="267" t="s">
        <v>15774</v>
      </c>
      <c r="C9127" s="267" t="s">
        <v>2525</v>
      </c>
      <c r="D9127" s="268"/>
      <c r="E9127" s="267">
        <v>60</v>
      </c>
      <c r="F9127" s="269">
        <v>542</v>
      </c>
      <c r="G9127" s="270">
        <v>1089.2</v>
      </c>
      <c r="M9127" s="267">
        <v>-84.746428045426057</v>
      </c>
    </row>
    <row r="9128" spans="1:13" x14ac:dyDescent="0.25">
      <c r="A9128" s="267">
        <v>13071078</v>
      </c>
      <c r="B9128" s="267" t="s">
        <v>15776</v>
      </c>
      <c r="C9128" s="267" t="s">
        <v>2525</v>
      </c>
      <c r="D9128" s="268"/>
      <c r="E9128" s="267">
        <v>70</v>
      </c>
      <c r="F9128" s="269">
        <v>177</v>
      </c>
      <c r="G9128" s="270">
        <v>356.6</v>
      </c>
      <c r="M9128" s="267">
        <v>-92.417606791380976</v>
      </c>
    </row>
    <row r="9129" spans="1:13" x14ac:dyDescent="0.25">
      <c r="A9129" s="267">
        <v>13071079</v>
      </c>
      <c r="B9129" s="267" t="s">
        <v>15778</v>
      </c>
      <c r="C9129" s="267" t="s">
        <v>2525</v>
      </c>
      <c r="D9129" s="268"/>
      <c r="E9129" s="267">
        <v>70</v>
      </c>
      <c r="F9129" s="269">
        <v>331</v>
      </c>
      <c r="G9129" s="270">
        <v>666</v>
      </c>
      <c r="M9129" s="267">
        <v>-88.070314572865016</v>
      </c>
    </row>
    <row r="9130" spans="1:13" x14ac:dyDescent="0.25">
      <c r="A9130" s="267">
        <v>13071080</v>
      </c>
      <c r="B9130" s="267" t="s">
        <v>15780</v>
      </c>
      <c r="C9130" s="267" t="s">
        <v>2525</v>
      </c>
      <c r="D9130" s="268"/>
      <c r="E9130" s="267">
        <v>70</v>
      </c>
      <c r="F9130" s="269">
        <v>273</v>
      </c>
      <c r="G9130" s="270">
        <v>548</v>
      </c>
      <c r="M9130" s="267">
        <v>-90.231210146234957</v>
      </c>
    </row>
    <row r="9131" spans="1:13" x14ac:dyDescent="0.25">
      <c r="A9131" s="267">
        <v>13071081</v>
      </c>
      <c r="B9131" s="267" t="s">
        <v>15782</v>
      </c>
      <c r="C9131" s="267" t="s">
        <v>2525</v>
      </c>
      <c r="D9131" s="268"/>
      <c r="E9131" s="267">
        <v>70</v>
      </c>
      <c r="F9131" s="269">
        <v>160</v>
      </c>
      <c r="G9131" s="270">
        <v>321.60000000000002</v>
      </c>
      <c r="M9131" s="267">
        <v>-86.966201123583957</v>
      </c>
    </row>
    <row r="9132" spans="1:13" x14ac:dyDescent="0.25">
      <c r="A9132" s="267">
        <v>13071083</v>
      </c>
      <c r="B9132" s="267" t="s">
        <v>15784</v>
      </c>
      <c r="C9132" s="267" t="s">
        <v>2525</v>
      </c>
      <c r="D9132" s="268"/>
      <c r="E9132" s="267">
        <v>70</v>
      </c>
      <c r="F9132" s="269">
        <v>87</v>
      </c>
      <c r="G9132" s="270">
        <v>174.6</v>
      </c>
      <c r="M9132" s="267">
        <v>-85.300265674642375</v>
      </c>
    </row>
    <row r="9133" spans="1:13" x14ac:dyDescent="0.25">
      <c r="A9133" s="267">
        <v>13071084</v>
      </c>
      <c r="B9133" s="267" t="s">
        <v>15786</v>
      </c>
      <c r="C9133" s="267" t="s">
        <v>2525</v>
      </c>
      <c r="D9133" s="268"/>
      <c r="E9133" s="267">
        <v>70</v>
      </c>
      <c r="F9133" s="269">
        <v>308</v>
      </c>
      <c r="G9133" s="270">
        <v>619.4</v>
      </c>
      <c r="M9133" s="267">
        <v>-89.496255548695274</v>
      </c>
    </row>
    <row r="9134" spans="1:13" x14ac:dyDescent="0.25">
      <c r="A9134" s="267">
        <v>13071087</v>
      </c>
      <c r="B9134" s="267" t="s">
        <v>15788</v>
      </c>
      <c r="C9134" s="267" t="s">
        <v>2525</v>
      </c>
      <c r="D9134" s="268"/>
      <c r="E9134" s="267">
        <v>70</v>
      </c>
      <c r="F9134" s="269">
        <v>265</v>
      </c>
      <c r="G9134" s="270">
        <v>533.6</v>
      </c>
      <c r="M9134" s="267">
        <v>-88.244488938430024</v>
      </c>
    </row>
    <row r="9135" spans="1:13" x14ac:dyDescent="0.25">
      <c r="A9135" s="267">
        <v>13071088</v>
      </c>
      <c r="B9135" s="267" t="s">
        <v>15790</v>
      </c>
      <c r="C9135" s="267" t="s">
        <v>2525</v>
      </c>
      <c r="D9135" s="268"/>
      <c r="E9135" s="267">
        <v>60</v>
      </c>
      <c r="F9135" s="269">
        <v>238</v>
      </c>
      <c r="G9135" s="270">
        <v>479</v>
      </c>
      <c r="M9135" s="267">
        <v>-81.723401072432836</v>
      </c>
    </row>
    <row r="9136" spans="1:13" x14ac:dyDescent="0.25">
      <c r="A9136" s="267">
        <v>13071089</v>
      </c>
      <c r="B9136" s="267" t="s">
        <v>11732</v>
      </c>
      <c r="C9136" s="267" t="s">
        <v>2525</v>
      </c>
      <c r="D9136" s="268"/>
      <c r="E9136" s="267">
        <v>70</v>
      </c>
      <c r="F9136" s="269">
        <v>116</v>
      </c>
      <c r="G9136" s="270">
        <v>233.4</v>
      </c>
      <c r="M9136" s="267">
        <v>-85.135646756956206</v>
      </c>
    </row>
    <row r="9137" spans="1:13" x14ac:dyDescent="0.25">
      <c r="A9137" s="267">
        <v>13071090</v>
      </c>
      <c r="B9137" s="267" t="s">
        <v>15793</v>
      </c>
      <c r="C9137" s="267" t="s">
        <v>2525</v>
      </c>
      <c r="D9137" s="268"/>
      <c r="E9137" s="267">
        <v>70</v>
      </c>
      <c r="F9137" s="269">
        <v>594</v>
      </c>
      <c r="G9137" s="270">
        <v>1194.2</v>
      </c>
      <c r="M9137" s="267">
        <v>-88.632324228132219</v>
      </c>
    </row>
    <row r="9138" spans="1:13" x14ac:dyDescent="0.25">
      <c r="A9138" s="267">
        <v>13071091</v>
      </c>
      <c r="B9138" s="267" t="s">
        <v>15795</v>
      </c>
      <c r="C9138" s="267" t="s">
        <v>2525</v>
      </c>
      <c r="D9138" s="268"/>
      <c r="E9138" s="267">
        <v>60</v>
      </c>
      <c r="F9138" s="269">
        <v>245</v>
      </c>
      <c r="G9138" s="270">
        <v>491.6</v>
      </c>
      <c r="M9138" s="267">
        <v>-84.944997218203753</v>
      </c>
    </row>
    <row r="9139" spans="1:13" x14ac:dyDescent="0.25">
      <c r="A9139" s="267">
        <v>13071092</v>
      </c>
      <c r="B9139" s="267" t="s">
        <v>15797</v>
      </c>
      <c r="C9139" s="267" t="s">
        <v>22275</v>
      </c>
      <c r="D9139" s="268"/>
      <c r="E9139" s="267">
        <v>60</v>
      </c>
      <c r="F9139" s="269">
        <v>3893</v>
      </c>
      <c r="G9139" s="270">
        <v>7825.6</v>
      </c>
      <c r="M9139" s="267">
        <v>-83.123473729846381</v>
      </c>
    </row>
    <row r="9140" spans="1:13" x14ac:dyDescent="0.25">
      <c r="A9140" s="267">
        <v>13071093</v>
      </c>
      <c r="B9140" s="267" t="s">
        <v>15799</v>
      </c>
      <c r="C9140" s="267" t="s">
        <v>22275</v>
      </c>
      <c r="D9140" s="268"/>
      <c r="E9140" s="267">
        <v>70</v>
      </c>
      <c r="F9140" s="269">
        <v>3330</v>
      </c>
      <c r="G9140" s="270">
        <v>6692.6</v>
      </c>
      <c r="M9140" s="267">
        <v>-87.226634795394659</v>
      </c>
    </row>
    <row r="9141" spans="1:13" x14ac:dyDescent="0.25">
      <c r="A9141" s="267">
        <v>13071095</v>
      </c>
      <c r="B9141" s="267" t="s">
        <v>15801</v>
      </c>
      <c r="C9141" s="267" t="s">
        <v>2525</v>
      </c>
      <c r="D9141" s="268"/>
      <c r="E9141" s="267">
        <v>70</v>
      </c>
      <c r="F9141" s="269">
        <v>103</v>
      </c>
      <c r="G9141" s="270">
        <v>207</v>
      </c>
      <c r="M9141" s="267">
        <v>-91.542580874938565</v>
      </c>
    </row>
    <row r="9142" spans="1:13" x14ac:dyDescent="0.25">
      <c r="A9142" s="267">
        <v>13071096</v>
      </c>
      <c r="B9142" s="267" t="s">
        <v>15803</v>
      </c>
      <c r="C9142" s="267" t="s">
        <v>2525</v>
      </c>
      <c r="D9142" s="268"/>
      <c r="E9142" s="267">
        <v>70</v>
      </c>
      <c r="F9142" s="269">
        <v>122</v>
      </c>
      <c r="G9142" s="270">
        <v>246.2</v>
      </c>
      <c r="M9142" s="267">
        <v>-90.692943841380895</v>
      </c>
    </row>
    <row r="9143" spans="1:13" x14ac:dyDescent="0.25">
      <c r="A9143" s="267">
        <v>13071097</v>
      </c>
      <c r="B9143" s="267" t="s">
        <v>15805</v>
      </c>
      <c r="C9143" s="267" t="s">
        <v>2525</v>
      </c>
      <c r="D9143" s="268"/>
      <c r="E9143" s="267">
        <v>70</v>
      </c>
      <c r="F9143" s="269">
        <v>180</v>
      </c>
      <c r="G9143" s="270">
        <v>361.6</v>
      </c>
      <c r="M9143" s="267">
        <v>-85.542392279908015</v>
      </c>
    </row>
    <row r="9144" spans="1:13" x14ac:dyDescent="0.25">
      <c r="A9144" s="267">
        <v>13071099</v>
      </c>
      <c r="B9144" s="267" t="s">
        <v>15807</v>
      </c>
      <c r="C9144" s="267" t="s">
        <v>22275</v>
      </c>
      <c r="D9144" s="268"/>
      <c r="E9144" s="267">
        <v>70</v>
      </c>
      <c r="F9144" s="269">
        <v>2054</v>
      </c>
      <c r="G9144" s="270">
        <v>4129.3999999999996</v>
      </c>
      <c r="M9144" s="267">
        <v>-87.825124605196393</v>
      </c>
    </row>
    <row r="9145" spans="1:13" x14ac:dyDescent="0.25">
      <c r="A9145" s="267">
        <v>13071100</v>
      </c>
      <c r="B9145" s="267" t="s">
        <v>15809</v>
      </c>
      <c r="C9145" s="267" t="s">
        <v>2525</v>
      </c>
      <c r="D9145" s="268"/>
      <c r="E9145" s="267">
        <v>70</v>
      </c>
      <c r="F9145" s="269">
        <v>356</v>
      </c>
      <c r="G9145" s="270">
        <v>715.6</v>
      </c>
      <c r="M9145" s="267">
        <v>-91.241418056111215</v>
      </c>
    </row>
    <row r="9146" spans="1:13" x14ac:dyDescent="0.25">
      <c r="A9146" s="267">
        <v>13071101</v>
      </c>
      <c r="B9146" s="267" t="s">
        <v>15811</v>
      </c>
      <c r="C9146" s="267" t="s">
        <v>2525</v>
      </c>
      <c r="D9146" s="268"/>
      <c r="E9146" s="267">
        <v>50</v>
      </c>
      <c r="F9146" s="269">
        <v>812</v>
      </c>
      <c r="G9146" s="270">
        <v>1633</v>
      </c>
      <c r="M9146" s="267">
        <v>-66.06813054390048</v>
      </c>
    </row>
    <row r="9147" spans="1:13" x14ac:dyDescent="0.25">
      <c r="A9147" s="267">
        <v>13071102</v>
      </c>
      <c r="B9147" s="267" t="s">
        <v>3477</v>
      </c>
      <c r="C9147" s="267" t="s">
        <v>2525</v>
      </c>
      <c r="D9147" s="268"/>
      <c r="E9147" s="267">
        <v>70</v>
      </c>
      <c r="F9147" s="269">
        <v>265</v>
      </c>
      <c r="G9147" s="270">
        <v>532.4</v>
      </c>
      <c r="M9147" s="267">
        <v>-99.724748354486664</v>
      </c>
    </row>
    <row r="9148" spans="1:13" x14ac:dyDescent="0.25">
      <c r="A9148" s="267">
        <v>13071103</v>
      </c>
      <c r="B9148" s="267" t="s">
        <v>15814</v>
      </c>
      <c r="C9148" s="267" t="s">
        <v>2525</v>
      </c>
      <c r="D9148" s="268"/>
      <c r="E9148" s="267">
        <v>70</v>
      </c>
      <c r="F9148" s="269">
        <v>437</v>
      </c>
      <c r="G9148" s="270">
        <v>878.8</v>
      </c>
      <c r="M9148" s="267">
        <v>-95.554100667950863</v>
      </c>
    </row>
    <row r="9149" spans="1:13" x14ac:dyDescent="0.25">
      <c r="A9149" s="267">
        <v>13071104</v>
      </c>
      <c r="B9149" s="267" t="s">
        <v>15816</v>
      </c>
      <c r="C9149" s="267" t="s">
        <v>2525</v>
      </c>
      <c r="D9149" s="268"/>
      <c r="E9149" s="267">
        <v>70</v>
      </c>
      <c r="F9149" s="269">
        <v>165</v>
      </c>
      <c r="G9149" s="270">
        <v>332.4</v>
      </c>
      <c r="M9149" s="267">
        <v>-86.313220148548311</v>
      </c>
    </row>
    <row r="9150" spans="1:13" x14ac:dyDescent="0.25">
      <c r="A9150" s="267">
        <v>13071105</v>
      </c>
      <c r="B9150" s="267" t="s">
        <v>15818</v>
      </c>
      <c r="C9150" s="267" t="s">
        <v>2525</v>
      </c>
      <c r="D9150" s="268"/>
      <c r="E9150" s="267">
        <v>70</v>
      </c>
      <c r="F9150" s="269">
        <v>125</v>
      </c>
      <c r="G9150" s="270">
        <v>250.6</v>
      </c>
      <c r="M9150" s="267">
        <v>-87.135485572404235</v>
      </c>
    </row>
    <row r="9151" spans="1:13" x14ac:dyDescent="0.25">
      <c r="A9151" s="267">
        <v>13071107</v>
      </c>
      <c r="B9151" s="267" t="s">
        <v>15820</v>
      </c>
      <c r="C9151" s="267" t="s">
        <v>22275</v>
      </c>
      <c r="D9151" s="268"/>
      <c r="E9151" s="267">
        <v>50</v>
      </c>
      <c r="F9151" s="269">
        <v>31979</v>
      </c>
      <c r="G9151" s="270">
        <v>64278.400000000001</v>
      </c>
      <c r="M9151" s="267">
        <v>-78.905632053053793</v>
      </c>
    </row>
    <row r="9152" spans="1:13" x14ac:dyDescent="0.25">
      <c r="A9152" s="267">
        <v>13071108</v>
      </c>
      <c r="B9152" s="267" t="s">
        <v>2710</v>
      </c>
      <c r="C9152" s="267" t="s">
        <v>2525</v>
      </c>
      <c r="D9152" s="268"/>
      <c r="E9152" s="267">
        <v>60</v>
      </c>
      <c r="F9152" s="269">
        <v>568</v>
      </c>
      <c r="G9152" s="270">
        <v>1142.2</v>
      </c>
      <c r="M9152" s="267">
        <v>-82.714995122336305</v>
      </c>
    </row>
    <row r="9153" spans="1:13" x14ac:dyDescent="0.25">
      <c r="A9153" s="267">
        <v>13071109</v>
      </c>
      <c r="B9153" s="267" t="s">
        <v>15823</v>
      </c>
      <c r="C9153" s="267" t="s">
        <v>22275</v>
      </c>
      <c r="D9153" s="268"/>
      <c r="E9153" s="267">
        <v>70</v>
      </c>
      <c r="F9153" s="269">
        <v>948</v>
      </c>
      <c r="G9153" s="270">
        <v>1906.4</v>
      </c>
      <c r="M9153" s="267">
        <v>-89.507714975875558</v>
      </c>
    </row>
    <row r="9154" spans="1:13" x14ac:dyDescent="0.25">
      <c r="A9154" s="267">
        <v>13071110</v>
      </c>
      <c r="B9154" s="267" t="s">
        <v>15825</v>
      </c>
      <c r="C9154" s="267" t="s">
        <v>22275</v>
      </c>
      <c r="D9154" s="268"/>
      <c r="E9154" s="267">
        <v>60</v>
      </c>
      <c r="F9154" s="269">
        <v>10328</v>
      </c>
      <c r="G9154" s="270">
        <v>20758.599999999999</v>
      </c>
      <c r="M9154" s="267">
        <v>-84.603036166858473</v>
      </c>
    </row>
    <row r="9155" spans="1:13" x14ac:dyDescent="0.25">
      <c r="A9155" s="267">
        <v>13071111</v>
      </c>
      <c r="B9155" s="267" t="s">
        <v>15827</v>
      </c>
      <c r="C9155" s="267" t="s">
        <v>2525</v>
      </c>
      <c r="D9155" s="268"/>
      <c r="E9155" s="267">
        <v>60</v>
      </c>
      <c r="F9155" s="269">
        <v>529</v>
      </c>
      <c r="G9155" s="270">
        <v>1063.2</v>
      </c>
      <c r="M9155" s="267">
        <v>-81.655986477998511</v>
      </c>
    </row>
    <row r="9156" spans="1:13" x14ac:dyDescent="0.25">
      <c r="A9156" s="267">
        <v>13071112</v>
      </c>
      <c r="B9156" s="267" t="s">
        <v>15829</v>
      </c>
      <c r="C9156" s="267" t="s">
        <v>2525</v>
      </c>
      <c r="D9156" s="268"/>
      <c r="E9156" s="267">
        <v>70</v>
      </c>
      <c r="F9156" s="269">
        <v>376</v>
      </c>
      <c r="G9156" s="270">
        <v>755</v>
      </c>
      <c r="M9156" s="267">
        <v>-92.276445499747069</v>
      </c>
    </row>
    <row r="9157" spans="1:13" x14ac:dyDescent="0.25">
      <c r="A9157" s="267">
        <v>13071113</v>
      </c>
      <c r="B9157" s="267" t="s">
        <v>15831</v>
      </c>
      <c r="C9157" s="267" t="s">
        <v>2525</v>
      </c>
      <c r="D9157" s="268"/>
      <c r="E9157" s="267">
        <v>70</v>
      </c>
      <c r="F9157" s="269">
        <v>343</v>
      </c>
      <c r="G9157" s="270">
        <v>689.2</v>
      </c>
      <c r="M9157" s="267">
        <v>-88.860157410036265</v>
      </c>
    </row>
    <row r="9158" spans="1:13" x14ac:dyDescent="0.25">
      <c r="A9158" s="267">
        <v>13071114</v>
      </c>
      <c r="B9158" s="267" t="s">
        <v>15833</v>
      </c>
      <c r="C9158" s="267" t="s">
        <v>2525</v>
      </c>
      <c r="D9158" s="268"/>
      <c r="E9158" s="267">
        <v>70</v>
      </c>
      <c r="F9158" s="269">
        <v>147</v>
      </c>
      <c r="G9158" s="270">
        <v>294.8</v>
      </c>
      <c r="M9158" s="267">
        <v>-89.391967606299644</v>
      </c>
    </row>
    <row r="9159" spans="1:13" x14ac:dyDescent="0.25">
      <c r="A9159" s="267">
        <v>13071115</v>
      </c>
      <c r="B9159" s="267" t="s">
        <v>15835</v>
      </c>
      <c r="C9159" s="267" t="s">
        <v>22275</v>
      </c>
      <c r="D9159" s="268"/>
      <c r="E9159" s="267">
        <v>70</v>
      </c>
      <c r="F9159" s="269">
        <v>2164</v>
      </c>
      <c r="G9159" s="270">
        <v>4350</v>
      </c>
      <c r="M9159" s="267">
        <v>-89.694156718372525</v>
      </c>
    </row>
    <row r="9160" spans="1:13" x14ac:dyDescent="0.25">
      <c r="A9160" s="267">
        <v>13071116</v>
      </c>
      <c r="B9160" s="267" t="s">
        <v>18579</v>
      </c>
      <c r="C9160" s="267" t="s">
        <v>2525</v>
      </c>
      <c r="D9160" s="268"/>
      <c r="E9160" s="267">
        <v>70</v>
      </c>
      <c r="F9160" s="269">
        <v>81</v>
      </c>
      <c r="G9160" s="270">
        <v>162.6</v>
      </c>
      <c r="M9160" s="267">
        <v>-98.263633427770472</v>
      </c>
    </row>
    <row r="9161" spans="1:13" x14ac:dyDescent="0.25">
      <c r="A9161" s="267">
        <v>13071117</v>
      </c>
      <c r="B9161" s="267" t="s">
        <v>15838</v>
      </c>
      <c r="C9161" s="267" t="s">
        <v>2525</v>
      </c>
      <c r="D9161" s="268"/>
      <c r="E9161" s="267">
        <v>60</v>
      </c>
      <c r="F9161" s="269">
        <v>250</v>
      </c>
      <c r="G9161" s="270">
        <v>502.2</v>
      </c>
      <c r="M9161" s="267">
        <v>-84.880412257381124</v>
      </c>
    </row>
    <row r="9162" spans="1:13" x14ac:dyDescent="0.25">
      <c r="A9162" s="267">
        <v>13071118</v>
      </c>
      <c r="B9162" s="267" t="s">
        <v>15840</v>
      </c>
      <c r="C9162" s="267" t="s">
        <v>2525</v>
      </c>
      <c r="D9162" s="268"/>
      <c r="E9162" s="267">
        <v>70</v>
      </c>
      <c r="F9162" s="269">
        <v>180</v>
      </c>
      <c r="G9162" s="270">
        <v>362.6</v>
      </c>
      <c r="M9162" s="267">
        <v>-89.210203169244664</v>
      </c>
    </row>
    <row r="9163" spans="1:13" x14ac:dyDescent="0.25">
      <c r="A9163" s="267">
        <v>13071119</v>
      </c>
      <c r="B9163" s="267" t="s">
        <v>15842</v>
      </c>
      <c r="C9163" s="267" t="s">
        <v>2525</v>
      </c>
      <c r="D9163" s="268"/>
      <c r="E9163" s="267">
        <v>70</v>
      </c>
      <c r="F9163" s="269">
        <v>161</v>
      </c>
      <c r="G9163" s="270">
        <v>324.2</v>
      </c>
      <c r="M9163" s="267">
        <v>-91.898984000187156</v>
      </c>
    </row>
    <row r="9164" spans="1:13" x14ac:dyDescent="0.25">
      <c r="A9164" s="267">
        <v>13071120</v>
      </c>
      <c r="B9164" s="267" t="s">
        <v>15844</v>
      </c>
      <c r="C9164" s="267" t="s">
        <v>2525</v>
      </c>
      <c r="D9164" s="268"/>
      <c r="E9164" s="267">
        <v>60</v>
      </c>
      <c r="F9164" s="269">
        <v>132</v>
      </c>
      <c r="G9164" s="270">
        <v>265.2</v>
      </c>
      <c r="M9164" s="267">
        <v>-81.511323590340837</v>
      </c>
    </row>
    <row r="9165" spans="1:13" x14ac:dyDescent="0.25">
      <c r="A9165" s="267">
        <v>13071122</v>
      </c>
      <c r="B9165" s="267" t="s">
        <v>15846</v>
      </c>
      <c r="C9165" s="267" t="s">
        <v>2525</v>
      </c>
      <c r="D9165" s="268"/>
      <c r="E9165" s="267">
        <v>60</v>
      </c>
      <c r="F9165" s="269">
        <v>1062</v>
      </c>
      <c r="G9165" s="270">
        <v>2135.4</v>
      </c>
      <c r="M9165" s="267">
        <v>-83.384105836986009</v>
      </c>
    </row>
    <row r="9166" spans="1:13" x14ac:dyDescent="0.25">
      <c r="A9166" s="267">
        <v>13071123</v>
      </c>
      <c r="B9166" s="267" t="s">
        <v>15848</v>
      </c>
      <c r="C9166" s="267" t="s">
        <v>2525</v>
      </c>
      <c r="D9166" s="268"/>
      <c r="E9166" s="267">
        <v>70</v>
      </c>
      <c r="F9166" s="269">
        <v>209</v>
      </c>
      <c r="G9166" s="270">
        <v>421</v>
      </c>
      <c r="M9166" s="267">
        <v>-87.537476757234487</v>
      </c>
    </row>
    <row r="9167" spans="1:13" x14ac:dyDescent="0.25">
      <c r="A9167" s="267">
        <v>13071124</v>
      </c>
      <c r="B9167" s="267" t="s">
        <v>22301</v>
      </c>
      <c r="C9167" s="267" t="s">
        <v>22275</v>
      </c>
      <c r="D9167" s="268"/>
      <c r="E9167" s="267">
        <v>60</v>
      </c>
      <c r="F9167" s="269">
        <v>2583</v>
      </c>
      <c r="G9167" s="270">
        <v>5191.6000000000004</v>
      </c>
      <c r="M9167" s="267">
        <v>-84.633263908825967</v>
      </c>
    </row>
    <row r="9168" spans="1:13" x14ac:dyDescent="0.25">
      <c r="A9168" s="267">
        <v>13071125</v>
      </c>
      <c r="B9168" s="267" t="s">
        <v>15851</v>
      </c>
      <c r="C9168" s="267" t="s">
        <v>2525</v>
      </c>
      <c r="D9168" s="268"/>
      <c r="E9168" s="267">
        <v>70</v>
      </c>
      <c r="F9168" s="269">
        <v>146</v>
      </c>
      <c r="G9168" s="270">
        <v>294.2</v>
      </c>
      <c r="M9168" s="267">
        <v>-87.257123230420973</v>
      </c>
    </row>
    <row r="9169" spans="1:13" x14ac:dyDescent="0.25">
      <c r="A9169" s="267">
        <v>13071127</v>
      </c>
      <c r="B9169" s="267" t="s">
        <v>15854</v>
      </c>
      <c r="C9169" s="267" t="s">
        <v>2525</v>
      </c>
      <c r="D9169" s="268"/>
      <c r="E9169" s="267">
        <v>50</v>
      </c>
      <c r="F9169" s="269">
        <v>489</v>
      </c>
      <c r="G9169" s="270">
        <v>983.4</v>
      </c>
      <c r="M9169" s="267">
        <v>-74.41933711435945</v>
      </c>
    </row>
    <row r="9170" spans="1:13" x14ac:dyDescent="0.25">
      <c r="A9170" s="267">
        <v>13071128</v>
      </c>
      <c r="B9170" s="267" t="s">
        <v>15856</v>
      </c>
      <c r="C9170" s="267" t="s">
        <v>2525</v>
      </c>
      <c r="D9170" s="268"/>
      <c r="E9170" s="267">
        <v>70</v>
      </c>
      <c r="F9170" s="269">
        <v>370</v>
      </c>
      <c r="G9170" s="270">
        <v>743.6</v>
      </c>
      <c r="M9170" s="267">
        <v>-91.749859233316016</v>
      </c>
    </row>
    <row r="9171" spans="1:13" x14ac:dyDescent="0.25">
      <c r="A9171" s="267">
        <v>13071130</v>
      </c>
      <c r="B9171" s="267" t="s">
        <v>15858</v>
      </c>
      <c r="C9171" s="267" t="s">
        <v>2525</v>
      </c>
      <c r="D9171" s="268"/>
      <c r="E9171" s="267">
        <v>70</v>
      </c>
      <c r="F9171" s="269">
        <v>212</v>
      </c>
      <c r="G9171" s="270">
        <v>426.4</v>
      </c>
      <c r="M9171" s="267">
        <v>-88.000994089664175</v>
      </c>
    </row>
    <row r="9172" spans="1:13" x14ac:dyDescent="0.25">
      <c r="A9172" s="267">
        <v>13071131</v>
      </c>
      <c r="B9172" s="267" t="s">
        <v>15622</v>
      </c>
      <c r="C9172" s="267" t="s">
        <v>2525</v>
      </c>
      <c r="D9172" s="268"/>
      <c r="E9172" s="267">
        <v>70</v>
      </c>
      <c r="F9172" s="269">
        <v>200</v>
      </c>
      <c r="G9172" s="270">
        <v>401.4</v>
      </c>
      <c r="M9172" s="267">
        <v>-88.570770035984353</v>
      </c>
    </row>
    <row r="9173" spans="1:13" x14ac:dyDescent="0.25">
      <c r="A9173" s="267">
        <v>13071132</v>
      </c>
      <c r="B9173" s="267" t="s">
        <v>15861</v>
      </c>
      <c r="C9173" s="267" t="s">
        <v>2525</v>
      </c>
      <c r="D9173" s="268"/>
      <c r="E9173" s="267">
        <v>70</v>
      </c>
      <c r="F9173" s="269">
        <v>126</v>
      </c>
      <c r="G9173" s="270">
        <v>253.8</v>
      </c>
      <c r="M9173" s="267">
        <v>-90.548846969847233</v>
      </c>
    </row>
    <row r="9174" spans="1:13" x14ac:dyDescent="0.25">
      <c r="A9174" s="267">
        <v>13071133</v>
      </c>
      <c r="B9174" s="267" t="s">
        <v>15863</v>
      </c>
      <c r="C9174" s="267" t="s">
        <v>2525</v>
      </c>
      <c r="D9174" s="268"/>
      <c r="E9174" s="267">
        <v>70</v>
      </c>
      <c r="F9174" s="269">
        <v>189</v>
      </c>
      <c r="G9174" s="270">
        <v>380.6</v>
      </c>
      <c r="M9174" s="267">
        <v>-89.317424500675443</v>
      </c>
    </row>
    <row r="9175" spans="1:13" x14ac:dyDescent="0.25">
      <c r="A9175" s="267">
        <v>13071135</v>
      </c>
      <c r="B9175" s="267" t="s">
        <v>15865</v>
      </c>
      <c r="C9175" s="267" t="s">
        <v>2525</v>
      </c>
      <c r="D9175" s="268"/>
      <c r="E9175" s="267">
        <v>70</v>
      </c>
      <c r="F9175" s="269">
        <v>295</v>
      </c>
      <c r="G9175" s="270">
        <v>593.6</v>
      </c>
      <c r="M9175" s="267">
        <v>-89.717828945633642</v>
      </c>
    </row>
    <row r="9176" spans="1:13" x14ac:dyDescent="0.25">
      <c r="A9176" s="267">
        <v>13071136</v>
      </c>
      <c r="B9176" s="267" t="s">
        <v>15867</v>
      </c>
      <c r="C9176" s="267" t="s">
        <v>2525</v>
      </c>
      <c r="D9176" s="268"/>
      <c r="E9176" s="267">
        <v>50</v>
      </c>
      <c r="F9176" s="269">
        <v>286</v>
      </c>
      <c r="G9176" s="270">
        <v>575.4</v>
      </c>
      <c r="M9176" s="267">
        <v>-77.721795798187941</v>
      </c>
    </row>
    <row r="9177" spans="1:13" x14ac:dyDescent="0.25">
      <c r="A9177" s="267">
        <v>13071137</v>
      </c>
      <c r="B9177" s="267" t="s">
        <v>15869</v>
      </c>
      <c r="C9177" s="267" t="s">
        <v>2525</v>
      </c>
      <c r="D9177" s="268"/>
      <c r="E9177" s="267">
        <v>70</v>
      </c>
      <c r="F9177" s="269">
        <v>317</v>
      </c>
      <c r="G9177" s="270">
        <v>636.20000000000005</v>
      </c>
      <c r="M9177" s="267">
        <v>-85.24256028921603</v>
      </c>
    </row>
    <row r="9178" spans="1:13" x14ac:dyDescent="0.25">
      <c r="A9178" s="267">
        <v>13071138</v>
      </c>
      <c r="B9178" s="267" t="s">
        <v>7840</v>
      </c>
      <c r="C9178" s="267" t="s">
        <v>2525</v>
      </c>
      <c r="D9178" s="268"/>
      <c r="E9178" s="267">
        <v>70</v>
      </c>
      <c r="F9178" s="269">
        <v>172</v>
      </c>
      <c r="G9178" s="270">
        <v>345.8</v>
      </c>
      <c r="M9178" s="267">
        <v>-88.024901166420477</v>
      </c>
    </row>
    <row r="9179" spans="1:13" x14ac:dyDescent="0.25">
      <c r="A9179" s="267">
        <v>13071139</v>
      </c>
      <c r="B9179" s="267" t="s">
        <v>15872</v>
      </c>
      <c r="C9179" s="267" t="s">
        <v>2525</v>
      </c>
      <c r="D9179" s="268"/>
      <c r="E9179" s="267">
        <v>70</v>
      </c>
      <c r="F9179" s="269">
        <v>126</v>
      </c>
      <c r="G9179" s="270">
        <v>252.8</v>
      </c>
      <c r="M9179" s="267">
        <v>-89.527549874208702</v>
      </c>
    </row>
    <row r="9180" spans="1:13" x14ac:dyDescent="0.25">
      <c r="A9180" s="267">
        <v>13071140</v>
      </c>
      <c r="B9180" s="267" t="s">
        <v>15874</v>
      </c>
      <c r="C9180" s="267" t="s">
        <v>2525</v>
      </c>
      <c r="D9180" s="268"/>
      <c r="E9180" s="267">
        <v>60</v>
      </c>
      <c r="F9180" s="269">
        <v>374</v>
      </c>
      <c r="G9180" s="270">
        <v>751.2</v>
      </c>
      <c r="M9180" s="267">
        <v>-83.863339698046019</v>
      </c>
    </row>
    <row r="9181" spans="1:13" x14ac:dyDescent="0.25">
      <c r="A9181" s="267">
        <v>13071141</v>
      </c>
      <c r="B9181" s="267" t="s">
        <v>15876</v>
      </c>
      <c r="C9181" s="267" t="s">
        <v>2525</v>
      </c>
      <c r="D9181" s="268"/>
      <c r="E9181" s="267">
        <v>50</v>
      </c>
      <c r="F9181" s="269">
        <v>220</v>
      </c>
      <c r="G9181" s="270">
        <v>441.8</v>
      </c>
      <c r="M9181" s="267">
        <v>-75.310746316498253</v>
      </c>
    </row>
    <row r="9182" spans="1:13" x14ac:dyDescent="0.25">
      <c r="A9182" s="267">
        <v>13071142</v>
      </c>
      <c r="B9182" s="267" t="s">
        <v>15878</v>
      </c>
      <c r="C9182" s="267" t="s">
        <v>22275</v>
      </c>
      <c r="D9182" s="268"/>
      <c r="E9182" s="267">
        <v>60</v>
      </c>
      <c r="F9182" s="269">
        <v>2871</v>
      </c>
      <c r="G9182" s="270">
        <v>5771</v>
      </c>
      <c r="M9182" s="267">
        <v>-80.775663102967755</v>
      </c>
    </row>
    <row r="9183" spans="1:13" x14ac:dyDescent="0.25">
      <c r="A9183" s="267">
        <v>13071143</v>
      </c>
      <c r="B9183" s="267" t="s">
        <v>15880</v>
      </c>
      <c r="C9183" s="267" t="s">
        <v>2525</v>
      </c>
      <c r="D9183" s="268"/>
      <c r="E9183" s="267">
        <v>70</v>
      </c>
      <c r="F9183" s="269">
        <v>131</v>
      </c>
      <c r="G9183" s="270">
        <v>263.39999999999998</v>
      </c>
      <c r="M9183" s="267">
        <v>-91.27587041195028</v>
      </c>
    </row>
    <row r="9184" spans="1:13" x14ac:dyDescent="0.25">
      <c r="A9184" s="267">
        <v>13071144</v>
      </c>
      <c r="B9184" s="267" t="s">
        <v>15882</v>
      </c>
      <c r="C9184" s="267" t="s">
        <v>2525</v>
      </c>
      <c r="D9184" s="268"/>
      <c r="E9184" s="267">
        <v>70</v>
      </c>
      <c r="F9184" s="269">
        <v>220</v>
      </c>
      <c r="G9184" s="270">
        <v>442.8</v>
      </c>
      <c r="M9184" s="267">
        <v>-86.224149848386674</v>
      </c>
    </row>
    <row r="9185" spans="1:13" x14ac:dyDescent="0.25">
      <c r="A9185" s="267">
        <v>13071145</v>
      </c>
      <c r="B9185" s="267" t="s">
        <v>15884</v>
      </c>
      <c r="C9185" s="267" t="s">
        <v>2525</v>
      </c>
      <c r="D9185" s="268"/>
      <c r="E9185" s="267">
        <v>50</v>
      </c>
      <c r="F9185" s="269">
        <v>463</v>
      </c>
      <c r="G9185" s="270">
        <v>930.8</v>
      </c>
      <c r="M9185" s="267">
        <v>-68.644930750974027</v>
      </c>
    </row>
    <row r="9186" spans="1:13" x14ac:dyDescent="0.25">
      <c r="A9186" s="267">
        <v>13071146</v>
      </c>
      <c r="B9186" s="267" t="s">
        <v>15886</v>
      </c>
      <c r="C9186" s="267" t="s">
        <v>2525</v>
      </c>
      <c r="D9186" s="268"/>
      <c r="E9186" s="267">
        <v>60</v>
      </c>
      <c r="F9186" s="269">
        <v>281</v>
      </c>
      <c r="G9186" s="270">
        <v>565.20000000000005</v>
      </c>
      <c r="M9186" s="267">
        <v>-83.192733290912614</v>
      </c>
    </row>
    <row r="9187" spans="1:13" x14ac:dyDescent="0.25">
      <c r="A9187" s="267">
        <v>13071147</v>
      </c>
      <c r="B9187" s="267" t="s">
        <v>15888</v>
      </c>
      <c r="C9187" s="267" t="s">
        <v>2525</v>
      </c>
      <c r="D9187" s="268"/>
      <c r="E9187" s="267">
        <v>70</v>
      </c>
      <c r="F9187" s="269">
        <v>333</v>
      </c>
      <c r="G9187" s="270">
        <v>668.4</v>
      </c>
      <c r="M9187" s="267">
        <v>-87.774356058703205</v>
      </c>
    </row>
    <row r="9188" spans="1:13" x14ac:dyDescent="0.25">
      <c r="A9188" s="267">
        <v>13071148</v>
      </c>
      <c r="B9188" s="267" t="s">
        <v>15890</v>
      </c>
      <c r="C9188" s="267" t="s">
        <v>2525</v>
      </c>
      <c r="D9188" s="268"/>
      <c r="E9188" s="267">
        <v>70</v>
      </c>
      <c r="F9188" s="269">
        <v>260</v>
      </c>
      <c r="G9188" s="270">
        <v>522.79999999999995</v>
      </c>
      <c r="M9188" s="267">
        <v>-91.821093560492145</v>
      </c>
    </row>
    <row r="9189" spans="1:13" x14ac:dyDescent="0.25">
      <c r="A9189" s="267">
        <v>13071149</v>
      </c>
      <c r="B9189" s="267" t="s">
        <v>15892</v>
      </c>
      <c r="C9189" s="267" t="s">
        <v>2525</v>
      </c>
      <c r="D9189" s="268"/>
      <c r="E9189" s="267">
        <v>70</v>
      </c>
      <c r="F9189" s="269">
        <v>164</v>
      </c>
      <c r="G9189" s="270">
        <v>329.8</v>
      </c>
      <c r="M9189" s="267">
        <v>-92.248427162541219</v>
      </c>
    </row>
    <row r="9190" spans="1:13" x14ac:dyDescent="0.25">
      <c r="A9190" s="267">
        <v>13071150</v>
      </c>
      <c r="B9190" s="267" t="s">
        <v>15894</v>
      </c>
      <c r="C9190" s="267" t="s">
        <v>2525</v>
      </c>
      <c r="D9190" s="268"/>
      <c r="E9190" s="267">
        <v>70</v>
      </c>
      <c r="F9190" s="269">
        <v>209</v>
      </c>
      <c r="G9190" s="270">
        <v>419.2</v>
      </c>
      <c r="M9190" s="267">
        <v>-91.342056198821027</v>
      </c>
    </row>
    <row r="9191" spans="1:13" x14ac:dyDescent="0.25">
      <c r="A9191" s="267">
        <v>13071152</v>
      </c>
      <c r="B9191" s="267" t="s">
        <v>15896</v>
      </c>
      <c r="C9191" s="267" t="s">
        <v>2525</v>
      </c>
      <c r="D9191" s="268"/>
      <c r="E9191" s="267">
        <v>70</v>
      </c>
      <c r="F9191" s="269">
        <v>212</v>
      </c>
      <c r="G9191" s="270">
        <v>426</v>
      </c>
      <c r="M9191" s="267">
        <v>-91.439795858470163</v>
      </c>
    </row>
    <row r="9192" spans="1:13" x14ac:dyDescent="0.25">
      <c r="A9192" s="267">
        <v>13071153</v>
      </c>
      <c r="B9192" s="267" t="s">
        <v>15898</v>
      </c>
      <c r="C9192" s="267" t="s">
        <v>2525</v>
      </c>
      <c r="D9192" s="268"/>
      <c r="E9192" s="267">
        <v>70</v>
      </c>
      <c r="F9192" s="269">
        <v>55</v>
      </c>
      <c r="G9192" s="270">
        <v>110.4</v>
      </c>
      <c r="M9192" s="267">
        <v>-87.001909166018521</v>
      </c>
    </row>
    <row r="9193" spans="1:13" x14ac:dyDescent="0.25">
      <c r="A9193" s="267">
        <v>13071154</v>
      </c>
      <c r="B9193" s="267" t="s">
        <v>15900</v>
      </c>
      <c r="C9193" s="267" t="s">
        <v>2525</v>
      </c>
      <c r="D9193" s="268"/>
      <c r="E9193" s="267">
        <v>70</v>
      </c>
      <c r="F9193" s="269">
        <v>230</v>
      </c>
      <c r="G9193" s="270">
        <v>461.8</v>
      </c>
      <c r="M9193" s="267">
        <v>-91.839936696033689</v>
      </c>
    </row>
    <row r="9194" spans="1:13" x14ac:dyDescent="0.25">
      <c r="A9194" s="267">
        <v>13071155</v>
      </c>
      <c r="B9194" s="267" t="s">
        <v>15902</v>
      </c>
      <c r="C9194" s="267" t="s">
        <v>2525</v>
      </c>
      <c r="D9194" s="268"/>
      <c r="E9194" s="267">
        <v>70</v>
      </c>
      <c r="F9194" s="269">
        <v>250</v>
      </c>
      <c r="G9194" s="270">
        <v>502</v>
      </c>
      <c r="M9194" s="267">
        <v>-87.58462212852136</v>
      </c>
    </row>
    <row r="9195" spans="1:13" x14ac:dyDescent="0.25">
      <c r="A9195" s="267">
        <v>13071156</v>
      </c>
      <c r="B9195" s="267" t="s">
        <v>15904</v>
      </c>
      <c r="C9195" s="267" t="s">
        <v>22275</v>
      </c>
      <c r="D9195" s="268"/>
      <c r="E9195" s="267">
        <v>60</v>
      </c>
      <c r="F9195" s="269">
        <v>10486</v>
      </c>
      <c r="G9195" s="270">
        <v>21076.400000000001</v>
      </c>
      <c r="M9195" s="267">
        <v>-82.58258608391354</v>
      </c>
    </row>
    <row r="9196" spans="1:13" x14ac:dyDescent="0.25">
      <c r="A9196" s="267">
        <v>13071157</v>
      </c>
      <c r="B9196" s="267" t="s">
        <v>15906</v>
      </c>
      <c r="C9196" s="267" t="s">
        <v>2525</v>
      </c>
      <c r="D9196" s="268"/>
      <c r="E9196" s="267">
        <v>70</v>
      </c>
      <c r="F9196" s="269">
        <v>212</v>
      </c>
      <c r="G9196" s="270">
        <v>425.6</v>
      </c>
      <c r="M9196" s="267">
        <v>-92.555069137709239</v>
      </c>
    </row>
    <row r="9197" spans="1:13" x14ac:dyDescent="0.25">
      <c r="A9197" s="267">
        <v>13071158</v>
      </c>
      <c r="B9197" s="267" t="s">
        <v>15908</v>
      </c>
      <c r="C9197" s="267" t="s">
        <v>2525</v>
      </c>
      <c r="D9197" s="268"/>
      <c r="E9197" s="267">
        <v>70</v>
      </c>
      <c r="F9197" s="269">
        <v>285</v>
      </c>
      <c r="G9197" s="270">
        <v>573.6</v>
      </c>
      <c r="M9197" s="267">
        <v>-89.653669319476123</v>
      </c>
    </row>
    <row r="9198" spans="1:13" x14ac:dyDescent="0.25">
      <c r="A9198" s="267">
        <v>13071159</v>
      </c>
      <c r="B9198" s="267" t="s">
        <v>4729</v>
      </c>
      <c r="C9198" s="267" t="s">
        <v>22275</v>
      </c>
      <c r="D9198" s="268"/>
      <c r="E9198" s="267">
        <v>70</v>
      </c>
      <c r="F9198" s="269">
        <v>1518</v>
      </c>
      <c r="G9198" s="270">
        <v>3050.8</v>
      </c>
      <c r="M9198" s="267">
        <v>-87.427515215473463</v>
      </c>
    </row>
    <row r="9199" spans="1:13" x14ac:dyDescent="0.25">
      <c r="A9199" s="267">
        <v>13071160</v>
      </c>
      <c r="B9199" s="267" t="s">
        <v>9226</v>
      </c>
      <c r="C9199" s="267" t="s">
        <v>2525</v>
      </c>
      <c r="D9199" s="268"/>
      <c r="E9199" s="267">
        <v>70</v>
      </c>
      <c r="F9199" s="269">
        <v>292</v>
      </c>
      <c r="G9199" s="270">
        <v>587.4</v>
      </c>
      <c r="M9199" s="267">
        <v>-92.597745900851734</v>
      </c>
    </row>
    <row r="9200" spans="1:13" x14ac:dyDescent="0.25">
      <c r="A9200" s="267">
        <v>13071161</v>
      </c>
      <c r="B9200" s="267" t="s">
        <v>15912</v>
      </c>
      <c r="C9200" s="267" t="s">
        <v>2525</v>
      </c>
      <c r="D9200" s="268"/>
      <c r="E9200" s="267">
        <v>60</v>
      </c>
      <c r="F9200" s="269">
        <v>266</v>
      </c>
      <c r="G9200" s="270">
        <v>533.79999999999995</v>
      </c>
      <c r="M9200" s="267">
        <v>-80.858087506565852</v>
      </c>
    </row>
    <row r="9201" spans="1:13" x14ac:dyDescent="0.25">
      <c r="A9201" s="267">
        <v>13071162</v>
      </c>
      <c r="B9201" s="267" t="s">
        <v>15914</v>
      </c>
      <c r="C9201" s="267" t="s">
        <v>2525</v>
      </c>
      <c r="D9201" s="268"/>
      <c r="E9201" s="267">
        <v>70</v>
      </c>
      <c r="F9201" s="269">
        <v>295</v>
      </c>
      <c r="G9201" s="270">
        <v>593.6</v>
      </c>
      <c r="M9201" s="267">
        <v>-90.876896446905363</v>
      </c>
    </row>
    <row r="9202" spans="1:13" x14ac:dyDescent="0.25">
      <c r="A9202" s="267">
        <v>13071163</v>
      </c>
      <c r="B9202" s="267" t="s">
        <v>15916</v>
      </c>
      <c r="C9202" s="267" t="s">
        <v>2525</v>
      </c>
      <c r="D9202" s="268"/>
      <c r="E9202" s="267">
        <v>60</v>
      </c>
      <c r="F9202" s="269">
        <v>309</v>
      </c>
      <c r="G9202" s="270">
        <v>622</v>
      </c>
      <c r="M9202" s="267">
        <v>-84.458414332473495</v>
      </c>
    </row>
    <row r="9203" spans="1:13" x14ac:dyDescent="0.25">
      <c r="A9203" s="267">
        <v>13071164</v>
      </c>
      <c r="B9203" s="267" t="s">
        <v>15918</v>
      </c>
      <c r="C9203" s="267" t="s">
        <v>22275</v>
      </c>
      <c r="D9203" s="268"/>
      <c r="E9203" s="267">
        <v>70</v>
      </c>
      <c r="F9203" s="269">
        <v>2269</v>
      </c>
      <c r="G9203" s="270">
        <v>4560.2</v>
      </c>
      <c r="M9203" s="267">
        <v>-86.016457877519173</v>
      </c>
    </row>
    <row r="9204" spans="1:13" x14ac:dyDescent="0.25">
      <c r="A9204" s="267">
        <v>13071165</v>
      </c>
      <c r="B9204" s="267" t="s">
        <v>15920</v>
      </c>
      <c r="C9204" s="267" t="s">
        <v>2525</v>
      </c>
      <c r="D9204" s="268"/>
      <c r="E9204" s="267">
        <v>70</v>
      </c>
      <c r="F9204" s="269">
        <v>245</v>
      </c>
      <c r="G9204" s="270">
        <v>491.8</v>
      </c>
      <c r="M9204" s="267">
        <v>-87.469565671759227</v>
      </c>
    </row>
    <row r="9205" spans="1:13" x14ac:dyDescent="0.25">
      <c r="A9205" s="267">
        <v>13071166</v>
      </c>
      <c r="B9205" s="267" t="s">
        <v>15922</v>
      </c>
      <c r="C9205" s="267" t="s">
        <v>2525</v>
      </c>
      <c r="D9205" s="268"/>
      <c r="E9205" s="267">
        <v>70</v>
      </c>
      <c r="F9205" s="269">
        <v>730</v>
      </c>
      <c r="G9205" s="270">
        <v>1467.6</v>
      </c>
      <c r="M9205" s="267">
        <v>-85.086796412799629</v>
      </c>
    </row>
    <row r="9206" spans="1:13" x14ac:dyDescent="0.25">
      <c r="A9206" s="267">
        <v>13071167</v>
      </c>
      <c r="B9206" s="267" t="s">
        <v>15924</v>
      </c>
      <c r="C9206" s="267" t="s">
        <v>2525</v>
      </c>
      <c r="D9206" s="268"/>
      <c r="E9206" s="267">
        <v>70</v>
      </c>
      <c r="F9206" s="269">
        <v>362</v>
      </c>
      <c r="G9206" s="270">
        <v>728</v>
      </c>
      <c r="M9206" s="267">
        <v>-89.096841651427823</v>
      </c>
    </row>
    <row r="9207" spans="1:13" x14ac:dyDescent="0.25">
      <c r="A9207" s="267">
        <v>13071168</v>
      </c>
      <c r="B9207" s="267" t="s">
        <v>15926</v>
      </c>
      <c r="C9207" s="267" t="s">
        <v>2525</v>
      </c>
      <c r="D9207" s="268"/>
      <c r="E9207" s="267">
        <v>60</v>
      </c>
      <c r="F9207" s="269">
        <v>104</v>
      </c>
      <c r="G9207" s="270">
        <v>208.6</v>
      </c>
      <c r="M9207" s="267">
        <v>-84.86901659698259</v>
      </c>
    </row>
    <row r="9208" spans="1:13" x14ac:dyDescent="0.25">
      <c r="A9208" s="267">
        <v>13071169</v>
      </c>
      <c r="B9208" s="267" t="s">
        <v>15928</v>
      </c>
      <c r="C9208" s="267" t="s">
        <v>2525</v>
      </c>
      <c r="D9208" s="268"/>
      <c r="E9208" s="267">
        <v>70</v>
      </c>
      <c r="F9208" s="269">
        <v>160</v>
      </c>
      <c r="G9208" s="270">
        <v>321.8</v>
      </c>
      <c r="M9208" s="267">
        <v>-92.059241283962052</v>
      </c>
    </row>
    <row r="9209" spans="1:13" x14ac:dyDescent="0.25">
      <c r="A9209" s="267">
        <v>13071170</v>
      </c>
      <c r="B9209" s="267" t="s">
        <v>15930</v>
      </c>
      <c r="C9209" s="267" t="s">
        <v>2525</v>
      </c>
      <c r="D9209" s="268"/>
      <c r="E9209" s="267">
        <v>70</v>
      </c>
      <c r="F9209" s="269">
        <v>162</v>
      </c>
      <c r="G9209" s="270">
        <v>326.2</v>
      </c>
      <c r="M9209" s="267">
        <v>-87.525007586300006</v>
      </c>
    </row>
    <row r="9210" spans="1:13" x14ac:dyDescent="0.25">
      <c r="A9210" s="267">
        <v>13071171</v>
      </c>
      <c r="B9210" s="267" t="s">
        <v>15932</v>
      </c>
      <c r="C9210" s="267" t="s">
        <v>2525</v>
      </c>
      <c r="D9210" s="268"/>
      <c r="E9210" s="267">
        <v>70</v>
      </c>
      <c r="F9210" s="269">
        <v>101</v>
      </c>
      <c r="G9210" s="270">
        <v>202.8</v>
      </c>
      <c r="M9210" s="267">
        <v>-87.182954805087661</v>
      </c>
    </row>
    <row r="9211" spans="1:13" x14ac:dyDescent="0.25">
      <c r="A9211" s="267">
        <v>13071172</v>
      </c>
      <c r="B9211" s="267" t="s">
        <v>15934</v>
      </c>
      <c r="C9211" s="267" t="s">
        <v>2525</v>
      </c>
      <c r="D9211" s="268"/>
      <c r="E9211" s="267">
        <v>70</v>
      </c>
      <c r="F9211" s="269">
        <v>539</v>
      </c>
      <c r="G9211" s="270">
        <v>1083.5999999999999</v>
      </c>
      <c r="M9211" s="267">
        <v>-88.024595728817658</v>
      </c>
    </row>
    <row r="9212" spans="1:13" x14ac:dyDescent="0.25">
      <c r="A9212" s="267">
        <v>13071173</v>
      </c>
      <c r="B9212" s="267" t="s">
        <v>15936</v>
      </c>
      <c r="C9212" s="267" t="s">
        <v>2525</v>
      </c>
      <c r="D9212" s="268"/>
      <c r="E9212" s="267">
        <v>70</v>
      </c>
      <c r="F9212" s="269">
        <v>248</v>
      </c>
      <c r="G9212" s="270">
        <v>498.6</v>
      </c>
      <c r="M9212" s="267">
        <v>-90.654565418650805</v>
      </c>
    </row>
    <row r="9213" spans="1:13" x14ac:dyDescent="0.25">
      <c r="A9213" s="267">
        <v>13071174</v>
      </c>
      <c r="B9213" s="267" t="s">
        <v>15938</v>
      </c>
      <c r="C9213" s="267" t="s">
        <v>2525</v>
      </c>
      <c r="D9213" s="268"/>
      <c r="E9213" s="267">
        <v>70</v>
      </c>
      <c r="F9213" s="269">
        <v>417</v>
      </c>
      <c r="G9213" s="270">
        <v>838.8</v>
      </c>
      <c r="M9213" s="267">
        <v>-88.250203988000578</v>
      </c>
    </row>
    <row r="9214" spans="1:13" x14ac:dyDescent="0.25">
      <c r="A9214" s="267">
        <v>13072001</v>
      </c>
      <c r="B9214" s="267" t="s">
        <v>15940</v>
      </c>
      <c r="C9214" s="267" t="s">
        <v>2525</v>
      </c>
      <c r="D9214" s="268"/>
      <c r="E9214" s="267">
        <v>50</v>
      </c>
      <c r="F9214" s="269">
        <v>1400</v>
      </c>
      <c r="G9214" s="270">
        <v>2813.8</v>
      </c>
      <c r="M9214" s="267">
        <v>-77.620014953773122</v>
      </c>
    </row>
    <row r="9215" spans="1:13" x14ac:dyDescent="0.25">
      <c r="A9215" s="267">
        <v>13072002</v>
      </c>
      <c r="B9215" s="267" t="s">
        <v>15942</v>
      </c>
      <c r="C9215" s="267" t="s">
        <v>2525</v>
      </c>
      <c r="D9215" s="268"/>
      <c r="E9215" s="267">
        <v>70</v>
      </c>
      <c r="F9215" s="269">
        <v>251</v>
      </c>
      <c r="G9215" s="270">
        <v>504</v>
      </c>
      <c r="M9215" s="267">
        <v>-91.595200890283934</v>
      </c>
    </row>
    <row r="9216" spans="1:13" x14ac:dyDescent="0.25">
      <c r="A9216" s="267">
        <v>13072003</v>
      </c>
      <c r="B9216" s="267" t="s">
        <v>15944</v>
      </c>
      <c r="C9216" s="267" t="s">
        <v>2525</v>
      </c>
      <c r="D9216" s="268"/>
      <c r="E9216" s="267">
        <v>70</v>
      </c>
      <c r="F9216" s="269">
        <v>206</v>
      </c>
      <c r="G9216" s="270">
        <v>413.2</v>
      </c>
      <c r="M9216" s="267">
        <v>-90.450801163765291</v>
      </c>
    </row>
    <row r="9217" spans="1:13" x14ac:dyDescent="0.25">
      <c r="A9217" s="267">
        <v>13072004</v>
      </c>
      <c r="B9217" s="267" t="s">
        <v>15946</v>
      </c>
      <c r="C9217" s="267" t="s">
        <v>2525</v>
      </c>
      <c r="D9217" s="268"/>
      <c r="E9217" s="267">
        <v>70</v>
      </c>
      <c r="F9217" s="269">
        <v>412</v>
      </c>
      <c r="G9217" s="270">
        <v>827.6</v>
      </c>
      <c r="M9217" s="267">
        <v>-85.127506815954874</v>
      </c>
    </row>
    <row r="9218" spans="1:13" x14ac:dyDescent="0.25">
      <c r="A9218" s="267">
        <v>13072005</v>
      </c>
      <c r="B9218" s="267" t="s">
        <v>15948</v>
      </c>
      <c r="C9218" s="267" t="s">
        <v>2525</v>
      </c>
      <c r="D9218" s="268"/>
      <c r="E9218" s="267">
        <v>60</v>
      </c>
      <c r="F9218" s="269">
        <v>253</v>
      </c>
      <c r="G9218" s="270">
        <v>508</v>
      </c>
      <c r="M9218" s="267">
        <v>-82.897061429020283</v>
      </c>
    </row>
    <row r="9219" spans="1:13" x14ac:dyDescent="0.25">
      <c r="A9219" s="267">
        <v>13072006</v>
      </c>
      <c r="B9219" s="267" t="s">
        <v>15950</v>
      </c>
      <c r="C9219" s="267" t="s">
        <v>22275</v>
      </c>
      <c r="D9219" s="268"/>
      <c r="E9219" s="267">
        <v>60</v>
      </c>
      <c r="F9219" s="269">
        <v>5691</v>
      </c>
      <c r="G9219" s="270">
        <v>11438.2</v>
      </c>
      <c r="M9219" s="267">
        <v>-84.257543895184213</v>
      </c>
    </row>
    <row r="9220" spans="1:13" x14ac:dyDescent="0.25">
      <c r="A9220" s="267">
        <v>13072007</v>
      </c>
      <c r="B9220" s="267" t="s">
        <v>15952</v>
      </c>
      <c r="C9220" s="267" t="s">
        <v>2525</v>
      </c>
      <c r="D9220" s="268"/>
      <c r="E9220" s="267">
        <v>60</v>
      </c>
      <c r="F9220" s="269">
        <v>619</v>
      </c>
      <c r="G9220" s="270">
        <v>1245</v>
      </c>
      <c r="M9220" s="267">
        <v>-82.543123414166814</v>
      </c>
    </row>
    <row r="9221" spans="1:13" x14ac:dyDescent="0.25">
      <c r="A9221" s="267">
        <v>13072008</v>
      </c>
      <c r="B9221" s="267" t="s">
        <v>15954</v>
      </c>
      <c r="C9221" s="267" t="s">
        <v>2525</v>
      </c>
      <c r="D9221" s="268"/>
      <c r="E9221" s="267">
        <v>70</v>
      </c>
      <c r="F9221" s="269">
        <v>521</v>
      </c>
      <c r="G9221" s="270">
        <v>1047.2</v>
      </c>
      <c r="M9221" s="267">
        <v>-85.169259151244248</v>
      </c>
    </row>
    <row r="9222" spans="1:13" x14ac:dyDescent="0.25">
      <c r="A9222" s="267">
        <v>13072009</v>
      </c>
      <c r="B9222" s="267" t="s">
        <v>15956</v>
      </c>
      <c r="C9222" s="267" t="s">
        <v>2525</v>
      </c>
      <c r="D9222" s="268"/>
      <c r="E9222" s="267">
        <v>70</v>
      </c>
      <c r="F9222" s="269">
        <v>431</v>
      </c>
      <c r="G9222" s="270">
        <v>865.4</v>
      </c>
      <c r="M9222" s="267">
        <v>-91.010516443780432</v>
      </c>
    </row>
    <row r="9223" spans="1:13" x14ac:dyDescent="0.25">
      <c r="A9223" s="267">
        <v>13072010</v>
      </c>
      <c r="B9223" s="267" t="s">
        <v>15958</v>
      </c>
      <c r="C9223" s="267" t="s">
        <v>2525</v>
      </c>
      <c r="D9223" s="268"/>
      <c r="E9223" s="267">
        <v>70</v>
      </c>
      <c r="F9223" s="269">
        <v>494</v>
      </c>
      <c r="G9223" s="270">
        <v>992.2</v>
      </c>
      <c r="M9223" s="267">
        <v>-93.512164085467816</v>
      </c>
    </row>
    <row r="9224" spans="1:13" x14ac:dyDescent="0.25">
      <c r="A9224" s="267">
        <v>13072011</v>
      </c>
      <c r="B9224" s="267" t="s">
        <v>15960</v>
      </c>
      <c r="C9224" s="267" t="s">
        <v>2525</v>
      </c>
      <c r="D9224" s="268"/>
      <c r="E9224" s="267">
        <v>60</v>
      </c>
      <c r="F9224" s="269">
        <v>181</v>
      </c>
      <c r="G9224" s="270">
        <v>363.4</v>
      </c>
      <c r="M9224" s="267">
        <v>-83.482016658549981</v>
      </c>
    </row>
    <row r="9225" spans="1:13" x14ac:dyDescent="0.25">
      <c r="A9225" s="267">
        <v>13072012</v>
      </c>
      <c r="B9225" s="267" t="s">
        <v>15962</v>
      </c>
      <c r="C9225" s="267" t="s">
        <v>2525</v>
      </c>
      <c r="D9225" s="268"/>
      <c r="E9225" s="267">
        <v>50</v>
      </c>
      <c r="F9225" s="269">
        <v>1233</v>
      </c>
      <c r="G9225" s="270">
        <v>2478.6</v>
      </c>
      <c r="M9225" s="267">
        <v>-47.6546781329588</v>
      </c>
    </row>
    <row r="9226" spans="1:13" x14ac:dyDescent="0.25">
      <c r="A9226" s="267">
        <v>13072013</v>
      </c>
      <c r="B9226" s="267" t="s">
        <v>15964</v>
      </c>
      <c r="C9226" s="267" t="s">
        <v>2525</v>
      </c>
      <c r="D9226" s="268"/>
      <c r="E9226" s="267">
        <v>70</v>
      </c>
      <c r="F9226" s="269">
        <v>827</v>
      </c>
      <c r="G9226" s="270">
        <v>1663.2</v>
      </c>
      <c r="M9226" s="267">
        <v>-90.385805076773707</v>
      </c>
    </row>
    <row r="9227" spans="1:13" x14ac:dyDescent="0.25">
      <c r="A9227" s="267">
        <v>13072014</v>
      </c>
      <c r="B9227" s="267" t="s">
        <v>15966</v>
      </c>
      <c r="C9227" s="267" t="s">
        <v>2525</v>
      </c>
      <c r="D9227" s="268"/>
      <c r="E9227" s="267">
        <v>60</v>
      </c>
      <c r="F9227" s="269">
        <v>607</v>
      </c>
      <c r="G9227" s="270">
        <v>1219.5999999999999</v>
      </c>
      <c r="M9227" s="267">
        <v>-84.858026785424428</v>
      </c>
    </row>
    <row r="9228" spans="1:13" x14ac:dyDescent="0.25">
      <c r="A9228" s="267">
        <v>13072015</v>
      </c>
      <c r="B9228" s="267" t="s">
        <v>15968</v>
      </c>
      <c r="C9228" s="267" t="s">
        <v>2525</v>
      </c>
      <c r="D9228" s="268"/>
      <c r="E9228" s="267">
        <v>70</v>
      </c>
      <c r="F9228" s="269">
        <v>523</v>
      </c>
      <c r="G9228" s="270">
        <v>1051.2</v>
      </c>
      <c r="M9228" s="267">
        <v>-86.78427267207752</v>
      </c>
    </row>
    <row r="9229" spans="1:13" x14ac:dyDescent="0.25">
      <c r="A9229" s="267">
        <v>13072016</v>
      </c>
      <c r="B9229" s="267" t="s">
        <v>15970</v>
      </c>
      <c r="C9229" s="267" t="s">
        <v>2525</v>
      </c>
      <c r="D9229" s="268"/>
      <c r="E9229" s="267">
        <v>60</v>
      </c>
      <c r="F9229" s="269">
        <v>162</v>
      </c>
      <c r="G9229" s="270">
        <v>326.2</v>
      </c>
      <c r="M9229" s="267">
        <v>-83.408937797186809</v>
      </c>
    </row>
    <row r="9230" spans="1:13" x14ac:dyDescent="0.25">
      <c r="A9230" s="267">
        <v>13072017</v>
      </c>
      <c r="B9230" s="267" t="s">
        <v>15972</v>
      </c>
      <c r="C9230" s="267" t="s">
        <v>2525</v>
      </c>
      <c r="D9230" s="268"/>
      <c r="E9230" s="267">
        <v>50</v>
      </c>
      <c r="F9230" s="269">
        <v>841</v>
      </c>
      <c r="G9230" s="270">
        <v>1690.6</v>
      </c>
      <c r="M9230" s="267">
        <v>-70.346173592560376</v>
      </c>
    </row>
    <row r="9231" spans="1:13" x14ac:dyDescent="0.25">
      <c r="A9231" s="267">
        <v>13072018</v>
      </c>
      <c r="B9231" s="267" t="s">
        <v>15974</v>
      </c>
      <c r="C9231" s="267" t="s">
        <v>2525</v>
      </c>
      <c r="D9231" s="268"/>
      <c r="E9231" s="267">
        <v>70</v>
      </c>
      <c r="F9231" s="269">
        <v>250</v>
      </c>
      <c r="G9231" s="270">
        <v>501.8</v>
      </c>
      <c r="M9231" s="267">
        <v>-87.476641198517612</v>
      </c>
    </row>
    <row r="9232" spans="1:13" x14ac:dyDescent="0.25">
      <c r="A9232" s="267">
        <v>13072019</v>
      </c>
      <c r="B9232" s="267" t="s">
        <v>15976</v>
      </c>
      <c r="C9232" s="267" t="s">
        <v>2525</v>
      </c>
      <c r="D9232" s="268"/>
      <c r="E9232" s="267">
        <v>60</v>
      </c>
      <c r="F9232" s="269">
        <v>1825</v>
      </c>
      <c r="G9232" s="270">
        <v>3667.8</v>
      </c>
      <c r="M9232" s="267">
        <v>-79.509962267364585</v>
      </c>
    </row>
    <row r="9233" spans="1:13" x14ac:dyDescent="0.25">
      <c r="A9233" s="267">
        <v>13072020</v>
      </c>
      <c r="B9233" s="267" t="s">
        <v>15978</v>
      </c>
      <c r="C9233" s="267" t="s">
        <v>22275</v>
      </c>
      <c r="D9233" s="268"/>
      <c r="E9233" s="267">
        <v>60</v>
      </c>
      <c r="F9233" s="269">
        <v>3817</v>
      </c>
      <c r="G9233" s="270">
        <v>7672.8</v>
      </c>
      <c r="M9233" s="267">
        <v>-84.885151645931529</v>
      </c>
    </row>
    <row r="9234" spans="1:13" x14ac:dyDescent="0.25">
      <c r="A9234" s="267">
        <v>13072021</v>
      </c>
      <c r="B9234" s="267" t="s">
        <v>15683</v>
      </c>
      <c r="C9234" s="267" t="s">
        <v>2525</v>
      </c>
      <c r="D9234" s="268"/>
      <c r="E9234" s="267">
        <v>70</v>
      </c>
      <c r="F9234" s="269">
        <v>394</v>
      </c>
      <c r="G9234" s="270">
        <v>792.6</v>
      </c>
      <c r="M9234" s="267">
        <v>-87.152293249892381</v>
      </c>
    </row>
    <row r="9235" spans="1:13" x14ac:dyDescent="0.25">
      <c r="A9235" s="267">
        <v>13072022</v>
      </c>
      <c r="B9235" s="267" t="s">
        <v>15981</v>
      </c>
      <c r="C9235" s="267" t="s">
        <v>2525</v>
      </c>
      <c r="D9235" s="268"/>
      <c r="E9235" s="267">
        <v>70</v>
      </c>
      <c r="F9235" s="269">
        <v>521</v>
      </c>
      <c r="G9235" s="270">
        <v>1046.4000000000001</v>
      </c>
      <c r="M9235" s="267">
        <v>-87.800940702090131</v>
      </c>
    </row>
    <row r="9236" spans="1:13" x14ac:dyDescent="0.25">
      <c r="A9236" s="267">
        <v>13072023</v>
      </c>
      <c r="B9236" s="267" t="s">
        <v>15983</v>
      </c>
      <c r="C9236" s="267" t="s">
        <v>2525</v>
      </c>
      <c r="D9236" s="268"/>
      <c r="E9236" s="267">
        <v>70</v>
      </c>
      <c r="F9236" s="269">
        <v>255</v>
      </c>
      <c r="G9236" s="270">
        <v>512.6</v>
      </c>
      <c r="M9236" s="267">
        <v>-90.765039587418784</v>
      </c>
    </row>
    <row r="9237" spans="1:13" x14ac:dyDescent="0.25">
      <c r="A9237" s="267">
        <v>13072024</v>
      </c>
      <c r="B9237" s="267" t="s">
        <v>15985</v>
      </c>
      <c r="C9237" s="267" t="s">
        <v>2525</v>
      </c>
      <c r="D9237" s="268"/>
      <c r="E9237" s="267">
        <v>70</v>
      </c>
      <c r="F9237" s="269">
        <v>137</v>
      </c>
      <c r="G9237" s="270">
        <v>274.8</v>
      </c>
      <c r="M9237" s="267">
        <v>-85.207850583347749</v>
      </c>
    </row>
    <row r="9238" spans="1:13" x14ac:dyDescent="0.25">
      <c r="A9238" s="267">
        <v>13072025</v>
      </c>
      <c r="B9238" s="267" t="s">
        <v>15987</v>
      </c>
      <c r="C9238" s="267" t="s">
        <v>2525</v>
      </c>
      <c r="D9238" s="268"/>
      <c r="E9238" s="267">
        <v>70</v>
      </c>
      <c r="F9238" s="269">
        <v>466</v>
      </c>
      <c r="G9238" s="270">
        <v>936.4</v>
      </c>
      <c r="M9238" s="267">
        <v>-90.173980382904816</v>
      </c>
    </row>
    <row r="9239" spans="1:13" x14ac:dyDescent="0.25">
      <c r="A9239" s="267">
        <v>13072026</v>
      </c>
      <c r="B9239" s="267" t="s">
        <v>15989</v>
      </c>
      <c r="C9239" s="267" t="s">
        <v>2525</v>
      </c>
      <c r="D9239" s="268"/>
      <c r="E9239" s="267">
        <v>70</v>
      </c>
      <c r="F9239" s="269">
        <v>259</v>
      </c>
      <c r="G9239" s="270">
        <v>519.6</v>
      </c>
      <c r="M9239" s="267">
        <v>-85.210727949241459</v>
      </c>
    </row>
    <row r="9240" spans="1:13" x14ac:dyDescent="0.25">
      <c r="A9240" s="267">
        <v>13072027</v>
      </c>
      <c r="B9240" s="267" t="s">
        <v>15991</v>
      </c>
      <c r="C9240" s="267" t="s">
        <v>2525</v>
      </c>
      <c r="D9240" s="268"/>
      <c r="E9240" s="267">
        <v>70</v>
      </c>
      <c r="F9240" s="269">
        <v>329</v>
      </c>
      <c r="G9240" s="270">
        <v>660.8</v>
      </c>
      <c r="M9240" s="267">
        <v>-88.267382701028851</v>
      </c>
    </row>
    <row r="9241" spans="1:13" x14ac:dyDescent="0.25">
      <c r="A9241" s="267">
        <v>13072028</v>
      </c>
      <c r="B9241" s="267" t="s">
        <v>19803</v>
      </c>
      <c r="C9241" s="267" t="s">
        <v>2525</v>
      </c>
      <c r="D9241" s="268"/>
      <c r="E9241" s="267">
        <v>50</v>
      </c>
      <c r="F9241" s="269">
        <v>110</v>
      </c>
      <c r="G9241" s="270">
        <v>220.8</v>
      </c>
      <c r="M9241" s="267">
        <v>-73.12077673465555</v>
      </c>
    </row>
    <row r="9242" spans="1:13" x14ac:dyDescent="0.25">
      <c r="A9242" s="267">
        <v>13072029</v>
      </c>
      <c r="B9242" s="267" t="s">
        <v>15994</v>
      </c>
      <c r="C9242" s="267" t="s">
        <v>2525</v>
      </c>
      <c r="D9242" s="268"/>
      <c r="E9242" s="267">
        <v>50</v>
      </c>
      <c r="F9242" s="269">
        <v>3559</v>
      </c>
      <c r="G9242" s="270">
        <v>7154.4</v>
      </c>
      <c r="M9242" s="267">
        <v>-76.949285928292838</v>
      </c>
    </row>
    <row r="9243" spans="1:13" x14ac:dyDescent="0.25">
      <c r="A9243" s="267">
        <v>13072030</v>
      </c>
      <c r="B9243" s="267" t="s">
        <v>22212</v>
      </c>
      <c r="C9243" s="267" t="s">
        <v>2525</v>
      </c>
      <c r="D9243" s="268"/>
      <c r="E9243" s="267">
        <v>50</v>
      </c>
      <c r="F9243" s="269">
        <v>2012</v>
      </c>
      <c r="G9243" s="270">
        <v>4043.8</v>
      </c>
      <c r="M9243" s="267">
        <v>-74.057140573228395</v>
      </c>
    </row>
    <row r="9244" spans="1:13" x14ac:dyDescent="0.25">
      <c r="A9244" s="267">
        <v>13072031</v>
      </c>
      <c r="B9244" s="267" t="s">
        <v>15997</v>
      </c>
      <c r="C9244" s="267" t="s">
        <v>2525</v>
      </c>
      <c r="D9244" s="268"/>
      <c r="E9244" s="267">
        <v>70</v>
      </c>
      <c r="F9244" s="269">
        <v>148</v>
      </c>
      <c r="G9244" s="270">
        <v>297.39999999999998</v>
      </c>
      <c r="M9244" s="267">
        <v>-85.951038721481027</v>
      </c>
    </row>
    <row r="9245" spans="1:13" x14ac:dyDescent="0.25">
      <c r="A9245" s="267">
        <v>13072032</v>
      </c>
      <c r="B9245" s="267" t="s">
        <v>15999</v>
      </c>
      <c r="C9245" s="267" t="s">
        <v>2525</v>
      </c>
      <c r="D9245" s="268"/>
      <c r="E9245" s="267">
        <v>70</v>
      </c>
      <c r="F9245" s="269">
        <v>802</v>
      </c>
      <c r="G9245" s="270">
        <v>1612.2</v>
      </c>
      <c r="M9245" s="267">
        <v>-86.286887827989077</v>
      </c>
    </row>
    <row r="9246" spans="1:13" x14ac:dyDescent="0.25">
      <c r="A9246" s="267">
        <v>13072033</v>
      </c>
      <c r="B9246" s="267" t="s">
        <v>16001</v>
      </c>
      <c r="C9246" s="267" t="s">
        <v>2525</v>
      </c>
      <c r="D9246" s="268"/>
      <c r="E9246" s="267">
        <v>70</v>
      </c>
      <c r="F9246" s="269">
        <v>219</v>
      </c>
      <c r="G9246" s="270">
        <v>439.2</v>
      </c>
      <c r="M9246" s="267">
        <v>-90.27128051157969</v>
      </c>
    </row>
    <row r="9247" spans="1:13" x14ac:dyDescent="0.25">
      <c r="A9247" s="267">
        <v>13072034</v>
      </c>
      <c r="B9247" s="267" t="s">
        <v>16003</v>
      </c>
      <c r="C9247" s="267" t="s">
        <v>2525</v>
      </c>
      <c r="D9247" s="268"/>
      <c r="E9247" s="267">
        <v>70</v>
      </c>
      <c r="F9247" s="269">
        <v>104</v>
      </c>
      <c r="G9247" s="270">
        <v>210</v>
      </c>
      <c r="M9247" s="267">
        <v>-89.191104416883022</v>
      </c>
    </row>
    <row r="9248" spans="1:13" x14ac:dyDescent="0.25">
      <c r="A9248" s="267">
        <v>13072035</v>
      </c>
      <c r="B9248" s="267" t="s">
        <v>16005</v>
      </c>
      <c r="C9248" s="267" t="s">
        <v>22275</v>
      </c>
      <c r="D9248" s="268"/>
      <c r="E9248" s="267">
        <v>70</v>
      </c>
      <c r="F9248" s="269">
        <v>1524</v>
      </c>
      <c r="G9248" s="270">
        <v>3063.2</v>
      </c>
      <c r="M9248" s="267">
        <v>-89.21979797728433</v>
      </c>
    </row>
    <row r="9249" spans="1:13" x14ac:dyDescent="0.25">
      <c r="A9249" s="267">
        <v>13072036</v>
      </c>
      <c r="B9249" s="267" t="s">
        <v>16007</v>
      </c>
      <c r="C9249" s="267" t="s">
        <v>2525</v>
      </c>
      <c r="D9249" s="268"/>
      <c r="E9249" s="267">
        <v>60</v>
      </c>
      <c r="F9249" s="269">
        <v>2098</v>
      </c>
      <c r="G9249" s="270">
        <v>4216.8</v>
      </c>
      <c r="M9249" s="267">
        <v>-83.255930315777107</v>
      </c>
    </row>
    <row r="9250" spans="1:13" x14ac:dyDescent="0.25">
      <c r="A9250" s="267">
        <v>13072037</v>
      </c>
      <c r="B9250" s="267" t="s">
        <v>16009</v>
      </c>
      <c r="C9250" s="267" t="s">
        <v>2525</v>
      </c>
      <c r="D9250" s="268"/>
      <c r="E9250" s="267">
        <v>70</v>
      </c>
      <c r="F9250" s="269">
        <v>88</v>
      </c>
      <c r="G9250" s="270">
        <v>176</v>
      </c>
      <c r="M9250" s="267">
        <v>-92.151565519258583</v>
      </c>
    </row>
    <row r="9251" spans="1:13" x14ac:dyDescent="0.25">
      <c r="A9251" s="267">
        <v>13072038</v>
      </c>
      <c r="B9251" s="267" t="s">
        <v>16011</v>
      </c>
      <c r="C9251" s="267" t="s">
        <v>2525</v>
      </c>
      <c r="D9251" s="268"/>
      <c r="E9251" s="267">
        <v>70</v>
      </c>
      <c r="F9251" s="269">
        <v>327</v>
      </c>
      <c r="G9251" s="270">
        <v>657.2</v>
      </c>
      <c r="M9251" s="267">
        <v>-90.423057694406396</v>
      </c>
    </row>
    <row r="9252" spans="1:13" x14ac:dyDescent="0.25">
      <c r="A9252" s="267">
        <v>13072039</v>
      </c>
      <c r="B9252" s="267" t="s">
        <v>16013</v>
      </c>
      <c r="C9252" s="267" t="s">
        <v>2525</v>
      </c>
      <c r="D9252" s="268"/>
      <c r="E9252" s="267">
        <v>70</v>
      </c>
      <c r="F9252" s="269">
        <v>158</v>
      </c>
      <c r="G9252" s="270">
        <v>317.39999999999998</v>
      </c>
      <c r="M9252" s="267">
        <v>-88.282259098567579</v>
      </c>
    </row>
    <row r="9253" spans="1:13" x14ac:dyDescent="0.25">
      <c r="A9253" s="267">
        <v>13072040</v>
      </c>
      <c r="B9253" s="267" t="s">
        <v>16015</v>
      </c>
      <c r="C9253" s="267" t="s">
        <v>2525</v>
      </c>
      <c r="D9253" s="268"/>
      <c r="E9253" s="267">
        <v>70</v>
      </c>
      <c r="F9253" s="269">
        <v>525</v>
      </c>
      <c r="G9253" s="270">
        <v>1054.8</v>
      </c>
      <c r="M9253" s="267">
        <v>-88.41629587143197</v>
      </c>
    </row>
    <row r="9254" spans="1:13" x14ac:dyDescent="0.25">
      <c r="A9254" s="267">
        <v>13072041</v>
      </c>
      <c r="B9254" s="267" t="s">
        <v>16017</v>
      </c>
      <c r="C9254" s="267" t="s">
        <v>2525</v>
      </c>
      <c r="D9254" s="268"/>
      <c r="E9254" s="267">
        <v>70</v>
      </c>
      <c r="F9254" s="269">
        <v>442</v>
      </c>
      <c r="G9254" s="270">
        <v>888.4</v>
      </c>
      <c r="M9254" s="267">
        <v>-88.040059611601734</v>
      </c>
    </row>
    <row r="9255" spans="1:13" x14ac:dyDescent="0.25">
      <c r="A9255" s="267">
        <v>13072042</v>
      </c>
      <c r="B9255" s="267" t="s">
        <v>16019</v>
      </c>
      <c r="C9255" s="267" t="s">
        <v>2525</v>
      </c>
      <c r="D9255" s="268"/>
      <c r="E9255" s="267">
        <v>70</v>
      </c>
      <c r="F9255" s="269">
        <v>794</v>
      </c>
      <c r="G9255" s="270">
        <v>1595.6</v>
      </c>
      <c r="M9255" s="267">
        <v>-85.871406907179974</v>
      </c>
    </row>
    <row r="9256" spans="1:13" x14ac:dyDescent="0.25">
      <c r="A9256" s="267">
        <v>13072043</v>
      </c>
      <c r="B9256" s="267" t="s">
        <v>16021</v>
      </c>
      <c r="C9256" s="267" t="s">
        <v>22275</v>
      </c>
      <c r="D9256" s="268"/>
      <c r="E9256" s="267">
        <v>60</v>
      </c>
      <c r="F9256" s="269">
        <v>14527</v>
      </c>
      <c r="G9256" s="270">
        <v>29199.8</v>
      </c>
      <c r="M9256" s="267">
        <v>-84.231801279879761</v>
      </c>
    </row>
    <row r="9257" spans="1:13" x14ac:dyDescent="0.25">
      <c r="A9257" s="267">
        <v>13072044</v>
      </c>
      <c r="B9257" s="267" t="s">
        <v>16023</v>
      </c>
      <c r="C9257" s="267" t="s">
        <v>2525</v>
      </c>
      <c r="D9257" s="268"/>
      <c r="E9257" s="267">
        <v>70</v>
      </c>
      <c r="F9257" s="269">
        <v>484</v>
      </c>
      <c r="G9257" s="270">
        <v>973.6</v>
      </c>
      <c r="M9257" s="267">
        <v>-89.504222690566536</v>
      </c>
    </row>
    <row r="9258" spans="1:13" x14ac:dyDescent="0.25">
      <c r="A9258" s="267">
        <v>13072045</v>
      </c>
      <c r="B9258" s="267" t="s">
        <v>16025</v>
      </c>
      <c r="C9258" s="267" t="s">
        <v>2525</v>
      </c>
      <c r="D9258" s="268"/>
      <c r="E9258" s="267">
        <v>70</v>
      </c>
      <c r="F9258" s="269">
        <v>210</v>
      </c>
      <c r="G9258" s="270">
        <v>422.6</v>
      </c>
      <c r="M9258" s="267">
        <v>-88.104672339178933</v>
      </c>
    </row>
    <row r="9259" spans="1:13" x14ac:dyDescent="0.25">
      <c r="A9259" s="267">
        <v>13072046</v>
      </c>
      <c r="B9259" s="267" t="s">
        <v>16027</v>
      </c>
      <c r="C9259" s="267" t="s">
        <v>2525</v>
      </c>
      <c r="D9259" s="268"/>
      <c r="E9259" s="267">
        <v>70</v>
      </c>
      <c r="F9259" s="269">
        <v>251</v>
      </c>
      <c r="G9259" s="270">
        <v>505.2</v>
      </c>
      <c r="M9259" s="267">
        <v>-91.811731302858462</v>
      </c>
    </row>
    <row r="9260" spans="1:13" x14ac:dyDescent="0.25">
      <c r="A9260" s="267">
        <v>13072047</v>
      </c>
      <c r="B9260" s="267" t="s">
        <v>90</v>
      </c>
      <c r="C9260" s="267" t="s">
        <v>2525</v>
      </c>
      <c r="D9260" s="268"/>
      <c r="E9260" s="267">
        <v>70</v>
      </c>
      <c r="F9260" s="269">
        <v>414</v>
      </c>
      <c r="G9260" s="270">
        <v>831.2</v>
      </c>
      <c r="M9260" s="267">
        <v>-89.919419081311773</v>
      </c>
    </row>
    <row r="9261" spans="1:13" x14ac:dyDescent="0.25">
      <c r="A9261" s="267">
        <v>13072048</v>
      </c>
      <c r="B9261" s="267" t="s">
        <v>16030</v>
      </c>
      <c r="C9261" s="267" t="s">
        <v>2525</v>
      </c>
      <c r="D9261" s="268"/>
      <c r="E9261" s="267">
        <v>70</v>
      </c>
      <c r="F9261" s="269">
        <v>351</v>
      </c>
      <c r="G9261" s="270">
        <v>705.8</v>
      </c>
      <c r="M9261" s="267">
        <v>-89.726402082888143</v>
      </c>
    </row>
    <row r="9262" spans="1:13" x14ac:dyDescent="0.25">
      <c r="A9262" s="267">
        <v>13072049</v>
      </c>
      <c r="B9262" s="267" t="s">
        <v>16032</v>
      </c>
      <c r="C9262" s="267" t="s">
        <v>2525</v>
      </c>
      <c r="D9262" s="268"/>
      <c r="E9262" s="267">
        <v>60</v>
      </c>
      <c r="F9262" s="269">
        <v>446</v>
      </c>
      <c r="G9262" s="270">
        <v>895.8</v>
      </c>
      <c r="M9262" s="267">
        <v>-80.840325061254617</v>
      </c>
    </row>
    <row r="9263" spans="1:13" x14ac:dyDescent="0.25">
      <c r="A9263" s="267">
        <v>13072050</v>
      </c>
      <c r="B9263" s="267" t="s">
        <v>16034</v>
      </c>
      <c r="C9263" s="267" t="s">
        <v>2525</v>
      </c>
      <c r="D9263" s="268"/>
      <c r="E9263" s="267">
        <v>50</v>
      </c>
      <c r="F9263" s="269">
        <v>547</v>
      </c>
      <c r="G9263" s="270">
        <v>1100</v>
      </c>
      <c r="M9263" s="267">
        <v>-72.457550442509699</v>
      </c>
    </row>
    <row r="9264" spans="1:13" x14ac:dyDescent="0.25">
      <c r="A9264" s="267">
        <v>13072051</v>
      </c>
      <c r="B9264" s="267" t="s">
        <v>16036</v>
      </c>
      <c r="C9264" s="267" t="s">
        <v>2525</v>
      </c>
      <c r="D9264" s="268"/>
      <c r="E9264" s="267">
        <v>70</v>
      </c>
      <c r="F9264" s="269">
        <v>176</v>
      </c>
      <c r="G9264" s="270">
        <v>353.6</v>
      </c>
      <c r="M9264" s="267">
        <v>-91.5201808606772</v>
      </c>
    </row>
    <row r="9265" spans="1:13" x14ac:dyDescent="0.25">
      <c r="A9265" s="267">
        <v>13072052</v>
      </c>
      <c r="B9265" s="267" t="s">
        <v>16038</v>
      </c>
      <c r="C9265" s="267" t="s">
        <v>2525</v>
      </c>
      <c r="D9265" s="268"/>
      <c r="E9265" s="267">
        <v>70</v>
      </c>
      <c r="F9265" s="269">
        <v>163</v>
      </c>
      <c r="G9265" s="270">
        <v>327.60000000000002</v>
      </c>
      <c r="M9265" s="267">
        <v>-86.538329376922022</v>
      </c>
    </row>
    <row r="9266" spans="1:13" x14ac:dyDescent="0.25">
      <c r="A9266" s="267">
        <v>13072053</v>
      </c>
      <c r="B9266" s="267" t="s">
        <v>16040</v>
      </c>
      <c r="C9266" s="267" t="s">
        <v>2525</v>
      </c>
      <c r="D9266" s="268"/>
      <c r="E9266" s="267">
        <v>70</v>
      </c>
      <c r="F9266" s="269">
        <v>418</v>
      </c>
      <c r="G9266" s="270">
        <v>841</v>
      </c>
      <c r="M9266" s="267">
        <v>-90.534665732392057</v>
      </c>
    </row>
    <row r="9267" spans="1:13" x14ac:dyDescent="0.25">
      <c r="A9267" s="267">
        <v>13072054</v>
      </c>
      <c r="B9267" s="267" t="s">
        <v>16042</v>
      </c>
      <c r="C9267" s="267" t="s">
        <v>2525</v>
      </c>
      <c r="D9267" s="268"/>
      <c r="E9267" s="267">
        <v>70</v>
      </c>
      <c r="F9267" s="269">
        <v>366</v>
      </c>
      <c r="G9267" s="270">
        <v>735.6</v>
      </c>
      <c r="M9267" s="267">
        <v>-87.211805815890415</v>
      </c>
    </row>
    <row r="9268" spans="1:13" x14ac:dyDescent="0.25">
      <c r="A9268" s="267">
        <v>13072055</v>
      </c>
      <c r="B9268" s="267" t="s">
        <v>16044</v>
      </c>
      <c r="C9268" s="267" t="s">
        <v>2525</v>
      </c>
      <c r="D9268" s="268"/>
      <c r="E9268" s="267">
        <v>70</v>
      </c>
      <c r="F9268" s="269">
        <v>137</v>
      </c>
      <c r="G9268" s="270">
        <v>275.60000000000002</v>
      </c>
      <c r="M9268" s="267">
        <v>-86.430385005948395</v>
      </c>
    </row>
    <row r="9269" spans="1:13" x14ac:dyDescent="0.25">
      <c r="A9269" s="267">
        <v>13072056</v>
      </c>
      <c r="B9269" s="267" t="s">
        <v>16046</v>
      </c>
      <c r="C9269" s="267" t="s">
        <v>22275</v>
      </c>
      <c r="D9269" s="268"/>
      <c r="E9269" s="267">
        <v>70</v>
      </c>
      <c r="F9269" s="269">
        <v>1716</v>
      </c>
      <c r="G9269" s="270">
        <v>3449.4</v>
      </c>
      <c r="M9269" s="267">
        <v>-87.987392826078334</v>
      </c>
    </row>
    <row r="9270" spans="1:13" x14ac:dyDescent="0.25">
      <c r="A9270" s="267">
        <v>13072057</v>
      </c>
      <c r="B9270" s="267" t="s">
        <v>16048</v>
      </c>
      <c r="C9270" s="267" t="s">
        <v>2525</v>
      </c>
      <c r="D9270" s="268"/>
      <c r="E9270" s="267">
        <v>50</v>
      </c>
      <c r="F9270" s="269">
        <v>1636</v>
      </c>
      <c r="G9270" s="270">
        <v>3288.6</v>
      </c>
      <c r="M9270" s="267">
        <v>-72.127175502522661</v>
      </c>
    </row>
    <row r="9271" spans="1:13" x14ac:dyDescent="0.25">
      <c r="A9271" s="267">
        <v>13072058</v>
      </c>
      <c r="B9271" s="267" t="s">
        <v>16050</v>
      </c>
      <c r="C9271" s="267" t="s">
        <v>22275</v>
      </c>
      <c r="D9271" s="268"/>
      <c r="E9271" s="267">
        <v>70</v>
      </c>
      <c r="F9271" s="269">
        <v>2380</v>
      </c>
      <c r="G9271" s="270">
        <v>4783.2</v>
      </c>
      <c r="M9271" s="267">
        <v>-88.792911340539575</v>
      </c>
    </row>
    <row r="9272" spans="1:13" x14ac:dyDescent="0.25">
      <c r="A9272" s="267">
        <v>13072059</v>
      </c>
      <c r="B9272" s="267" t="s">
        <v>16052</v>
      </c>
      <c r="C9272" s="267" t="s">
        <v>2525</v>
      </c>
      <c r="D9272" s="268"/>
      <c r="E9272" s="267">
        <v>60</v>
      </c>
      <c r="F9272" s="269">
        <v>397</v>
      </c>
      <c r="G9272" s="270">
        <v>797.6</v>
      </c>
      <c r="M9272" s="267">
        <v>-84.815857018649154</v>
      </c>
    </row>
    <row r="9273" spans="1:13" x14ac:dyDescent="0.25">
      <c r="A9273" s="267">
        <v>13072060</v>
      </c>
      <c r="B9273" s="267" t="s">
        <v>16054</v>
      </c>
      <c r="C9273" s="267" t="s">
        <v>22275</v>
      </c>
      <c r="D9273" s="268"/>
      <c r="E9273" s="267">
        <v>50</v>
      </c>
      <c r="F9273" s="269">
        <v>3632</v>
      </c>
      <c r="G9273" s="270">
        <v>7301</v>
      </c>
      <c r="M9273" s="267">
        <v>-77.352762065299089</v>
      </c>
    </row>
    <row r="9274" spans="1:13" x14ac:dyDescent="0.25">
      <c r="A9274" s="267">
        <v>13072061</v>
      </c>
      <c r="B9274" s="267" t="s">
        <v>16056</v>
      </c>
      <c r="C9274" s="267" t="s">
        <v>2525</v>
      </c>
      <c r="D9274" s="268"/>
      <c r="E9274" s="267">
        <v>70</v>
      </c>
      <c r="F9274" s="269">
        <v>161</v>
      </c>
      <c r="G9274" s="270">
        <v>324.2</v>
      </c>
      <c r="M9274" s="267">
        <v>-85.029267840110478</v>
      </c>
    </row>
    <row r="9275" spans="1:13" x14ac:dyDescent="0.25">
      <c r="A9275" s="267">
        <v>13072062</v>
      </c>
      <c r="B9275" s="267" t="s">
        <v>16058</v>
      </c>
      <c r="C9275" s="267" t="s">
        <v>22275</v>
      </c>
      <c r="D9275" s="268"/>
      <c r="E9275" s="267">
        <v>50</v>
      </c>
      <c r="F9275" s="269">
        <v>2736</v>
      </c>
      <c r="G9275" s="270">
        <v>5499.6</v>
      </c>
      <c r="M9275" s="267">
        <v>-78.958649799231921</v>
      </c>
    </row>
    <row r="9276" spans="1:13" x14ac:dyDescent="0.25">
      <c r="A9276" s="267">
        <v>13072063</v>
      </c>
      <c r="B9276" s="267" t="s">
        <v>16060</v>
      </c>
      <c r="C9276" s="267" t="s">
        <v>2525</v>
      </c>
      <c r="D9276" s="268"/>
      <c r="E9276" s="267">
        <v>70</v>
      </c>
      <c r="F9276" s="269">
        <v>1839</v>
      </c>
      <c r="G9276" s="270">
        <v>3697.2</v>
      </c>
      <c r="M9276" s="267">
        <v>-88.251523086599008</v>
      </c>
    </row>
    <row r="9277" spans="1:13" x14ac:dyDescent="0.25">
      <c r="A9277" s="267">
        <v>13072064</v>
      </c>
      <c r="B9277" s="267" t="s">
        <v>16062</v>
      </c>
      <c r="C9277" s="267" t="s">
        <v>2525</v>
      </c>
      <c r="D9277" s="268"/>
      <c r="E9277" s="267">
        <v>50</v>
      </c>
      <c r="F9277" s="269">
        <v>1390</v>
      </c>
      <c r="G9277" s="270">
        <v>2793.2</v>
      </c>
      <c r="M9277" s="267">
        <v>-75.067879645307443</v>
      </c>
    </row>
    <row r="9278" spans="1:13" x14ac:dyDescent="0.25">
      <c r="A9278" s="267">
        <v>13072066</v>
      </c>
      <c r="B9278" s="267" t="s">
        <v>20161</v>
      </c>
      <c r="C9278" s="267" t="s">
        <v>2525</v>
      </c>
      <c r="D9278" s="268"/>
      <c r="E9278" s="267">
        <v>70</v>
      </c>
      <c r="F9278" s="269">
        <v>250</v>
      </c>
      <c r="G9278" s="270">
        <v>503.2</v>
      </c>
      <c r="M9278" s="267">
        <v>-91.593315146436268</v>
      </c>
    </row>
    <row r="9279" spans="1:13" x14ac:dyDescent="0.25">
      <c r="A9279" s="267">
        <v>13072067</v>
      </c>
      <c r="B9279" s="267" t="s">
        <v>20163</v>
      </c>
      <c r="C9279" s="267" t="s">
        <v>2525</v>
      </c>
      <c r="D9279" s="268"/>
      <c r="E9279" s="267">
        <v>50</v>
      </c>
      <c r="F9279" s="269">
        <v>369</v>
      </c>
      <c r="G9279" s="270">
        <v>741.8</v>
      </c>
      <c r="M9279" s="267">
        <v>-61.822553070208627</v>
      </c>
    </row>
    <row r="9280" spans="1:13" x14ac:dyDescent="0.25">
      <c r="A9280" s="267">
        <v>13072068</v>
      </c>
      <c r="B9280" s="267" t="s">
        <v>20165</v>
      </c>
      <c r="C9280" s="267" t="s">
        <v>2525</v>
      </c>
      <c r="D9280" s="268"/>
      <c r="E9280" s="267">
        <v>70</v>
      </c>
      <c r="F9280" s="269">
        <v>116</v>
      </c>
      <c r="G9280" s="270">
        <v>232.4</v>
      </c>
      <c r="M9280" s="267">
        <v>-91.973608303861496</v>
      </c>
    </row>
    <row r="9281" spans="1:13" x14ac:dyDescent="0.25">
      <c r="A9281" s="267">
        <v>13072069</v>
      </c>
      <c r="B9281" s="267" t="s">
        <v>20167</v>
      </c>
      <c r="C9281" s="267" t="s">
        <v>2525</v>
      </c>
      <c r="D9281" s="268"/>
      <c r="E9281" s="267">
        <v>60</v>
      </c>
      <c r="F9281" s="269">
        <v>464</v>
      </c>
      <c r="G9281" s="270">
        <v>931.8</v>
      </c>
      <c r="M9281" s="267">
        <v>-83.821918957427954</v>
      </c>
    </row>
    <row r="9282" spans="1:13" x14ac:dyDescent="0.25">
      <c r="A9282" s="267">
        <v>13072071</v>
      </c>
      <c r="B9282" s="267" t="s">
        <v>20169</v>
      </c>
      <c r="C9282" s="267" t="s">
        <v>2525</v>
      </c>
      <c r="D9282" s="268"/>
      <c r="E9282" s="267">
        <v>70</v>
      </c>
      <c r="F9282" s="269">
        <v>323</v>
      </c>
      <c r="G9282" s="270">
        <v>649</v>
      </c>
      <c r="M9282" s="267">
        <v>-87.839187116442957</v>
      </c>
    </row>
    <row r="9283" spans="1:13" x14ac:dyDescent="0.25">
      <c r="A9283" s="267">
        <v>13072072</v>
      </c>
      <c r="B9283" s="267" t="s">
        <v>20171</v>
      </c>
      <c r="C9283" s="267" t="s">
        <v>2525</v>
      </c>
      <c r="D9283" s="268"/>
      <c r="E9283" s="267">
        <v>60</v>
      </c>
      <c r="F9283" s="269">
        <v>559</v>
      </c>
      <c r="G9283" s="270">
        <v>1124.2</v>
      </c>
      <c r="M9283" s="267">
        <v>-84.48502958593798</v>
      </c>
    </row>
    <row r="9284" spans="1:13" x14ac:dyDescent="0.25">
      <c r="A9284" s="267">
        <v>13072073</v>
      </c>
      <c r="B9284" s="267" t="s">
        <v>20173</v>
      </c>
      <c r="C9284" s="267" t="s">
        <v>2525</v>
      </c>
      <c r="D9284" s="268"/>
      <c r="E9284" s="267">
        <v>70</v>
      </c>
      <c r="F9284" s="269">
        <v>537</v>
      </c>
      <c r="G9284" s="270">
        <v>1079.2</v>
      </c>
      <c r="M9284" s="267">
        <v>-85.793323356504118</v>
      </c>
    </row>
    <row r="9285" spans="1:13" x14ac:dyDescent="0.25">
      <c r="A9285" s="267">
        <v>13072074</v>
      </c>
      <c r="B9285" s="267" t="s">
        <v>20175</v>
      </c>
      <c r="C9285" s="267" t="s">
        <v>22275</v>
      </c>
      <c r="D9285" s="268"/>
      <c r="E9285" s="267">
        <v>70</v>
      </c>
      <c r="F9285" s="269">
        <v>1968</v>
      </c>
      <c r="G9285" s="270">
        <v>3955.2</v>
      </c>
      <c r="M9285" s="267">
        <v>-86.573337804826863</v>
      </c>
    </row>
    <row r="9286" spans="1:13" x14ac:dyDescent="0.25">
      <c r="A9286" s="267">
        <v>13072075</v>
      </c>
      <c r="B9286" s="267" t="s">
        <v>1652</v>
      </c>
      <c r="C9286" s="267" t="s">
        <v>2525</v>
      </c>
      <c r="D9286" s="268"/>
      <c r="E9286" s="267">
        <v>60</v>
      </c>
      <c r="F9286" s="269">
        <v>918</v>
      </c>
      <c r="G9286" s="270">
        <v>1845</v>
      </c>
      <c r="M9286" s="267">
        <v>-82.713282844805562</v>
      </c>
    </row>
    <row r="9287" spans="1:13" x14ac:dyDescent="0.25">
      <c r="A9287" s="267">
        <v>13072076</v>
      </c>
      <c r="B9287" s="267" t="s">
        <v>20178</v>
      </c>
      <c r="C9287" s="267" t="s">
        <v>2525</v>
      </c>
      <c r="D9287" s="268"/>
      <c r="E9287" s="267">
        <v>70</v>
      </c>
      <c r="F9287" s="269">
        <v>78</v>
      </c>
      <c r="G9287" s="270">
        <v>157</v>
      </c>
      <c r="M9287" s="267">
        <v>-91.605362567520729</v>
      </c>
    </row>
    <row r="9288" spans="1:13" x14ac:dyDescent="0.25">
      <c r="A9288" s="267">
        <v>13072077</v>
      </c>
      <c r="B9288" s="267" t="s">
        <v>20180</v>
      </c>
      <c r="C9288" s="267" t="s">
        <v>2525</v>
      </c>
      <c r="D9288" s="268"/>
      <c r="E9288" s="267">
        <v>60</v>
      </c>
      <c r="F9288" s="269">
        <v>1233</v>
      </c>
      <c r="G9288" s="270">
        <v>2478</v>
      </c>
      <c r="M9288" s="267">
        <v>-84.14865281402443</v>
      </c>
    </row>
    <row r="9289" spans="1:13" x14ac:dyDescent="0.25">
      <c r="A9289" s="267">
        <v>13072078</v>
      </c>
      <c r="B9289" s="267" t="s">
        <v>20182</v>
      </c>
      <c r="C9289" s="267" t="s">
        <v>2525</v>
      </c>
      <c r="D9289" s="268"/>
      <c r="E9289" s="267">
        <v>70</v>
      </c>
      <c r="F9289" s="269">
        <v>73</v>
      </c>
      <c r="G9289" s="270">
        <v>147.4</v>
      </c>
      <c r="M9289" s="267">
        <v>-85.892891243874985</v>
      </c>
    </row>
    <row r="9290" spans="1:13" x14ac:dyDescent="0.25">
      <c r="A9290" s="267">
        <v>13072079</v>
      </c>
      <c r="B9290" s="267" t="s">
        <v>20184</v>
      </c>
      <c r="C9290" s="267" t="s">
        <v>2525</v>
      </c>
      <c r="D9290" s="268"/>
      <c r="E9290" s="267">
        <v>70</v>
      </c>
      <c r="F9290" s="269">
        <v>396</v>
      </c>
      <c r="G9290" s="270">
        <v>796</v>
      </c>
      <c r="M9290" s="267">
        <v>-89.052841036123311</v>
      </c>
    </row>
    <row r="9291" spans="1:13" x14ac:dyDescent="0.25">
      <c r="A9291" s="267">
        <v>13072080</v>
      </c>
      <c r="B9291" s="267" t="s">
        <v>20186</v>
      </c>
      <c r="C9291" s="267" t="s">
        <v>2525</v>
      </c>
      <c r="D9291" s="268"/>
      <c r="E9291" s="267">
        <v>60</v>
      </c>
      <c r="F9291" s="269">
        <v>454</v>
      </c>
      <c r="G9291" s="270">
        <v>912</v>
      </c>
      <c r="M9291" s="267">
        <v>-84.735618767826438</v>
      </c>
    </row>
    <row r="9292" spans="1:13" x14ac:dyDescent="0.25">
      <c r="A9292" s="267">
        <v>13072081</v>
      </c>
      <c r="B9292" s="267" t="s">
        <v>20188</v>
      </c>
      <c r="C9292" s="267" t="s">
        <v>2525</v>
      </c>
      <c r="D9292" s="268"/>
      <c r="E9292" s="267">
        <v>50</v>
      </c>
      <c r="F9292" s="269">
        <v>337</v>
      </c>
      <c r="G9292" s="270">
        <v>677.8</v>
      </c>
      <c r="M9292" s="267">
        <v>129.66259498019187</v>
      </c>
    </row>
    <row r="9293" spans="1:13" x14ac:dyDescent="0.25">
      <c r="A9293" s="267">
        <v>13072082</v>
      </c>
      <c r="B9293" s="267" t="s">
        <v>20190</v>
      </c>
      <c r="C9293" s="267" t="s">
        <v>2525</v>
      </c>
      <c r="D9293" s="268"/>
      <c r="E9293" s="267">
        <v>70</v>
      </c>
      <c r="F9293" s="269">
        <v>389</v>
      </c>
      <c r="G9293" s="270">
        <v>782.6</v>
      </c>
      <c r="M9293" s="267">
        <v>-93.131296495171782</v>
      </c>
    </row>
    <row r="9294" spans="1:13" x14ac:dyDescent="0.25">
      <c r="A9294" s="267">
        <v>13072083</v>
      </c>
      <c r="B9294" s="267" t="s">
        <v>20192</v>
      </c>
      <c r="C9294" s="267" t="s">
        <v>2525</v>
      </c>
      <c r="D9294" s="268"/>
      <c r="E9294" s="267">
        <v>70</v>
      </c>
      <c r="F9294" s="269">
        <v>443</v>
      </c>
      <c r="G9294" s="270">
        <v>890.2</v>
      </c>
      <c r="M9294" s="267">
        <v>-88.294711054009412</v>
      </c>
    </row>
    <row r="9295" spans="1:13" x14ac:dyDescent="0.25">
      <c r="A9295" s="267">
        <v>13072084</v>
      </c>
      <c r="B9295" s="267" t="s">
        <v>20194</v>
      </c>
      <c r="C9295" s="267" t="s">
        <v>2525</v>
      </c>
      <c r="D9295" s="268"/>
      <c r="E9295" s="267">
        <v>70</v>
      </c>
      <c r="F9295" s="269">
        <v>216</v>
      </c>
      <c r="G9295" s="270">
        <v>434.8</v>
      </c>
      <c r="M9295" s="267">
        <v>-91.81803348101451</v>
      </c>
    </row>
    <row r="9296" spans="1:13" x14ac:dyDescent="0.25">
      <c r="A9296" s="267">
        <v>13072085</v>
      </c>
      <c r="B9296" s="267" t="s">
        <v>20196</v>
      </c>
      <c r="C9296" s="267" t="s">
        <v>22275</v>
      </c>
      <c r="D9296" s="268"/>
      <c r="E9296" s="267">
        <v>60</v>
      </c>
      <c r="F9296" s="269">
        <v>1092</v>
      </c>
      <c r="G9296" s="270">
        <v>2195.6</v>
      </c>
      <c r="M9296" s="267">
        <v>-82.655469233715877</v>
      </c>
    </row>
    <row r="9297" spans="1:13" x14ac:dyDescent="0.25">
      <c r="A9297" s="267">
        <v>13072086</v>
      </c>
      <c r="B9297" s="267" t="s">
        <v>20198</v>
      </c>
      <c r="C9297" s="267" t="s">
        <v>2525</v>
      </c>
      <c r="D9297" s="268"/>
      <c r="E9297" s="267">
        <v>70</v>
      </c>
      <c r="F9297" s="269">
        <v>464</v>
      </c>
      <c r="G9297" s="270">
        <v>932</v>
      </c>
      <c r="M9297" s="267">
        <v>-89.539183273604934</v>
      </c>
    </row>
    <row r="9298" spans="1:13" x14ac:dyDescent="0.25">
      <c r="A9298" s="267">
        <v>13072087</v>
      </c>
      <c r="B9298" s="267" t="s">
        <v>15852</v>
      </c>
      <c r="C9298" s="267" t="s">
        <v>2525</v>
      </c>
      <c r="D9298" s="268"/>
      <c r="E9298" s="267">
        <v>50</v>
      </c>
      <c r="F9298" s="269">
        <v>1326</v>
      </c>
      <c r="G9298" s="270">
        <v>2666.2</v>
      </c>
      <c r="M9298" s="267">
        <v>-69.610764279632761</v>
      </c>
    </row>
    <row r="9299" spans="1:13" x14ac:dyDescent="0.25">
      <c r="A9299" s="267">
        <v>13072088</v>
      </c>
      <c r="B9299" s="267" t="s">
        <v>20201</v>
      </c>
      <c r="C9299" s="267" t="s">
        <v>2525</v>
      </c>
      <c r="D9299" s="268"/>
      <c r="E9299" s="267">
        <v>60</v>
      </c>
      <c r="F9299" s="269">
        <v>1247</v>
      </c>
      <c r="G9299" s="270">
        <v>2507</v>
      </c>
      <c r="M9299" s="267">
        <v>-81.795127845023316</v>
      </c>
    </row>
    <row r="9300" spans="1:13" x14ac:dyDescent="0.25">
      <c r="A9300" s="267">
        <v>13072089</v>
      </c>
      <c r="B9300" s="267" t="s">
        <v>20203</v>
      </c>
      <c r="C9300" s="267" t="s">
        <v>2525</v>
      </c>
      <c r="D9300" s="268"/>
      <c r="E9300" s="267">
        <v>60</v>
      </c>
      <c r="F9300" s="269">
        <v>320</v>
      </c>
      <c r="G9300" s="270">
        <v>642.79999999999995</v>
      </c>
      <c r="M9300" s="267">
        <v>-84.609520306325294</v>
      </c>
    </row>
    <row r="9301" spans="1:13" x14ac:dyDescent="0.25">
      <c r="A9301" s="267">
        <v>13072090</v>
      </c>
      <c r="B9301" s="267" t="s">
        <v>20205</v>
      </c>
      <c r="C9301" s="267" t="s">
        <v>2525</v>
      </c>
      <c r="D9301" s="268"/>
      <c r="E9301" s="267">
        <v>70</v>
      </c>
      <c r="F9301" s="269">
        <v>150</v>
      </c>
      <c r="G9301" s="270">
        <v>301.8</v>
      </c>
      <c r="M9301" s="267">
        <v>-86.788503625019487</v>
      </c>
    </row>
    <row r="9302" spans="1:13" x14ac:dyDescent="0.25">
      <c r="A9302" s="267">
        <v>13072091</v>
      </c>
      <c r="B9302" s="267" t="s">
        <v>20207</v>
      </c>
      <c r="C9302" s="267" t="s">
        <v>2525</v>
      </c>
      <c r="D9302" s="268"/>
      <c r="E9302" s="267">
        <v>60</v>
      </c>
      <c r="F9302" s="269">
        <v>2855</v>
      </c>
      <c r="G9302" s="270">
        <v>5739.2</v>
      </c>
      <c r="M9302" s="267">
        <v>-84.291015124998864</v>
      </c>
    </row>
    <row r="9303" spans="1:13" x14ac:dyDescent="0.25">
      <c r="A9303" s="267">
        <v>13072092</v>
      </c>
      <c r="B9303" s="267" t="s">
        <v>20209</v>
      </c>
      <c r="C9303" s="267" t="s">
        <v>2525</v>
      </c>
      <c r="D9303" s="268"/>
      <c r="E9303" s="267">
        <v>70</v>
      </c>
      <c r="F9303" s="269">
        <v>255</v>
      </c>
      <c r="G9303" s="270">
        <v>513.20000000000005</v>
      </c>
      <c r="M9303" s="267">
        <v>-89.140911135505974</v>
      </c>
    </row>
    <row r="9304" spans="1:13" x14ac:dyDescent="0.25">
      <c r="A9304" s="267">
        <v>13072093</v>
      </c>
      <c r="B9304" s="267" t="s">
        <v>20211</v>
      </c>
      <c r="C9304" s="267" t="s">
        <v>2525</v>
      </c>
      <c r="D9304" s="268"/>
      <c r="E9304" s="267">
        <v>70</v>
      </c>
      <c r="F9304" s="269">
        <v>2751</v>
      </c>
      <c r="G9304" s="270">
        <v>5528.8</v>
      </c>
      <c r="M9304" s="267">
        <v>-85.261631972234326</v>
      </c>
    </row>
    <row r="9305" spans="1:13" x14ac:dyDescent="0.25">
      <c r="A9305" s="267">
        <v>13072094</v>
      </c>
      <c r="B9305" s="267" t="s">
        <v>20213</v>
      </c>
      <c r="C9305" s="267" t="s">
        <v>2525</v>
      </c>
      <c r="D9305" s="268"/>
      <c r="E9305" s="267">
        <v>70</v>
      </c>
      <c r="F9305" s="269">
        <v>238</v>
      </c>
      <c r="G9305" s="270">
        <v>478.8</v>
      </c>
      <c r="M9305" s="267">
        <v>-89.980815888639356</v>
      </c>
    </row>
    <row r="9306" spans="1:13" x14ac:dyDescent="0.25">
      <c r="A9306" s="267">
        <v>13072095</v>
      </c>
      <c r="B9306" s="267" t="s">
        <v>20215</v>
      </c>
      <c r="C9306" s="267" t="s">
        <v>22275</v>
      </c>
      <c r="D9306" s="268"/>
      <c r="E9306" s="267">
        <v>70</v>
      </c>
      <c r="F9306" s="269">
        <v>2502</v>
      </c>
      <c r="G9306" s="270">
        <v>5028.3999999999996</v>
      </c>
      <c r="M9306" s="267">
        <v>-87.985542869704588</v>
      </c>
    </row>
    <row r="9307" spans="1:13" x14ac:dyDescent="0.25">
      <c r="A9307" s="267">
        <v>13072096</v>
      </c>
      <c r="B9307" s="267" t="s">
        <v>20217</v>
      </c>
      <c r="C9307" s="267" t="s">
        <v>2525</v>
      </c>
      <c r="D9307" s="268"/>
      <c r="E9307" s="267">
        <v>70</v>
      </c>
      <c r="F9307" s="269">
        <v>267</v>
      </c>
      <c r="G9307" s="270">
        <v>536</v>
      </c>
      <c r="M9307" s="267">
        <v>-87.438223335105889</v>
      </c>
    </row>
    <row r="9308" spans="1:13" x14ac:dyDescent="0.25">
      <c r="A9308" s="267">
        <v>13072097</v>
      </c>
      <c r="B9308" s="267" t="s">
        <v>20219</v>
      </c>
      <c r="C9308" s="267" t="s">
        <v>2525</v>
      </c>
      <c r="D9308" s="268"/>
      <c r="E9308" s="267">
        <v>70</v>
      </c>
      <c r="F9308" s="269">
        <v>250</v>
      </c>
      <c r="G9308" s="270">
        <v>503.4</v>
      </c>
      <c r="M9308" s="267">
        <v>-90.539108516509202</v>
      </c>
    </row>
    <row r="9309" spans="1:13" x14ac:dyDescent="0.25">
      <c r="A9309" s="267">
        <v>13072098</v>
      </c>
      <c r="B9309" s="267" t="s">
        <v>20221</v>
      </c>
      <c r="C9309" s="267" t="s">
        <v>2525</v>
      </c>
      <c r="D9309" s="268"/>
      <c r="E9309" s="267">
        <v>50</v>
      </c>
      <c r="F9309" s="269">
        <v>685</v>
      </c>
      <c r="G9309" s="270">
        <v>1377.2</v>
      </c>
      <c r="M9309" s="267">
        <v>-71.340655783904182</v>
      </c>
    </row>
    <row r="9310" spans="1:13" x14ac:dyDescent="0.25">
      <c r="A9310" s="267">
        <v>13072099</v>
      </c>
      <c r="B9310" s="267" t="s">
        <v>20223</v>
      </c>
      <c r="C9310" s="267" t="s">
        <v>2525</v>
      </c>
      <c r="D9310" s="268"/>
      <c r="E9310" s="267">
        <v>70</v>
      </c>
      <c r="F9310" s="269">
        <v>235</v>
      </c>
      <c r="G9310" s="270">
        <v>471.4</v>
      </c>
      <c r="M9310" s="267">
        <v>-87.651455459570826</v>
      </c>
    </row>
    <row r="9311" spans="1:13" x14ac:dyDescent="0.25">
      <c r="A9311" s="267">
        <v>13072101</v>
      </c>
      <c r="B9311" s="267" t="s">
        <v>7202</v>
      </c>
      <c r="C9311" s="267" t="s">
        <v>2525</v>
      </c>
      <c r="D9311" s="268"/>
      <c r="E9311" s="267">
        <v>70</v>
      </c>
      <c r="F9311" s="269">
        <v>372</v>
      </c>
      <c r="G9311" s="270">
        <v>747.6</v>
      </c>
      <c r="M9311" s="267">
        <v>-85.451472430634936</v>
      </c>
    </row>
    <row r="9312" spans="1:13" x14ac:dyDescent="0.25">
      <c r="A9312" s="267">
        <v>13072102</v>
      </c>
      <c r="B9312" s="267" t="s">
        <v>20226</v>
      </c>
      <c r="C9312" s="267" t="s">
        <v>2525</v>
      </c>
      <c r="D9312" s="268"/>
      <c r="E9312" s="267">
        <v>70</v>
      </c>
      <c r="F9312" s="269">
        <v>70</v>
      </c>
      <c r="G9312" s="270">
        <v>141.4</v>
      </c>
      <c r="M9312" s="267">
        <v>-88.967534251454524</v>
      </c>
    </row>
    <row r="9313" spans="1:13" x14ac:dyDescent="0.25">
      <c r="A9313" s="267">
        <v>13072103</v>
      </c>
      <c r="B9313" s="267" t="s">
        <v>20228</v>
      </c>
      <c r="C9313" s="267" t="s">
        <v>2525</v>
      </c>
      <c r="D9313" s="268"/>
      <c r="E9313" s="267">
        <v>70</v>
      </c>
      <c r="F9313" s="269">
        <v>236</v>
      </c>
      <c r="G9313" s="270">
        <v>473.8</v>
      </c>
      <c r="M9313" s="267">
        <v>-90.635371154378859</v>
      </c>
    </row>
    <row r="9314" spans="1:13" x14ac:dyDescent="0.25">
      <c r="A9314" s="267">
        <v>13072104</v>
      </c>
      <c r="B9314" s="267" t="s">
        <v>20230</v>
      </c>
      <c r="C9314" s="267" t="s">
        <v>2525</v>
      </c>
      <c r="D9314" s="268"/>
      <c r="E9314" s="267">
        <v>70</v>
      </c>
      <c r="F9314" s="269">
        <v>563</v>
      </c>
      <c r="G9314" s="270">
        <v>1130.8</v>
      </c>
      <c r="M9314" s="267">
        <v>-91.017043691824526</v>
      </c>
    </row>
    <row r="9315" spans="1:13" x14ac:dyDescent="0.25">
      <c r="A9315" s="267">
        <v>13072105</v>
      </c>
      <c r="B9315" s="267" t="s">
        <v>20232</v>
      </c>
      <c r="C9315" s="267" t="s">
        <v>22275</v>
      </c>
      <c r="D9315" s="268"/>
      <c r="E9315" s="267">
        <v>70</v>
      </c>
      <c r="F9315" s="269">
        <v>1949</v>
      </c>
      <c r="G9315" s="270">
        <v>3918</v>
      </c>
      <c r="M9315" s="267">
        <v>-85.932563868271046</v>
      </c>
    </row>
    <row r="9316" spans="1:13" x14ac:dyDescent="0.25">
      <c r="A9316" s="267">
        <v>13072106</v>
      </c>
      <c r="B9316" s="267" t="s">
        <v>20234</v>
      </c>
      <c r="C9316" s="267" t="s">
        <v>22275</v>
      </c>
      <c r="D9316" s="268"/>
      <c r="E9316" s="267">
        <v>60</v>
      </c>
      <c r="F9316" s="269">
        <v>4395</v>
      </c>
      <c r="G9316" s="270">
        <v>8834.4</v>
      </c>
      <c r="M9316" s="267">
        <v>-83.899008397782552</v>
      </c>
    </row>
    <row r="9317" spans="1:13" x14ac:dyDescent="0.25">
      <c r="A9317" s="267">
        <v>13072107</v>
      </c>
      <c r="B9317" s="267" t="s">
        <v>20236</v>
      </c>
      <c r="C9317" s="267" t="s">
        <v>2525</v>
      </c>
      <c r="D9317" s="268"/>
      <c r="E9317" s="267">
        <v>70</v>
      </c>
      <c r="F9317" s="269">
        <v>223</v>
      </c>
      <c r="G9317" s="270">
        <v>448.6</v>
      </c>
      <c r="M9317" s="267">
        <v>-88.011283096920252</v>
      </c>
    </row>
    <row r="9318" spans="1:13" x14ac:dyDescent="0.25">
      <c r="A9318" s="267">
        <v>13072108</v>
      </c>
      <c r="B9318" s="267" t="s">
        <v>20238</v>
      </c>
      <c r="C9318" s="267" t="s">
        <v>2525</v>
      </c>
      <c r="D9318" s="268"/>
      <c r="E9318" s="267">
        <v>60</v>
      </c>
      <c r="F9318" s="269">
        <v>289</v>
      </c>
      <c r="G9318" s="270">
        <v>580.4</v>
      </c>
      <c r="M9318" s="267">
        <v>-82.701158281198417</v>
      </c>
    </row>
    <row r="9319" spans="1:13" x14ac:dyDescent="0.25">
      <c r="A9319" s="267">
        <v>13072109</v>
      </c>
      <c r="B9319" s="267" t="s">
        <v>20240</v>
      </c>
      <c r="C9319" s="267" t="s">
        <v>2525</v>
      </c>
      <c r="D9319" s="268"/>
      <c r="E9319" s="267">
        <v>70</v>
      </c>
      <c r="F9319" s="269">
        <v>202</v>
      </c>
      <c r="G9319" s="270">
        <v>405.4</v>
      </c>
      <c r="M9319" s="267">
        <v>-87.232676844035836</v>
      </c>
    </row>
    <row r="9320" spans="1:13" x14ac:dyDescent="0.25">
      <c r="A9320" s="267">
        <v>13072110</v>
      </c>
      <c r="B9320" s="267" t="s">
        <v>20242</v>
      </c>
      <c r="C9320" s="267" t="s">
        <v>2525</v>
      </c>
      <c r="D9320" s="268"/>
      <c r="E9320" s="267">
        <v>70</v>
      </c>
      <c r="F9320" s="269">
        <v>159</v>
      </c>
      <c r="G9320" s="270">
        <v>319.2</v>
      </c>
      <c r="M9320" s="267">
        <v>-90.04858398244464</v>
      </c>
    </row>
    <row r="9321" spans="1:13" x14ac:dyDescent="0.25">
      <c r="A9321" s="267">
        <v>13072111</v>
      </c>
      <c r="B9321" s="267" t="s">
        <v>20244</v>
      </c>
      <c r="C9321" s="267" t="s">
        <v>2525</v>
      </c>
      <c r="D9321" s="268"/>
      <c r="E9321" s="267">
        <v>70</v>
      </c>
      <c r="F9321" s="269">
        <v>226</v>
      </c>
      <c r="G9321" s="270">
        <v>454.8</v>
      </c>
      <c r="M9321" s="267">
        <v>-85.371656039839905</v>
      </c>
    </row>
    <row r="9322" spans="1:13" x14ac:dyDescent="0.25">
      <c r="A9322" s="267">
        <v>13072112</v>
      </c>
      <c r="B9322" s="267" t="s">
        <v>20246</v>
      </c>
      <c r="C9322" s="267" t="s">
        <v>2525</v>
      </c>
      <c r="D9322" s="268"/>
      <c r="E9322" s="267">
        <v>70</v>
      </c>
      <c r="F9322" s="269">
        <v>674</v>
      </c>
      <c r="G9322" s="270">
        <v>1354.6</v>
      </c>
      <c r="M9322" s="267">
        <v>-92.278422627751951</v>
      </c>
    </row>
    <row r="9323" spans="1:13" x14ac:dyDescent="0.25">
      <c r="A9323" s="267">
        <v>13072113</v>
      </c>
      <c r="B9323" s="267" t="s">
        <v>20248</v>
      </c>
      <c r="C9323" s="267" t="s">
        <v>2525</v>
      </c>
      <c r="D9323" s="268"/>
      <c r="E9323" s="267">
        <v>70</v>
      </c>
      <c r="F9323" s="269">
        <v>177</v>
      </c>
      <c r="G9323" s="270">
        <v>355.4</v>
      </c>
      <c r="M9323" s="267">
        <v>-87.286203801791345</v>
      </c>
    </row>
    <row r="9324" spans="1:13" x14ac:dyDescent="0.25">
      <c r="A9324" s="267">
        <v>13072114</v>
      </c>
      <c r="B9324" s="267" t="s">
        <v>20250</v>
      </c>
      <c r="C9324" s="267" t="s">
        <v>2525</v>
      </c>
      <c r="D9324" s="268"/>
      <c r="E9324" s="267">
        <v>70</v>
      </c>
      <c r="F9324" s="269">
        <v>471</v>
      </c>
      <c r="G9324" s="270">
        <v>946.6</v>
      </c>
      <c r="M9324" s="267">
        <v>-91.388806858724038</v>
      </c>
    </row>
    <row r="9325" spans="1:13" x14ac:dyDescent="0.25">
      <c r="A9325" s="267">
        <v>13072116</v>
      </c>
      <c r="B9325" s="267" t="s">
        <v>20252</v>
      </c>
      <c r="C9325" s="267" t="s">
        <v>2525</v>
      </c>
      <c r="D9325" s="268"/>
      <c r="E9325" s="267">
        <v>70</v>
      </c>
      <c r="F9325" s="269">
        <v>386</v>
      </c>
      <c r="G9325" s="270">
        <v>775.4</v>
      </c>
      <c r="M9325" s="267">
        <v>-90.066691524906176</v>
      </c>
    </row>
    <row r="9326" spans="1:13" x14ac:dyDescent="0.25">
      <c r="A9326" s="267">
        <v>13072117</v>
      </c>
      <c r="B9326" s="267" t="s">
        <v>20254</v>
      </c>
      <c r="C9326" s="267" t="s">
        <v>2525</v>
      </c>
      <c r="D9326" s="268"/>
      <c r="E9326" s="267">
        <v>50</v>
      </c>
      <c r="F9326" s="269">
        <v>394</v>
      </c>
      <c r="G9326" s="270">
        <v>792</v>
      </c>
      <c r="M9326" s="267">
        <v>-55.075283749123692</v>
      </c>
    </row>
    <row r="9327" spans="1:13" x14ac:dyDescent="0.25">
      <c r="A9327" s="267">
        <v>13072118</v>
      </c>
      <c r="B9327" s="267" t="s">
        <v>20256</v>
      </c>
      <c r="C9327" s="267" t="s">
        <v>2525</v>
      </c>
      <c r="D9327" s="268"/>
      <c r="E9327" s="267">
        <v>70</v>
      </c>
      <c r="F9327" s="269">
        <v>191</v>
      </c>
      <c r="G9327" s="270">
        <v>383</v>
      </c>
      <c r="M9327" s="267">
        <v>-89.547697694430568</v>
      </c>
    </row>
    <row r="9328" spans="1:13" x14ac:dyDescent="0.25">
      <c r="A9328" s="267">
        <v>13072119</v>
      </c>
      <c r="B9328" s="267" t="s">
        <v>20258</v>
      </c>
      <c r="C9328" s="267" t="s">
        <v>2525</v>
      </c>
      <c r="D9328" s="268"/>
      <c r="E9328" s="267">
        <v>70</v>
      </c>
      <c r="F9328" s="269">
        <v>315</v>
      </c>
      <c r="G9328" s="270">
        <v>632.6</v>
      </c>
      <c r="M9328" s="267">
        <v>-92.13092871893808</v>
      </c>
    </row>
    <row r="9329" spans="1:13" x14ac:dyDescent="0.25">
      <c r="A9329" s="267">
        <v>13072120</v>
      </c>
      <c r="B9329" s="267" t="s">
        <v>20260</v>
      </c>
      <c r="C9329" s="267" t="s">
        <v>2525</v>
      </c>
      <c r="D9329" s="268"/>
      <c r="E9329" s="267">
        <v>70</v>
      </c>
      <c r="F9329" s="269">
        <v>219</v>
      </c>
      <c r="G9329" s="270">
        <v>440.2</v>
      </c>
      <c r="M9329" s="267">
        <v>-91.418342805039785</v>
      </c>
    </row>
    <row r="9330" spans="1:13" x14ac:dyDescent="0.25">
      <c r="A9330" s="267">
        <v>13072121</v>
      </c>
      <c r="B9330" s="267" t="s">
        <v>20262</v>
      </c>
      <c r="C9330" s="267" t="s">
        <v>2525</v>
      </c>
      <c r="D9330" s="268"/>
      <c r="E9330" s="267">
        <v>70</v>
      </c>
      <c r="F9330" s="269">
        <v>680</v>
      </c>
      <c r="G9330" s="270">
        <v>1367.2</v>
      </c>
      <c r="M9330" s="267">
        <v>-85.779396896285988</v>
      </c>
    </row>
    <row r="9331" spans="1:13" x14ac:dyDescent="0.25">
      <c r="A9331" s="267">
        <v>13073001</v>
      </c>
      <c r="B9331" s="267" t="s">
        <v>20264</v>
      </c>
      <c r="C9331" s="267" t="s">
        <v>2525</v>
      </c>
      <c r="D9331" s="268"/>
      <c r="E9331" s="267">
        <v>60</v>
      </c>
      <c r="F9331" s="269">
        <v>1027</v>
      </c>
      <c r="G9331" s="270">
        <v>2063.4</v>
      </c>
      <c r="M9331" s="267">
        <v>-82.232901455546184</v>
      </c>
    </row>
    <row r="9332" spans="1:13" x14ac:dyDescent="0.25">
      <c r="A9332" s="267">
        <v>13073002</v>
      </c>
      <c r="B9332" s="267" t="s">
        <v>20266</v>
      </c>
      <c r="C9332" s="267" t="s">
        <v>2525</v>
      </c>
      <c r="D9332" s="268"/>
      <c r="E9332" s="267">
        <v>50</v>
      </c>
      <c r="F9332" s="269">
        <v>335</v>
      </c>
      <c r="G9332" s="270">
        <v>673.4</v>
      </c>
      <c r="M9332" s="267">
        <v>-68.105149551388138</v>
      </c>
    </row>
    <row r="9333" spans="1:13" x14ac:dyDescent="0.25">
      <c r="A9333" s="267">
        <v>13073003</v>
      </c>
      <c r="B9333" s="267" t="s">
        <v>20268</v>
      </c>
      <c r="C9333" s="267" t="s">
        <v>2525</v>
      </c>
      <c r="D9333" s="268"/>
      <c r="E9333" s="267">
        <v>70</v>
      </c>
      <c r="F9333" s="269">
        <v>598</v>
      </c>
      <c r="G9333" s="270">
        <v>1201.5999999999999</v>
      </c>
      <c r="M9333" s="267">
        <v>-85.866283251868353</v>
      </c>
    </row>
    <row r="9334" spans="1:13" x14ac:dyDescent="0.25">
      <c r="A9334" s="267">
        <v>13073004</v>
      </c>
      <c r="B9334" s="267" t="s">
        <v>7532</v>
      </c>
      <c r="C9334" s="267" t="s">
        <v>2525</v>
      </c>
      <c r="D9334" s="268"/>
      <c r="E9334" s="267">
        <v>70</v>
      </c>
      <c r="F9334" s="269">
        <v>494</v>
      </c>
      <c r="G9334" s="270">
        <v>992.8</v>
      </c>
      <c r="M9334" s="267">
        <v>-88.077060661777253</v>
      </c>
    </row>
    <row r="9335" spans="1:13" x14ac:dyDescent="0.25">
      <c r="A9335" s="267">
        <v>13073005</v>
      </c>
      <c r="B9335" s="267" t="s">
        <v>20271</v>
      </c>
      <c r="C9335" s="267" t="s">
        <v>2525</v>
      </c>
      <c r="D9335" s="268"/>
      <c r="E9335" s="267">
        <v>70</v>
      </c>
      <c r="F9335" s="269">
        <v>475</v>
      </c>
      <c r="G9335" s="270">
        <v>954.8</v>
      </c>
      <c r="M9335" s="267">
        <v>-89.796356221623142</v>
      </c>
    </row>
    <row r="9336" spans="1:13" x14ac:dyDescent="0.25">
      <c r="A9336" s="267">
        <v>13073006</v>
      </c>
      <c r="B9336" s="267" t="s">
        <v>20273</v>
      </c>
      <c r="C9336" s="267" t="s">
        <v>2525</v>
      </c>
      <c r="D9336" s="268"/>
      <c r="E9336" s="267">
        <v>60</v>
      </c>
      <c r="F9336" s="269">
        <v>427</v>
      </c>
      <c r="G9336" s="270">
        <v>858.4</v>
      </c>
      <c r="M9336" s="267">
        <v>-83.685617564218575</v>
      </c>
    </row>
    <row r="9337" spans="1:13" x14ac:dyDescent="0.25">
      <c r="A9337" s="267">
        <v>13073007</v>
      </c>
      <c r="B9337" s="267" t="s">
        <v>20275</v>
      </c>
      <c r="C9337" s="267" t="s">
        <v>22275</v>
      </c>
      <c r="D9337" s="268"/>
      <c r="E9337" s="267">
        <v>70</v>
      </c>
      <c r="F9337" s="269">
        <v>853</v>
      </c>
      <c r="G9337" s="270">
        <v>1714.2</v>
      </c>
      <c r="M9337" s="267">
        <v>-88.88309342501401</v>
      </c>
    </row>
    <row r="9338" spans="1:13" x14ac:dyDescent="0.25">
      <c r="A9338" s="267">
        <v>13073009</v>
      </c>
      <c r="B9338" s="267" t="s">
        <v>20277</v>
      </c>
      <c r="C9338" s="267" t="s">
        <v>22275</v>
      </c>
      <c r="D9338" s="268"/>
      <c r="E9338" s="267">
        <v>70</v>
      </c>
      <c r="F9338" s="269">
        <v>4318</v>
      </c>
      <c r="G9338" s="270">
        <v>8679</v>
      </c>
      <c r="M9338" s="267">
        <v>-88.498514774049283</v>
      </c>
    </row>
    <row r="9339" spans="1:13" x14ac:dyDescent="0.25">
      <c r="A9339" s="267">
        <v>13073010</v>
      </c>
      <c r="B9339" s="267" t="s">
        <v>20279</v>
      </c>
      <c r="C9339" s="267" t="s">
        <v>22275</v>
      </c>
      <c r="D9339" s="268"/>
      <c r="E9339" s="267">
        <v>60</v>
      </c>
      <c r="F9339" s="269">
        <v>6960</v>
      </c>
      <c r="G9339" s="270">
        <v>13989.4</v>
      </c>
      <c r="M9339" s="267">
        <v>-83.783106050346774</v>
      </c>
    </row>
    <row r="9340" spans="1:13" x14ac:dyDescent="0.25">
      <c r="A9340" s="267">
        <v>13073011</v>
      </c>
      <c r="B9340" s="267" t="s">
        <v>20281</v>
      </c>
      <c r="C9340" s="267" t="s">
        <v>2525</v>
      </c>
      <c r="D9340" s="268"/>
      <c r="E9340" s="267">
        <v>50</v>
      </c>
      <c r="F9340" s="269">
        <v>2620</v>
      </c>
      <c r="G9340" s="270">
        <v>5265.2</v>
      </c>
      <c r="M9340" s="267">
        <v>-72.845364389281315</v>
      </c>
    </row>
    <row r="9341" spans="1:13" x14ac:dyDescent="0.25">
      <c r="A9341" s="267">
        <v>13073012</v>
      </c>
      <c r="B9341" s="267" t="s">
        <v>20283</v>
      </c>
      <c r="C9341" s="267" t="s">
        <v>2525</v>
      </c>
      <c r="D9341" s="268"/>
      <c r="E9341" s="267">
        <v>70</v>
      </c>
      <c r="F9341" s="269">
        <v>562</v>
      </c>
      <c r="G9341" s="270">
        <v>1129</v>
      </c>
      <c r="M9341" s="267">
        <v>-85.942788497598187</v>
      </c>
    </row>
    <row r="9342" spans="1:13" x14ac:dyDescent="0.25">
      <c r="A9342" s="267">
        <v>13073013</v>
      </c>
      <c r="B9342" s="267" t="s">
        <v>20285</v>
      </c>
      <c r="C9342" s="267" t="s">
        <v>2525</v>
      </c>
      <c r="D9342" s="268"/>
      <c r="E9342" s="267">
        <v>50</v>
      </c>
      <c r="F9342" s="269">
        <v>342</v>
      </c>
      <c r="G9342" s="270">
        <v>687.6</v>
      </c>
      <c r="M9342" s="267">
        <v>-74.710597612020422</v>
      </c>
    </row>
    <row r="9343" spans="1:13" x14ac:dyDescent="0.25">
      <c r="A9343" s="267">
        <v>13073014</v>
      </c>
      <c r="B9343" s="267" t="s">
        <v>20287</v>
      </c>
      <c r="C9343" s="267" t="s">
        <v>2525</v>
      </c>
      <c r="D9343" s="268"/>
      <c r="E9343" s="267">
        <v>70</v>
      </c>
      <c r="F9343" s="269">
        <v>119</v>
      </c>
      <c r="G9343" s="270">
        <v>239.8</v>
      </c>
      <c r="M9343" s="267">
        <v>-86.305598704666437</v>
      </c>
    </row>
    <row r="9344" spans="1:13" x14ac:dyDescent="0.25">
      <c r="A9344" s="267">
        <v>13073015</v>
      </c>
      <c r="B9344" s="267" t="s">
        <v>20289</v>
      </c>
      <c r="C9344" s="267" t="s">
        <v>2525</v>
      </c>
      <c r="D9344" s="268"/>
      <c r="E9344" s="267">
        <v>70</v>
      </c>
      <c r="F9344" s="269">
        <v>501</v>
      </c>
      <c r="G9344" s="270">
        <v>1007.8</v>
      </c>
      <c r="M9344" s="267">
        <v>-85.758964930087927</v>
      </c>
    </row>
    <row r="9345" spans="1:13" x14ac:dyDescent="0.25">
      <c r="A9345" s="267">
        <v>13073016</v>
      </c>
      <c r="B9345" s="267" t="s">
        <v>20291</v>
      </c>
      <c r="C9345" s="267" t="s">
        <v>2525</v>
      </c>
      <c r="D9345" s="268"/>
      <c r="E9345" s="267">
        <v>70</v>
      </c>
      <c r="F9345" s="269">
        <v>255</v>
      </c>
      <c r="G9345" s="270">
        <v>512</v>
      </c>
      <c r="M9345" s="267">
        <v>-88.310058354731552</v>
      </c>
    </row>
    <row r="9346" spans="1:13" x14ac:dyDescent="0.25">
      <c r="A9346" s="267">
        <v>13073017</v>
      </c>
      <c r="B9346" s="267" t="s">
        <v>20293</v>
      </c>
      <c r="C9346" s="267" t="s">
        <v>2525</v>
      </c>
      <c r="D9346" s="268"/>
      <c r="E9346" s="267">
        <v>60</v>
      </c>
      <c r="F9346" s="269">
        <v>764</v>
      </c>
      <c r="G9346" s="270">
        <v>1535.6</v>
      </c>
      <c r="M9346" s="267">
        <v>-82.618539285439823</v>
      </c>
    </row>
    <row r="9347" spans="1:13" x14ac:dyDescent="0.25">
      <c r="A9347" s="267">
        <v>13073018</v>
      </c>
      <c r="B9347" s="267" t="s">
        <v>20295</v>
      </c>
      <c r="C9347" s="267" t="s">
        <v>2525</v>
      </c>
      <c r="D9347" s="268"/>
      <c r="E9347" s="267">
        <v>70</v>
      </c>
      <c r="F9347" s="269">
        <v>236</v>
      </c>
      <c r="G9347" s="270">
        <v>474.6</v>
      </c>
      <c r="M9347" s="267">
        <v>-89.917979694023103</v>
      </c>
    </row>
    <row r="9348" spans="1:13" x14ac:dyDescent="0.25">
      <c r="A9348" s="267">
        <v>13073019</v>
      </c>
      <c r="B9348" s="267" t="s">
        <v>20297</v>
      </c>
      <c r="C9348" s="267" t="s">
        <v>2525</v>
      </c>
      <c r="D9348" s="268"/>
      <c r="E9348" s="267">
        <v>70</v>
      </c>
      <c r="F9348" s="269">
        <v>601</v>
      </c>
      <c r="G9348" s="270">
        <v>1208.5999999999999</v>
      </c>
      <c r="M9348" s="267">
        <v>-85.801862786101083</v>
      </c>
    </row>
    <row r="9349" spans="1:13" x14ac:dyDescent="0.25">
      <c r="A9349" s="267">
        <v>13073020</v>
      </c>
      <c r="B9349" s="267" t="s">
        <v>20299</v>
      </c>
      <c r="C9349" s="267" t="s">
        <v>2525</v>
      </c>
      <c r="D9349" s="268"/>
      <c r="E9349" s="267">
        <v>70</v>
      </c>
      <c r="F9349" s="269">
        <v>120</v>
      </c>
      <c r="G9349" s="270">
        <v>241.4</v>
      </c>
      <c r="M9349" s="267">
        <v>-89.114970603021618</v>
      </c>
    </row>
    <row r="9350" spans="1:13" x14ac:dyDescent="0.25">
      <c r="A9350" s="267">
        <v>13073021</v>
      </c>
      <c r="B9350" s="267" t="s">
        <v>20301</v>
      </c>
      <c r="C9350" s="267" t="s">
        <v>2525</v>
      </c>
      <c r="D9350" s="268"/>
      <c r="E9350" s="267">
        <v>70</v>
      </c>
      <c r="F9350" s="269">
        <v>392</v>
      </c>
      <c r="G9350" s="270">
        <v>788</v>
      </c>
      <c r="M9350" s="267">
        <v>-92.528860075608875</v>
      </c>
    </row>
    <row r="9351" spans="1:13" x14ac:dyDescent="0.25">
      <c r="A9351" s="267">
        <v>13073022</v>
      </c>
      <c r="B9351" s="267" t="s">
        <v>20303</v>
      </c>
      <c r="C9351" s="267" t="s">
        <v>2525</v>
      </c>
      <c r="D9351" s="268"/>
      <c r="E9351" s="267">
        <v>70</v>
      </c>
      <c r="F9351" s="269">
        <v>391</v>
      </c>
      <c r="G9351" s="270">
        <v>786.4</v>
      </c>
      <c r="M9351" s="267">
        <v>-89.726411659605532</v>
      </c>
    </row>
    <row r="9352" spans="1:13" x14ac:dyDescent="0.25">
      <c r="A9352" s="267">
        <v>13073023</v>
      </c>
      <c r="B9352" s="267" t="s">
        <v>3358</v>
      </c>
      <c r="C9352" s="267" t="s">
        <v>2525</v>
      </c>
      <c r="D9352" s="268"/>
      <c r="E9352" s="267">
        <v>70</v>
      </c>
      <c r="F9352" s="269">
        <v>364</v>
      </c>
      <c r="G9352" s="270">
        <v>732.6</v>
      </c>
      <c r="M9352" s="267">
        <v>-93.067663101447451</v>
      </c>
    </row>
    <row r="9353" spans="1:13" x14ac:dyDescent="0.25">
      <c r="A9353" s="267">
        <v>13073024</v>
      </c>
      <c r="B9353" s="267" t="s">
        <v>20306</v>
      </c>
      <c r="C9353" s="267" t="s">
        <v>22275</v>
      </c>
      <c r="D9353" s="268"/>
      <c r="E9353" s="267">
        <v>70</v>
      </c>
      <c r="F9353" s="269">
        <v>734</v>
      </c>
      <c r="G9353" s="270">
        <v>1476.2</v>
      </c>
      <c r="M9353" s="267">
        <v>-89.281824321216462</v>
      </c>
    </row>
    <row r="9354" spans="1:13" x14ac:dyDescent="0.25">
      <c r="A9354" s="267">
        <v>13073025</v>
      </c>
      <c r="B9354" s="267" t="s">
        <v>832</v>
      </c>
      <c r="C9354" s="267" t="s">
        <v>2525</v>
      </c>
      <c r="D9354" s="268"/>
      <c r="E9354" s="267">
        <v>70</v>
      </c>
      <c r="F9354" s="269">
        <v>420</v>
      </c>
      <c r="G9354" s="270">
        <v>844.8</v>
      </c>
      <c r="M9354" s="267">
        <v>-88.589175300614215</v>
      </c>
    </row>
    <row r="9355" spans="1:13" x14ac:dyDescent="0.25">
      <c r="A9355" s="267">
        <v>13073026</v>
      </c>
      <c r="B9355" s="267" t="s">
        <v>20309</v>
      </c>
      <c r="C9355" s="267" t="s">
        <v>2525</v>
      </c>
      <c r="D9355" s="268"/>
      <c r="E9355" s="267">
        <v>70</v>
      </c>
      <c r="F9355" s="269">
        <v>202</v>
      </c>
      <c r="G9355" s="270">
        <v>406</v>
      </c>
      <c r="M9355" s="267">
        <v>-86.771192698710152</v>
      </c>
    </row>
    <row r="9356" spans="1:13" x14ac:dyDescent="0.25">
      <c r="A9356" s="267">
        <v>13073027</v>
      </c>
      <c r="B9356" s="267" t="s">
        <v>22302</v>
      </c>
      <c r="C9356" s="267" t="s">
        <v>22275</v>
      </c>
      <c r="D9356" s="268"/>
      <c r="E9356" s="267">
        <v>70</v>
      </c>
      <c r="F9356" s="269">
        <v>1139</v>
      </c>
      <c r="G9356" s="270">
        <v>2288.4</v>
      </c>
      <c r="M9356" s="267">
        <v>-89.015857570801231</v>
      </c>
    </row>
    <row r="9357" spans="1:13" x14ac:dyDescent="0.25">
      <c r="A9357" s="267">
        <v>13073028</v>
      </c>
      <c r="B9357" s="267" t="s">
        <v>20312</v>
      </c>
      <c r="C9357" s="267" t="s">
        <v>2525</v>
      </c>
      <c r="D9357" s="268"/>
      <c r="E9357" s="267">
        <v>70</v>
      </c>
      <c r="F9357" s="269">
        <v>682</v>
      </c>
      <c r="G9357" s="270">
        <v>1371.8</v>
      </c>
      <c r="M9357" s="267">
        <v>-91.050240256443161</v>
      </c>
    </row>
    <row r="9358" spans="1:13" x14ac:dyDescent="0.25">
      <c r="A9358" s="267">
        <v>13073029</v>
      </c>
      <c r="B9358" s="267" t="s">
        <v>20314</v>
      </c>
      <c r="C9358" s="267" t="s">
        <v>2525</v>
      </c>
      <c r="D9358" s="268"/>
      <c r="E9358" s="267">
        <v>70</v>
      </c>
      <c r="F9358" s="269">
        <v>277</v>
      </c>
      <c r="G9358" s="270">
        <v>557</v>
      </c>
      <c r="M9358" s="267">
        <v>-89.701311813654542</v>
      </c>
    </row>
    <row r="9359" spans="1:13" x14ac:dyDescent="0.25">
      <c r="A9359" s="267">
        <v>13073030</v>
      </c>
      <c r="B9359" s="267" t="s">
        <v>20316</v>
      </c>
      <c r="C9359" s="267" t="s">
        <v>2525</v>
      </c>
      <c r="D9359" s="268"/>
      <c r="E9359" s="267">
        <v>60</v>
      </c>
      <c r="F9359" s="269">
        <v>500</v>
      </c>
      <c r="G9359" s="270">
        <v>1004.2</v>
      </c>
      <c r="M9359" s="267">
        <v>-84.769884329437275</v>
      </c>
    </row>
    <row r="9360" spans="1:13" x14ac:dyDescent="0.25">
      <c r="A9360" s="267">
        <v>13073031</v>
      </c>
      <c r="B9360" s="267" t="s">
        <v>20318</v>
      </c>
      <c r="C9360" s="267" t="s">
        <v>2525</v>
      </c>
      <c r="D9360" s="268"/>
      <c r="E9360" s="267">
        <v>60</v>
      </c>
      <c r="F9360" s="269">
        <v>615</v>
      </c>
      <c r="G9360" s="270">
        <v>1235.2</v>
      </c>
      <c r="M9360" s="267">
        <v>-79.61057686713616</v>
      </c>
    </row>
    <row r="9361" spans="1:13" x14ac:dyDescent="0.25">
      <c r="A9361" s="267">
        <v>13073032</v>
      </c>
      <c r="B9361" s="267" t="s">
        <v>20320</v>
      </c>
      <c r="C9361" s="267" t="s">
        <v>2525</v>
      </c>
      <c r="D9361" s="268"/>
      <c r="E9361" s="267">
        <v>70</v>
      </c>
      <c r="F9361" s="269">
        <v>278</v>
      </c>
      <c r="G9361" s="270">
        <v>559.20000000000005</v>
      </c>
      <c r="M9361" s="267">
        <v>-85.006202456691227</v>
      </c>
    </row>
    <row r="9362" spans="1:13" x14ac:dyDescent="0.25">
      <c r="A9362" s="267">
        <v>13073033</v>
      </c>
      <c r="B9362" s="267" t="s">
        <v>20322</v>
      </c>
      <c r="C9362" s="267" t="s">
        <v>2525</v>
      </c>
      <c r="D9362" s="268"/>
      <c r="E9362" s="267">
        <v>70</v>
      </c>
      <c r="F9362" s="269">
        <v>298</v>
      </c>
      <c r="G9362" s="270">
        <v>599.6</v>
      </c>
      <c r="M9362" s="267">
        <v>-91.304851773077189</v>
      </c>
    </row>
    <row r="9363" spans="1:13" x14ac:dyDescent="0.25">
      <c r="A9363" s="267">
        <v>13073034</v>
      </c>
      <c r="B9363" s="267" t="s">
        <v>20324</v>
      </c>
      <c r="C9363" s="267" t="s">
        <v>2525</v>
      </c>
      <c r="D9363" s="268"/>
      <c r="E9363" s="267">
        <v>70</v>
      </c>
      <c r="F9363" s="269">
        <v>345</v>
      </c>
      <c r="G9363" s="270">
        <v>693</v>
      </c>
      <c r="M9363" s="267">
        <v>-90.545970153398997</v>
      </c>
    </row>
    <row r="9364" spans="1:13" x14ac:dyDescent="0.25">
      <c r="A9364" s="267">
        <v>13073035</v>
      </c>
      <c r="B9364" s="267" t="s">
        <v>20326</v>
      </c>
      <c r="C9364" s="267" t="s">
        <v>22275</v>
      </c>
      <c r="D9364" s="268"/>
      <c r="E9364" s="267">
        <v>70</v>
      </c>
      <c r="F9364" s="269">
        <v>5066</v>
      </c>
      <c r="G9364" s="270">
        <v>10183.6</v>
      </c>
      <c r="M9364" s="267">
        <v>-85.888937499346767</v>
      </c>
    </row>
    <row r="9365" spans="1:13" x14ac:dyDescent="0.25">
      <c r="A9365" s="267">
        <v>13073036</v>
      </c>
      <c r="B9365" s="267" t="s">
        <v>20328</v>
      </c>
      <c r="C9365" s="267" t="s">
        <v>2525</v>
      </c>
      <c r="D9365" s="268"/>
      <c r="E9365" s="267">
        <v>70</v>
      </c>
      <c r="F9365" s="269">
        <v>175</v>
      </c>
      <c r="G9365" s="270">
        <v>352</v>
      </c>
      <c r="M9365" s="267">
        <v>-91.860484851385195</v>
      </c>
    </row>
    <row r="9366" spans="1:13" x14ac:dyDescent="0.25">
      <c r="A9366" s="267">
        <v>13073037</v>
      </c>
      <c r="B9366" s="267" t="s">
        <v>20330</v>
      </c>
      <c r="C9366" s="267" t="s">
        <v>2525</v>
      </c>
      <c r="D9366" s="268"/>
      <c r="E9366" s="267">
        <v>70</v>
      </c>
      <c r="F9366" s="269">
        <v>386</v>
      </c>
      <c r="G9366" s="270">
        <v>775.2</v>
      </c>
      <c r="M9366" s="267">
        <v>-90.237640131224524</v>
      </c>
    </row>
    <row r="9367" spans="1:13" x14ac:dyDescent="0.25">
      <c r="A9367" s="267">
        <v>13073038</v>
      </c>
      <c r="B9367" s="267" t="s">
        <v>20332</v>
      </c>
      <c r="C9367" s="267" t="s">
        <v>2525</v>
      </c>
      <c r="D9367" s="268"/>
      <c r="E9367" s="267">
        <v>60</v>
      </c>
      <c r="F9367" s="269">
        <v>315</v>
      </c>
      <c r="G9367" s="270">
        <v>632.79999999999995</v>
      </c>
      <c r="M9367" s="267">
        <v>-84.886040791450057</v>
      </c>
    </row>
    <row r="9368" spans="1:13" x14ac:dyDescent="0.25">
      <c r="A9368" s="267">
        <v>13073039</v>
      </c>
      <c r="B9368" s="267" t="s">
        <v>20334</v>
      </c>
      <c r="C9368" s="267" t="s">
        <v>2525</v>
      </c>
      <c r="D9368" s="268"/>
      <c r="E9368" s="267">
        <v>50</v>
      </c>
      <c r="F9368" s="269">
        <v>70</v>
      </c>
      <c r="G9368" s="270">
        <v>140</v>
      </c>
      <c r="M9368" s="267">
        <v>-72.064448540617661</v>
      </c>
    </row>
    <row r="9369" spans="1:13" x14ac:dyDescent="0.25">
      <c r="A9369" s="267">
        <v>13073040</v>
      </c>
      <c r="B9369" s="267" t="s">
        <v>20336</v>
      </c>
      <c r="C9369" s="267" t="s">
        <v>2525</v>
      </c>
      <c r="D9369" s="268"/>
      <c r="E9369" s="267">
        <v>50</v>
      </c>
      <c r="F9369" s="269">
        <v>504</v>
      </c>
      <c r="G9369" s="270">
        <v>1013</v>
      </c>
      <c r="M9369" s="267">
        <v>-70.974455112431798</v>
      </c>
    </row>
    <row r="9370" spans="1:13" x14ac:dyDescent="0.25">
      <c r="A9370" s="267">
        <v>13073041</v>
      </c>
      <c r="B9370" s="267" t="s">
        <v>20338</v>
      </c>
      <c r="C9370" s="267" t="s">
        <v>2525</v>
      </c>
      <c r="D9370" s="268"/>
      <c r="E9370" s="267">
        <v>70</v>
      </c>
      <c r="F9370" s="269">
        <v>247</v>
      </c>
      <c r="G9370" s="270">
        <v>496.6</v>
      </c>
      <c r="M9370" s="267">
        <v>-91.944473551794303</v>
      </c>
    </row>
    <row r="9371" spans="1:13" x14ac:dyDescent="0.25">
      <c r="A9371" s="267">
        <v>13073042</v>
      </c>
      <c r="B9371" s="267" t="s">
        <v>20340</v>
      </c>
      <c r="C9371" s="267" t="s">
        <v>2525</v>
      </c>
      <c r="D9371" s="268"/>
      <c r="E9371" s="267">
        <v>70</v>
      </c>
      <c r="F9371" s="269">
        <v>109</v>
      </c>
      <c r="G9371" s="270">
        <v>218.8</v>
      </c>
      <c r="M9371" s="267">
        <v>-88.164047991223754</v>
      </c>
    </row>
    <row r="9372" spans="1:13" x14ac:dyDescent="0.25">
      <c r="A9372" s="267">
        <v>13073043</v>
      </c>
      <c r="B9372" s="267" t="s">
        <v>20342</v>
      </c>
      <c r="C9372" s="267" t="s">
        <v>2525</v>
      </c>
      <c r="D9372" s="268"/>
      <c r="E9372" s="267">
        <v>70</v>
      </c>
      <c r="F9372" s="269">
        <v>259</v>
      </c>
      <c r="G9372" s="270">
        <v>521.4</v>
      </c>
      <c r="M9372" s="267">
        <v>-88.843177298888904</v>
      </c>
    </row>
    <row r="9373" spans="1:13" x14ac:dyDescent="0.25">
      <c r="A9373" s="267">
        <v>13073044</v>
      </c>
      <c r="B9373" s="267" t="s">
        <v>20344</v>
      </c>
      <c r="C9373" s="267" t="s">
        <v>2525</v>
      </c>
      <c r="D9373" s="268"/>
      <c r="E9373" s="267">
        <v>70</v>
      </c>
      <c r="F9373" s="269">
        <v>316</v>
      </c>
      <c r="G9373" s="270">
        <v>635.6</v>
      </c>
      <c r="M9373" s="267">
        <v>-87.464444515665463</v>
      </c>
    </row>
    <row r="9374" spans="1:13" x14ac:dyDescent="0.25">
      <c r="A9374" s="267">
        <v>13073045</v>
      </c>
      <c r="B9374" s="267" t="s">
        <v>20346</v>
      </c>
      <c r="C9374" s="267" t="s">
        <v>2525</v>
      </c>
      <c r="D9374" s="268"/>
      <c r="E9374" s="267">
        <v>70</v>
      </c>
      <c r="F9374" s="269">
        <v>202</v>
      </c>
      <c r="G9374" s="270">
        <v>405.4</v>
      </c>
      <c r="M9374" s="267">
        <v>-86.244155237213462</v>
      </c>
    </row>
    <row r="9375" spans="1:13" x14ac:dyDescent="0.25">
      <c r="A9375" s="267">
        <v>13073046</v>
      </c>
      <c r="B9375" s="267" t="s">
        <v>20348</v>
      </c>
      <c r="C9375" s="267" t="s">
        <v>2525</v>
      </c>
      <c r="D9375" s="268"/>
      <c r="E9375" s="267">
        <v>50</v>
      </c>
      <c r="F9375" s="269">
        <v>882</v>
      </c>
      <c r="G9375" s="270">
        <v>1773</v>
      </c>
      <c r="M9375" s="267">
        <v>-73.727702126720686</v>
      </c>
    </row>
    <row r="9376" spans="1:13" x14ac:dyDescent="0.25">
      <c r="A9376" s="267">
        <v>13073047</v>
      </c>
      <c r="B9376" s="267" t="s">
        <v>15786</v>
      </c>
      <c r="C9376" s="267" t="s">
        <v>2525</v>
      </c>
      <c r="D9376" s="268"/>
      <c r="E9376" s="267">
        <v>70</v>
      </c>
      <c r="F9376" s="269">
        <v>162</v>
      </c>
      <c r="G9376" s="270">
        <v>325.8</v>
      </c>
      <c r="M9376" s="267">
        <v>-91.339122722561527</v>
      </c>
    </row>
    <row r="9377" spans="1:13" x14ac:dyDescent="0.25">
      <c r="A9377" s="267">
        <v>13073048</v>
      </c>
      <c r="B9377" s="267" t="s">
        <v>20351</v>
      </c>
      <c r="C9377" s="267" t="s">
        <v>2525</v>
      </c>
      <c r="D9377" s="268"/>
      <c r="E9377" s="267">
        <v>70</v>
      </c>
      <c r="F9377" s="269">
        <v>191</v>
      </c>
      <c r="G9377" s="270">
        <v>383.2</v>
      </c>
      <c r="M9377" s="267">
        <v>-91.519911868843366</v>
      </c>
    </row>
    <row r="9378" spans="1:13" x14ac:dyDescent="0.25">
      <c r="A9378" s="267">
        <v>13073049</v>
      </c>
      <c r="B9378" s="267" t="s">
        <v>20353</v>
      </c>
      <c r="C9378" s="267" t="s">
        <v>2525</v>
      </c>
      <c r="D9378" s="268"/>
      <c r="E9378" s="267">
        <v>60</v>
      </c>
      <c r="F9378" s="269">
        <v>130</v>
      </c>
      <c r="G9378" s="270">
        <v>260.39999999999998</v>
      </c>
      <c r="M9378" s="267">
        <v>-82.188797801617312</v>
      </c>
    </row>
    <row r="9379" spans="1:13" x14ac:dyDescent="0.25">
      <c r="A9379" s="267">
        <v>13073050</v>
      </c>
      <c r="B9379" s="267" t="s">
        <v>20355</v>
      </c>
      <c r="C9379" s="267" t="s">
        <v>2525</v>
      </c>
      <c r="D9379" s="268"/>
      <c r="E9379" s="267">
        <v>60</v>
      </c>
      <c r="F9379" s="269">
        <v>338</v>
      </c>
      <c r="G9379" s="270">
        <v>678.4</v>
      </c>
      <c r="M9379" s="267">
        <v>-84.08328200914282</v>
      </c>
    </row>
    <row r="9380" spans="1:13" x14ac:dyDescent="0.25">
      <c r="A9380" s="267">
        <v>13073051</v>
      </c>
      <c r="B9380" s="267" t="s">
        <v>20357</v>
      </c>
      <c r="C9380" s="267" t="s">
        <v>2525</v>
      </c>
      <c r="D9380" s="268"/>
      <c r="E9380" s="267">
        <v>70</v>
      </c>
      <c r="F9380" s="269">
        <v>309</v>
      </c>
      <c r="G9380" s="270">
        <v>620.79999999999995</v>
      </c>
      <c r="M9380" s="267">
        <v>-89.727572287758335</v>
      </c>
    </row>
    <row r="9381" spans="1:13" x14ac:dyDescent="0.25">
      <c r="A9381" s="267">
        <v>13073052</v>
      </c>
      <c r="B9381" s="267" t="s">
        <v>20359</v>
      </c>
      <c r="C9381" s="267" t="s">
        <v>2525</v>
      </c>
      <c r="D9381" s="268"/>
      <c r="E9381" s="267">
        <v>60</v>
      </c>
      <c r="F9381" s="269">
        <v>239</v>
      </c>
      <c r="G9381" s="270">
        <v>480.6</v>
      </c>
      <c r="M9381" s="267">
        <v>-84.561057120174183</v>
      </c>
    </row>
    <row r="9382" spans="1:13" x14ac:dyDescent="0.25">
      <c r="A9382" s="267">
        <v>13073053</v>
      </c>
      <c r="B9382" s="267" t="s">
        <v>20361</v>
      </c>
      <c r="C9382" s="267" t="s">
        <v>2525</v>
      </c>
      <c r="D9382" s="268"/>
      <c r="E9382" s="267">
        <v>70</v>
      </c>
      <c r="F9382" s="269">
        <v>288</v>
      </c>
      <c r="G9382" s="270">
        <v>578.4</v>
      </c>
      <c r="M9382" s="267">
        <v>-92.425064564955477</v>
      </c>
    </row>
    <row r="9383" spans="1:13" x14ac:dyDescent="0.25">
      <c r="A9383" s="267">
        <v>13073054</v>
      </c>
      <c r="B9383" s="267" t="s">
        <v>20167</v>
      </c>
      <c r="C9383" s="267" t="s">
        <v>2525</v>
      </c>
      <c r="D9383" s="268"/>
      <c r="E9383" s="267">
        <v>50</v>
      </c>
      <c r="F9383" s="269">
        <v>421</v>
      </c>
      <c r="G9383" s="270">
        <v>846.2</v>
      </c>
      <c r="M9383" s="267">
        <v>-45.529197705896905</v>
      </c>
    </row>
    <row r="9384" spans="1:13" x14ac:dyDescent="0.25">
      <c r="A9384" s="267">
        <v>13073055</v>
      </c>
      <c r="B9384" s="267" t="s">
        <v>20364</v>
      </c>
      <c r="C9384" s="267" t="s">
        <v>22275</v>
      </c>
      <c r="D9384" s="268"/>
      <c r="E9384" s="267">
        <v>50</v>
      </c>
      <c r="F9384" s="269">
        <v>2344</v>
      </c>
      <c r="G9384" s="270">
        <v>4711</v>
      </c>
      <c r="M9384" s="267">
        <v>-78.38520639152037</v>
      </c>
    </row>
    <row r="9385" spans="1:13" x14ac:dyDescent="0.25">
      <c r="A9385" s="267">
        <v>13073056</v>
      </c>
      <c r="B9385" s="267" t="s">
        <v>20366</v>
      </c>
      <c r="C9385" s="267" t="s">
        <v>2525</v>
      </c>
      <c r="D9385" s="268"/>
      <c r="E9385" s="267">
        <v>70</v>
      </c>
      <c r="F9385" s="269">
        <v>288</v>
      </c>
      <c r="G9385" s="270">
        <v>579.79999999999995</v>
      </c>
      <c r="M9385" s="267">
        <v>-85.318135859550978</v>
      </c>
    </row>
    <row r="9386" spans="1:13" x14ac:dyDescent="0.25">
      <c r="A9386" s="267">
        <v>13073057</v>
      </c>
      <c r="B9386" s="267" t="s">
        <v>20368</v>
      </c>
      <c r="C9386" s="267" t="s">
        <v>2525</v>
      </c>
      <c r="D9386" s="268"/>
      <c r="E9386" s="267">
        <v>70</v>
      </c>
      <c r="F9386" s="269">
        <v>180</v>
      </c>
      <c r="G9386" s="270">
        <v>361.6</v>
      </c>
      <c r="M9386" s="267">
        <v>-91.367185327219985</v>
      </c>
    </row>
    <row r="9387" spans="1:13" x14ac:dyDescent="0.25">
      <c r="A9387" s="267">
        <v>13073058</v>
      </c>
      <c r="B9387" s="267" t="s">
        <v>20370</v>
      </c>
      <c r="C9387" s="267" t="s">
        <v>2525</v>
      </c>
      <c r="D9387" s="268"/>
      <c r="E9387" s="267">
        <v>70</v>
      </c>
      <c r="F9387" s="269">
        <v>170</v>
      </c>
      <c r="G9387" s="270">
        <v>342.4</v>
      </c>
      <c r="M9387" s="267">
        <v>-90.925803327649163</v>
      </c>
    </row>
    <row r="9388" spans="1:13" x14ac:dyDescent="0.25">
      <c r="A9388" s="267">
        <v>13073059</v>
      </c>
      <c r="B9388" s="267" t="s">
        <v>2710</v>
      </c>
      <c r="C9388" s="267" t="s">
        <v>2525</v>
      </c>
      <c r="D9388" s="268"/>
      <c r="E9388" s="267">
        <v>70</v>
      </c>
      <c r="F9388" s="269">
        <v>161</v>
      </c>
      <c r="G9388" s="270">
        <v>324.2</v>
      </c>
      <c r="M9388" s="267">
        <v>-96.179522849092876</v>
      </c>
    </row>
    <row r="9389" spans="1:13" x14ac:dyDescent="0.25">
      <c r="A9389" s="267">
        <v>13073060</v>
      </c>
      <c r="B9389" s="267" t="s">
        <v>20373</v>
      </c>
      <c r="C9389" s="267" t="s">
        <v>2525</v>
      </c>
      <c r="D9389" s="268"/>
      <c r="E9389" s="267">
        <v>60</v>
      </c>
      <c r="F9389" s="269">
        <v>922</v>
      </c>
      <c r="G9389" s="270">
        <v>1852.6</v>
      </c>
      <c r="M9389" s="267">
        <v>-84.613542883235766</v>
      </c>
    </row>
    <row r="9390" spans="1:13" x14ac:dyDescent="0.25">
      <c r="A9390" s="267">
        <v>13073061</v>
      </c>
      <c r="B9390" s="267" t="s">
        <v>20375</v>
      </c>
      <c r="C9390" s="267" t="s">
        <v>2525</v>
      </c>
      <c r="D9390" s="268"/>
      <c r="E9390" s="267">
        <v>70</v>
      </c>
      <c r="F9390" s="269">
        <v>368</v>
      </c>
      <c r="G9390" s="270">
        <v>739.6</v>
      </c>
      <c r="M9390" s="267">
        <v>-90.023029378782951</v>
      </c>
    </row>
    <row r="9391" spans="1:13" x14ac:dyDescent="0.25">
      <c r="A9391" s="267">
        <v>13073062</v>
      </c>
      <c r="B9391" s="267" t="s">
        <v>20377</v>
      </c>
      <c r="C9391" s="267" t="s">
        <v>2525</v>
      </c>
      <c r="D9391" s="268"/>
      <c r="E9391" s="267">
        <v>70</v>
      </c>
      <c r="F9391" s="269">
        <v>283</v>
      </c>
      <c r="G9391" s="270">
        <v>569.4</v>
      </c>
      <c r="M9391" s="267">
        <v>-87.863148828825601</v>
      </c>
    </row>
    <row r="9392" spans="1:13" x14ac:dyDescent="0.25">
      <c r="A9392" s="267">
        <v>13073063</v>
      </c>
      <c r="B9392" s="267" t="s">
        <v>20379</v>
      </c>
      <c r="C9392" s="267" t="s">
        <v>2525</v>
      </c>
      <c r="D9392" s="268"/>
      <c r="E9392" s="267">
        <v>60</v>
      </c>
      <c r="F9392" s="269">
        <v>384</v>
      </c>
      <c r="G9392" s="270">
        <v>771</v>
      </c>
      <c r="M9392" s="267">
        <v>-84.574121849255036</v>
      </c>
    </row>
    <row r="9393" spans="1:13" x14ac:dyDescent="0.25">
      <c r="A9393" s="267">
        <v>13073064</v>
      </c>
      <c r="B9393" s="267" t="s">
        <v>20381</v>
      </c>
      <c r="C9393" s="267" t="s">
        <v>2525</v>
      </c>
      <c r="D9393" s="268"/>
      <c r="E9393" s="267">
        <v>70</v>
      </c>
      <c r="F9393" s="269">
        <v>236</v>
      </c>
      <c r="G9393" s="270">
        <v>474.8</v>
      </c>
      <c r="M9393" s="267">
        <v>-91.009047008199758</v>
      </c>
    </row>
    <row r="9394" spans="1:13" x14ac:dyDescent="0.25">
      <c r="A9394" s="267">
        <v>13073065</v>
      </c>
      <c r="B9394" s="267" t="s">
        <v>20383</v>
      </c>
      <c r="C9394" s="267" t="s">
        <v>2525</v>
      </c>
      <c r="D9394" s="268"/>
      <c r="E9394" s="267">
        <v>60</v>
      </c>
      <c r="F9394" s="269">
        <v>533</v>
      </c>
      <c r="G9394" s="270">
        <v>1070.8</v>
      </c>
      <c r="M9394" s="267">
        <v>-84.427112996045096</v>
      </c>
    </row>
    <row r="9395" spans="1:13" x14ac:dyDescent="0.25">
      <c r="A9395" s="267">
        <v>13073066</v>
      </c>
      <c r="B9395" s="267" t="s">
        <v>152</v>
      </c>
      <c r="C9395" s="267" t="s">
        <v>2525</v>
      </c>
      <c r="D9395" s="268"/>
      <c r="E9395" s="267">
        <v>70</v>
      </c>
      <c r="F9395" s="269">
        <v>495</v>
      </c>
      <c r="G9395" s="270">
        <v>994.8</v>
      </c>
      <c r="M9395" s="267">
        <v>-99.167239853630136</v>
      </c>
    </row>
    <row r="9396" spans="1:13" x14ac:dyDescent="0.25">
      <c r="A9396" s="267">
        <v>13073067</v>
      </c>
      <c r="B9396" s="267" t="s">
        <v>20386</v>
      </c>
      <c r="C9396" s="267" t="s">
        <v>2525</v>
      </c>
      <c r="D9396" s="268"/>
      <c r="E9396" s="267">
        <v>50</v>
      </c>
      <c r="F9396" s="269">
        <v>776</v>
      </c>
      <c r="G9396" s="270">
        <v>1559.4</v>
      </c>
      <c r="M9396" s="267">
        <v>-74.569445615435754</v>
      </c>
    </row>
    <row r="9397" spans="1:13" x14ac:dyDescent="0.25">
      <c r="A9397" s="267">
        <v>13073068</v>
      </c>
      <c r="B9397" s="267" t="s">
        <v>20388</v>
      </c>
      <c r="C9397" s="267" t="s">
        <v>2525</v>
      </c>
      <c r="D9397" s="268"/>
      <c r="E9397" s="267">
        <v>70</v>
      </c>
      <c r="F9397" s="269">
        <v>991</v>
      </c>
      <c r="G9397" s="270">
        <v>1992.4</v>
      </c>
      <c r="M9397" s="267">
        <v>-88.772079990478147</v>
      </c>
    </row>
    <row r="9398" spans="1:13" x14ac:dyDescent="0.25">
      <c r="A9398" s="267">
        <v>13073069</v>
      </c>
      <c r="B9398" s="267" t="s">
        <v>20390</v>
      </c>
      <c r="C9398" s="267" t="s">
        <v>2525</v>
      </c>
      <c r="D9398" s="268"/>
      <c r="E9398" s="267">
        <v>70</v>
      </c>
      <c r="F9398" s="269">
        <v>361</v>
      </c>
      <c r="G9398" s="270">
        <v>726</v>
      </c>
      <c r="M9398" s="267">
        <v>-90.156377915388887</v>
      </c>
    </row>
    <row r="9399" spans="1:13" x14ac:dyDescent="0.25">
      <c r="A9399" s="267">
        <v>13073070</v>
      </c>
      <c r="B9399" s="267" t="s">
        <v>20392</v>
      </c>
      <c r="C9399" s="267" t="s">
        <v>22275</v>
      </c>
      <c r="D9399" s="268"/>
      <c r="E9399" s="267">
        <v>70</v>
      </c>
      <c r="F9399" s="269">
        <v>2208</v>
      </c>
      <c r="G9399" s="270">
        <v>4439</v>
      </c>
      <c r="M9399" s="267">
        <v>-88.69346899712292</v>
      </c>
    </row>
    <row r="9400" spans="1:13" x14ac:dyDescent="0.25">
      <c r="A9400" s="267">
        <v>13073071</v>
      </c>
      <c r="B9400" s="267" t="s">
        <v>20394</v>
      </c>
      <c r="C9400" s="267" t="s">
        <v>2525</v>
      </c>
      <c r="D9400" s="268"/>
      <c r="E9400" s="267">
        <v>50</v>
      </c>
      <c r="F9400" s="269">
        <v>116</v>
      </c>
      <c r="G9400" s="270">
        <v>233.6</v>
      </c>
      <c r="M9400" s="267">
        <v>-73.869439104182689</v>
      </c>
    </row>
    <row r="9401" spans="1:13" x14ac:dyDescent="0.25">
      <c r="A9401" s="267">
        <v>13073072</v>
      </c>
      <c r="B9401" s="267" t="s">
        <v>20396</v>
      </c>
      <c r="C9401" s="267" t="s">
        <v>2525</v>
      </c>
      <c r="D9401" s="268"/>
      <c r="E9401" s="267">
        <v>50</v>
      </c>
      <c r="F9401" s="269">
        <v>121</v>
      </c>
      <c r="G9401" s="270">
        <v>242.6</v>
      </c>
      <c r="M9401" s="267">
        <v>-48.728195241660579</v>
      </c>
    </row>
    <row r="9402" spans="1:13" x14ac:dyDescent="0.25">
      <c r="A9402" s="267">
        <v>13073073</v>
      </c>
      <c r="B9402" s="267" t="s">
        <v>20398</v>
      </c>
      <c r="C9402" s="267" t="s">
        <v>2525</v>
      </c>
      <c r="D9402" s="268"/>
      <c r="E9402" s="267">
        <v>60</v>
      </c>
      <c r="F9402" s="269">
        <v>494</v>
      </c>
      <c r="G9402" s="270">
        <v>992</v>
      </c>
      <c r="M9402" s="267">
        <v>-84.112396394749538</v>
      </c>
    </row>
    <row r="9403" spans="1:13" x14ac:dyDescent="0.25">
      <c r="A9403" s="267">
        <v>13073074</v>
      </c>
      <c r="B9403" s="267" t="s">
        <v>20400</v>
      </c>
      <c r="C9403" s="267" t="s">
        <v>2525</v>
      </c>
      <c r="D9403" s="268"/>
      <c r="E9403" s="267">
        <v>70</v>
      </c>
      <c r="F9403" s="269">
        <v>164</v>
      </c>
      <c r="G9403" s="270">
        <v>329.2</v>
      </c>
      <c r="M9403" s="267">
        <v>-89.600591715774272</v>
      </c>
    </row>
    <row r="9404" spans="1:13" x14ac:dyDescent="0.25">
      <c r="A9404" s="267">
        <v>13073075</v>
      </c>
      <c r="B9404" s="267" t="s">
        <v>20402</v>
      </c>
      <c r="C9404" s="267" t="s">
        <v>22275</v>
      </c>
      <c r="D9404" s="268"/>
      <c r="E9404" s="267">
        <v>70</v>
      </c>
      <c r="F9404" s="269">
        <v>7694</v>
      </c>
      <c r="G9404" s="270">
        <v>15465.8</v>
      </c>
      <c r="M9404" s="267">
        <v>-86.384180688635524</v>
      </c>
    </row>
    <row r="9405" spans="1:13" x14ac:dyDescent="0.25">
      <c r="A9405" s="267">
        <v>13073076</v>
      </c>
      <c r="B9405" s="267" t="s">
        <v>20404</v>
      </c>
      <c r="C9405" s="267" t="s">
        <v>22275</v>
      </c>
      <c r="D9405" s="268"/>
      <c r="E9405" s="267">
        <v>70</v>
      </c>
      <c r="F9405" s="269">
        <v>688</v>
      </c>
      <c r="G9405" s="270">
        <v>1382.2</v>
      </c>
      <c r="M9405" s="267">
        <v>-87.771481010787639</v>
      </c>
    </row>
    <row r="9406" spans="1:13" x14ac:dyDescent="0.25">
      <c r="A9406" s="267">
        <v>13073077</v>
      </c>
      <c r="B9406" s="267" t="s">
        <v>20406</v>
      </c>
      <c r="C9406" s="267" t="s">
        <v>2525</v>
      </c>
      <c r="D9406" s="268"/>
      <c r="E9406" s="267">
        <v>70</v>
      </c>
      <c r="F9406" s="269">
        <v>782</v>
      </c>
      <c r="G9406" s="270">
        <v>1572.6</v>
      </c>
      <c r="M9406" s="267">
        <v>-90.252151782957085</v>
      </c>
    </row>
    <row r="9407" spans="1:13" x14ac:dyDescent="0.25">
      <c r="A9407" s="267">
        <v>13073078</v>
      </c>
      <c r="B9407" s="267" t="s">
        <v>20408</v>
      </c>
      <c r="C9407" s="267" t="s">
        <v>2525</v>
      </c>
      <c r="D9407" s="268"/>
      <c r="E9407" s="267">
        <v>60</v>
      </c>
      <c r="F9407" s="269">
        <v>1238</v>
      </c>
      <c r="G9407" s="270">
        <v>2487.6</v>
      </c>
      <c r="M9407" s="267">
        <v>-82.694267970485058</v>
      </c>
    </row>
    <row r="9408" spans="1:13" x14ac:dyDescent="0.25">
      <c r="A9408" s="267">
        <v>13073079</v>
      </c>
      <c r="B9408" s="267" t="s">
        <v>20410</v>
      </c>
      <c r="C9408" s="267" t="s">
        <v>2525</v>
      </c>
      <c r="D9408" s="268"/>
      <c r="E9408" s="267">
        <v>70</v>
      </c>
      <c r="F9408" s="269">
        <v>982</v>
      </c>
      <c r="G9408" s="270">
        <v>1973.4</v>
      </c>
      <c r="M9408" s="267">
        <v>-87.366368693910957</v>
      </c>
    </row>
    <row r="9409" spans="1:13" x14ac:dyDescent="0.25">
      <c r="A9409" s="267">
        <v>13073080</v>
      </c>
      <c r="B9409" s="267" t="s">
        <v>20412</v>
      </c>
      <c r="C9409" s="267" t="s">
        <v>22275</v>
      </c>
      <c r="D9409" s="268"/>
      <c r="E9409" s="267">
        <v>60</v>
      </c>
      <c r="F9409" s="269">
        <v>4925</v>
      </c>
      <c r="G9409" s="270">
        <v>9899.4</v>
      </c>
      <c r="M9409" s="267">
        <v>-80.696117528365505</v>
      </c>
    </row>
    <row r="9410" spans="1:13" x14ac:dyDescent="0.25">
      <c r="A9410" s="267">
        <v>13073081</v>
      </c>
      <c r="B9410" s="267" t="s">
        <v>20414</v>
      </c>
      <c r="C9410" s="267" t="s">
        <v>2525</v>
      </c>
      <c r="D9410" s="268"/>
      <c r="E9410" s="267">
        <v>50</v>
      </c>
      <c r="F9410" s="269">
        <v>242</v>
      </c>
      <c r="G9410" s="270">
        <v>486</v>
      </c>
      <c r="M9410" s="267">
        <v>-72.087547266200914</v>
      </c>
    </row>
    <row r="9411" spans="1:13" x14ac:dyDescent="0.25">
      <c r="A9411" s="267">
        <v>13073082</v>
      </c>
      <c r="B9411" s="267" t="s">
        <v>20416</v>
      </c>
      <c r="C9411" s="267" t="s">
        <v>2525</v>
      </c>
      <c r="D9411" s="268"/>
      <c r="E9411" s="267">
        <v>60</v>
      </c>
      <c r="F9411" s="269">
        <v>146</v>
      </c>
      <c r="G9411" s="270">
        <v>294.39999999999998</v>
      </c>
      <c r="M9411" s="267">
        <v>-81.57908117063073</v>
      </c>
    </row>
    <row r="9412" spans="1:13" x14ac:dyDescent="0.25">
      <c r="A9412" s="267">
        <v>13073083</v>
      </c>
      <c r="B9412" s="267" t="s">
        <v>20418</v>
      </c>
      <c r="C9412" s="267" t="s">
        <v>2525</v>
      </c>
      <c r="D9412" s="268"/>
      <c r="E9412" s="267">
        <v>70</v>
      </c>
      <c r="F9412" s="269">
        <v>438</v>
      </c>
      <c r="G9412" s="270">
        <v>879.6</v>
      </c>
      <c r="M9412" s="267">
        <v>-85.268549066439874</v>
      </c>
    </row>
    <row r="9413" spans="1:13" x14ac:dyDescent="0.25">
      <c r="A9413" s="267">
        <v>13073084</v>
      </c>
      <c r="B9413" s="267" t="s">
        <v>20420</v>
      </c>
      <c r="C9413" s="267" t="s">
        <v>2525</v>
      </c>
      <c r="D9413" s="268"/>
      <c r="E9413" s="267">
        <v>60</v>
      </c>
      <c r="F9413" s="269">
        <v>1193</v>
      </c>
      <c r="G9413" s="270">
        <v>2398.6</v>
      </c>
      <c r="M9413" s="267">
        <v>-83.16678897218037</v>
      </c>
    </row>
    <row r="9414" spans="1:13" x14ac:dyDescent="0.25">
      <c r="A9414" s="267">
        <v>13073085</v>
      </c>
      <c r="B9414" s="267" t="s">
        <v>20422</v>
      </c>
      <c r="C9414" s="267" t="s">
        <v>2525</v>
      </c>
      <c r="D9414" s="268"/>
      <c r="E9414" s="267">
        <v>70</v>
      </c>
      <c r="F9414" s="269">
        <v>376</v>
      </c>
      <c r="G9414" s="270">
        <v>755.4</v>
      </c>
      <c r="M9414" s="267">
        <v>-89.439116271951974</v>
      </c>
    </row>
    <row r="9415" spans="1:13" x14ac:dyDescent="0.25">
      <c r="A9415" s="267">
        <v>13073086</v>
      </c>
      <c r="B9415" s="267" t="s">
        <v>20424</v>
      </c>
      <c r="C9415" s="267" t="s">
        <v>2525</v>
      </c>
      <c r="D9415" s="268"/>
      <c r="E9415" s="267">
        <v>50</v>
      </c>
      <c r="F9415" s="269">
        <v>247</v>
      </c>
      <c r="G9415" s="270">
        <v>496.6</v>
      </c>
      <c r="M9415" s="267">
        <v>-76.512640877791625</v>
      </c>
    </row>
    <row r="9416" spans="1:13" x14ac:dyDescent="0.25">
      <c r="A9416" s="267">
        <v>13073087</v>
      </c>
      <c r="B9416" s="267" t="s">
        <v>7202</v>
      </c>
      <c r="C9416" s="267" t="s">
        <v>2525</v>
      </c>
      <c r="D9416" s="268"/>
      <c r="E9416" s="267">
        <v>70</v>
      </c>
      <c r="F9416" s="269">
        <v>1281</v>
      </c>
      <c r="G9416" s="270">
        <v>2574.4</v>
      </c>
      <c r="M9416" s="267">
        <v>-86.972482150402186</v>
      </c>
    </row>
    <row r="9417" spans="1:13" x14ac:dyDescent="0.25">
      <c r="A9417" s="267">
        <v>13073088</v>
      </c>
      <c r="B9417" s="267" t="s">
        <v>20427</v>
      </c>
      <c r="C9417" s="267" t="s">
        <v>22275</v>
      </c>
      <c r="D9417" s="268"/>
      <c r="E9417" s="267">
        <v>60</v>
      </c>
      <c r="F9417" s="269">
        <v>28560</v>
      </c>
      <c r="G9417" s="270">
        <v>57405.4</v>
      </c>
      <c r="M9417" s="267">
        <v>-84.995376511670131</v>
      </c>
    </row>
    <row r="9418" spans="1:13" x14ac:dyDescent="0.25">
      <c r="A9418" s="267">
        <v>13073089</v>
      </c>
      <c r="B9418" s="267" t="s">
        <v>20429</v>
      </c>
      <c r="C9418" s="267" t="s">
        <v>2525</v>
      </c>
      <c r="D9418" s="268"/>
      <c r="E9418" s="267">
        <v>70</v>
      </c>
      <c r="F9418" s="269">
        <v>2004</v>
      </c>
      <c r="G9418" s="270">
        <v>4028.6</v>
      </c>
      <c r="M9418" s="267">
        <v>-86.013335785495286</v>
      </c>
    </row>
    <row r="9419" spans="1:13" x14ac:dyDescent="0.25">
      <c r="A9419" s="267">
        <v>13073090</v>
      </c>
      <c r="B9419" s="267" t="s">
        <v>20431</v>
      </c>
      <c r="C9419" s="267" t="s">
        <v>2525</v>
      </c>
      <c r="D9419" s="268"/>
      <c r="E9419" s="267">
        <v>70</v>
      </c>
      <c r="F9419" s="269">
        <v>2615</v>
      </c>
      <c r="G9419" s="270">
        <v>5256.6</v>
      </c>
      <c r="M9419" s="267">
        <v>-87.322006684657097</v>
      </c>
    </row>
    <row r="9420" spans="1:13" x14ac:dyDescent="0.25">
      <c r="A9420" s="267">
        <v>13073091</v>
      </c>
      <c r="B9420" s="267" t="s">
        <v>20433</v>
      </c>
      <c r="C9420" s="267" t="s">
        <v>2525</v>
      </c>
      <c r="D9420" s="268"/>
      <c r="E9420" s="267">
        <v>70</v>
      </c>
      <c r="F9420" s="269">
        <v>194</v>
      </c>
      <c r="G9420" s="270">
        <v>389.4</v>
      </c>
      <c r="M9420" s="267">
        <v>-87.63430464621959</v>
      </c>
    </row>
    <row r="9421" spans="1:13" x14ac:dyDescent="0.25">
      <c r="A9421" s="267">
        <v>13073092</v>
      </c>
      <c r="B9421" s="267" t="s">
        <v>20435</v>
      </c>
      <c r="C9421" s="267" t="s">
        <v>2525</v>
      </c>
      <c r="D9421" s="268"/>
      <c r="E9421" s="267">
        <v>70</v>
      </c>
      <c r="F9421" s="269">
        <v>370</v>
      </c>
      <c r="G9421" s="270">
        <v>743.4</v>
      </c>
      <c r="M9421" s="267">
        <v>-86.939100613318715</v>
      </c>
    </row>
    <row r="9422" spans="1:13" x14ac:dyDescent="0.25">
      <c r="A9422" s="267">
        <v>13073093</v>
      </c>
      <c r="B9422" s="267" t="s">
        <v>20437</v>
      </c>
      <c r="C9422" s="267" t="s">
        <v>22275</v>
      </c>
      <c r="D9422" s="268"/>
      <c r="E9422" s="267">
        <v>70</v>
      </c>
      <c r="F9422" s="269">
        <v>1318</v>
      </c>
      <c r="G9422" s="270">
        <v>2648.8</v>
      </c>
      <c r="M9422" s="267">
        <v>-89.913586760536134</v>
      </c>
    </row>
    <row r="9423" spans="1:13" x14ac:dyDescent="0.25">
      <c r="A9423" s="267">
        <v>13073094</v>
      </c>
      <c r="B9423" s="267" t="s">
        <v>20439</v>
      </c>
      <c r="C9423" s="267" t="s">
        <v>2525</v>
      </c>
      <c r="D9423" s="268"/>
      <c r="E9423" s="267">
        <v>70</v>
      </c>
      <c r="F9423" s="269">
        <v>603</v>
      </c>
      <c r="G9423" s="270">
        <v>1211.8</v>
      </c>
      <c r="M9423" s="267">
        <v>-89.983560979388542</v>
      </c>
    </row>
    <row r="9424" spans="1:13" x14ac:dyDescent="0.25">
      <c r="A9424" s="267">
        <v>13073095</v>
      </c>
      <c r="B9424" s="267" t="s">
        <v>20441</v>
      </c>
      <c r="C9424" s="267" t="s">
        <v>2525</v>
      </c>
      <c r="D9424" s="268"/>
      <c r="E9424" s="267">
        <v>70</v>
      </c>
      <c r="F9424" s="269">
        <v>294</v>
      </c>
      <c r="G9424" s="270">
        <v>591.6</v>
      </c>
      <c r="M9424" s="267">
        <v>-86.856779359917169</v>
      </c>
    </row>
    <row r="9425" spans="1:13" x14ac:dyDescent="0.25">
      <c r="A9425" s="267">
        <v>13073096</v>
      </c>
      <c r="B9425" s="267" t="s">
        <v>20443</v>
      </c>
      <c r="C9425" s="267" t="s">
        <v>2525</v>
      </c>
      <c r="D9425" s="268"/>
      <c r="E9425" s="267">
        <v>70</v>
      </c>
      <c r="F9425" s="269">
        <v>917</v>
      </c>
      <c r="G9425" s="270">
        <v>1842.8</v>
      </c>
      <c r="M9425" s="267">
        <v>-91.442095640475245</v>
      </c>
    </row>
    <row r="9426" spans="1:13" x14ac:dyDescent="0.25">
      <c r="A9426" s="267">
        <v>13073097</v>
      </c>
      <c r="B9426" s="267" t="s">
        <v>20445</v>
      </c>
      <c r="C9426" s="267" t="s">
        <v>2525</v>
      </c>
      <c r="D9426" s="268"/>
      <c r="E9426" s="267">
        <v>70</v>
      </c>
      <c r="F9426" s="269">
        <v>120</v>
      </c>
      <c r="G9426" s="270">
        <v>241.2</v>
      </c>
      <c r="M9426" s="267">
        <v>-88.871957592056148</v>
      </c>
    </row>
    <row r="9427" spans="1:13" x14ac:dyDescent="0.25">
      <c r="A9427" s="267">
        <v>13073098</v>
      </c>
      <c r="B9427" s="267" t="s">
        <v>20447</v>
      </c>
      <c r="C9427" s="267" t="s">
        <v>2525</v>
      </c>
      <c r="D9427" s="268"/>
      <c r="E9427" s="267">
        <v>60</v>
      </c>
      <c r="F9427" s="269">
        <v>274</v>
      </c>
      <c r="G9427" s="270">
        <v>551.4</v>
      </c>
      <c r="M9427" s="267">
        <v>-84.520536280691857</v>
      </c>
    </row>
    <row r="9428" spans="1:13" x14ac:dyDescent="0.25">
      <c r="A9428" s="267">
        <v>13073099</v>
      </c>
      <c r="B9428" s="267" t="s">
        <v>20449</v>
      </c>
      <c r="C9428" s="267" t="s">
        <v>2525</v>
      </c>
      <c r="D9428" s="268"/>
      <c r="E9428" s="267">
        <v>50</v>
      </c>
      <c r="F9428" s="269">
        <v>476</v>
      </c>
      <c r="G9428" s="270">
        <v>956.6</v>
      </c>
      <c r="M9428" s="267">
        <v>-69.583565523049714</v>
      </c>
    </row>
    <row r="9429" spans="1:13" x14ac:dyDescent="0.25">
      <c r="A9429" s="267">
        <v>13073100</v>
      </c>
      <c r="B9429" s="267" t="s">
        <v>20451</v>
      </c>
      <c r="C9429" s="267" t="s">
        <v>2525</v>
      </c>
      <c r="D9429" s="268"/>
      <c r="E9429" s="267">
        <v>70</v>
      </c>
      <c r="F9429" s="269">
        <v>363</v>
      </c>
      <c r="G9429" s="270">
        <v>730.4</v>
      </c>
      <c r="M9429" s="267">
        <v>-86.592128205982249</v>
      </c>
    </row>
    <row r="9430" spans="1:13" x14ac:dyDescent="0.25">
      <c r="A9430" s="267">
        <v>13073101</v>
      </c>
      <c r="B9430" s="267" t="s">
        <v>20453</v>
      </c>
      <c r="C9430" s="267" t="s">
        <v>2525</v>
      </c>
      <c r="D9430" s="268"/>
      <c r="E9430" s="267">
        <v>60</v>
      </c>
      <c r="F9430" s="269">
        <v>569</v>
      </c>
      <c r="G9430" s="270">
        <v>1142.8</v>
      </c>
      <c r="M9430" s="267">
        <v>-84.735867513284674</v>
      </c>
    </row>
    <row r="9431" spans="1:13" x14ac:dyDescent="0.25">
      <c r="A9431" s="267">
        <v>13073102</v>
      </c>
      <c r="B9431" s="267" t="s">
        <v>20455</v>
      </c>
      <c r="C9431" s="267" t="s">
        <v>2525</v>
      </c>
      <c r="D9431" s="268"/>
      <c r="E9431" s="267">
        <v>60</v>
      </c>
      <c r="F9431" s="269">
        <v>585</v>
      </c>
      <c r="G9431" s="270">
        <v>1176.2</v>
      </c>
      <c r="M9431" s="267">
        <v>-82.687360556341645</v>
      </c>
    </row>
    <row r="9432" spans="1:13" x14ac:dyDescent="0.25">
      <c r="A9432" s="267">
        <v>13073103</v>
      </c>
      <c r="B9432" s="267" t="s">
        <v>15924</v>
      </c>
      <c r="C9432" s="267" t="s">
        <v>2525</v>
      </c>
      <c r="D9432" s="268"/>
      <c r="E9432" s="267">
        <v>60</v>
      </c>
      <c r="F9432" s="269">
        <v>591</v>
      </c>
      <c r="G9432" s="270">
        <v>1187.8</v>
      </c>
      <c r="M9432" s="267">
        <v>-80.407292789287496</v>
      </c>
    </row>
    <row r="9433" spans="1:13" x14ac:dyDescent="0.25">
      <c r="A9433" s="267">
        <v>13073104</v>
      </c>
      <c r="B9433" s="267" t="s">
        <v>20458</v>
      </c>
      <c r="C9433" s="267" t="s">
        <v>2525</v>
      </c>
      <c r="D9433" s="268"/>
      <c r="E9433" s="267">
        <v>70</v>
      </c>
      <c r="F9433" s="269">
        <v>522</v>
      </c>
      <c r="G9433" s="270">
        <v>1049.2</v>
      </c>
      <c r="M9433" s="267">
        <v>-87.944027606793782</v>
      </c>
    </row>
    <row r="9434" spans="1:13" x14ac:dyDescent="0.25">
      <c r="A9434" s="267">
        <v>13073105</v>
      </c>
      <c r="B9434" s="267" t="s">
        <v>20460</v>
      </c>
      <c r="C9434" s="267" t="s">
        <v>2525</v>
      </c>
      <c r="D9434" s="268"/>
      <c r="E9434" s="267">
        <v>50</v>
      </c>
      <c r="F9434" s="269">
        <v>1539</v>
      </c>
      <c r="G9434" s="270">
        <v>3093.2</v>
      </c>
      <c r="M9434" s="267">
        <v>-77.678311463403674</v>
      </c>
    </row>
    <row r="9435" spans="1:13" x14ac:dyDescent="0.25">
      <c r="A9435" s="267">
        <v>13073106</v>
      </c>
      <c r="B9435" s="267" t="s">
        <v>20462</v>
      </c>
      <c r="C9435" s="267" t="s">
        <v>2525</v>
      </c>
      <c r="D9435" s="268"/>
      <c r="E9435" s="267">
        <v>70</v>
      </c>
      <c r="F9435" s="269">
        <v>331</v>
      </c>
      <c r="G9435" s="270">
        <v>666.2</v>
      </c>
      <c r="M9435" s="267">
        <v>-89.239556401931594</v>
      </c>
    </row>
    <row r="9436" spans="1:13" x14ac:dyDescent="0.25">
      <c r="A9436" s="267">
        <v>13074001</v>
      </c>
      <c r="B9436" s="267" t="s">
        <v>20464</v>
      </c>
      <c r="C9436" s="267" t="s">
        <v>2525</v>
      </c>
      <c r="D9436" s="268"/>
      <c r="E9436" s="267">
        <v>60</v>
      </c>
      <c r="F9436" s="269">
        <v>624</v>
      </c>
      <c r="G9436" s="270">
        <v>1254.8</v>
      </c>
      <c r="M9436" s="267">
        <v>-83.822047305165853</v>
      </c>
    </row>
    <row r="9437" spans="1:13" x14ac:dyDescent="0.25">
      <c r="A9437" s="267">
        <v>13074002</v>
      </c>
      <c r="B9437" s="267" t="s">
        <v>20466</v>
      </c>
      <c r="C9437" s="267" t="s">
        <v>2525</v>
      </c>
      <c r="D9437" s="268"/>
      <c r="E9437" s="267">
        <v>70</v>
      </c>
      <c r="F9437" s="269">
        <v>1812</v>
      </c>
      <c r="G9437" s="270">
        <v>3641.8</v>
      </c>
      <c r="M9437" s="267">
        <v>-88.115976324739435</v>
      </c>
    </row>
    <row r="9438" spans="1:13" x14ac:dyDescent="0.25">
      <c r="A9438" s="267">
        <v>13074003</v>
      </c>
      <c r="B9438" s="267" t="s">
        <v>20468</v>
      </c>
      <c r="C9438" s="267" t="s">
        <v>2525</v>
      </c>
      <c r="D9438" s="268"/>
      <c r="E9438" s="267">
        <v>70</v>
      </c>
      <c r="F9438" s="269">
        <v>312</v>
      </c>
      <c r="G9438" s="270">
        <v>627</v>
      </c>
      <c r="M9438" s="267">
        <v>-87.709497886815427</v>
      </c>
    </row>
    <row r="9439" spans="1:13" x14ac:dyDescent="0.25">
      <c r="A9439" s="267">
        <v>13074004</v>
      </c>
      <c r="B9439" s="267" t="s">
        <v>20470</v>
      </c>
      <c r="C9439" s="267" t="s">
        <v>2525</v>
      </c>
      <c r="D9439" s="268"/>
      <c r="E9439" s="267">
        <v>70</v>
      </c>
      <c r="F9439" s="269">
        <v>311</v>
      </c>
      <c r="G9439" s="270">
        <v>624.79999999999995</v>
      </c>
      <c r="M9439" s="267">
        <v>-92.01043417867794</v>
      </c>
    </row>
    <row r="9440" spans="1:13" x14ac:dyDescent="0.25">
      <c r="A9440" s="267">
        <v>13074005</v>
      </c>
      <c r="B9440" s="267" t="s">
        <v>20472</v>
      </c>
      <c r="C9440" s="267" t="s">
        <v>2525</v>
      </c>
      <c r="D9440" s="268"/>
      <c r="E9440" s="267">
        <v>70</v>
      </c>
      <c r="F9440" s="269">
        <v>168</v>
      </c>
      <c r="G9440" s="270">
        <v>338.2</v>
      </c>
      <c r="M9440" s="267">
        <v>-91.786627906307942</v>
      </c>
    </row>
    <row r="9441" spans="1:13" x14ac:dyDescent="0.25">
      <c r="A9441" s="267">
        <v>13074006</v>
      </c>
      <c r="B9441" s="267" t="s">
        <v>20474</v>
      </c>
      <c r="C9441" s="267" t="s">
        <v>2525</v>
      </c>
      <c r="D9441" s="268"/>
      <c r="E9441" s="267">
        <v>70</v>
      </c>
      <c r="F9441" s="269">
        <v>195</v>
      </c>
      <c r="G9441" s="270">
        <v>392.8</v>
      </c>
      <c r="M9441" s="267">
        <v>-90.202273741270474</v>
      </c>
    </row>
    <row r="9442" spans="1:13" x14ac:dyDescent="0.25">
      <c r="A9442" s="267">
        <v>13074007</v>
      </c>
      <c r="B9442" s="267" t="s">
        <v>20476</v>
      </c>
      <c r="C9442" s="267" t="s">
        <v>2525</v>
      </c>
      <c r="D9442" s="268"/>
      <c r="E9442" s="267">
        <v>70</v>
      </c>
      <c r="F9442" s="269">
        <v>565</v>
      </c>
      <c r="G9442" s="270">
        <v>1135</v>
      </c>
      <c r="M9442" s="267">
        <v>-88.773649559750282</v>
      </c>
    </row>
    <row r="9443" spans="1:13" x14ac:dyDescent="0.25">
      <c r="A9443" s="267">
        <v>13074008</v>
      </c>
      <c r="B9443" s="267" t="s">
        <v>20478</v>
      </c>
      <c r="C9443" s="267" t="s">
        <v>2525</v>
      </c>
      <c r="D9443" s="268"/>
      <c r="E9443" s="267">
        <v>70</v>
      </c>
      <c r="F9443" s="269">
        <v>1264</v>
      </c>
      <c r="G9443" s="270">
        <v>2541</v>
      </c>
      <c r="M9443" s="267">
        <v>-88.391668796485391</v>
      </c>
    </row>
    <row r="9444" spans="1:13" x14ac:dyDescent="0.25">
      <c r="A9444" s="267">
        <v>13074009</v>
      </c>
      <c r="B9444" s="267" t="s">
        <v>20480</v>
      </c>
      <c r="C9444" s="267" t="s">
        <v>2525</v>
      </c>
      <c r="D9444" s="268"/>
      <c r="E9444" s="267">
        <v>70</v>
      </c>
      <c r="F9444" s="269">
        <v>253</v>
      </c>
      <c r="G9444" s="270">
        <v>507.6</v>
      </c>
      <c r="M9444" s="267">
        <v>-88.315141240810675</v>
      </c>
    </row>
    <row r="9445" spans="1:13" x14ac:dyDescent="0.25">
      <c r="A9445" s="267">
        <v>13074010</v>
      </c>
      <c r="B9445" s="267" t="s">
        <v>20482</v>
      </c>
      <c r="C9445" s="267" t="s">
        <v>2525</v>
      </c>
      <c r="D9445" s="268"/>
      <c r="E9445" s="267">
        <v>60</v>
      </c>
      <c r="F9445" s="269">
        <v>1224</v>
      </c>
      <c r="G9445" s="270">
        <v>2459.4</v>
      </c>
      <c r="M9445" s="267">
        <v>-79.437455182569963</v>
      </c>
    </row>
    <row r="9446" spans="1:13" x14ac:dyDescent="0.25">
      <c r="A9446" s="267">
        <v>13074012</v>
      </c>
      <c r="B9446" s="267" t="s">
        <v>20484</v>
      </c>
      <c r="C9446" s="267" t="s">
        <v>2525</v>
      </c>
      <c r="D9446" s="268"/>
      <c r="E9446" s="267">
        <v>50</v>
      </c>
      <c r="F9446" s="269">
        <v>1046</v>
      </c>
      <c r="G9446" s="270">
        <v>2102.8000000000002</v>
      </c>
      <c r="M9446" s="267">
        <v>-78.91571780381858</v>
      </c>
    </row>
    <row r="9447" spans="1:13" x14ac:dyDescent="0.25">
      <c r="A9447" s="267">
        <v>13074013</v>
      </c>
      <c r="B9447" s="267" t="s">
        <v>20486</v>
      </c>
      <c r="C9447" s="267" t="s">
        <v>2525</v>
      </c>
      <c r="D9447" s="268"/>
      <c r="E9447" s="267">
        <v>70</v>
      </c>
      <c r="F9447" s="269">
        <v>608</v>
      </c>
      <c r="G9447" s="270">
        <v>1221.5999999999999</v>
      </c>
      <c r="M9447" s="267">
        <v>-87.781170258447517</v>
      </c>
    </row>
    <row r="9448" spans="1:13" x14ac:dyDescent="0.25">
      <c r="A9448" s="267">
        <v>13074014</v>
      </c>
      <c r="B9448" s="267" t="s">
        <v>20488</v>
      </c>
      <c r="C9448" s="267" t="s">
        <v>2525</v>
      </c>
      <c r="D9448" s="268"/>
      <c r="E9448" s="267">
        <v>60</v>
      </c>
      <c r="F9448" s="269">
        <v>254</v>
      </c>
      <c r="G9448" s="270">
        <v>511.2</v>
      </c>
      <c r="M9448" s="267">
        <v>-80.933187257263469</v>
      </c>
    </row>
    <row r="9449" spans="1:13" x14ac:dyDescent="0.25">
      <c r="A9449" s="267">
        <v>13074015</v>
      </c>
      <c r="B9449" s="267" t="s">
        <v>20490</v>
      </c>
      <c r="C9449" s="267" t="s">
        <v>2525</v>
      </c>
      <c r="D9449" s="268"/>
      <c r="E9449" s="267">
        <v>60</v>
      </c>
      <c r="F9449" s="269">
        <v>266</v>
      </c>
      <c r="G9449" s="270">
        <v>534.79999999999995</v>
      </c>
      <c r="M9449" s="267">
        <v>-82.288918910050484</v>
      </c>
    </row>
    <row r="9450" spans="1:13" x14ac:dyDescent="0.25">
      <c r="A9450" s="267">
        <v>13074016</v>
      </c>
      <c r="B9450" s="267" t="s">
        <v>20492</v>
      </c>
      <c r="C9450" s="267" t="s">
        <v>2525</v>
      </c>
      <c r="D9450" s="268"/>
      <c r="E9450" s="267">
        <v>70</v>
      </c>
      <c r="F9450" s="269">
        <v>642</v>
      </c>
      <c r="G9450" s="270">
        <v>1289.5999999999999</v>
      </c>
      <c r="M9450" s="267">
        <v>-87.584626258950394</v>
      </c>
    </row>
    <row r="9451" spans="1:13" x14ac:dyDescent="0.25">
      <c r="A9451" s="267">
        <v>13074017</v>
      </c>
      <c r="B9451" s="267" t="s">
        <v>20494</v>
      </c>
      <c r="C9451" s="267" t="s">
        <v>22275</v>
      </c>
      <c r="D9451" s="268"/>
      <c r="E9451" s="267">
        <v>60</v>
      </c>
      <c r="F9451" s="269">
        <v>1993</v>
      </c>
      <c r="G9451" s="270">
        <v>4006.6</v>
      </c>
      <c r="M9451" s="267">
        <v>-82.929434796345177</v>
      </c>
    </row>
    <row r="9452" spans="1:13" x14ac:dyDescent="0.25">
      <c r="A9452" s="267">
        <v>13074018</v>
      </c>
      <c r="B9452" s="267" t="s">
        <v>20496</v>
      </c>
      <c r="C9452" s="267" t="s">
        <v>2525</v>
      </c>
      <c r="D9452" s="268"/>
      <c r="E9452" s="267">
        <v>60</v>
      </c>
      <c r="F9452" s="269">
        <v>101</v>
      </c>
      <c r="G9452" s="270">
        <v>203.8</v>
      </c>
      <c r="M9452" s="267">
        <v>-82.3642794426423</v>
      </c>
    </row>
    <row r="9453" spans="1:13" x14ac:dyDescent="0.25">
      <c r="A9453" s="267">
        <v>13074019</v>
      </c>
      <c r="B9453" s="267" t="s">
        <v>20498</v>
      </c>
      <c r="C9453" s="267" t="s">
        <v>2525</v>
      </c>
      <c r="D9453" s="268"/>
      <c r="E9453" s="267">
        <v>60</v>
      </c>
      <c r="F9453" s="269">
        <v>1442</v>
      </c>
      <c r="G9453" s="270">
        <v>2897.6</v>
      </c>
      <c r="M9453" s="267">
        <v>-84.869298080160448</v>
      </c>
    </row>
    <row r="9454" spans="1:13" x14ac:dyDescent="0.25">
      <c r="A9454" s="267">
        <v>13074020</v>
      </c>
      <c r="B9454" s="267" t="s">
        <v>20500</v>
      </c>
      <c r="C9454" s="267" t="s">
        <v>2525</v>
      </c>
      <c r="D9454" s="268"/>
      <c r="E9454" s="267">
        <v>60</v>
      </c>
      <c r="F9454" s="269">
        <v>395</v>
      </c>
      <c r="G9454" s="270">
        <v>794</v>
      </c>
      <c r="M9454" s="267">
        <v>-84.814805004569877</v>
      </c>
    </row>
    <row r="9455" spans="1:13" x14ac:dyDescent="0.25">
      <c r="A9455" s="267">
        <v>13074021</v>
      </c>
      <c r="B9455" s="267" t="s">
        <v>20502</v>
      </c>
      <c r="C9455" s="267" t="s">
        <v>22275</v>
      </c>
      <c r="D9455" s="268"/>
      <c r="E9455" s="267">
        <v>50</v>
      </c>
      <c r="F9455" s="269">
        <v>2784</v>
      </c>
      <c r="G9455" s="270">
        <v>5595.4</v>
      </c>
      <c r="M9455" s="267">
        <v>-71.164118840756402</v>
      </c>
    </row>
    <row r="9456" spans="1:13" x14ac:dyDescent="0.25">
      <c r="A9456" s="267">
        <v>13074022</v>
      </c>
      <c r="B9456" s="267" t="s">
        <v>20504</v>
      </c>
      <c r="C9456" s="267" t="s">
        <v>2525</v>
      </c>
      <c r="D9456" s="268"/>
      <c r="E9456" s="267">
        <v>50</v>
      </c>
      <c r="F9456" s="269">
        <v>1277</v>
      </c>
      <c r="G9456" s="270">
        <v>2567.6</v>
      </c>
      <c r="M9456" s="267">
        <v>-77.657591020270644</v>
      </c>
    </row>
    <row r="9457" spans="1:13" x14ac:dyDescent="0.25">
      <c r="A9457" s="267">
        <v>13074023</v>
      </c>
      <c r="B9457" s="267" t="s">
        <v>20506</v>
      </c>
      <c r="C9457" s="267" t="s">
        <v>2525</v>
      </c>
      <c r="D9457" s="268"/>
      <c r="E9457" s="267">
        <v>60</v>
      </c>
      <c r="F9457" s="269">
        <v>407</v>
      </c>
      <c r="G9457" s="270">
        <v>818.2</v>
      </c>
      <c r="M9457" s="267">
        <v>-82.646180996774547</v>
      </c>
    </row>
    <row r="9458" spans="1:13" x14ac:dyDescent="0.25">
      <c r="A9458" s="267">
        <v>13074024</v>
      </c>
      <c r="B9458" s="267" t="s">
        <v>20508</v>
      </c>
      <c r="C9458" s="267" t="s">
        <v>2525</v>
      </c>
      <c r="D9458" s="268"/>
      <c r="E9458" s="267">
        <v>60</v>
      </c>
      <c r="F9458" s="269">
        <v>392</v>
      </c>
      <c r="G9458" s="270">
        <v>787.4</v>
      </c>
      <c r="M9458" s="267">
        <v>-81.51768962077233</v>
      </c>
    </row>
    <row r="9459" spans="1:13" x14ac:dyDescent="0.25">
      <c r="A9459" s="267">
        <v>13074025</v>
      </c>
      <c r="B9459" s="267" t="s">
        <v>20510</v>
      </c>
      <c r="C9459" s="267" t="s">
        <v>2525</v>
      </c>
      <c r="D9459" s="268"/>
      <c r="E9459" s="267">
        <v>60</v>
      </c>
      <c r="F9459" s="269">
        <v>320</v>
      </c>
      <c r="G9459" s="270">
        <v>643.6</v>
      </c>
      <c r="M9459" s="267">
        <v>-84.535270238087733</v>
      </c>
    </row>
    <row r="9460" spans="1:13" x14ac:dyDescent="0.25">
      <c r="A9460" s="267">
        <v>13074026</v>
      </c>
      <c r="B9460" s="267" t="s">
        <v>20512</v>
      </c>
      <c r="C9460" s="267" t="s">
        <v>22275</v>
      </c>
      <c r="D9460" s="268"/>
      <c r="E9460" s="267">
        <v>60</v>
      </c>
      <c r="F9460" s="269">
        <v>5308</v>
      </c>
      <c r="G9460" s="270">
        <v>10668.4</v>
      </c>
      <c r="M9460" s="267">
        <v>-83.930801793480029</v>
      </c>
    </row>
    <row r="9461" spans="1:13" x14ac:dyDescent="0.25">
      <c r="A9461" s="267">
        <v>13074027</v>
      </c>
      <c r="B9461" s="267" t="s">
        <v>20514</v>
      </c>
      <c r="C9461" s="267" t="s">
        <v>2525</v>
      </c>
      <c r="D9461" s="268"/>
      <c r="E9461" s="267">
        <v>70</v>
      </c>
      <c r="F9461" s="269">
        <v>82</v>
      </c>
      <c r="G9461" s="270">
        <v>165.4</v>
      </c>
      <c r="M9461" s="267">
        <v>-90.62819365721306</v>
      </c>
    </row>
    <row r="9462" spans="1:13" x14ac:dyDescent="0.25">
      <c r="A9462" s="267">
        <v>13074028</v>
      </c>
      <c r="B9462" s="267" t="s">
        <v>20516</v>
      </c>
      <c r="C9462" s="267" t="s">
        <v>2525</v>
      </c>
      <c r="D9462" s="268"/>
      <c r="E9462" s="267">
        <v>60</v>
      </c>
      <c r="F9462" s="269">
        <v>185</v>
      </c>
      <c r="G9462" s="270">
        <v>371.6</v>
      </c>
      <c r="M9462" s="267">
        <v>-81.205021662506823</v>
      </c>
    </row>
    <row r="9463" spans="1:13" x14ac:dyDescent="0.25">
      <c r="A9463" s="267">
        <v>13074029</v>
      </c>
      <c r="B9463" s="267" t="s">
        <v>20518</v>
      </c>
      <c r="C9463" s="267" t="s">
        <v>2525</v>
      </c>
      <c r="D9463" s="268"/>
      <c r="E9463" s="267">
        <v>70</v>
      </c>
      <c r="F9463" s="269">
        <v>150</v>
      </c>
      <c r="G9463" s="270">
        <v>301.8</v>
      </c>
      <c r="M9463" s="267">
        <v>-87.172760828813651</v>
      </c>
    </row>
    <row r="9464" spans="1:13" x14ac:dyDescent="0.25">
      <c r="A9464" s="267">
        <v>13074030</v>
      </c>
      <c r="B9464" s="267" t="s">
        <v>20520</v>
      </c>
      <c r="C9464" s="267" t="s">
        <v>2525</v>
      </c>
      <c r="D9464" s="268"/>
      <c r="E9464" s="267">
        <v>60</v>
      </c>
      <c r="F9464" s="269">
        <v>295</v>
      </c>
      <c r="G9464" s="270">
        <v>593.4</v>
      </c>
      <c r="M9464" s="267">
        <v>-82.517740210723247</v>
      </c>
    </row>
    <row r="9465" spans="1:13" x14ac:dyDescent="0.25">
      <c r="A9465" s="267">
        <v>13074031</v>
      </c>
      <c r="B9465" s="267" t="s">
        <v>20522</v>
      </c>
      <c r="C9465" s="267" t="s">
        <v>2525</v>
      </c>
      <c r="D9465" s="268"/>
      <c r="E9465" s="267">
        <v>70</v>
      </c>
      <c r="F9465" s="269">
        <v>325</v>
      </c>
      <c r="G9465" s="270">
        <v>653.4</v>
      </c>
      <c r="M9465" s="267">
        <v>-89.616857776524498</v>
      </c>
    </row>
    <row r="9466" spans="1:13" x14ac:dyDescent="0.25">
      <c r="A9466" s="267">
        <v>13074032</v>
      </c>
      <c r="B9466" s="267" t="s">
        <v>20524</v>
      </c>
      <c r="C9466" s="267" t="s">
        <v>2525</v>
      </c>
      <c r="D9466" s="268"/>
      <c r="E9466" s="267">
        <v>70</v>
      </c>
      <c r="F9466" s="269">
        <v>671</v>
      </c>
      <c r="G9466" s="270">
        <v>1349.2</v>
      </c>
      <c r="M9466" s="267">
        <v>-87.594325449590926</v>
      </c>
    </row>
    <row r="9467" spans="1:13" x14ac:dyDescent="0.25">
      <c r="A9467" s="267">
        <v>13074033</v>
      </c>
      <c r="B9467" s="267" t="s">
        <v>2056</v>
      </c>
      <c r="C9467" s="267" t="s">
        <v>2525</v>
      </c>
      <c r="D9467" s="268"/>
      <c r="E9467" s="267">
        <v>70</v>
      </c>
      <c r="F9467" s="269">
        <v>198</v>
      </c>
      <c r="G9467" s="270">
        <v>397.8</v>
      </c>
      <c r="M9467" s="267">
        <v>-86.682952907399169</v>
      </c>
    </row>
    <row r="9468" spans="1:13" x14ac:dyDescent="0.25">
      <c r="A9468" s="267">
        <v>13074034</v>
      </c>
      <c r="B9468" s="267" t="s">
        <v>20527</v>
      </c>
      <c r="C9468" s="267" t="s">
        <v>2525</v>
      </c>
      <c r="D9468" s="268"/>
      <c r="E9468" s="267">
        <v>50</v>
      </c>
      <c r="F9468" s="269">
        <v>545</v>
      </c>
      <c r="G9468" s="270">
        <v>1095.5999999999999</v>
      </c>
      <c r="M9468" s="267">
        <v>-74.23566890178526</v>
      </c>
    </row>
    <row r="9469" spans="1:13" x14ac:dyDescent="0.25">
      <c r="A9469" s="267">
        <v>13074035</v>
      </c>
      <c r="B9469" s="267" t="s">
        <v>20529</v>
      </c>
      <c r="C9469" s="267" t="s">
        <v>2525</v>
      </c>
      <c r="D9469" s="268"/>
      <c r="E9469" s="267">
        <v>70</v>
      </c>
      <c r="F9469" s="269">
        <v>1285</v>
      </c>
      <c r="G9469" s="270">
        <v>2582.8000000000002</v>
      </c>
      <c r="M9469" s="267">
        <v>-85.922494834174998</v>
      </c>
    </row>
    <row r="9470" spans="1:13" x14ac:dyDescent="0.25">
      <c r="A9470" s="267">
        <v>13074036</v>
      </c>
      <c r="B9470" s="267" t="s">
        <v>20531</v>
      </c>
      <c r="C9470" s="267" t="s">
        <v>2525</v>
      </c>
      <c r="D9470" s="268"/>
      <c r="E9470" s="267">
        <v>70</v>
      </c>
      <c r="F9470" s="269">
        <v>234</v>
      </c>
      <c r="G9470" s="270">
        <v>470.8</v>
      </c>
      <c r="M9470" s="267">
        <v>-87.596278670035417</v>
      </c>
    </row>
    <row r="9471" spans="1:13" x14ac:dyDescent="0.25">
      <c r="A9471" s="267">
        <v>13074037</v>
      </c>
      <c r="B9471" s="267" t="s">
        <v>20533</v>
      </c>
      <c r="C9471" s="267" t="s">
        <v>2525</v>
      </c>
      <c r="D9471" s="268"/>
      <c r="E9471" s="267">
        <v>70</v>
      </c>
      <c r="F9471" s="269">
        <v>903</v>
      </c>
      <c r="G9471" s="270">
        <v>1815</v>
      </c>
      <c r="M9471" s="267">
        <v>-87.875179880951066</v>
      </c>
    </row>
    <row r="9472" spans="1:13" x14ac:dyDescent="0.25">
      <c r="A9472" s="267">
        <v>13074038</v>
      </c>
      <c r="B9472" s="267" t="s">
        <v>20535</v>
      </c>
      <c r="C9472" s="267" t="s">
        <v>2525</v>
      </c>
      <c r="D9472" s="268"/>
      <c r="E9472" s="267">
        <v>70</v>
      </c>
      <c r="F9472" s="269">
        <v>444</v>
      </c>
      <c r="G9472" s="270">
        <v>892.4</v>
      </c>
      <c r="M9472" s="267">
        <v>-88.537781007645023</v>
      </c>
    </row>
    <row r="9473" spans="1:13" x14ac:dyDescent="0.25">
      <c r="A9473" s="267">
        <v>13074039</v>
      </c>
      <c r="B9473" s="267" t="s">
        <v>20537</v>
      </c>
      <c r="C9473" s="267" t="s">
        <v>22275</v>
      </c>
      <c r="D9473" s="268"/>
      <c r="E9473" s="267">
        <v>70</v>
      </c>
      <c r="F9473" s="269">
        <v>1527</v>
      </c>
      <c r="G9473" s="270">
        <v>3068.4</v>
      </c>
      <c r="M9473" s="267">
        <v>-87.24208826190528</v>
      </c>
    </row>
    <row r="9474" spans="1:13" x14ac:dyDescent="0.25">
      <c r="A9474" s="267">
        <v>13074040</v>
      </c>
      <c r="B9474" s="267" t="s">
        <v>20539</v>
      </c>
      <c r="C9474" s="267" t="s">
        <v>2525</v>
      </c>
      <c r="D9474" s="268"/>
      <c r="E9474" s="267">
        <v>70</v>
      </c>
      <c r="F9474" s="269">
        <v>157</v>
      </c>
      <c r="G9474" s="270">
        <v>314.60000000000002</v>
      </c>
      <c r="M9474" s="267">
        <v>-92.335771925502911</v>
      </c>
    </row>
    <row r="9475" spans="1:13" x14ac:dyDescent="0.25">
      <c r="A9475" s="267">
        <v>13074042</v>
      </c>
      <c r="B9475" s="267" t="s">
        <v>8371</v>
      </c>
      <c r="C9475" s="267" t="s">
        <v>2525</v>
      </c>
      <c r="D9475" s="268"/>
      <c r="E9475" s="267">
        <v>70</v>
      </c>
      <c r="F9475" s="269">
        <v>480</v>
      </c>
      <c r="G9475" s="270">
        <v>964.4</v>
      </c>
      <c r="M9475" s="267">
        <v>-89.931479475950326</v>
      </c>
    </row>
    <row r="9476" spans="1:13" x14ac:dyDescent="0.25">
      <c r="A9476" s="267">
        <v>13074043</v>
      </c>
      <c r="B9476" s="267" t="s">
        <v>20542</v>
      </c>
      <c r="C9476" s="267" t="s">
        <v>2525</v>
      </c>
      <c r="D9476" s="268"/>
      <c r="E9476" s="267">
        <v>70</v>
      </c>
      <c r="F9476" s="269">
        <v>451</v>
      </c>
      <c r="G9476" s="270">
        <v>906.6</v>
      </c>
      <c r="M9476" s="267">
        <v>-90.722619073288627</v>
      </c>
    </row>
    <row r="9477" spans="1:13" x14ac:dyDescent="0.25">
      <c r="A9477" s="267">
        <v>13074044</v>
      </c>
      <c r="B9477" s="267" t="s">
        <v>20544</v>
      </c>
      <c r="C9477" s="267" t="s">
        <v>2525</v>
      </c>
      <c r="D9477" s="268"/>
      <c r="E9477" s="267">
        <v>70</v>
      </c>
      <c r="F9477" s="269">
        <v>264</v>
      </c>
      <c r="G9477" s="270">
        <v>529.79999999999995</v>
      </c>
      <c r="M9477" s="267">
        <v>-88.476602130566079</v>
      </c>
    </row>
    <row r="9478" spans="1:13" x14ac:dyDescent="0.25">
      <c r="A9478" s="267">
        <v>13074045</v>
      </c>
      <c r="B9478" s="267" t="s">
        <v>20546</v>
      </c>
      <c r="C9478" s="267" t="s">
        <v>2525</v>
      </c>
      <c r="D9478" s="268"/>
      <c r="E9478" s="267">
        <v>70</v>
      </c>
      <c r="F9478" s="269">
        <v>196</v>
      </c>
      <c r="G9478" s="270">
        <v>394.2</v>
      </c>
      <c r="M9478" s="267">
        <v>-88.253832327028093</v>
      </c>
    </row>
    <row r="9479" spans="1:13" x14ac:dyDescent="0.25">
      <c r="A9479" s="267">
        <v>13074046</v>
      </c>
      <c r="B9479" s="267" t="s">
        <v>20548</v>
      </c>
      <c r="C9479" s="267" t="s">
        <v>2525</v>
      </c>
      <c r="D9479" s="268"/>
      <c r="E9479" s="267">
        <v>70</v>
      </c>
      <c r="F9479" s="269">
        <v>108</v>
      </c>
      <c r="G9479" s="270">
        <v>217</v>
      </c>
      <c r="M9479" s="267">
        <v>-90.496843228450331</v>
      </c>
    </row>
    <row r="9480" spans="1:13" x14ac:dyDescent="0.25">
      <c r="A9480" s="267">
        <v>13074047</v>
      </c>
      <c r="B9480" s="267" t="s">
        <v>20550</v>
      </c>
      <c r="C9480" s="267" t="s">
        <v>2525</v>
      </c>
      <c r="D9480" s="268"/>
      <c r="E9480" s="267">
        <v>70</v>
      </c>
      <c r="F9480" s="269">
        <v>774</v>
      </c>
      <c r="G9480" s="270">
        <v>1556.4</v>
      </c>
      <c r="M9480" s="267">
        <v>-85.634054643593302</v>
      </c>
    </row>
    <row r="9481" spans="1:13" x14ac:dyDescent="0.25">
      <c r="A9481" s="267">
        <v>13074048</v>
      </c>
      <c r="B9481" s="267" t="s">
        <v>20552</v>
      </c>
      <c r="C9481" s="267" t="s">
        <v>2525</v>
      </c>
      <c r="D9481" s="268"/>
      <c r="E9481" s="267">
        <v>60</v>
      </c>
      <c r="F9481" s="269">
        <v>739</v>
      </c>
      <c r="G9481" s="270">
        <v>1485.2</v>
      </c>
      <c r="M9481" s="267">
        <v>-83.864118420563116</v>
      </c>
    </row>
    <row r="9482" spans="1:13" x14ac:dyDescent="0.25">
      <c r="A9482" s="267">
        <v>13074049</v>
      </c>
      <c r="B9482" s="267" t="s">
        <v>20554</v>
      </c>
      <c r="C9482" s="267" t="s">
        <v>2525</v>
      </c>
      <c r="D9482" s="268"/>
      <c r="E9482" s="267">
        <v>70</v>
      </c>
      <c r="F9482" s="269">
        <v>2555</v>
      </c>
      <c r="G9482" s="270">
        <v>5134.6000000000004</v>
      </c>
      <c r="M9482" s="267">
        <v>-86.612135379635589</v>
      </c>
    </row>
    <row r="9483" spans="1:13" x14ac:dyDescent="0.25">
      <c r="A9483" s="267">
        <v>13074050</v>
      </c>
      <c r="B9483" s="267" t="s">
        <v>20556</v>
      </c>
      <c r="C9483" s="267" t="s">
        <v>2525</v>
      </c>
      <c r="D9483" s="268"/>
      <c r="E9483" s="267">
        <v>60</v>
      </c>
      <c r="F9483" s="269">
        <v>743</v>
      </c>
      <c r="G9483" s="270">
        <v>1492.6</v>
      </c>
      <c r="M9483" s="267">
        <v>-83.824651610158597</v>
      </c>
    </row>
    <row r="9484" spans="1:13" x14ac:dyDescent="0.25">
      <c r="A9484" s="267">
        <v>13074052</v>
      </c>
      <c r="B9484" s="267" t="s">
        <v>20558</v>
      </c>
      <c r="C9484" s="267" t="s">
        <v>2525</v>
      </c>
      <c r="D9484" s="268"/>
      <c r="E9484" s="267">
        <v>70</v>
      </c>
      <c r="F9484" s="269">
        <v>127</v>
      </c>
      <c r="G9484" s="270">
        <v>255.2</v>
      </c>
      <c r="M9484" s="267">
        <v>-89.46665414542673</v>
      </c>
    </row>
    <row r="9485" spans="1:13" x14ac:dyDescent="0.25">
      <c r="A9485" s="267">
        <v>13074053</v>
      </c>
      <c r="B9485" s="267" t="s">
        <v>20560</v>
      </c>
      <c r="C9485" s="267" t="s">
        <v>2525</v>
      </c>
      <c r="D9485" s="268"/>
      <c r="E9485" s="267">
        <v>70</v>
      </c>
      <c r="F9485" s="269">
        <v>238</v>
      </c>
      <c r="G9485" s="270">
        <v>479.2</v>
      </c>
      <c r="M9485" s="267">
        <v>-87.788606030545765</v>
      </c>
    </row>
    <row r="9486" spans="1:13" x14ac:dyDescent="0.25">
      <c r="A9486" s="267">
        <v>13074054</v>
      </c>
      <c r="B9486" s="267" t="s">
        <v>20562</v>
      </c>
      <c r="C9486" s="267" t="s">
        <v>2525</v>
      </c>
      <c r="D9486" s="268"/>
      <c r="E9486" s="267">
        <v>70</v>
      </c>
      <c r="F9486" s="269">
        <v>494</v>
      </c>
      <c r="G9486" s="270">
        <v>993</v>
      </c>
      <c r="M9486" s="267">
        <v>-88.905344119659063</v>
      </c>
    </row>
    <row r="9487" spans="1:13" x14ac:dyDescent="0.25">
      <c r="A9487" s="267">
        <v>13074056</v>
      </c>
      <c r="B9487" s="267" t="s">
        <v>20564</v>
      </c>
      <c r="C9487" s="267" t="s">
        <v>2525</v>
      </c>
      <c r="D9487" s="268"/>
      <c r="E9487" s="267">
        <v>70</v>
      </c>
      <c r="F9487" s="269">
        <v>1024</v>
      </c>
      <c r="G9487" s="270">
        <v>2057.4</v>
      </c>
      <c r="M9487" s="267">
        <v>-89.017622454850311</v>
      </c>
    </row>
    <row r="9488" spans="1:13" x14ac:dyDescent="0.25">
      <c r="A9488" s="267">
        <v>13074057</v>
      </c>
      <c r="B9488" s="267" t="s">
        <v>20566</v>
      </c>
      <c r="C9488" s="267" t="s">
        <v>22275</v>
      </c>
      <c r="D9488" s="268"/>
      <c r="E9488" s="267">
        <v>70</v>
      </c>
      <c r="F9488" s="269">
        <v>1947</v>
      </c>
      <c r="G9488" s="270">
        <v>3914.4</v>
      </c>
      <c r="M9488" s="267">
        <v>-88.053988883996411</v>
      </c>
    </row>
    <row r="9489" spans="1:13" x14ac:dyDescent="0.25">
      <c r="A9489" s="267">
        <v>13074058</v>
      </c>
      <c r="B9489" s="267" t="s">
        <v>20568</v>
      </c>
      <c r="C9489" s="267" t="s">
        <v>2525</v>
      </c>
      <c r="D9489" s="268"/>
      <c r="E9489" s="267">
        <v>70</v>
      </c>
      <c r="F9489" s="269">
        <v>151</v>
      </c>
      <c r="G9489" s="270">
        <v>303.8</v>
      </c>
      <c r="M9489" s="267">
        <v>-88.030543855117628</v>
      </c>
    </row>
    <row r="9490" spans="1:13" x14ac:dyDescent="0.25">
      <c r="A9490" s="267">
        <v>13074060</v>
      </c>
      <c r="B9490" s="267" t="s">
        <v>20570</v>
      </c>
      <c r="C9490" s="267" t="s">
        <v>2525</v>
      </c>
      <c r="D9490" s="268"/>
      <c r="E9490" s="267">
        <v>70</v>
      </c>
      <c r="F9490" s="269">
        <v>90</v>
      </c>
      <c r="G9490" s="270">
        <v>180</v>
      </c>
      <c r="M9490" s="267">
        <v>-91.21271060429514</v>
      </c>
    </row>
    <row r="9491" spans="1:13" x14ac:dyDescent="0.25">
      <c r="A9491" s="267">
        <v>13074061</v>
      </c>
      <c r="B9491" s="267" t="s">
        <v>20572</v>
      </c>
      <c r="C9491" s="267" t="s">
        <v>2525</v>
      </c>
      <c r="D9491" s="268"/>
      <c r="E9491" s="267">
        <v>70</v>
      </c>
      <c r="F9491" s="269">
        <v>186</v>
      </c>
      <c r="G9491" s="270">
        <v>373.6</v>
      </c>
      <c r="M9491" s="267">
        <v>-90.294681637597705</v>
      </c>
    </row>
    <row r="9492" spans="1:13" x14ac:dyDescent="0.25">
      <c r="A9492" s="267">
        <v>13074062</v>
      </c>
      <c r="B9492" s="267" t="s">
        <v>20574</v>
      </c>
      <c r="C9492" s="267" t="s">
        <v>2525</v>
      </c>
      <c r="D9492" s="268"/>
      <c r="E9492" s="267">
        <v>50</v>
      </c>
      <c r="F9492" s="269">
        <v>258</v>
      </c>
      <c r="G9492" s="270">
        <v>519.4</v>
      </c>
      <c r="M9492" s="267">
        <v>-77.665092899055594</v>
      </c>
    </row>
    <row r="9493" spans="1:13" x14ac:dyDescent="0.25">
      <c r="A9493" s="267">
        <v>13074063</v>
      </c>
      <c r="B9493" s="267" t="s">
        <v>20576</v>
      </c>
      <c r="C9493" s="267" t="s">
        <v>2525</v>
      </c>
      <c r="D9493" s="268"/>
      <c r="E9493" s="267">
        <v>70</v>
      </c>
      <c r="F9493" s="269">
        <v>251</v>
      </c>
      <c r="G9493" s="270">
        <v>505</v>
      </c>
      <c r="M9493" s="267">
        <v>-91.035207646731948</v>
      </c>
    </row>
    <row r="9494" spans="1:13" x14ac:dyDescent="0.25">
      <c r="A9494" s="267">
        <v>13074064</v>
      </c>
      <c r="B9494" s="267" t="s">
        <v>20578</v>
      </c>
      <c r="C9494" s="267" t="s">
        <v>2525</v>
      </c>
      <c r="D9494" s="268"/>
      <c r="E9494" s="267">
        <v>70</v>
      </c>
      <c r="F9494" s="269">
        <v>348</v>
      </c>
      <c r="G9494" s="270">
        <v>700</v>
      </c>
      <c r="M9494" s="267">
        <v>-87.825989328685083</v>
      </c>
    </row>
    <row r="9495" spans="1:13" x14ac:dyDescent="0.25">
      <c r="A9495" s="267">
        <v>13074065</v>
      </c>
      <c r="B9495" s="267" t="s">
        <v>20580</v>
      </c>
      <c r="C9495" s="267" t="s">
        <v>22275</v>
      </c>
      <c r="D9495" s="268"/>
      <c r="E9495" s="267">
        <v>70</v>
      </c>
      <c r="F9495" s="269">
        <v>1771</v>
      </c>
      <c r="G9495" s="270">
        <v>3560.2</v>
      </c>
      <c r="M9495" s="267">
        <v>-88.325888568590301</v>
      </c>
    </row>
    <row r="9496" spans="1:13" x14ac:dyDescent="0.25">
      <c r="A9496" s="267">
        <v>13074066</v>
      </c>
      <c r="B9496" s="267" t="s">
        <v>20582</v>
      </c>
      <c r="C9496" s="267" t="s">
        <v>2525</v>
      </c>
      <c r="D9496" s="268"/>
      <c r="E9496" s="267">
        <v>70</v>
      </c>
      <c r="F9496" s="269">
        <v>179</v>
      </c>
      <c r="G9496" s="270">
        <v>360.4</v>
      </c>
      <c r="M9496" s="267">
        <v>-86.715156694507513</v>
      </c>
    </row>
    <row r="9497" spans="1:13" x14ac:dyDescent="0.25">
      <c r="A9497" s="267">
        <v>13074067</v>
      </c>
      <c r="B9497" s="267" t="s">
        <v>20584</v>
      </c>
      <c r="C9497" s="267" t="s">
        <v>2525</v>
      </c>
      <c r="D9497" s="268"/>
      <c r="E9497" s="267">
        <v>70</v>
      </c>
      <c r="F9497" s="269">
        <v>124</v>
      </c>
      <c r="G9497" s="270">
        <v>250</v>
      </c>
      <c r="M9497" s="267">
        <v>-89.648655550607572</v>
      </c>
    </row>
    <row r="9498" spans="1:13" x14ac:dyDescent="0.25">
      <c r="A9498" s="267">
        <v>13074068</v>
      </c>
      <c r="B9498" s="267" t="s">
        <v>20586</v>
      </c>
      <c r="C9498" s="267" t="s">
        <v>2525</v>
      </c>
      <c r="D9498" s="268"/>
      <c r="E9498" s="267">
        <v>70</v>
      </c>
      <c r="F9498" s="269">
        <v>510</v>
      </c>
      <c r="G9498" s="270">
        <v>1025.5999999999999</v>
      </c>
      <c r="M9498" s="267">
        <v>-85.241498245147724</v>
      </c>
    </row>
    <row r="9499" spans="1:13" x14ac:dyDescent="0.25">
      <c r="A9499" s="267">
        <v>13074069</v>
      </c>
      <c r="B9499" s="267" t="s">
        <v>20588</v>
      </c>
      <c r="C9499" s="267" t="s">
        <v>2525</v>
      </c>
      <c r="D9499" s="268"/>
      <c r="E9499" s="267">
        <v>60</v>
      </c>
      <c r="F9499" s="269">
        <v>224</v>
      </c>
      <c r="G9499" s="270">
        <v>449.4</v>
      </c>
      <c r="M9499" s="267">
        <v>-82.385708028254768</v>
      </c>
    </row>
    <row r="9500" spans="1:13" x14ac:dyDescent="0.25">
      <c r="A9500" s="267">
        <v>13074070</v>
      </c>
      <c r="B9500" s="267" t="s">
        <v>20590</v>
      </c>
      <c r="C9500" s="267" t="s">
        <v>2525</v>
      </c>
      <c r="D9500" s="268"/>
      <c r="E9500" s="267">
        <v>70</v>
      </c>
      <c r="F9500" s="269">
        <v>98</v>
      </c>
      <c r="G9500" s="270">
        <v>197.8</v>
      </c>
      <c r="M9500" s="267">
        <v>-87.125467884602287</v>
      </c>
    </row>
    <row r="9501" spans="1:13" x14ac:dyDescent="0.25">
      <c r="A9501" s="267">
        <v>13074071</v>
      </c>
      <c r="B9501" s="267" t="s">
        <v>20592</v>
      </c>
      <c r="C9501" s="267" t="s">
        <v>2525</v>
      </c>
      <c r="D9501" s="268"/>
      <c r="E9501" s="267">
        <v>70</v>
      </c>
      <c r="F9501" s="269">
        <v>272</v>
      </c>
      <c r="G9501" s="270">
        <v>547.4</v>
      </c>
      <c r="M9501" s="267">
        <v>-87.708668828963312</v>
      </c>
    </row>
    <row r="9502" spans="1:13" x14ac:dyDescent="0.25">
      <c r="A9502" s="267">
        <v>13074072</v>
      </c>
      <c r="B9502" s="267" t="s">
        <v>20594</v>
      </c>
      <c r="C9502" s="267" t="s">
        <v>2525</v>
      </c>
      <c r="D9502" s="268"/>
      <c r="E9502" s="267">
        <v>70</v>
      </c>
      <c r="F9502" s="269">
        <v>402</v>
      </c>
      <c r="G9502" s="270">
        <v>808.6</v>
      </c>
      <c r="M9502" s="267">
        <v>-88.238775047644765</v>
      </c>
    </row>
    <row r="9503" spans="1:13" x14ac:dyDescent="0.25">
      <c r="A9503" s="267">
        <v>13074073</v>
      </c>
      <c r="B9503" s="267" t="s">
        <v>20596</v>
      </c>
      <c r="C9503" s="267" t="s">
        <v>2525</v>
      </c>
      <c r="D9503" s="268"/>
      <c r="E9503" s="267">
        <v>70</v>
      </c>
      <c r="F9503" s="269">
        <v>552</v>
      </c>
      <c r="G9503" s="270">
        <v>1108.8</v>
      </c>
      <c r="M9503" s="267">
        <v>-89.1981962957219</v>
      </c>
    </row>
    <row r="9504" spans="1:13" x14ac:dyDescent="0.25">
      <c r="A9504" s="267">
        <v>13074074</v>
      </c>
      <c r="B9504" s="267" t="s">
        <v>3520</v>
      </c>
      <c r="C9504" s="267" t="s">
        <v>22275</v>
      </c>
      <c r="D9504" s="268"/>
      <c r="E9504" s="267">
        <v>60</v>
      </c>
      <c r="F9504" s="269">
        <v>2158</v>
      </c>
      <c r="G9504" s="270">
        <v>4337.6000000000004</v>
      </c>
      <c r="M9504" s="267">
        <v>-81.6446805910698</v>
      </c>
    </row>
    <row r="9505" spans="1:13" x14ac:dyDescent="0.25">
      <c r="A9505" s="267">
        <v>13074075</v>
      </c>
      <c r="B9505" s="267" t="s">
        <v>20599</v>
      </c>
      <c r="C9505" s="267" t="s">
        <v>2525</v>
      </c>
      <c r="D9505" s="268"/>
      <c r="E9505" s="267">
        <v>60</v>
      </c>
      <c r="F9505" s="269">
        <v>474</v>
      </c>
      <c r="G9505" s="270">
        <v>951.8</v>
      </c>
      <c r="M9505" s="267">
        <v>-81.262003718989078</v>
      </c>
    </row>
    <row r="9506" spans="1:13" x14ac:dyDescent="0.25">
      <c r="A9506" s="267">
        <v>13074076</v>
      </c>
      <c r="B9506" s="267" t="s">
        <v>20601</v>
      </c>
      <c r="C9506" s="267" t="s">
        <v>2525</v>
      </c>
      <c r="D9506" s="268"/>
      <c r="E9506" s="267">
        <v>50</v>
      </c>
      <c r="F9506" s="269">
        <v>1354</v>
      </c>
      <c r="G9506" s="270">
        <v>2721.2</v>
      </c>
      <c r="M9506" s="267">
        <v>-42.438531196529226</v>
      </c>
    </row>
    <row r="9507" spans="1:13" x14ac:dyDescent="0.25">
      <c r="A9507" s="267">
        <v>13074077</v>
      </c>
      <c r="B9507" s="267" t="s">
        <v>20603</v>
      </c>
      <c r="C9507" s="267" t="s">
        <v>2525</v>
      </c>
      <c r="D9507" s="268"/>
      <c r="E9507" s="267">
        <v>70</v>
      </c>
      <c r="F9507" s="269">
        <v>316</v>
      </c>
      <c r="G9507" s="270">
        <v>634.79999999999995</v>
      </c>
      <c r="M9507" s="267">
        <v>-89.830083871813272</v>
      </c>
    </row>
    <row r="9508" spans="1:13" x14ac:dyDescent="0.25">
      <c r="A9508" s="267">
        <v>13074078</v>
      </c>
      <c r="B9508" s="267" t="s">
        <v>20605</v>
      </c>
      <c r="C9508" s="267" t="s">
        <v>2525</v>
      </c>
      <c r="D9508" s="268"/>
      <c r="E9508" s="267">
        <v>60</v>
      </c>
      <c r="F9508" s="269">
        <v>83</v>
      </c>
      <c r="G9508" s="270">
        <v>167.8</v>
      </c>
      <c r="M9508" s="267">
        <v>-83.023456994464368</v>
      </c>
    </row>
    <row r="9509" spans="1:13" x14ac:dyDescent="0.25">
      <c r="A9509" s="267">
        <v>13074079</v>
      </c>
      <c r="B9509" s="267" t="s">
        <v>20607</v>
      </c>
      <c r="C9509" s="267" t="s">
        <v>2525</v>
      </c>
      <c r="D9509" s="268"/>
      <c r="E9509" s="267">
        <v>50</v>
      </c>
      <c r="F9509" s="269">
        <v>545</v>
      </c>
      <c r="G9509" s="270">
        <v>1095</v>
      </c>
      <c r="M9509" s="267">
        <v>-67.686392355805822</v>
      </c>
    </row>
    <row r="9510" spans="1:13" x14ac:dyDescent="0.25">
      <c r="A9510" s="267">
        <v>13074080</v>
      </c>
      <c r="B9510" s="267" t="s">
        <v>20609</v>
      </c>
      <c r="C9510" s="267" t="s">
        <v>2525</v>
      </c>
      <c r="D9510" s="268"/>
      <c r="E9510" s="267">
        <v>60</v>
      </c>
      <c r="F9510" s="269">
        <v>175</v>
      </c>
      <c r="G9510" s="270">
        <v>351.2</v>
      </c>
      <c r="M9510" s="267">
        <v>-79.525937386401637</v>
      </c>
    </row>
    <row r="9511" spans="1:13" x14ac:dyDescent="0.25">
      <c r="A9511" s="267">
        <v>13074081</v>
      </c>
      <c r="B9511" s="267" t="s">
        <v>20611</v>
      </c>
      <c r="C9511" s="267" t="s">
        <v>2525</v>
      </c>
      <c r="D9511" s="268"/>
      <c r="E9511" s="267">
        <v>70</v>
      </c>
      <c r="F9511" s="269">
        <v>352</v>
      </c>
      <c r="G9511" s="270">
        <v>708</v>
      </c>
      <c r="M9511" s="267">
        <v>-89.726869606729508</v>
      </c>
    </row>
    <row r="9512" spans="1:13" x14ac:dyDescent="0.25">
      <c r="A9512" s="267">
        <v>13074082</v>
      </c>
      <c r="B9512" s="267" t="s">
        <v>20613</v>
      </c>
      <c r="C9512" s="267" t="s">
        <v>2525</v>
      </c>
      <c r="D9512" s="268"/>
      <c r="E9512" s="267">
        <v>70</v>
      </c>
      <c r="F9512" s="269">
        <v>357</v>
      </c>
      <c r="G9512" s="270">
        <v>716.8</v>
      </c>
      <c r="M9512" s="267">
        <v>-87.352460163492111</v>
      </c>
    </row>
    <row r="9513" spans="1:13" x14ac:dyDescent="0.25">
      <c r="A9513" s="267">
        <v>13074084</v>
      </c>
      <c r="B9513" s="267" t="s">
        <v>20615</v>
      </c>
      <c r="C9513" s="267" t="s">
        <v>22275</v>
      </c>
      <c r="D9513" s="268"/>
      <c r="E9513" s="267">
        <v>70</v>
      </c>
      <c r="F9513" s="269">
        <v>1705</v>
      </c>
      <c r="G9513" s="270">
        <v>3426.6</v>
      </c>
      <c r="M9513" s="267">
        <v>-86.987173830084984</v>
      </c>
    </row>
    <row r="9514" spans="1:13" x14ac:dyDescent="0.25">
      <c r="A9514" s="267">
        <v>13074085</v>
      </c>
      <c r="B9514" s="267" t="s">
        <v>20250</v>
      </c>
      <c r="C9514" s="267" t="s">
        <v>2525</v>
      </c>
      <c r="D9514" s="268"/>
      <c r="E9514" s="267">
        <v>70</v>
      </c>
      <c r="F9514" s="269">
        <v>318</v>
      </c>
      <c r="G9514" s="270">
        <v>639.4</v>
      </c>
      <c r="M9514" s="267">
        <v>-89.394798489987835</v>
      </c>
    </row>
    <row r="9515" spans="1:13" x14ac:dyDescent="0.25">
      <c r="A9515" s="267">
        <v>13074087</v>
      </c>
      <c r="B9515" s="267" t="s">
        <v>20618</v>
      </c>
      <c r="C9515" s="267" t="s">
        <v>22275</v>
      </c>
      <c r="D9515" s="268"/>
      <c r="E9515" s="267">
        <v>60</v>
      </c>
      <c r="F9515" s="269">
        <v>21474</v>
      </c>
      <c r="G9515" s="270">
        <v>43161.8</v>
      </c>
      <c r="M9515" s="267">
        <v>-81.632419853288823</v>
      </c>
    </row>
    <row r="9516" spans="1:13" x14ac:dyDescent="0.25">
      <c r="A9516" s="267">
        <v>13074088</v>
      </c>
      <c r="B9516" s="267" t="s">
        <v>20620</v>
      </c>
      <c r="C9516" s="267" t="s">
        <v>2525</v>
      </c>
      <c r="D9516" s="268"/>
      <c r="E9516" s="267">
        <v>70</v>
      </c>
      <c r="F9516" s="269">
        <v>277</v>
      </c>
      <c r="G9516" s="270">
        <v>556.4</v>
      </c>
      <c r="M9516" s="267">
        <v>-86.788081713841095</v>
      </c>
    </row>
    <row r="9517" spans="1:13" x14ac:dyDescent="0.25">
      <c r="A9517" s="267">
        <v>13074089</v>
      </c>
      <c r="B9517" s="267" t="s">
        <v>20622</v>
      </c>
      <c r="C9517" s="267" t="s">
        <v>2525</v>
      </c>
      <c r="D9517" s="268"/>
      <c r="E9517" s="267">
        <v>70</v>
      </c>
      <c r="F9517" s="269">
        <v>375</v>
      </c>
      <c r="G9517" s="270">
        <v>753.4</v>
      </c>
      <c r="M9517" s="267">
        <v>-87.267987234040305</v>
      </c>
    </row>
    <row r="9518" spans="1:13" x14ac:dyDescent="0.25">
      <c r="A9518" s="267">
        <v>13074090</v>
      </c>
      <c r="B9518" s="267" t="s">
        <v>20624</v>
      </c>
      <c r="C9518" s="267" t="s">
        <v>2525</v>
      </c>
      <c r="D9518" s="268"/>
      <c r="E9518" s="267">
        <v>70</v>
      </c>
      <c r="F9518" s="269">
        <v>673</v>
      </c>
      <c r="G9518" s="270">
        <v>1351.8</v>
      </c>
      <c r="M9518" s="267">
        <v>-87.826007536059223</v>
      </c>
    </row>
    <row r="9519" spans="1:13" x14ac:dyDescent="0.25">
      <c r="A9519" s="267">
        <v>13074091</v>
      </c>
      <c r="B9519" s="267" t="s">
        <v>20626</v>
      </c>
      <c r="C9519" s="267" t="s">
        <v>2525</v>
      </c>
      <c r="D9519" s="268"/>
      <c r="E9519" s="267">
        <v>60</v>
      </c>
      <c r="F9519" s="269">
        <v>156</v>
      </c>
      <c r="G9519" s="270">
        <v>313.2</v>
      </c>
      <c r="M9519" s="267">
        <v>-82.905451812555881</v>
      </c>
    </row>
    <row r="9520" spans="1:13" x14ac:dyDescent="0.25">
      <c r="A9520" s="267">
        <v>13074092</v>
      </c>
      <c r="B9520" s="267" t="s">
        <v>20628</v>
      </c>
      <c r="C9520" s="267" t="s">
        <v>2525</v>
      </c>
      <c r="D9520" s="268"/>
      <c r="E9520" s="267">
        <v>60</v>
      </c>
      <c r="F9520" s="269">
        <v>328</v>
      </c>
      <c r="G9520" s="270">
        <v>659.8</v>
      </c>
      <c r="M9520" s="267">
        <v>-83.808432426014733</v>
      </c>
    </row>
    <row r="9521" spans="1:13" x14ac:dyDescent="0.25">
      <c r="A9521" s="267">
        <v>13074093</v>
      </c>
      <c r="B9521" s="267" t="s">
        <v>20630</v>
      </c>
      <c r="C9521" s="267" t="s">
        <v>2525</v>
      </c>
      <c r="D9521" s="268"/>
      <c r="E9521" s="267">
        <v>60</v>
      </c>
      <c r="F9521" s="269">
        <v>868</v>
      </c>
      <c r="G9521" s="270">
        <v>1745.4</v>
      </c>
      <c r="M9521" s="267">
        <v>-83.876455497712257</v>
      </c>
    </row>
    <row r="9522" spans="1:13" x14ac:dyDescent="0.25">
      <c r="A9522" s="267">
        <v>13075001</v>
      </c>
      <c r="B9522" s="267" t="s">
        <v>20632</v>
      </c>
      <c r="C9522" s="267" t="s">
        <v>2525</v>
      </c>
      <c r="D9522" s="268"/>
      <c r="E9522" s="267">
        <v>70</v>
      </c>
      <c r="F9522" s="269">
        <v>344</v>
      </c>
      <c r="G9522" s="270">
        <v>692</v>
      </c>
      <c r="M9522" s="267">
        <v>-91.94119408319763</v>
      </c>
    </row>
    <row r="9523" spans="1:13" x14ac:dyDescent="0.25">
      <c r="A9523" s="267">
        <v>13075002</v>
      </c>
      <c r="B9523" s="267" t="s">
        <v>20634</v>
      </c>
      <c r="C9523" s="267" t="s">
        <v>2525</v>
      </c>
      <c r="D9523" s="268"/>
      <c r="E9523" s="267">
        <v>70</v>
      </c>
      <c r="F9523" s="269">
        <v>213</v>
      </c>
      <c r="G9523" s="270">
        <v>427.2</v>
      </c>
      <c r="M9523" s="267">
        <v>-88.315235474664973</v>
      </c>
    </row>
    <row r="9524" spans="1:13" x14ac:dyDescent="0.25">
      <c r="A9524" s="267">
        <v>13075003</v>
      </c>
      <c r="B9524" s="267" t="s">
        <v>20636</v>
      </c>
      <c r="C9524" s="267" t="s">
        <v>2525</v>
      </c>
      <c r="D9524" s="268"/>
      <c r="E9524" s="267">
        <v>70</v>
      </c>
      <c r="F9524" s="269">
        <v>257</v>
      </c>
      <c r="G9524" s="270">
        <v>516.4</v>
      </c>
      <c r="M9524" s="267">
        <v>-93.363998236434043</v>
      </c>
    </row>
    <row r="9525" spans="1:13" x14ac:dyDescent="0.25">
      <c r="A9525" s="267">
        <v>13075004</v>
      </c>
      <c r="B9525" s="267" t="s">
        <v>20638</v>
      </c>
      <c r="C9525" s="267" t="s">
        <v>2525</v>
      </c>
      <c r="D9525" s="268"/>
      <c r="E9525" s="267">
        <v>70</v>
      </c>
      <c r="F9525" s="269">
        <v>236</v>
      </c>
      <c r="G9525" s="270">
        <v>474</v>
      </c>
      <c r="M9525" s="267">
        <v>-93.347066188457674</v>
      </c>
    </row>
    <row r="9526" spans="1:13" x14ac:dyDescent="0.25">
      <c r="A9526" s="267">
        <v>13075005</v>
      </c>
      <c r="B9526" s="267" t="s">
        <v>20640</v>
      </c>
      <c r="C9526" s="267" t="s">
        <v>22275</v>
      </c>
      <c r="D9526" s="268"/>
      <c r="E9526" s="267">
        <v>60</v>
      </c>
      <c r="F9526" s="269">
        <v>6542</v>
      </c>
      <c r="G9526" s="270">
        <v>13149.4</v>
      </c>
      <c r="M9526" s="267">
        <v>-81.236787661325565</v>
      </c>
    </row>
    <row r="9527" spans="1:13" x14ac:dyDescent="0.25">
      <c r="A9527" s="267">
        <v>13075006</v>
      </c>
      <c r="B9527" s="267" t="s">
        <v>20642</v>
      </c>
      <c r="C9527" s="267" t="s">
        <v>2525</v>
      </c>
      <c r="D9527" s="268"/>
      <c r="E9527" s="267">
        <v>50</v>
      </c>
      <c r="F9527" s="269">
        <v>284</v>
      </c>
      <c r="G9527" s="270">
        <v>570.6</v>
      </c>
      <c r="M9527" s="267">
        <v>-48.55442308877911</v>
      </c>
    </row>
    <row r="9528" spans="1:13" x14ac:dyDescent="0.25">
      <c r="A9528" s="267">
        <v>13075007</v>
      </c>
      <c r="B9528" s="267" t="s">
        <v>20644</v>
      </c>
      <c r="C9528" s="267" t="s">
        <v>2525</v>
      </c>
      <c r="D9528" s="268"/>
      <c r="E9528" s="267">
        <v>50</v>
      </c>
      <c r="F9528" s="269">
        <v>174</v>
      </c>
      <c r="G9528" s="270">
        <v>350.6</v>
      </c>
      <c r="M9528" s="267">
        <v>-74.737187882817381</v>
      </c>
    </row>
    <row r="9529" spans="1:13" x14ac:dyDescent="0.25">
      <c r="A9529" s="267">
        <v>13075008</v>
      </c>
      <c r="B9529" s="267" t="s">
        <v>20646</v>
      </c>
      <c r="C9529" s="267" t="s">
        <v>2525</v>
      </c>
      <c r="D9529" s="268"/>
      <c r="E9529" s="267">
        <v>70</v>
      </c>
      <c r="F9529" s="269">
        <v>383</v>
      </c>
      <c r="G9529" s="270">
        <v>769</v>
      </c>
      <c r="M9529" s="267">
        <v>-89.129072410301049</v>
      </c>
    </row>
    <row r="9530" spans="1:13" x14ac:dyDescent="0.25">
      <c r="A9530" s="267">
        <v>13075009</v>
      </c>
      <c r="B9530" s="267" t="s">
        <v>20648</v>
      </c>
      <c r="C9530" s="267" t="s">
        <v>2525</v>
      </c>
      <c r="D9530" s="268"/>
      <c r="E9530" s="267">
        <v>70</v>
      </c>
      <c r="F9530" s="269">
        <v>436</v>
      </c>
      <c r="G9530" s="270">
        <v>875.8</v>
      </c>
      <c r="M9530" s="267">
        <v>-88.400729187805325</v>
      </c>
    </row>
    <row r="9531" spans="1:13" x14ac:dyDescent="0.25">
      <c r="A9531" s="267">
        <v>13075010</v>
      </c>
      <c r="B9531" s="267" t="s">
        <v>20470</v>
      </c>
      <c r="C9531" s="267" t="s">
        <v>2525</v>
      </c>
      <c r="D9531" s="268"/>
      <c r="E9531" s="267">
        <v>70</v>
      </c>
      <c r="F9531" s="269">
        <v>498</v>
      </c>
      <c r="G9531" s="270">
        <v>1000</v>
      </c>
      <c r="M9531" s="267">
        <v>-88.979358931605006</v>
      </c>
    </row>
    <row r="9532" spans="1:13" x14ac:dyDescent="0.25">
      <c r="A9532" s="267">
        <v>13075011</v>
      </c>
      <c r="B9532" s="267" t="s">
        <v>20651</v>
      </c>
      <c r="C9532" s="267" t="s">
        <v>2525</v>
      </c>
      <c r="D9532" s="268"/>
      <c r="E9532" s="267">
        <v>70</v>
      </c>
      <c r="F9532" s="269">
        <v>186</v>
      </c>
      <c r="G9532" s="270">
        <v>373.4</v>
      </c>
      <c r="M9532" s="267">
        <v>-93.408151278539961</v>
      </c>
    </row>
    <row r="9533" spans="1:13" x14ac:dyDescent="0.25">
      <c r="A9533" s="267">
        <v>13075012</v>
      </c>
      <c r="B9533" s="267" t="s">
        <v>15660</v>
      </c>
      <c r="C9533" s="267" t="s">
        <v>2525</v>
      </c>
      <c r="D9533" s="268"/>
      <c r="E9533" s="267">
        <v>70</v>
      </c>
      <c r="F9533" s="269">
        <v>282</v>
      </c>
      <c r="G9533" s="270">
        <v>567.20000000000005</v>
      </c>
      <c r="M9533" s="267">
        <v>-94.53484229769893</v>
      </c>
    </row>
    <row r="9534" spans="1:13" x14ac:dyDescent="0.25">
      <c r="A9534" s="267">
        <v>13075013</v>
      </c>
      <c r="B9534" s="267" t="s">
        <v>20654</v>
      </c>
      <c r="C9534" s="267" t="s">
        <v>2525</v>
      </c>
      <c r="D9534" s="268"/>
      <c r="E9534" s="267">
        <v>70</v>
      </c>
      <c r="F9534" s="269">
        <v>127</v>
      </c>
      <c r="G9534" s="270">
        <v>254.6</v>
      </c>
      <c r="M9534" s="267">
        <v>-92.779908381418451</v>
      </c>
    </row>
    <row r="9535" spans="1:13" x14ac:dyDescent="0.25">
      <c r="A9535" s="267">
        <v>13075015</v>
      </c>
      <c r="B9535" s="267" t="s">
        <v>20656</v>
      </c>
      <c r="C9535" s="267" t="s">
        <v>2525</v>
      </c>
      <c r="D9535" s="268"/>
      <c r="E9535" s="267">
        <v>70</v>
      </c>
      <c r="F9535" s="269">
        <v>360</v>
      </c>
      <c r="G9535" s="270">
        <v>722.6</v>
      </c>
      <c r="M9535" s="267">
        <v>-93.223557178674668</v>
      </c>
    </row>
    <row r="9536" spans="1:13" x14ac:dyDescent="0.25">
      <c r="A9536" s="267">
        <v>13075016</v>
      </c>
      <c r="B9536" s="267" t="s">
        <v>20658</v>
      </c>
      <c r="C9536" s="267" t="s">
        <v>2525</v>
      </c>
      <c r="D9536" s="268"/>
      <c r="E9536" s="267">
        <v>70</v>
      </c>
      <c r="F9536" s="269">
        <v>295</v>
      </c>
      <c r="G9536" s="270">
        <v>592.20000000000005</v>
      </c>
      <c r="M9536" s="267">
        <v>-93.357141801396494</v>
      </c>
    </row>
    <row r="9537" spans="1:13" x14ac:dyDescent="0.25">
      <c r="A9537" s="267">
        <v>13075017</v>
      </c>
      <c r="B9537" s="267" t="s">
        <v>20660</v>
      </c>
      <c r="C9537" s="267" t="s">
        <v>2525</v>
      </c>
      <c r="D9537" s="268"/>
      <c r="E9537" s="267">
        <v>50</v>
      </c>
      <c r="F9537" s="269">
        <v>99</v>
      </c>
      <c r="G9537" s="270">
        <v>199.6</v>
      </c>
      <c r="M9537" s="267">
        <v>-70.87296296467936</v>
      </c>
    </row>
    <row r="9538" spans="1:13" x14ac:dyDescent="0.25">
      <c r="A9538" s="267">
        <v>13075018</v>
      </c>
      <c r="B9538" s="267" t="s">
        <v>20662</v>
      </c>
      <c r="C9538" s="267" t="s">
        <v>2525</v>
      </c>
      <c r="D9538" s="268"/>
      <c r="E9538" s="267">
        <v>60</v>
      </c>
      <c r="F9538" s="269">
        <v>316</v>
      </c>
      <c r="G9538" s="270">
        <v>635</v>
      </c>
      <c r="M9538" s="267">
        <v>-79.922116531884882</v>
      </c>
    </row>
    <row r="9539" spans="1:13" x14ac:dyDescent="0.25">
      <c r="A9539" s="267">
        <v>13075020</v>
      </c>
      <c r="B9539" s="267" t="s">
        <v>20664</v>
      </c>
      <c r="C9539" s="267" t="s">
        <v>2525</v>
      </c>
      <c r="D9539" s="268"/>
      <c r="E9539" s="267">
        <v>70</v>
      </c>
      <c r="F9539" s="269">
        <v>147</v>
      </c>
      <c r="G9539" s="270">
        <v>294.60000000000002</v>
      </c>
      <c r="M9539" s="267">
        <v>-93.086577889709588</v>
      </c>
    </row>
    <row r="9540" spans="1:13" x14ac:dyDescent="0.25">
      <c r="A9540" s="267">
        <v>13075021</v>
      </c>
      <c r="B9540" s="267" t="s">
        <v>16554</v>
      </c>
      <c r="C9540" s="267" t="s">
        <v>2525</v>
      </c>
      <c r="D9540" s="268"/>
      <c r="E9540" s="267">
        <v>70</v>
      </c>
      <c r="F9540" s="269">
        <v>126</v>
      </c>
      <c r="G9540" s="270">
        <v>254.2</v>
      </c>
      <c r="M9540" s="267">
        <v>-90.223941794438446</v>
      </c>
    </row>
    <row r="9541" spans="1:13" x14ac:dyDescent="0.25">
      <c r="A9541" s="267">
        <v>13075022</v>
      </c>
      <c r="B9541" s="267" t="s">
        <v>16556</v>
      </c>
      <c r="C9541" s="267" t="s">
        <v>2525</v>
      </c>
      <c r="D9541" s="268"/>
      <c r="E9541" s="267">
        <v>70</v>
      </c>
      <c r="F9541" s="269">
        <v>222</v>
      </c>
      <c r="G9541" s="270">
        <v>445.8</v>
      </c>
      <c r="M9541" s="267">
        <v>-88.79036529839415</v>
      </c>
    </row>
    <row r="9542" spans="1:13" x14ac:dyDescent="0.25">
      <c r="A9542" s="267">
        <v>13075023</v>
      </c>
      <c r="B9542" s="267" t="s">
        <v>16558</v>
      </c>
      <c r="C9542" s="267" t="s">
        <v>2525</v>
      </c>
      <c r="D9542" s="268"/>
      <c r="E9542" s="267">
        <v>70</v>
      </c>
      <c r="F9542" s="269">
        <v>178</v>
      </c>
      <c r="G9542" s="270">
        <v>357.4</v>
      </c>
      <c r="M9542" s="267">
        <v>-91.657771451669632</v>
      </c>
    </row>
    <row r="9543" spans="1:13" x14ac:dyDescent="0.25">
      <c r="A9543" s="267">
        <v>13075025</v>
      </c>
      <c r="B9543" s="267" t="s">
        <v>16560</v>
      </c>
      <c r="C9543" s="267" t="s">
        <v>2525</v>
      </c>
      <c r="D9543" s="268"/>
      <c r="E9543" s="267">
        <v>70</v>
      </c>
      <c r="F9543" s="269">
        <v>188</v>
      </c>
      <c r="G9543" s="270">
        <v>378.8</v>
      </c>
      <c r="M9543" s="267">
        <v>-89.532465017711189</v>
      </c>
    </row>
    <row r="9544" spans="1:13" x14ac:dyDescent="0.25">
      <c r="A9544" s="267">
        <v>13075026</v>
      </c>
      <c r="B9544" s="267" t="s">
        <v>16562</v>
      </c>
      <c r="C9544" s="267" t="s">
        <v>2525</v>
      </c>
      <c r="D9544" s="268"/>
      <c r="E9544" s="267">
        <v>70</v>
      </c>
      <c r="F9544" s="269">
        <v>267</v>
      </c>
      <c r="G9544" s="270">
        <v>537.4</v>
      </c>
      <c r="M9544" s="267">
        <v>-90.70282754745827</v>
      </c>
    </row>
    <row r="9545" spans="1:13" x14ac:dyDescent="0.25">
      <c r="A9545" s="267">
        <v>13075027</v>
      </c>
      <c r="B9545" s="267" t="s">
        <v>16564</v>
      </c>
      <c r="C9545" s="267" t="s">
        <v>2525</v>
      </c>
      <c r="D9545" s="268"/>
      <c r="E9545" s="267">
        <v>70</v>
      </c>
      <c r="F9545" s="269">
        <v>530</v>
      </c>
      <c r="G9545" s="270">
        <v>1065.2</v>
      </c>
      <c r="M9545" s="267">
        <v>-86.574096846171074</v>
      </c>
    </row>
    <row r="9546" spans="1:13" x14ac:dyDescent="0.25">
      <c r="A9546" s="267">
        <v>13075028</v>
      </c>
      <c r="B9546" s="267" t="s">
        <v>16566</v>
      </c>
      <c r="C9546" s="267" t="s">
        <v>2525</v>
      </c>
      <c r="D9546" s="268"/>
      <c r="E9546" s="267">
        <v>70</v>
      </c>
      <c r="F9546" s="269">
        <v>246</v>
      </c>
      <c r="G9546" s="270">
        <v>493.6</v>
      </c>
      <c r="M9546" s="267">
        <v>-88.857545409889667</v>
      </c>
    </row>
    <row r="9547" spans="1:13" x14ac:dyDescent="0.25">
      <c r="A9547" s="267">
        <v>13075029</v>
      </c>
      <c r="B9547" s="267" t="s">
        <v>16568</v>
      </c>
      <c r="C9547" s="267" t="s">
        <v>2525</v>
      </c>
      <c r="D9547" s="268"/>
      <c r="E9547" s="267">
        <v>70</v>
      </c>
      <c r="F9547" s="269">
        <v>1351</v>
      </c>
      <c r="G9547" s="270">
        <v>2715.6</v>
      </c>
      <c r="M9547" s="267">
        <v>-91.741602595011059</v>
      </c>
    </row>
    <row r="9548" spans="1:13" x14ac:dyDescent="0.25">
      <c r="A9548" s="267">
        <v>13075031</v>
      </c>
      <c r="B9548" s="267" t="s">
        <v>16570</v>
      </c>
      <c r="C9548" s="267" t="s">
        <v>22275</v>
      </c>
      <c r="D9548" s="268"/>
      <c r="E9548" s="267">
        <v>70</v>
      </c>
      <c r="F9548" s="269">
        <v>2513</v>
      </c>
      <c r="G9548" s="270">
        <v>5050.8</v>
      </c>
      <c r="M9548" s="267">
        <v>-89.14946501851513</v>
      </c>
    </row>
    <row r="9549" spans="1:13" x14ac:dyDescent="0.25">
      <c r="A9549" s="267">
        <v>13075032</v>
      </c>
      <c r="B9549" s="267" t="s">
        <v>16572</v>
      </c>
      <c r="C9549" s="267" t="s">
        <v>2525</v>
      </c>
      <c r="D9549" s="268"/>
      <c r="E9549" s="267">
        <v>60</v>
      </c>
      <c r="F9549" s="269">
        <v>166</v>
      </c>
      <c r="G9549" s="270">
        <v>333.8</v>
      </c>
      <c r="M9549" s="267">
        <v>-83.423218009693699</v>
      </c>
    </row>
    <row r="9550" spans="1:13" x14ac:dyDescent="0.25">
      <c r="A9550" s="267">
        <v>13075033</v>
      </c>
      <c r="B9550" s="267" t="s">
        <v>16574</v>
      </c>
      <c r="C9550" s="267" t="s">
        <v>2525</v>
      </c>
      <c r="D9550" s="268"/>
      <c r="E9550" s="267">
        <v>70</v>
      </c>
      <c r="F9550" s="269">
        <v>1374</v>
      </c>
      <c r="G9550" s="270">
        <v>2761.2</v>
      </c>
      <c r="M9550" s="267">
        <v>-90.931880059987762</v>
      </c>
    </row>
    <row r="9551" spans="1:13" x14ac:dyDescent="0.25">
      <c r="A9551" s="267">
        <v>13075034</v>
      </c>
      <c r="B9551" s="267" t="s">
        <v>16576</v>
      </c>
      <c r="C9551" s="267" t="s">
        <v>2525</v>
      </c>
      <c r="D9551" s="268"/>
      <c r="E9551" s="267">
        <v>70</v>
      </c>
      <c r="F9551" s="269">
        <v>115</v>
      </c>
      <c r="G9551" s="270">
        <v>231.4</v>
      </c>
      <c r="M9551" s="267">
        <v>-93.244429169716256</v>
      </c>
    </row>
    <row r="9552" spans="1:13" x14ac:dyDescent="0.25">
      <c r="A9552" s="267">
        <v>13075035</v>
      </c>
      <c r="B9552" s="267" t="s">
        <v>16578</v>
      </c>
      <c r="C9552" s="267" t="s">
        <v>2525</v>
      </c>
      <c r="D9552" s="268"/>
      <c r="E9552" s="267">
        <v>70</v>
      </c>
      <c r="F9552" s="269">
        <v>84</v>
      </c>
      <c r="G9552" s="270">
        <v>168.6</v>
      </c>
      <c r="M9552" s="267">
        <v>-86.517316220410791</v>
      </c>
    </row>
    <row r="9553" spans="1:13" x14ac:dyDescent="0.25">
      <c r="A9553" s="267">
        <v>13075036</v>
      </c>
      <c r="B9553" s="267" t="s">
        <v>16580</v>
      </c>
      <c r="C9553" s="267" t="s">
        <v>2525</v>
      </c>
      <c r="D9553" s="268"/>
      <c r="E9553" s="267">
        <v>70</v>
      </c>
      <c r="F9553" s="269">
        <v>459</v>
      </c>
      <c r="G9553" s="270">
        <v>923.2</v>
      </c>
      <c r="M9553" s="267">
        <v>-86.770919601911189</v>
      </c>
    </row>
    <row r="9554" spans="1:13" x14ac:dyDescent="0.25">
      <c r="A9554" s="267">
        <v>13075037</v>
      </c>
      <c r="B9554" s="267" t="s">
        <v>16582</v>
      </c>
      <c r="C9554" s="267" t="s">
        <v>2525</v>
      </c>
      <c r="D9554" s="268"/>
      <c r="E9554" s="267">
        <v>70</v>
      </c>
      <c r="F9554" s="269">
        <v>213</v>
      </c>
      <c r="G9554" s="270">
        <v>427.8</v>
      </c>
      <c r="M9554" s="267">
        <v>-88.675602122420983</v>
      </c>
    </row>
    <row r="9555" spans="1:13" x14ac:dyDescent="0.25">
      <c r="A9555" s="267">
        <v>13075038</v>
      </c>
      <c r="B9555" s="267" t="s">
        <v>20510</v>
      </c>
      <c r="C9555" s="267" t="s">
        <v>2525</v>
      </c>
      <c r="D9555" s="268"/>
      <c r="E9555" s="267">
        <v>70</v>
      </c>
      <c r="F9555" s="269">
        <v>470</v>
      </c>
      <c r="G9555" s="270">
        <v>945.2</v>
      </c>
      <c r="M9555" s="267">
        <v>-93.407337958950293</v>
      </c>
    </row>
    <row r="9556" spans="1:13" x14ac:dyDescent="0.25">
      <c r="A9556" s="267">
        <v>13075039</v>
      </c>
      <c r="B9556" s="267" t="s">
        <v>16585</v>
      </c>
      <c r="C9556" s="267" t="s">
        <v>22275</v>
      </c>
      <c r="D9556" s="268"/>
      <c r="E9556" s="267">
        <v>60</v>
      </c>
      <c r="F9556" s="269">
        <v>27576</v>
      </c>
      <c r="G9556" s="270">
        <v>55427.4</v>
      </c>
      <c r="M9556" s="267">
        <v>-83.213240650121719</v>
      </c>
    </row>
    <row r="9557" spans="1:13" x14ac:dyDescent="0.25">
      <c r="A9557" s="267">
        <v>13075040</v>
      </c>
      <c r="B9557" s="267" t="s">
        <v>16587</v>
      </c>
      <c r="C9557" s="267" t="s">
        <v>2525</v>
      </c>
      <c r="D9557" s="268"/>
      <c r="E9557" s="267">
        <v>70</v>
      </c>
      <c r="F9557" s="269">
        <v>88</v>
      </c>
      <c r="G9557" s="270">
        <v>176.2</v>
      </c>
      <c r="M9557" s="267">
        <v>-93.991693923639161</v>
      </c>
    </row>
    <row r="9558" spans="1:13" x14ac:dyDescent="0.25">
      <c r="A9558" s="267">
        <v>13075041</v>
      </c>
      <c r="B9558" s="267" t="s">
        <v>16589</v>
      </c>
      <c r="C9558" s="267" t="s">
        <v>2525</v>
      </c>
      <c r="D9558" s="268"/>
      <c r="E9558" s="267">
        <v>70</v>
      </c>
      <c r="F9558" s="269">
        <v>665</v>
      </c>
      <c r="G9558" s="270">
        <v>1337.2</v>
      </c>
      <c r="M9558" s="267">
        <v>-90.850100378600132</v>
      </c>
    </row>
    <row r="9559" spans="1:13" x14ac:dyDescent="0.25">
      <c r="A9559" s="267">
        <v>13075042</v>
      </c>
      <c r="B9559" s="267" t="s">
        <v>16591</v>
      </c>
      <c r="C9559" s="267" t="s">
        <v>2525</v>
      </c>
      <c r="D9559" s="268"/>
      <c r="E9559" s="267">
        <v>70</v>
      </c>
      <c r="F9559" s="269">
        <v>103</v>
      </c>
      <c r="G9559" s="270">
        <v>206.6</v>
      </c>
      <c r="M9559" s="267">
        <v>-89.494987860539084</v>
      </c>
    </row>
    <row r="9560" spans="1:13" x14ac:dyDescent="0.25">
      <c r="A9560" s="267">
        <v>13075043</v>
      </c>
      <c r="B9560" s="267" t="s">
        <v>16593</v>
      </c>
      <c r="C9560" s="267" t="s">
        <v>2525</v>
      </c>
      <c r="D9560" s="268"/>
      <c r="E9560" s="267">
        <v>70</v>
      </c>
      <c r="F9560" s="269">
        <v>212</v>
      </c>
      <c r="G9560" s="270">
        <v>425.4</v>
      </c>
      <c r="M9560" s="267">
        <v>-92.181800494957457</v>
      </c>
    </row>
    <row r="9561" spans="1:13" x14ac:dyDescent="0.25">
      <c r="A9561" s="267">
        <v>13075044</v>
      </c>
      <c r="B9561" s="267" t="s">
        <v>16595</v>
      </c>
      <c r="C9561" s="267" t="s">
        <v>22275</v>
      </c>
      <c r="D9561" s="268"/>
      <c r="E9561" s="267">
        <v>70</v>
      </c>
      <c r="F9561" s="269">
        <v>1558</v>
      </c>
      <c r="G9561" s="270">
        <v>3131.6</v>
      </c>
      <c r="M9561" s="267">
        <v>-88.904797599357622</v>
      </c>
    </row>
    <row r="9562" spans="1:13" x14ac:dyDescent="0.25">
      <c r="A9562" s="267">
        <v>13075045</v>
      </c>
      <c r="B9562" s="267" t="s">
        <v>16597</v>
      </c>
      <c r="C9562" s="267" t="s">
        <v>2525</v>
      </c>
      <c r="D9562" s="268"/>
      <c r="E9562" s="267">
        <v>70</v>
      </c>
      <c r="F9562" s="269">
        <v>245</v>
      </c>
      <c r="G9562" s="270">
        <v>492</v>
      </c>
      <c r="M9562" s="267">
        <v>-94.447159461825777</v>
      </c>
    </row>
    <row r="9563" spans="1:13" x14ac:dyDescent="0.25">
      <c r="A9563" s="267">
        <v>13075046</v>
      </c>
      <c r="B9563" s="267" t="s">
        <v>16599</v>
      </c>
      <c r="C9563" s="267" t="s">
        <v>2525</v>
      </c>
      <c r="D9563" s="268"/>
      <c r="E9563" s="267">
        <v>70</v>
      </c>
      <c r="F9563" s="269">
        <v>458</v>
      </c>
      <c r="G9563" s="270">
        <v>921</v>
      </c>
      <c r="M9563" s="267">
        <v>-88.862911968270822</v>
      </c>
    </row>
    <row r="9564" spans="1:13" x14ac:dyDescent="0.25">
      <c r="A9564" s="267">
        <v>13075048</v>
      </c>
      <c r="B9564" s="267" t="s">
        <v>16601</v>
      </c>
      <c r="C9564" s="267" t="s">
        <v>2525</v>
      </c>
      <c r="D9564" s="268"/>
      <c r="E9564" s="267">
        <v>70</v>
      </c>
      <c r="F9564" s="269">
        <v>219</v>
      </c>
      <c r="G9564" s="270">
        <v>439.8</v>
      </c>
      <c r="M9564" s="267">
        <v>-92.850594847230667</v>
      </c>
    </row>
    <row r="9565" spans="1:13" x14ac:dyDescent="0.25">
      <c r="A9565" s="267">
        <v>13075049</v>
      </c>
      <c r="B9565" s="267" t="s">
        <v>3863</v>
      </c>
      <c r="C9565" s="267" t="s">
        <v>2525</v>
      </c>
      <c r="D9565" s="268"/>
      <c r="E9565" s="267">
        <v>60</v>
      </c>
      <c r="F9565" s="269">
        <v>4536</v>
      </c>
      <c r="G9565" s="270">
        <v>9118</v>
      </c>
      <c r="M9565" s="267">
        <v>-81.942122249310955</v>
      </c>
    </row>
    <row r="9566" spans="1:13" x14ac:dyDescent="0.25">
      <c r="A9566" s="267">
        <v>13075050</v>
      </c>
      <c r="B9566" s="267" t="s">
        <v>16604</v>
      </c>
      <c r="C9566" s="267" t="s">
        <v>2525</v>
      </c>
      <c r="D9566" s="268"/>
      <c r="E9566" s="267">
        <v>70</v>
      </c>
      <c r="F9566" s="269">
        <v>409</v>
      </c>
      <c r="G9566" s="270">
        <v>822.8</v>
      </c>
      <c r="M9566" s="267">
        <v>-88.534882396300461</v>
      </c>
    </row>
    <row r="9567" spans="1:13" x14ac:dyDescent="0.25">
      <c r="A9567" s="267">
        <v>13075051</v>
      </c>
      <c r="B9567" s="267" t="s">
        <v>16606</v>
      </c>
      <c r="C9567" s="267" t="s">
        <v>2525</v>
      </c>
      <c r="D9567" s="268"/>
      <c r="E9567" s="267">
        <v>70</v>
      </c>
      <c r="F9567" s="269">
        <v>170</v>
      </c>
      <c r="G9567" s="270">
        <v>342.4</v>
      </c>
      <c r="M9567" s="267">
        <v>-91.10896549834986</v>
      </c>
    </row>
    <row r="9568" spans="1:13" x14ac:dyDescent="0.25">
      <c r="A9568" s="267">
        <v>13075053</v>
      </c>
      <c r="B9568" s="267" t="s">
        <v>16608</v>
      </c>
      <c r="C9568" s="267" t="s">
        <v>2525</v>
      </c>
      <c r="D9568" s="268"/>
      <c r="E9568" s="267">
        <v>70</v>
      </c>
      <c r="F9568" s="269">
        <v>95</v>
      </c>
      <c r="G9568" s="270">
        <v>190.2</v>
      </c>
      <c r="M9568" s="267">
        <v>-92.292465472813944</v>
      </c>
    </row>
    <row r="9569" spans="1:13" x14ac:dyDescent="0.25">
      <c r="A9569" s="267">
        <v>13075054</v>
      </c>
      <c r="B9569" s="267" t="s">
        <v>16610</v>
      </c>
      <c r="C9569" s="267" t="s">
        <v>22275</v>
      </c>
      <c r="D9569" s="268"/>
      <c r="E9569" s="267">
        <v>70</v>
      </c>
      <c r="F9569" s="269">
        <v>1555</v>
      </c>
      <c r="G9569" s="270">
        <v>3125.4</v>
      </c>
      <c r="M9569" s="267">
        <v>-87.793046905817292</v>
      </c>
    </row>
    <row r="9570" spans="1:13" x14ac:dyDescent="0.25">
      <c r="A9570" s="267">
        <v>13075055</v>
      </c>
      <c r="B9570" s="267" t="s">
        <v>16612</v>
      </c>
      <c r="C9570" s="267" t="s">
        <v>2525</v>
      </c>
      <c r="D9570" s="268"/>
      <c r="E9570" s="267">
        <v>70</v>
      </c>
      <c r="F9570" s="269">
        <v>1197</v>
      </c>
      <c r="G9570" s="270">
        <v>2406.1999999999998</v>
      </c>
      <c r="M9570" s="267">
        <v>-91.573257640632264</v>
      </c>
    </row>
    <row r="9571" spans="1:13" x14ac:dyDescent="0.25">
      <c r="A9571" s="267">
        <v>13075056</v>
      </c>
      <c r="B9571" s="267" t="s">
        <v>16614</v>
      </c>
      <c r="C9571" s="267" t="s">
        <v>2525</v>
      </c>
      <c r="D9571" s="268"/>
      <c r="E9571" s="267">
        <v>70</v>
      </c>
      <c r="F9571" s="269">
        <v>139</v>
      </c>
      <c r="G9571" s="270">
        <v>278.60000000000002</v>
      </c>
      <c r="M9571" s="267">
        <v>-93.725006086657885</v>
      </c>
    </row>
    <row r="9572" spans="1:13" x14ac:dyDescent="0.25">
      <c r="A9572" s="267">
        <v>13075057</v>
      </c>
      <c r="B9572" s="267" t="s">
        <v>16616</v>
      </c>
      <c r="C9572" s="267" t="s">
        <v>2525</v>
      </c>
      <c r="D9572" s="268"/>
      <c r="E9572" s="267">
        <v>70</v>
      </c>
      <c r="F9572" s="269">
        <v>659</v>
      </c>
      <c r="G9572" s="270">
        <v>1325</v>
      </c>
      <c r="M9572" s="267">
        <v>-88.262094289065544</v>
      </c>
    </row>
    <row r="9573" spans="1:13" x14ac:dyDescent="0.25">
      <c r="A9573" s="267">
        <v>13075058</v>
      </c>
      <c r="B9573" s="267" t="s">
        <v>16618</v>
      </c>
      <c r="C9573" s="267" t="s">
        <v>2525</v>
      </c>
      <c r="D9573" s="268"/>
      <c r="E9573" s="267">
        <v>70</v>
      </c>
      <c r="F9573" s="269">
        <v>1560</v>
      </c>
      <c r="G9573" s="270">
        <v>3136.2</v>
      </c>
      <c r="M9573" s="267">
        <v>-89.259868796594333</v>
      </c>
    </row>
    <row r="9574" spans="1:13" x14ac:dyDescent="0.25">
      <c r="A9574" s="267">
        <v>13075059</v>
      </c>
      <c r="B9574" s="267" t="s">
        <v>16620</v>
      </c>
      <c r="C9574" s="267" t="s">
        <v>2525</v>
      </c>
      <c r="D9574" s="268"/>
      <c r="E9574" s="267">
        <v>70</v>
      </c>
      <c r="F9574" s="269">
        <v>311</v>
      </c>
      <c r="G9574" s="270">
        <v>624.20000000000005</v>
      </c>
      <c r="M9574" s="267">
        <v>-89.263003074370644</v>
      </c>
    </row>
    <row r="9575" spans="1:13" x14ac:dyDescent="0.25">
      <c r="A9575" s="267">
        <v>13075060</v>
      </c>
      <c r="B9575" s="267" t="s">
        <v>16622</v>
      </c>
      <c r="C9575" s="267" t="s">
        <v>2525</v>
      </c>
      <c r="D9575" s="268"/>
      <c r="E9575" s="267">
        <v>70</v>
      </c>
      <c r="F9575" s="269">
        <v>558</v>
      </c>
      <c r="G9575" s="270">
        <v>1121.5999999999999</v>
      </c>
      <c r="M9575" s="267">
        <v>-89.701794692285787</v>
      </c>
    </row>
    <row r="9576" spans="1:13" x14ac:dyDescent="0.25">
      <c r="A9576" s="267">
        <v>13075061</v>
      </c>
      <c r="B9576" s="267" t="s">
        <v>16624</v>
      </c>
      <c r="C9576" s="267" t="s">
        <v>2525</v>
      </c>
      <c r="D9576" s="268"/>
      <c r="E9576" s="267">
        <v>50</v>
      </c>
      <c r="F9576" s="269">
        <v>393</v>
      </c>
      <c r="G9576" s="270">
        <v>789</v>
      </c>
      <c r="M9576" s="267">
        <v>-73.054402093420393</v>
      </c>
    </row>
    <row r="9577" spans="1:13" x14ac:dyDescent="0.25">
      <c r="A9577" s="267">
        <v>13075063</v>
      </c>
      <c r="B9577" s="267" t="s">
        <v>16626</v>
      </c>
      <c r="C9577" s="267" t="s">
        <v>2525</v>
      </c>
      <c r="D9577" s="268"/>
      <c r="E9577" s="267">
        <v>70</v>
      </c>
      <c r="F9577" s="269">
        <v>113</v>
      </c>
      <c r="G9577" s="270">
        <v>227.2</v>
      </c>
      <c r="M9577" s="267">
        <v>-93.23279643293624</v>
      </c>
    </row>
    <row r="9578" spans="1:13" x14ac:dyDescent="0.25">
      <c r="A9578" s="267">
        <v>13075065</v>
      </c>
      <c r="B9578" s="267" t="s">
        <v>16628</v>
      </c>
      <c r="C9578" s="267" t="s">
        <v>2525</v>
      </c>
      <c r="D9578" s="268"/>
      <c r="E9578" s="267">
        <v>70</v>
      </c>
      <c r="F9578" s="269">
        <v>288</v>
      </c>
      <c r="G9578" s="270">
        <v>578.6</v>
      </c>
      <c r="M9578" s="267">
        <v>-91.747821920887787</v>
      </c>
    </row>
    <row r="9579" spans="1:13" x14ac:dyDescent="0.25">
      <c r="A9579" s="267">
        <v>13075066</v>
      </c>
      <c r="B9579" s="267" t="s">
        <v>16630</v>
      </c>
      <c r="C9579" s="267" t="s">
        <v>2525</v>
      </c>
      <c r="D9579" s="268"/>
      <c r="E9579" s="267">
        <v>60</v>
      </c>
      <c r="F9579" s="269">
        <v>844</v>
      </c>
      <c r="G9579" s="270">
        <v>1696.8</v>
      </c>
      <c r="M9579" s="267">
        <v>-82.962263480606396</v>
      </c>
    </row>
    <row r="9580" spans="1:13" x14ac:dyDescent="0.25">
      <c r="A9580" s="267">
        <v>13075067</v>
      </c>
      <c r="B9580" s="267" t="s">
        <v>16632</v>
      </c>
      <c r="C9580" s="267" t="s">
        <v>2525</v>
      </c>
      <c r="D9580" s="268"/>
      <c r="E9580" s="267">
        <v>60</v>
      </c>
      <c r="F9580" s="269">
        <v>347</v>
      </c>
      <c r="G9580" s="270">
        <v>696.8</v>
      </c>
      <c r="M9580" s="267">
        <v>-82.258693688215999</v>
      </c>
    </row>
    <row r="9581" spans="1:13" x14ac:dyDescent="0.25">
      <c r="A9581" s="267">
        <v>13075068</v>
      </c>
      <c r="B9581" s="267" t="s">
        <v>16634</v>
      </c>
      <c r="C9581" s="267" t="s">
        <v>2525</v>
      </c>
      <c r="D9581" s="268"/>
      <c r="E9581" s="267">
        <v>70</v>
      </c>
      <c r="F9581" s="269">
        <v>358</v>
      </c>
      <c r="G9581" s="270">
        <v>719.8</v>
      </c>
      <c r="M9581" s="267">
        <v>-85.570609399952005</v>
      </c>
    </row>
    <row r="9582" spans="1:13" x14ac:dyDescent="0.25">
      <c r="A9582" s="267">
        <v>13075069</v>
      </c>
      <c r="B9582" s="267" t="s">
        <v>16636</v>
      </c>
      <c r="C9582" s="267" t="s">
        <v>2525</v>
      </c>
      <c r="D9582" s="268"/>
      <c r="E9582" s="267">
        <v>70</v>
      </c>
      <c r="F9582" s="269">
        <v>899</v>
      </c>
      <c r="G9582" s="270">
        <v>1806.8</v>
      </c>
      <c r="M9582" s="267">
        <v>-89.622130127929921</v>
      </c>
    </row>
    <row r="9583" spans="1:13" x14ac:dyDescent="0.25">
      <c r="A9583" s="267">
        <v>13075070</v>
      </c>
      <c r="B9583" s="267" t="s">
        <v>16638</v>
      </c>
      <c r="C9583" s="267" t="s">
        <v>2525</v>
      </c>
      <c r="D9583" s="268"/>
      <c r="E9583" s="267">
        <v>60</v>
      </c>
      <c r="F9583" s="269">
        <v>328</v>
      </c>
      <c r="G9583" s="270">
        <v>659.6</v>
      </c>
      <c r="M9583" s="267">
        <v>-84.956253582564699</v>
      </c>
    </row>
    <row r="9584" spans="1:13" x14ac:dyDescent="0.25">
      <c r="A9584" s="267">
        <v>13075071</v>
      </c>
      <c r="B9584" s="267" t="s">
        <v>16640</v>
      </c>
      <c r="C9584" s="267" t="s">
        <v>2525</v>
      </c>
      <c r="D9584" s="268"/>
      <c r="E9584" s="267">
        <v>70</v>
      </c>
      <c r="F9584" s="269">
        <v>207</v>
      </c>
      <c r="G9584" s="270">
        <v>416.6</v>
      </c>
      <c r="M9584" s="267">
        <v>-92.718335641020502</v>
      </c>
    </row>
    <row r="9585" spans="1:13" x14ac:dyDescent="0.25">
      <c r="A9585" s="267">
        <v>13075072</v>
      </c>
      <c r="B9585" s="267" t="s">
        <v>16642</v>
      </c>
      <c r="C9585" s="267" t="s">
        <v>2525</v>
      </c>
      <c r="D9585" s="268"/>
      <c r="E9585" s="267">
        <v>70</v>
      </c>
      <c r="F9585" s="269">
        <v>124</v>
      </c>
      <c r="G9585" s="270">
        <v>250.2</v>
      </c>
      <c r="M9585" s="267">
        <v>-90.818005480959286</v>
      </c>
    </row>
    <row r="9586" spans="1:13" x14ac:dyDescent="0.25">
      <c r="A9586" s="267">
        <v>13075073</v>
      </c>
      <c r="B9586" s="267" t="s">
        <v>16644</v>
      </c>
      <c r="C9586" s="267" t="s">
        <v>2525</v>
      </c>
      <c r="D9586" s="268"/>
      <c r="E9586" s="267">
        <v>70</v>
      </c>
      <c r="F9586" s="269">
        <v>90</v>
      </c>
      <c r="G9586" s="270">
        <v>180.8</v>
      </c>
      <c r="M9586" s="267">
        <v>-93.266605791903089</v>
      </c>
    </row>
    <row r="9587" spans="1:13" x14ac:dyDescent="0.25">
      <c r="A9587" s="267">
        <v>13075074</v>
      </c>
      <c r="B9587" s="267" t="s">
        <v>16646</v>
      </c>
      <c r="C9587" s="267" t="s">
        <v>22275</v>
      </c>
      <c r="D9587" s="268"/>
      <c r="E9587" s="267">
        <v>70</v>
      </c>
      <c r="F9587" s="269">
        <v>784</v>
      </c>
      <c r="G9587" s="270">
        <v>1576</v>
      </c>
      <c r="M9587" s="267">
        <v>-91.595422026180145</v>
      </c>
    </row>
    <row r="9588" spans="1:13" x14ac:dyDescent="0.25">
      <c r="A9588" s="267">
        <v>13075075</v>
      </c>
      <c r="B9588" s="267" t="s">
        <v>16648</v>
      </c>
      <c r="C9588" s="267" t="s">
        <v>2525</v>
      </c>
      <c r="D9588" s="268"/>
      <c r="E9588" s="267">
        <v>70</v>
      </c>
      <c r="F9588" s="269">
        <v>360</v>
      </c>
      <c r="G9588" s="270">
        <v>724.4</v>
      </c>
      <c r="M9588" s="267">
        <v>-93.244849470556602</v>
      </c>
    </row>
    <row r="9589" spans="1:13" x14ac:dyDescent="0.25">
      <c r="A9589" s="267">
        <v>13075076</v>
      </c>
      <c r="B9589" s="267" t="s">
        <v>16650</v>
      </c>
      <c r="C9589" s="267" t="s">
        <v>2525</v>
      </c>
      <c r="D9589" s="268"/>
      <c r="E9589" s="267">
        <v>60</v>
      </c>
      <c r="F9589" s="269">
        <v>195</v>
      </c>
      <c r="G9589" s="270">
        <v>392.4</v>
      </c>
      <c r="M9589" s="267">
        <v>-80.675633381758985</v>
      </c>
    </row>
    <row r="9590" spans="1:13" x14ac:dyDescent="0.25">
      <c r="A9590" s="267">
        <v>13075078</v>
      </c>
      <c r="B9590" s="267" t="s">
        <v>16652</v>
      </c>
      <c r="C9590" s="267" t="s">
        <v>2525</v>
      </c>
      <c r="D9590" s="268"/>
      <c r="E9590" s="267">
        <v>70</v>
      </c>
      <c r="F9590" s="269">
        <v>391</v>
      </c>
      <c r="G9590" s="270">
        <v>786.8</v>
      </c>
      <c r="M9590" s="267">
        <v>-89.938276320904151</v>
      </c>
    </row>
    <row r="9591" spans="1:13" x14ac:dyDescent="0.25">
      <c r="A9591" s="267">
        <v>13075079</v>
      </c>
      <c r="B9591" s="267" t="s">
        <v>16654</v>
      </c>
      <c r="C9591" s="267" t="s">
        <v>2525</v>
      </c>
      <c r="D9591" s="268"/>
      <c r="E9591" s="267">
        <v>70</v>
      </c>
      <c r="F9591" s="269">
        <v>1537</v>
      </c>
      <c r="G9591" s="270">
        <v>3089.8</v>
      </c>
      <c r="M9591" s="267">
        <v>-90.575220742489421</v>
      </c>
    </row>
    <row r="9592" spans="1:13" x14ac:dyDescent="0.25">
      <c r="A9592" s="267">
        <v>13075080</v>
      </c>
      <c r="B9592" s="267" t="s">
        <v>16656</v>
      </c>
      <c r="C9592" s="267" t="s">
        <v>2525</v>
      </c>
      <c r="D9592" s="268"/>
      <c r="E9592" s="267">
        <v>60</v>
      </c>
      <c r="F9592" s="269">
        <v>513</v>
      </c>
      <c r="G9592" s="270">
        <v>1031.2</v>
      </c>
      <c r="M9592" s="267">
        <v>-84.376537498756917</v>
      </c>
    </row>
    <row r="9593" spans="1:13" x14ac:dyDescent="0.25">
      <c r="A9593" s="267">
        <v>13075081</v>
      </c>
      <c r="B9593" s="267" t="s">
        <v>16658</v>
      </c>
      <c r="C9593" s="267" t="s">
        <v>2525</v>
      </c>
      <c r="D9593" s="268"/>
      <c r="E9593" s="267">
        <v>70</v>
      </c>
      <c r="F9593" s="269">
        <v>407</v>
      </c>
      <c r="G9593" s="270">
        <v>818.4</v>
      </c>
      <c r="M9593" s="267">
        <v>-88.75337294389</v>
      </c>
    </row>
    <row r="9594" spans="1:13" x14ac:dyDescent="0.25">
      <c r="A9594" s="267">
        <v>13075082</v>
      </c>
      <c r="B9594" s="267" t="s">
        <v>16660</v>
      </c>
      <c r="C9594" s="267" t="s">
        <v>22275</v>
      </c>
      <c r="D9594" s="268"/>
      <c r="E9594" s="267">
        <v>70</v>
      </c>
      <c r="F9594" s="269">
        <v>2290</v>
      </c>
      <c r="G9594" s="270">
        <v>4603.8</v>
      </c>
      <c r="M9594" s="267">
        <v>-89.939940474413447</v>
      </c>
    </row>
    <row r="9595" spans="1:13" x14ac:dyDescent="0.25">
      <c r="A9595" s="267">
        <v>13075083</v>
      </c>
      <c r="B9595" s="267" t="s">
        <v>16662</v>
      </c>
      <c r="C9595" s="267" t="s">
        <v>2525</v>
      </c>
      <c r="D9595" s="268"/>
      <c r="E9595" s="267">
        <v>50</v>
      </c>
      <c r="F9595" s="269">
        <v>1007</v>
      </c>
      <c r="G9595" s="270">
        <v>2024.4</v>
      </c>
      <c r="M9595" s="267">
        <v>-78.105982975948478</v>
      </c>
    </row>
    <row r="9596" spans="1:13" x14ac:dyDescent="0.25">
      <c r="A9596" s="267">
        <v>13075084</v>
      </c>
      <c r="B9596" s="267" t="s">
        <v>16664</v>
      </c>
      <c r="C9596" s="267" t="s">
        <v>2525</v>
      </c>
      <c r="D9596" s="268"/>
      <c r="E9596" s="267">
        <v>70</v>
      </c>
      <c r="F9596" s="269">
        <v>191</v>
      </c>
      <c r="G9596" s="270">
        <v>383.8</v>
      </c>
      <c r="M9596" s="267">
        <v>-90.546475292835567</v>
      </c>
    </row>
    <row r="9597" spans="1:13" x14ac:dyDescent="0.25">
      <c r="A9597" s="267">
        <v>13075085</v>
      </c>
      <c r="B9597" s="267" t="s">
        <v>16666</v>
      </c>
      <c r="C9597" s="267" t="s">
        <v>2525</v>
      </c>
      <c r="D9597" s="268"/>
      <c r="E9597" s="267">
        <v>70</v>
      </c>
      <c r="F9597" s="269">
        <v>316</v>
      </c>
      <c r="G9597" s="270">
        <v>635.20000000000005</v>
      </c>
      <c r="M9597" s="267">
        <v>-91.536312081988285</v>
      </c>
    </row>
    <row r="9598" spans="1:13" x14ac:dyDescent="0.25">
      <c r="A9598" s="267">
        <v>13075086</v>
      </c>
      <c r="B9598" s="267" t="s">
        <v>16668</v>
      </c>
      <c r="C9598" s="267" t="s">
        <v>2525</v>
      </c>
      <c r="D9598" s="268"/>
      <c r="E9598" s="267">
        <v>70</v>
      </c>
      <c r="F9598" s="269">
        <v>347</v>
      </c>
      <c r="G9598" s="270">
        <v>698.2</v>
      </c>
      <c r="M9598" s="267">
        <v>-89.554055958467359</v>
      </c>
    </row>
    <row r="9599" spans="1:13" x14ac:dyDescent="0.25">
      <c r="A9599" s="267">
        <v>13075087</v>
      </c>
      <c r="B9599" s="267" t="s">
        <v>16670</v>
      </c>
      <c r="C9599" s="267" t="s">
        <v>2525</v>
      </c>
      <c r="D9599" s="268"/>
      <c r="E9599" s="267">
        <v>50</v>
      </c>
      <c r="F9599" s="269">
        <v>188</v>
      </c>
      <c r="G9599" s="270">
        <v>377.4</v>
      </c>
      <c r="M9599" s="267">
        <v>-71.908333400641993</v>
      </c>
    </row>
    <row r="9600" spans="1:13" x14ac:dyDescent="0.25">
      <c r="A9600" s="267">
        <v>13075088</v>
      </c>
      <c r="B9600" s="267" t="s">
        <v>16672</v>
      </c>
      <c r="C9600" s="267" t="s">
        <v>2525</v>
      </c>
      <c r="D9600" s="268"/>
      <c r="E9600" s="267">
        <v>70</v>
      </c>
      <c r="F9600" s="269">
        <v>280</v>
      </c>
      <c r="G9600" s="270">
        <v>563.6</v>
      </c>
      <c r="M9600" s="267">
        <v>-85.166303295997352</v>
      </c>
    </row>
    <row r="9601" spans="1:13" x14ac:dyDescent="0.25">
      <c r="A9601" s="267">
        <v>13075089</v>
      </c>
      <c r="B9601" s="267" t="s">
        <v>16674</v>
      </c>
      <c r="C9601" s="267" t="s">
        <v>2525</v>
      </c>
      <c r="D9601" s="268"/>
      <c r="E9601" s="267">
        <v>70</v>
      </c>
      <c r="F9601" s="269">
        <v>212</v>
      </c>
      <c r="G9601" s="270">
        <v>426.2</v>
      </c>
      <c r="M9601" s="267">
        <v>-94.098316075546549</v>
      </c>
    </row>
    <row r="9602" spans="1:13" x14ac:dyDescent="0.25">
      <c r="A9602" s="267">
        <v>13075090</v>
      </c>
      <c r="B9602" s="267" t="s">
        <v>16676</v>
      </c>
      <c r="C9602" s="267" t="s">
        <v>2525</v>
      </c>
      <c r="D9602" s="268"/>
      <c r="E9602" s="267">
        <v>70</v>
      </c>
      <c r="F9602" s="269">
        <v>234</v>
      </c>
      <c r="G9602" s="270">
        <v>469.4</v>
      </c>
      <c r="M9602" s="267">
        <v>-91.093351390733275</v>
      </c>
    </row>
    <row r="9603" spans="1:13" x14ac:dyDescent="0.25">
      <c r="A9603" s="267">
        <v>13075091</v>
      </c>
      <c r="B9603" s="267" t="s">
        <v>16678</v>
      </c>
      <c r="C9603" s="267" t="s">
        <v>2525</v>
      </c>
      <c r="D9603" s="268"/>
      <c r="E9603" s="267">
        <v>60</v>
      </c>
      <c r="F9603" s="269">
        <v>519</v>
      </c>
      <c r="G9603" s="270">
        <v>1043.5999999999999</v>
      </c>
      <c r="M9603" s="267">
        <v>-82.442920964641687</v>
      </c>
    </row>
    <row r="9604" spans="1:13" x14ac:dyDescent="0.25">
      <c r="A9604" s="267">
        <v>13075092</v>
      </c>
      <c r="B9604" s="267" t="s">
        <v>16680</v>
      </c>
      <c r="C9604" s="267" t="s">
        <v>2525</v>
      </c>
      <c r="D9604" s="268"/>
      <c r="E9604" s="267">
        <v>70</v>
      </c>
      <c r="F9604" s="269">
        <v>395</v>
      </c>
      <c r="G9604" s="270">
        <v>794.2</v>
      </c>
      <c r="M9604" s="267">
        <v>-89.384822899226748</v>
      </c>
    </row>
    <row r="9605" spans="1:13" x14ac:dyDescent="0.25">
      <c r="A9605" s="267">
        <v>13075093</v>
      </c>
      <c r="B9605" s="267" t="s">
        <v>16682</v>
      </c>
      <c r="C9605" s="267" t="s">
        <v>2525</v>
      </c>
      <c r="D9605" s="268"/>
      <c r="E9605" s="267">
        <v>70</v>
      </c>
      <c r="F9605" s="269">
        <v>384</v>
      </c>
      <c r="G9605" s="270">
        <v>772.4</v>
      </c>
      <c r="M9605" s="267">
        <v>-91.557071743952093</v>
      </c>
    </row>
    <row r="9606" spans="1:13" x14ac:dyDescent="0.25">
      <c r="A9606" s="267">
        <v>13075094</v>
      </c>
      <c r="B9606" s="267" t="s">
        <v>16684</v>
      </c>
      <c r="C9606" s="267" t="s">
        <v>2525</v>
      </c>
      <c r="D9606" s="268"/>
      <c r="E9606" s="267">
        <v>70</v>
      </c>
      <c r="F9606" s="269">
        <v>419</v>
      </c>
      <c r="G9606" s="270">
        <v>841.4</v>
      </c>
      <c r="M9606" s="267">
        <v>-86.194778506062235</v>
      </c>
    </row>
    <row r="9607" spans="1:13" x14ac:dyDescent="0.25">
      <c r="A9607" s="267">
        <v>13075095</v>
      </c>
      <c r="B9607" s="267" t="s">
        <v>16686</v>
      </c>
      <c r="C9607" s="267" t="s">
        <v>2525</v>
      </c>
      <c r="D9607" s="268"/>
      <c r="E9607" s="267">
        <v>70</v>
      </c>
      <c r="F9607" s="269">
        <v>183</v>
      </c>
      <c r="G9607" s="270">
        <v>368</v>
      </c>
      <c r="M9607" s="267">
        <v>-92.583278918763057</v>
      </c>
    </row>
    <row r="9608" spans="1:13" x14ac:dyDescent="0.25">
      <c r="A9608" s="267">
        <v>13075097</v>
      </c>
      <c r="B9608" s="267" t="s">
        <v>16688</v>
      </c>
      <c r="C9608" s="267" t="s">
        <v>2525</v>
      </c>
      <c r="D9608" s="268"/>
      <c r="E9608" s="267">
        <v>70</v>
      </c>
      <c r="F9608" s="269">
        <v>313</v>
      </c>
      <c r="G9608" s="270">
        <v>629.4</v>
      </c>
      <c r="M9608" s="267">
        <v>-92.289426740624378</v>
      </c>
    </row>
    <row r="9609" spans="1:13" x14ac:dyDescent="0.25">
      <c r="A9609" s="267">
        <v>13075098</v>
      </c>
      <c r="B9609" s="267" t="s">
        <v>16690</v>
      </c>
      <c r="C9609" s="267" t="s">
        <v>2525</v>
      </c>
      <c r="D9609" s="268"/>
      <c r="E9609" s="267">
        <v>70</v>
      </c>
      <c r="F9609" s="269">
        <v>279</v>
      </c>
      <c r="G9609" s="270">
        <v>561</v>
      </c>
      <c r="M9609" s="267">
        <v>-86.02958520713959</v>
      </c>
    </row>
    <row r="9610" spans="1:13" x14ac:dyDescent="0.25">
      <c r="A9610" s="267">
        <v>13075101</v>
      </c>
      <c r="B9610" s="267" t="s">
        <v>2710</v>
      </c>
      <c r="C9610" s="267" t="s">
        <v>2525</v>
      </c>
      <c r="D9610" s="268"/>
      <c r="E9610" s="267">
        <v>70</v>
      </c>
      <c r="F9610" s="269">
        <v>131</v>
      </c>
      <c r="G9610" s="270">
        <v>262.60000000000002</v>
      </c>
      <c r="M9610" s="267">
        <v>-95.180116333558587</v>
      </c>
    </row>
    <row r="9611" spans="1:13" x14ac:dyDescent="0.25">
      <c r="A9611" s="267">
        <v>13075102</v>
      </c>
      <c r="B9611" s="267" t="s">
        <v>2710</v>
      </c>
      <c r="C9611" s="267" t="s">
        <v>2525</v>
      </c>
      <c r="D9611" s="268"/>
      <c r="E9611" s="267">
        <v>50</v>
      </c>
      <c r="F9611" s="269">
        <v>1148</v>
      </c>
      <c r="G9611" s="270">
        <v>2308.1999999999998</v>
      </c>
      <c r="M9611" s="267">
        <v>-74.45076730936249</v>
      </c>
    </row>
    <row r="9612" spans="1:13" x14ac:dyDescent="0.25">
      <c r="A9612" s="267">
        <v>13075103</v>
      </c>
      <c r="B9612" s="267" t="s">
        <v>16694</v>
      </c>
      <c r="C9612" s="267" t="s">
        <v>2525</v>
      </c>
      <c r="D9612" s="268"/>
      <c r="E9612" s="267">
        <v>70</v>
      </c>
      <c r="F9612" s="269">
        <v>89</v>
      </c>
      <c r="G9612" s="270">
        <v>178.4</v>
      </c>
      <c r="M9612" s="267">
        <v>-92.985280982971233</v>
      </c>
    </row>
    <row r="9613" spans="1:13" x14ac:dyDescent="0.25">
      <c r="A9613" s="267">
        <v>13075104</v>
      </c>
      <c r="B9613" s="267" t="s">
        <v>20180</v>
      </c>
      <c r="C9613" s="267" t="s">
        <v>2525</v>
      </c>
      <c r="D9613" s="268"/>
      <c r="E9613" s="267">
        <v>70</v>
      </c>
      <c r="F9613" s="269">
        <v>119</v>
      </c>
      <c r="G9613" s="270">
        <v>240</v>
      </c>
      <c r="M9613" s="267">
        <v>-95.007483515174286</v>
      </c>
    </row>
    <row r="9614" spans="1:13" x14ac:dyDescent="0.25">
      <c r="A9614" s="267">
        <v>13075105</v>
      </c>
      <c r="B9614" s="267" t="s">
        <v>16697</v>
      </c>
      <c r="C9614" s="267" t="s">
        <v>22275</v>
      </c>
      <c r="D9614" s="268"/>
      <c r="E9614" s="267">
        <v>60</v>
      </c>
      <c r="F9614" s="269">
        <v>5411</v>
      </c>
      <c r="G9614" s="270">
        <v>10875.4</v>
      </c>
      <c r="M9614" s="267">
        <v>-84.825055883448186</v>
      </c>
    </row>
    <row r="9615" spans="1:13" x14ac:dyDescent="0.25">
      <c r="A9615" s="267">
        <v>13075106</v>
      </c>
      <c r="B9615" s="267" t="s">
        <v>16699</v>
      </c>
      <c r="C9615" s="267" t="s">
        <v>2525</v>
      </c>
      <c r="D9615" s="268"/>
      <c r="E9615" s="267">
        <v>50</v>
      </c>
      <c r="F9615" s="269">
        <v>143</v>
      </c>
      <c r="G9615" s="270">
        <v>287.2</v>
      </c>
      <c r="M9615" s="267">
        <v>-68.561954001708102</v>
      </c>
    </row>
    <row r="9616" spans="1:13" x14ac:dyDescent="0.25">
      <c r="A9616" s="267">
        <v>13075107</v>
      </c>
      <c r="B9616" s="267" t="s">
        <v>16701</v>
      </c>
      <c r="C9616" s="267" t="s">
        <v>22275</v>
      </c>
      <c r="D9616" s="268"/>
      <c r="E9616" s="267">
        <v>70</v>
      </c>
      <c r="F9616" s="269">
        <v>957</v>
      </c>
      <c r="G9616" s="270">
        <v>1924.4</v>
      </c>
      <c r="M9616" s="267">
        <v>-91.094520035339798</v>
      </c>
    </row>
    <row r="9617" spans="1:13" x14ac:dyDescent="0.25">
      <c r="A9617" s="267">
        <v>13075108</v>
      </c>
      <c r="B9617" s="267" t="s">
        <v>16703</v>
      </c>
      <c r="C9617" s="267" t="s">
        <v>2525</v>
      </c>
      <c r="D9617" s="268"/>
      <c r="E9617" s="267">
        <v>70</v>
      </c>
      <c r="F9617" s="269">
        <v>152</v>
      </c>
      <c r="G9617" s="270">
        <v>305.39999999999998</v>
      </c>
      <c r="M9617" s="267">
        <v>-93.275390027192572</v>
      </c>
    </row>
    <row r="9618" spans="1:13" x14ac:dyDescent="0.25">
      <c r="A9618" s="267">
        <v>13075109</v>
      </c>
      <c r="B9618" s="267" t="s">
        <v>16705</v>
      </c>
      <c r="C9618" s="267" t="s">
        <v>2525</v>
      </c>
      <c r="D9618" s="268"/>
      <c r="E9618" s="267">
        <v>70</v>
      </c>
      <c r="F9618" s="269">
        <v>124</v>
      </c>
      <c r="G9618" s="270">
        <v>249.8</v>
      </c>
      <c r="M9618" s="267">
        <v>-91.025354139779921</v>
      </c>
    </row>
    <row r="9619" spans="1:13" x14ac:dyDescent="0.25">
      <c r="A9619" s="267">
        <v>13075110</v>
      </c>
      <c r="B9619" s="267" t="s">
        <v>16707</v>
      </c>
      <c r="C9619" s="267" t="s">
        <v>2525</v>
      </c>
      <c r="D9619" s="268"/>
      <c r="E9619" s="267">
        <v>70</v>
      </c>
      <c r="F9619" s="269">
        <v>174</v>
      </c>
      <c r="G9619" s="270">
        <v>349</v>
      </c>
      <c r="M9619" s="267">
        <v>-88.75338644629349</v>
      </c>
    </row>
    <row r="9620" spans="1:13" x14ac:dyDescent="0.25">
      <c r="A9620" s="267">
        <v>13075111</v>
      </c>
      <c r="B9620" s="267" t="s">
        <v>16709</v>
      </c>
      <c r="C9620" s="267" t="s">
        <v>2525</v>
      </c>
      <c r="D9620" s="268"/>
      <c r="E9620" s="267">
        <v>70</v>
      </c>
      <c r="F9620" s="269">
        <v>218</v>
      </c>
      <c r="G9620" s="270">
        <v>437.8</v>
      </c>
      <c r="M9620" s="267">
        <v>-86.583920924789069</v>
      </c>
    </row>
    <row r="9621" spans="1:13" x14ac:dyDescent="0.25">
      <c r="A9621" s="267">
        <v>13075113</v>
      </c>
      <c r="B9621" s="267" t="s">
        <v>16711</v>
      </c>
      <c r="C9621" s="267" t="s">
        <v>2525</v>
      </c>
      <c r="D9621" s="268"/>
      <c r="E9621" s="267">
        <v>70</v>
      </c>
      <c r="F9621" s="269">
        <v>345</v>
      </c>
      <c r="G9621" s="270">
        <v>693.6</v>
      </c>
      <c r="M9621" s="267">
        <v>-92.219737549502213</v>
      </c>
    </row>
    <row r="9622" spans="1:13" x14ac:dyDescent="0.25">
      <c r="A9622" s="267">
        <v>13075114</v>
      </c>
      <c r="B9622" s="267" t="s">
        <v>16713</v>
      </c>
      <c r="C9622" s="267" t="s">
        <v>2525</v>
      </c>
      <c r="D9622" s="268"/>
      <c r="E9622" s="267">
        <v>70</v>
      </c>
      <c r="F9622" s="269">
        <v>311</v>
      </c>
      <c r="G9622" s="270">
        <v>625.20000000000005</v>
      </c>
      <c r="M9622" s="267">
        <v>-91.054860943756012</v>
      </c>
    </row>
    <row r="9623" spans="1:13" x14ac:dyDescent="0.25">
      <c r="A9623" s="267">
        <v>13075115</v>
      </c>
      <c r="B9623" s="267" t="s">
        <v>16715</v>
      </c>
      <c r="C9623" s="267" t="s">
        <v>2525</v>
      </c>
      <c r="D9623" s="268"/>
      <c r="E9623" s="267">
        <v>70</v>
      </c>
      <c r="F9623" s="269">
        <v>492</v>
      </c>
      <c r="G9623" s="270">
        <v>988.2</v>
      </c>
      <c r="M9623" s="267">
        <v>-88.046336126130399</v>
      </c>
    </row>
    <row r="9624" spans="1:13" x14ac:dyDescent="0.25">
      <c r="A9624" s="267">
        <v>13075116</v>
      </c>
      <c r="B9624" s="267" t="s">
        <v>16717</v>
      </c>
      <c r="C9624" s="267" t="s">
        <v>2525</v>
      </c>
      <c r="D9624" s="268"/>
      <c r="E9624" s="267">
        <v>70</v>
      </c>
      <c r="F9624" s="269">
        <v>80</v>
      </c>
      <c r="G9624" s="270">
        <v>160.4</v>
      </c>
      <c r="M9624" s="267">
        <v>-94.607826298180143</v>
      </c>
    </row>
    <row r="9625" spans="1:13" x14ac:dyDescent="0.25">
      <c r="A9625" s="267">
        <v>13075117</v>
      </c>
      <c r="B9625" s="267" t="s">
        <v>16719</v>
      </c>
      <c r="C9625" s="267" t="s">
        <v>2525</v>
      </c>
      <c r="D9625" s="268"/>
      <c r="E9625" s="267">
        <v>70</v>
      </c>
      <c r="F9625" s="269">
        <v>222</v>
      </c>
      <c r="G9625" s="270">
        <v>445.8</v>
      </c>
      <c r="M9625" s="267">
        <v>-93.29287187653739</v>
      </c>
    </row>
    <row r="9626" spans="1:13" x14ac:dyDescent="0.25">
      <c r="A9626" s="267">
        <v>13075118</v>
      </c>
      <c r="B9626" s="267" t="s">
        <v>16721</v>
      </c>
      <c r="C9626" s="267" t="s">
        <v>2525</v>
      </c>
      <c r="D9626" s="268"/>
      <c r="E9626" s="267">
        <v>70</v>
      </c>
      <c r="F9626" s="269">
        <v>156</v>
      </c>
      <c r="G9626" s="270">
        <v>313.8</v>
      </c>
      <c r="M9626" s="267">
        <v>-91.344594508552944</v>
      </c>
    </row>
    <row r="9627" spans="1:13" x14ac:dyDescent="0.25">
      <c r="A9627" s="267">
        <v>13075119</v>
      </c>
      <c r="B9627" s="267" t="s">
        <v>16723</v>
      </c>
      <c r="C9627" s="267" t="s">
        <v>2525</v>
      </c>
      <c r="D9627" s="268"/>
      <c r="E9627" s="267">
        <v>70</v>
      </c>
      <c r="F9627" s="269">
        <v>321</v>
      </c>
      <c r="G9627" s="270">
        <v>645.20000000000005</v>
      </c>
      <c r="M9627" s="267">
        <v>-90.838564941987741</v>
      </c>
    </row>
    <row r="9628" spans="1:13" x14ac:dyDescent="0.25">
      <c r="A9628" s="267">
        <v>13075120</v>
      </c>
      <c r="B9628" s="267" t="s">
        <v>16725</v>
      </c>
      <c r="C9628" s="267" t="s">
        <v>2525</v>
      </c>
      <c r="D9628" s="268"/>
      <c r="E9628" s="267">
        <v>50</v>
      </c>
      <c r="F9628" s="269">
        <v>412</v>
      </c>
      <c r="G9628" s="270">
        <v>827.4</v>
      </c>
      <c r="M9628" s="267">
        <v>-65.203803220414358</v>
      </c>
    </row>
    <row r="9629" spans="1:13" x14ac:dyDescent="0.25">
      <c r="A9629" s="267">
        <v>13075121</v>
      </c>
      <c r="B9629" s="267" t="s">
        <v>16727</v>
      </c>
      <c r="C9629" s="267" t="s">
        <v>2525</v>
      </c>
      <c r="D9629" s="268"/>
      <c r="E9629" s="267">
        <v>70</v>
      </c>
      <c r="F9629" s="269">
        <v>339</v>
      </c>
      <c r="G9629" s="270">
        <v>680.6</v>
      </c>
      <c r="M9629" s="267">
        <v>-92.147922197458001</v>
      </c>
    </row>
    <row r="9630" spans="1:13" x14ac:dyDescent="0.25">
      <c r="A9630" s="267">
        <v>13075122</v>
      </c>
      <c r="B9630" s="267" t="s">
        <v>16729</v>
      </c>
      <c r="C9630" s="267" t="s">
        <v>2525</v>
      </c>
      <c r="D9630" s="268"/>
      <c r="E9630" s="267">
        <v>70</v>
      </c>
      <c r="F9630" s="269">
        <v>222</v>
      </c>
      <c r="G9630" s="270">
        <v>447.2</v>
      </c>
      <c r="M9630" s="267">
        <v>-86.779376275042125</v>
      </c>
    </row>
    <row r="9631" spans="1:13" x14ac:dyDescent="0.25">
      <c r="A9631" s="267">
        <v>13075123</v>
      </c>
      <c r="B9631" s="267" t="s">
        <v>16731</v>
      </c>
      <c r="C9631" s="267" t="s">
        <v>2525</v>
      </c>
      <c r="D9631" s="268"/>
      <c r="E9631" s="267">
        <v>70</v>
      </c>
      <c r="F9631" s="269">
        <v>452</v>
      </c>
      <c r="G9631" s="270">
        <v>907.8</v>
      </c>
      <c r="M9631" s="267">
        <v>-88.901370628185674</v>
      </c>
    </row>
    <row r="9632" spans="1:13" x14ac:dyDescent="0.25">
      <c r="A9632" s="267">
        <v>13075124</v>
      </c>
      <c r="B9632" s="267" t="s">
        <v>16733</v>
      </c>
      <c r="C9632" s="267" t="s">
        <v>2525</v>
      </c>
      <c r="D9632" s="268"/>
      <c r="E9632" s="267">
        <v>70</v>
      </c>
      <c r="F9632" s="269">
        <v>209</v>
      </c>
      <c r="G9632" s="270">
        <v>420.8</v>
      </c>
      <c r="M9632" s="267">
        <v>-88.040152613031935</v>
      </c>
    </row>
    <row r="9633" spans="1:13" x14ac:dyDescent="0.25">
      <c r="A9633" s="267">
        <v>13075125</v>
      </c>
      <c r="B9633" s="267" t="s">
        <v>16735</v>
      </c>
      <c r="C9633" s="267" t="s">
        <v>2525</v>
      </c>
      <c r="D9633" s="268"/>
      <c r="E9633" s="267">
        <v>70</v>
      </c>
      <c r="F9633" s="269">
        <v>151</v>
      </c>
      <c r="G9633" s="270">
        <v>304.2</v>
      </c>
      <c r="M9633" s="267">
        <v>-91.744589457419522</v>
      </c>
    </row>
    <row r="9634" spans="1:13" x14ac:dyDescent="0.25">
      <c r="A9634" s="267">
        <v>13075126</v>
      </c>
      <c r="B9634" s="267" t="s">
        <v>16737</v>
      </c>
      <c r="C9634" s="267" t="s">
        <v>2525</v>
      </c>
      <c r="D9634" s="268"/>
      <c r="E9634" s="267">
        <v>70</v>
      </c>
      <c r="F9634" s="269">
        <v>238</v>
      </c>
      <c r="G9634" s="270">
        <v>477.6</v>
      </c>
      <c r="M9634" s="267">
        <v>-93.182364907085571</v>
      </c>
    </row>
    <row r="9635" spans="1:13" x14ac:dyDescent="0.25">
      <c r="A9635" s="267">
        <v>13075127</v>
      </c>
      <c r="B9635" s="267" t="s">
        <v>16739</v>
      </c>
      <c r="C9635" s="267" t="s">
        <v>2525</v>
      </c>
      <c r="D9635" s="268"/>
      <c r="E9635" s="267">
        <v>70</v>
      </c>
      <c r="F9635" s="269">
        <v>633</v>
      </c>
      <c r="G9635" s="270">
        <v>1272.4000000000001</v>
      </c>
      <c r="M9635" s="267">
        <v>-87.367825071385809</v>
      </c>
    </row>
    <row r="9636" spans="1:13" x14ac:dyDescent="0.25">
      <c r="A9636" s="267">
        <v>13075128</v>
      </c>
      <c r="B9636" s="267" t="s">
        <v>16741</v>
      </c>
      <c r="C9636" s="267" t="s">
        <v>2525</v>
      </c>
      <c r="D9636" s="268"/>
      <c r="E9636" s="267">
        <v>70</v>
      </c>
      <c r="F9636" s="269">
        <v>170</v>
      </c>
      <c r="G9636" s="270">
        <v>342</v>
      </c>
      <c r="M9636" s="267">
        <v>-93.35571758882611</v>
      </c>
    </row>
    <row r="9637" spans="1:13" x14ac:dyDescent="0.25">
      <c r="A9637" s="267">
        <v>13075129</v>
      </c>
      <c r="B9637" s="267" t="s">
        <v>16743</v>
      </c>
      <c r="C9637" s="267" t="s">
        <v>2525</v>
      </c>
      <c r="D9637" s="268"/>
      <c r="E9637" s="267">
        <v>70</v>
      </c>
      <c r="F9637" s="269">
        <v>186</v>
      </c>
      <c r="G9637" s="270">
        <v>373.4</v>
      </c>
      <c r="M9637" s="267">
        <v>-92.490288244001576</v>
      </c>
    </row>
    <row r="9638" spans="1:13" x14ac:dyDescent="0.25">
      <c r="A9638" s="267">
        <v>13075130</v>
      </c>
      <c r="B9638" s="267" t="s">
        <v>16745</v>
      </c>
      <c r="C9638" s="267" t="s">
        <v>22275</v>
      </c>
      <c r="D9638" s="268"/>
      <c r="E9638" s="267">
        <v>70</v>
      </c>
      <c r="F9638" s="269">
        <v>2620</v>
      </c>
      <c r="G9638" s="270">
        <v>5265.4</v>
      </c>
      <c r="M9638" s="267">
        <v>-88.923602588621833</v>
      </c>
    </row>
    <row r="9639" spans="1:13" x14ac:dyDescent="0.25">
      <c r="A9639" s="267">
        <v>13075131</v>
      </c>
      <c r="B9639" s="267" t="s">
        <v>16747</v>
      </c>
      <c r="C9639" s="267" t="s">
        <v>22275</v>
      </c>
      <c r="D9639" s="268"/>
      <c r="E9639" s="267">
        <v>70</v>
      </c>
      <c r="F9639" s="269">
        <v>4797</v>
      </c>
      <c r="G9639" s="270">
        <v>9642</v>
      </c>
      <c r="M9639" s="267">
        <v>-85.384721154915042</v>
      </c>
    </row>
    <row r="9640" spans="1:13" x14ac:dyDescent="0.25">
      <c r="A9640" s="267">
        <v>13075133</v>
      </c>
      <c r="B9640" s="267" t="s">
        <v>16749</v>
      </c>
      <c r="C9640" s="267" t="s">
        <v>2525</v>
      </c>
      <c r="D9640" s="268"/>
      <c r="E9640" s="267">
        <v>50</v>
      </c>
      <c r="F9640" s="269">
        <v>453</v>
      </c>
      <c r="G9640" s="270">
        <v>909.8</v>
      </c>
      <c r="M9640" s="267">
        <v>-78.421602705605238</v>
      </c>
    </row>
    <row r="9641" spans="1:13" x14ac:dyDescent="0.25">
      <c r="A9641" s="267">
        <v>13075134</v>
      </c>
      <c r="B9641" s="267" t="s">
        <v>16751</v>
      </c>
      <c r="C9641" s="267" t="s">
        <v>2525</v>
      </c>
      <c r="D9641" s="268"/>
      <c r="E9641" s="267">
        <v>70</v>
      </c>
      <c r="F9641" s="269">
        <v>612</v>
      </c>
      <c r="G9641" s="270">
        <v>1230</v>
      </c>
      <c r="M9641" s="267">
        <v>-87.943219141116487</v>
      </c>
    </row>
    <row r="9642" spans="1:13" x14ac:dyDescent="0.25">
      <c r="A9642" s="267">
        <v>13075135</v>
      </c>
      <c r="B9642" s="267" t="s">
        <v>16753</v>
      </c>
      <c r="C9642" s="267" t="s">
        <v>2525</v>
      </c>
      <c r="D9642" s="268"/>
      <c r="E9642" s="267">
        <v>70</v>
      </c>
      <c r="F9642" s="269">
        <v>504</v>
      </c>
      <c r="G9642" s="270">
        <v>1012.4</v>
      </c>
      <c r="M9642" s="267">
        <v>-85.545504256791233</v>
      </c>
    </row>
    <row r="9643" spans="1:13" x14ac:dyDescent="0.25">
      <c r="A9643" s="267">
        <v>13075136</v>
      </c>
      <c r="B9643" s="267" t="s">
        <v>16755</v>
      </c>
      <c r="C9643" s="267" t="s">
        <v>22275</v>
      </c>
      <c r="D9643" s="268"/>
      <c r="E9643" s="267">
        <v>70</v>
      </c>
      <c r="F9643" s="269">
        <v>4669</v>
      </c>
      <c r="G9643" s="270">
        <v>9384.6</v>
      </c>
      <c r="M9643" s="267">
        <v>-86.727520499781008</v>
      </c>
    </row>
    <row r="9644" spans="1:13" x14ac:dyDescent="0.25">
      <c r="A9644" s="267">
        <v>13075137</v>
      </c>
      <c r="B9644" s="267" t="s">
        <v>16757</v>
      </c>
      <c r="C9644" s="267" t="s">
        <v>22275</v>
      </c>
      <c r="D9644" s="268"/>
      <c r="E9644" s="267">
        <v>70</v>
      </c>
      <c r="F9644" s="269">
        <v>925</v>
      </c>
      <c r="G9644" s="270">
        <v>1859.6</v>
      </c>
      <c r="M9644" s="267">
        <v>-91.095319923960034</v>
      </c>
    </row>
    <row r="9645" spans="1:13" x14ac:dyDescent="0.25">
      <c r="A9645" s="267">
        <v>13075138</v>
      </c>
      <c r="B9645" s="267" t="s">
        <v>16759</v>
      </c>
      <c r="C9645" s="267" t="s">
        <v>2525</v>
      </c>
      <c r="D9645" s="268"/>
      <c r="E9645" s="267">
        <v>70</v>
      </c>
      <c r="F9645" s="269">
        <v>613</v>
      </c>
      <c r="G9645" s="270">
        <v>1231.4000000000001</v>
      </c>
      <c r="M9645" s="267">
        <v>-88.893054016179974</v>
      </c>
    </row>
    <row r="9646" spans="1:13" x14ac:dyDescent="0.25">
      <c r="A9646" s="267">
        <v>13075139</v>
      </c>
      <c r="B9646" s="267" t="s">
        <v>16761</v>
      </c>
      <c r="C9646" s="267" t="s">
        <v>2525</v>
      </c>
      <c r="D9646" s="268"/>
      <c r="E9646" s="267">
        <v>70</v>
      </c>
      <c r="F9646" s="269">
        <v>177</v>
      </c>
      <c r="G9646" s="270">
        <v>356.6</v>
      </c>
      <c r="M9646" s="267">
        <v>-91.332484169938496</v>
      </c>
    </row>
    <row r="9647" spans="1:13" x14ac:dyDescent="0.25">
      <c r="A9647" s="267">
        <v>13075140</v>
      </c>
      <c r="B9647" s="267" t="s">
        <v>16763</v>
      </c>
      <c r="C9647" s="267" t="s">
        <v>2525</v>
      </c>
      <c r="D9647" s="268"/>
      <c r="E9647" s="267">
        <v>70</v>
      </c>
      <c r="F9647" s="269">
        <v>253</v>
      </c>
      <c r="G9647" s="270">
        <v>507.8</v>
      </c>
      <c r="M9647" s="267">
        <v>-89.019042880469499</v>
      </c>
    </row>
    <row r="9648" spans="1:13" x14ac:dyDescent="0.25">
      <c r="A9648" s="267">
        <v>13075141</v>
      </c>
      <c r="B9648" s="267" t="s">
        <v>16765</v>
      </c>
      <c r="C9648" s="267" t="s">
        <v>2525</v>
      </c>
      <c r="D9648" s="268"/>
      <c r="E9648" s="267">
        <v>60</v>
      </c>
      <c r="F9648" s="269">
        <v>693</v>
      </c>
      <c r="G9648" s="270">
        <v>1392.6</v>
      </c>
      <c r="M9648" s="267">
        <v>-83.829635989877147</v>
      </c>
    </row>
    <row r="9649" spans="1:13" x14ac:dyDescent="0.25">
      <c r="A9649" s="267">
        <v>13075142</v>
      </c>
      <c r="B9649" s="267" t="s">
        <v>20445</v>
      </c>
      <c r="C9649" s="267" t="s">
        <v>2525</v>
      </c>
      <c r="D9649" s="268"/>
      <c r="E9649" s="267">
        <v>60</v>
      </c>
      <c r="F9649" s="269">
        <v>755</v>
      </c>
      <c r="G9649" s="270">
        <v>1517</v>
      </c>
      <c r="M9649" s="267">
        <v>-82.476378677104876</v>
      </c>
    </row>
    <row r="9650" spans="1:13" x14ac:dyDescent="0.25">
      <c r="A9650" s="267">
        <v>13075143</v>
      </c>
      <c r="B9650" s="267" t="s">
        <v>16768</v>
      </c>
      <c r="C9650" s="267" t="s">
        <v>2525</v>
      </c>
      <c r="D9650" s="268"/>
      <c r="E9650" s="267">
        <v>70</v>
      </c>
      <c r="F9650" s="269">
        <v>412</v>
      </c>
      <c r="G9650" s="270">
        <v>828.6</v>
      </c>
      <c r="M9650" s="267">
        <v>-89.557563081768663</v>
      </c>
    </row>
    <row r="9651" spans="1:13" x14ac:dyDescent="0.25">
      <c r="A9651" s="267">
        <v>13075144</v>
      </c>
      <c r="B9651" s="267" t="s">
        <v>16770</v>
      </c>
      <c r="C9651" s="267" t="s">
        <v>22275</v>
      </c>
      <c r="D9651" s="268"/>
      <c r="E9651" s="267">
        <v>70</v>
      </c>
      <c r="F9651" s="269">
        <v>6360</v>
      </c>
      <c r="G9651" s="270">
        <v>12783.2</v>
      </c>
      <c r="M9651" s="267">
        <v>-86.091926447584243</v>
      </c>
    </row>
    <row r="9652" spans="1:13" x14ac:dyDescent="0.25">
      <c r="A9652" s="267">
        <v>13075145</v>
      </c>
      <c r="B9652" s="267" t="s">
        <v>16772</v>
      </c>
      <c r="C9652" s="267" t="s">
        <v>2525</v>
      </c>
      <c r="D9652" s="268"/>
      <c r="E9652" s="267">
        <v>70</v>
      </c>
      <c r="F9652" s="269">
        <v>103</v>
      </c>
      <c r="G9652" s="270">
        <v>206.6</v>
      </c>
      <c r="M9652" s="267">
        <v>-91.375542882478442</v>
      </c>
    </row>
    <row r="9653" spans="1:13" x14ac:dyDescent="0.25">
      <c r="A9653" s="267">
        <v>13075146</v>
      </c>
      <c r="B9653" s="267" t="s">
        <v>16774</v>
      </c>
      <c r="C9653" s="267" t="s">
        <v>2525</v>
      </c>
      <c r="D9653" s="268"/>
      <c r="E9653" s="267">
        <v>60</v>
      </c>
      <c r="F9653" s="269">
        <v>604</v>
      </c>
      <c r="G9653" s="270">
        <v>1214</v>
      </c>
      <c r="M9653" s="267">
        <v>-84.434508588714507</v>
      </c>
    </row>
    <row r="9654" spans="1:13" x14ac:dyDescent="0.25">
      <c r="A9654" s="267">
        <v>13075147</v>
      </c>
      <c r="B9654" s="267" t="s">
        <v>16776</v>
      </c>
      <c r="C9654" s="267" t="s">
        <v>2525</v>
      </c>
      <c r="D9654" s="268"/>
      <c r="E9654" s="267">
        <v>70</v>
      </c>
      <c r="F9654" s="269">
        <v>382</v>
      </c>
      <c r="G9654" s="270">
        <v>768</v>
      </c>
      <c r="M9654" s="267">
        <v>-91.944221625773352</v>
      </c>
    </row>
    <row r="9655" spans="1:13" x14ac:dyDescent="0.25">
      <c r="A9655" s="267">
        <v>13075148</v>
      </c>
      <c r="B9655" s="267" t="s">
        <v>16778</v>
      </c>
      <c r="C9655" s="267" t="s">
        <v>2525</v>
      </c>
      <c r="D9655" s="268"/>
      <c r="E9655" s="267">
        <v>70</v>
      </c>
      <c r="F9655" s="269">
        <v>473</v>
      </c>
      <c r="G9655" s="270">
        <v>950.4</v>
      </c>
      <c r="M9655" s="267">
        <v>-88.330165769105903</v>
      </c>
    </row>
    <row r="9656" spans="1:13" x14ac:dyDescent="0.25">
      <c r="A9656" s="267">
        <v>13075149</v>
      </c>
      <c r="B9656" s="267" t="s">
        <v>16780</v>
      </c>
      <c r="C9656" s="267" t="s">
        <v>2525</v>
      </c>
      <c r="D9656" s="268"/>
      <c r="E9656" s="267">
        <v>70</v>
      </c>
      <c r="F9656" s="269">
        <v>236</v>
      </c>
      <c r="G9656" s="270">
        <v>474.8</v>
      </c>
      <c r="M9656" s="267">
        <v>-92.565622810172314</v>
      </c>
    </row>
    <row r="9657" spans="1:13" x14ac:dyDescent="0.25">
      <c r="A9657" s="267">
        <v>13075150</v>
      </c>
      <c r="B9657" s="267" t="s">
        <v>3568</v>
      </c>
      <c r="C9657" s="267" t="s">
        <v>2525</v>
      </c>
      <c r="D9657" s="268"/>
      <c r="E9657" s="267">
        <v>70</v>
      </c>
      <c r="F9657" s="269">
        <v>233</v>
      </c>
      <c r="G9657" s="270">
        <v>467.6</v>
      </c>
      <c r="M9657" s="267">
        <v>-94.780894062977907</v>
      </c>
    </row>
    <row r="9658" spans="1:13" x14ac:dyDescent="0.25">
      <c r="A9658" s="267">
        <v>13075151</v>
      </c>
      <c r="B9658" s="267" t="s">
        <v>16783</v>
      </c>
      <c r="C9658" s="267" t="s">
        <v>2525</v>
      </c>
      <c r="D9658" s="268"/>
      <c r="E9658" s="267">
        <v>60</v>
      </c>
      <c r="F9658" s="269">
        <v>1919</v>
      </c>
      <c r="G9658" s="270">
        <v>3857</v>
      </c>
      <c r="M9658" s="267">
        <v>-83.123030261093803</v>
      </c>
    </row>
    <row r="9659" spans="1:13" x14ac:dyDescent="0.25">
      <c r="A9659" s="267">
        <v>13075152</v>
      </c>
      <c r="B9659" s="267" t="s">
        <v>16785</v>
      </c>
      <c r="C9659" s="267" t="s">
        <v>2525</v>
      </c>
      <c r="D9659" s="268"/>
      <c r="E9659" s="267">
        <v>70</v>
      </c>
      <c r="F9659" s="269">
        <v>296</v>
      </c>
      <c r="G9659" s="270">
        <v>594.79999999999995</v>
      </c>
      <c r="M9659" s="267">
        <v>-92.613629140748202</v>
      </c>
    </row>
    <row r="9660" spans="1:13" x14ac:dyDescent="0.25">
      <c r="A9660" s="267">
        <v>13075154</v>
      </c>
      <c r="B9660" s="267" t="s">
        <v>16787</v>
      </c>
      <c r="C9660" s="267" t="s">
        <v>2525</v>
      </c>
      <c r="D9660" s="268"/>
      <c r="E9660" s="267">
        <v>60</v>
      </c>
      <c r="F9660" s="269">
        <v>690</v>
      </c>
      <c r="G9660" s="270">
        <v>1387</v>
      </c>
      <c r="M9660" s="267">
        <v>-84.876386389755481</v>
      </c>
    </row>
    <row r="9661" spans="1:13" x14ac:dyDescent="0.25">
      <c r="A9661" s="267">
        <v>13075155</v>
      </c>
      <c r="B9661" s="267" t="s">
        <v>16789</v>
      </c>
      <c r="C9661" s="267" t="s">
        <v>2525</v>
      </c>
      <c r="D9661" s="268"/>
      <c r="E9661" s="267">
        <v>70</v>
      </c>
      <c r="F9661" s="269">
        <v>452</v>
      </c>
      <c r="G9661" s="270">
        <v>907.6</v>
      </c>
      <c r="M9661" s="267">
        <v>-89.275510600714242</v>
      </c>
    </row>
    <row r="9662" spans="1:13" x14ac:dyDescent="0.25">
      <c r="A9662" s="267">
        <v>13076001</v>
      </c>
      <c r="B9662" s="267" t="s">
        <v>16791</v>
      </c>
      <c r="C9662" s="267" t="s">
        <v>2525</v>
      </c>
      <c r="D9662" s="268"/>
      <c r="E9662" s="267">
        <v>70</v>
      </c>
      <c r="F9662" s="269">
        <v>387</v>
      </c>
      <c r="G9662" s="270">
        <v>777.4</v>
      </c>
      <c r="M9662" s="267">
        <v>-89.141993216191636</v>
      </c>
    </row>
    <row r="9663" spans="1:13" x14ac:dyDescent="0.25">
      <c r="A9663" s="267">
        <v>13076002</v>
      </c>
      <c r="B9663" s="267" t="s">
        <v>16793</v>
      </c>
      <c r="C9663" s="267" t="s">
        <v>2525</v>
      </c>
      <c r="D9663" s="268"/>
      <c r="E9663" s="267">
        <v>70</v>
      </c>
      <c r="F9663" s="269">
        <v>184</v>
      </c>
      <c r="G9663" s="270">
        <v>369.6</v>
      </c>
      <c r="M9663" s="267">
        <v>-88.633791908629817</v>
      </c>
    </row>
    <row r="9664" spans="1:13" x14ac:dyDescent="0.25">
      <c r="A9664" s="267">
        <v>13076003</v>
      </c>
      <c r="B9664" s="267" t="s">
        <v>16795</v>
      </c>
      <c r="C9664" s="267" t="s">
        <v>2525</v>
      </c>
      <c r="D9664" s="268"/>
      <c r="E9664" s="267">
        <v>70</v>
      </c>
      <c r="F9664" s="269">
        <v>164</v>
      </c>
      <c r="G9664" s="270">
        <v>328.8</v>
      </c>
      <c r="M9664" s="267">
        <v>-87.50111884825624</v>
      </c>
    </row>
    <row r="9665" spans="1:13" x14ac:dyDescent="0.25">
      <c r="A9665" s="267">
        <v>13076004</v>
      </c>
      <c r="B9665" s="267" t="s">
        <v>16797</v>
      </c>
      <c r="C9665" s="267" t="s">
        <v>2525</v>
      </c>
      <c r="D9665" s="268"/>
      <c r="E9665" s="267">
        <v>60</v>
      </c>
      <c r="F9665" s="269">
        <v>237</v>
      </c>
      <c r="G9665" s="270">
        <v>475.6</v>
      </c>
      <c r="M9665" s="267">
        <v>-82.429056474052089</v>
      </c>
    </row>
    <row r="9666" spans="1:13" x14ac:dyDescent="0.25">
      <c r="A9666" s="267">
        <v>13076005</v>
      </c>
      <c r="B9666" s="267" t="s">
        <v>16799</v>
      </c>
      <c r="C9666" s="267" t="s">
        <v>2525</v>
      </c>
      <c r="D9666" s="268"/>
      <c r="E9666" s="267">
        <v>70</v>
      </c>
      <c r="F9666" s="269">
        <v>1373</v>
      </c>
      <c r="G9666" s="270">
        <v>2759</v>
      </c>
      <c r="M9666" s="267">
        <v>-85.695847746332461</v>
      </c>
    </row>
    <row r="9667" spans="1:13" x14ac:dyDescent="0.25">
      <c r="A9667" s="267">
        <v>13076006</v>
      </c>
      <c r="B9667" s="267" t="s">
        <v>16801</v>
      </c>
      <c r="C9667" s="267" t="s">
        <v>2525</v>
      </c>
      <c r="D9667" s="268"/>
      <c r="E9667" s="267">
        <v>70</v>
      </c>
      <c r="F9667" s="269">
        <v>299</v>
      </c>
      <c r="G9667" s="270">
        <v>601.4</v>
      </c>
      <c r="M9667" s="267">
        <v>-85.350995523679515</v>
      </c>
    </row>
    <row r="9668" spans="1:13" x14ac:dyDescent="0.25">
      <c r="A9668" s="267">
        <v>13076007</v>
      </c>
      <c r="B9668" s="267" t="s">
        <v>16803</v>
      </c>
      <c r="C9668" s="267" t="s">
        <v>2525</v>
      </c>
      <c r="D9668" s="268"/>
      <c r="E9668" s="267">
        <v>70</v>
      </c>
      <c r="F9668" s="269">
        <v>231</v>
      </c>
      <c r="G9668" s="270">
        <v>465</v>
      </c>
      <c r="M9668" s="267">
        <v>-86.860495349874398</v>
      </c>
    </row>
    <row r="9669" spans="1:13" x14ac:dyDescent="0.25">
      <c r="A9669" s="267">
        <v>13076008</v>
      </c>
      <c r="B9669" s="267" t="s">
        <v>16805</v>
      </c>
      <c r="C9669" s="267" t="s">
        <v>2525</v>
      </c>
      <c r="D9669" s="268"/>
      <c r="E9669" s="267">
        <v>70</v>
      </c>
      <c r="F9669" s="269">
        <v>113</v>
      </c>
      <c r="G9669" s="270">
        <v>226.8</v>
      </c>
      <c r="M9669" s="267">
        <v>-88.017446383341692</v>
      </c>
    </row>
    <row r="9670" spans="1:13" x14ac:dyDescent="0.25">
      <c r="A9670" s="267">
        <v>13076009</v>
      </c>
      <c r="B9670" s="267" t="s">
        <v>16807</v>
      </c>
      <c r="C9670" s="267" t="s">
        <v>2525</v>
      </c>
      <c r="D9670" s="268"/>
      <c r="E9670" s="267">
        <v>70</v>
      </c>
      <c r="F9670" s="269">
        <v>289</v>
      </c>
      <c r="G9670" s="270">
        <v>581.6</v>
      </c>
      <c r="M9670" s="267">
        <v>-88.345660968020411</v>
      </c>
    </row>
    <row r="9671" spans="1:13" x14ac:dyDescent="0.25">
      <c r="A9671" s="267">
        <v>13076010</v>
      </c>
      <c r="B9671" s="267" t="s">
        <v>16809</v>
      </c>
      <c r="C9671" s="267" t="s">
        <v>2525</v>
      </c>
      <c r="D9671" s="268"/>
      <c r="E9671" s="267">
        <v>70</v>
      </c>
      <c r="F9671" s="269">
        <v>224</v>
      </c>
      <c r="G9671" s="270">
        <v>450.4</v>
      </c>
      <c r="M9671" s="267">
        <v>-88.464953520351415</v>
      </c>
    </row>
    <row r="9672" spans="1:13" x14ac:dyDescent="0.25">
      <c r="A9672" s="267">
        <v>13076011</v>
      </c>
      <c r="B9672" s="267" t="s">
        <v>16811</v>
      </c>
      <c r="C9672" s="267" t="s">
        <v>2525</v>
      </c>
      <c r="D9672" s="268"/>
      <c r="E9672" s="267">
        <v>70</v>
      </c>
      <c r="F9672" s="269">
        <v>207</v>
      </c>
      <c r="G9672" s="270">
        <v>415.8</v>
      </c>
      <c r="M9672" s="267">
        <v>-90.310256413852969</v>
      </c>
    </row>
    <row r="9673" spans="1:13" x14ac:dyDescent="0.25">
      <c r="A9673" s="267">
        <v>13076012</v>
      </c>
      <c r="B9673" s="267" t="s">
        <v>16813</v>
      </c>
      <c r="C9673" s="267" t="s">
        <v>2525</v>
      </c>
      <c r="D9673" s="268"/>
      <c r="E9673" s="267">
        <v>70</v>
      </c>
      <c r="F9673" s="269">
        <v>221</v>
      </c>
      <c r="G9673" s="270">
        <v>444.2</v>
      </c>
      <c r="M9673" s="267">
        <v>-90.480802220607643</v>
      </c>
    </row>
    <row r="9674" spans="1:13" x14ac:dyDescent="0.25">
      <c r="A9674" s="267">
        <v>13076013</v>
      </c>
      <c r="B9674" s="267" t="s">
        <v>16815</v>
      </c>
      <c r="C9674" s="267" t="s">
        <v>2525</v>
      </c>
      <c r="D9674" s="268"/>
      <c r="E9674" s="267">
        <v>50</v>
      </c>
      <c r="F9674" s="269">
        <v>133</v>
      </c>
      <c r="G9674" s="270">
        <v>267.2</v>
      </c>
      <c r="M9674" s="267">
        <v>-66.828725497280686</v>
      </c>
    </row>
    <row r="9675" spans="1:13" x14ac:dyDescent="0.25">
      <c r="A9675" s="267">
        <v>13076014</v>
      </c>
      <c r="B9675" s="267" t="s">
        <v>22303</v>
      </c>
      <c r="C9675" s="267" t="s">
        <v>22275</v>
      </c>
      <c r="D9675" s="268"/>
      <c r="E9675" s="267">
        <v>60</v>
      </c>
      <c r="F9675" s="269">
        <v>5168</v>
      </c>
      <c r="G9675" s="270">
        <v>10387.4</v>
      </c>
      <c r="M9675" s="267">
        <v>-84.287735554219182</v>
      </c>
    </row>
    <row r="9676" spans="1:13" x14ac:dyDescent="0.25">
      <c r="A9676" s="267">
        <v>13076015</v>
      </c>
      <c r="B9676" s="267" t="s">
        <v>16818</v>
      </c>
      <c r="C9676" s="267" t="s">
        <v>2525</v>
      </c>
      <c r="D9676" s="268"/>
      <c r="E9676" s="267">
        <v>70</v>
      </c>
      <c r="F9676" s="269">
        <v>239</v>
      </c>
      <c r="G9676" s="270">
        <v>479.4</v>
      </c>
      <c r="M9676" s="267">
        <v>-92.604177783311016</v>
      </c>
    </row>
    <row r="9677" spans="1:13" x14ac:dyDescent="0.25">
      <c r="A9677" s="267">
        <v>13076016</v>
      </c>
      <c r="B9677" s="267" t="s">
        <v>16820</v>
      </c>
      <c r="C9677" s="267" t="s">
        <v>2525</v>
      </c>
      <c r="D9677" s="268"/>
      <c r="E9677" s="267">
        <v>60</v>
      </c>
      <c r="F9677" s="269">
        <v>355</v>
      </c>
      <c r="G9677" s="270">
        <v>714.2</v>
      </c>
      <c r="M9677" s="267">
        <v>-81.515420992078646</v>
      </c>
    </row>
    <row r="9678" spans="1:13" x14ac:dyDescent="0.25">
      <c r="A9678" s="267">
        <v>13076017</v>
      </c>
      <c r="B9678" s="267" t="s">
        <v>16822</v>
      </c>
      <c r="C9678" s="267" t="s">
        <v>2525</v>
      </c>
      <c r="D9678" s="268"/>
      <c r="E9678" s="267">
        <v>50</v>
      </c>
      <c r="F9678" s="269">
        <v>263</v>
      </c>
      <c r="G9678" s="270">
        <v>528.79999999999995</v>
      </c>
      <c r="M9678" s="267">
        <v>-70.118658254596227</v>
      </c>
    </row>
    <row r="9679" spans="1:13" x14ac:dyDescent="0.25">
      <c r="A9679" s="267">
        <v>13076018</v>
      </c>
      <c r="B9679" s="267" t="s">
        <v>16824</v>
      </c>
      <c r="C9679" s="267" t="s">
        <v>2525</v>
      </c>
      <c r="D9679" s="268"/>
      <c r="E9679" s="267">
        <v>70</v>
      </c>
      <c r="F9679" s="269">
        <v>109</v>
      </c>
      <c r="G9679" s="270">
        <v>219.6</v>
      </c>
      <c r="M9679" s="267">
        <v>-86.432813612471435</v>
      </c>
    </row>
    <row r="9680" spans="1:13" x14ac:dyDescent="0.25">
      <c r="A9680" s="267">
        <v>13076019</v>
      </c>
      <c r="B9680" s="267" t="s">
        <v>16826</v>
      </c>
      <c r="C9680" s="267" t="s">
        <v>2525</v>
      </c>
      <c r="D9680" s="268"/>
      <c r="E9680" s="267">
        <v>70</v>
      </c>
      <c r="F9680" s="269">
        <v>157</v>
      </c>
      <c r="G9680" s="270">
        <v>315.39999999999998</v>
      </c>
      <c r="M9680" s="267">
        <v>-88.173389184183833</v>
      </c>
    </row>
    <row r="9681" spans="1:13" x14ac:dyDescent="0.25">
      <c r="A9681" s="267">
        <v>13076020</v>
      </c>
      <c r="B9681" s="267" t="s">
        <v>16828</v>
      </c>
      <c r="C9681" s="267" t="s">
        <v>22275</v>
      </c>
      <c r="D9681" s="268"/>
      <c r="E9681" s="267">
        <v>70</v>
      </c>
      <c r="F9681" s="269">
        <v>1357</v>
      </c>
      <c r="G9681" s="270">
        <v>2727.8</v>
      </c>
      <c r="M9681" s="267">
        <v>-87.977020003711232</v>
      </c>
    </row>
    <row r="9682" spans="1:13" x14ac:dyDescent="0.25">
      <c r="A9682" s="267">
        <v>13076021</v>
      </c>
      <c r="B9682" s="267" t="s">
        <v>16830</v>
      </c>
      <c r="C9682" s="267" t="s">
        <v>2525</v>
      </c>
      <c r="D9682" s="268"/>
      <c r="E9682" s="267">
        <v>70</v>
      </c>
      <c r="F9682" s="269">
        <v>170</v>
      </c>
      <c r="G9682" s="270">
        <v>340.8</v>
      </c>
      <c r="M9682" s="267">
        <v>-87.660183828906696</v>
      </c>
    </row>
    <row r="9683" spans="1:13" x14ac:dyDescent="0.25">
      <c r="A9683" s="267">
        <v>13076023</v>
      </c>
      <c r="B9683" s="267" t="s">
        <v>16832</v>
      </c>
      <c r="C9683" s="267" t="s">
        <v>2525</v>
      </c>
      <c r="D9683" s="268"/>
      <c r="E9683" s="267">
        <v>70</v>
      </c>
      <c r="F9683" s="269">
        <v>177</v>
      </c>
      <c r="G9683" s="270">
        <v>354.8</v>
      </c>
      <c r="M9683" s="267">
        <v>-90.451215826402247</v>
      </c>
    </row>
    <row r="9684" spans="1:13" x14ac:dyDescent="0.25">
      <c r="A9684" s="267">
        <v>13076024</v>
      </c>
      <c r="B9684" s="267" t="s">
        <v>16834</v>
      </c>
      <c r="C9684" s="267" t="s">
        <v>2525</v>
      </c>
      <c r="D9684" s="268"/>
      <c r="E9684" s="267">
        <v>60</v>
      </c>
      <c r="F9684" s="269">
        <v>326</v>
      </c>
      <c r="G9684" s="270">
        <v>654.79999999999995</v>
      </c>
      <c r="M9684" s="267">
        <v>-83.529142840276421</v>
      </c>
    </row>
    <row r="9685" spans="1:13" x14ac:dyDescent="0.25">
      <c r="A9685" s="267">
        <v>13076025</v>
      </c>
      <c r="B9685" s="267" t="s">
        <v>16836</v>
      </c>
      <c r="C9685" s="267" t="s">
        <v>22275</v>
      </c>
      <c r="D9685" s="268"/>
      <c r="E9685" s="267">
        <v>70</v>
      </c>
      <c r="F9685" s="269">
        <v>2514</v>
      </c>
      <c r="G9685" s="270">
        <v>5053.2</v>
      </c>
      <c r="M9685" s="267">
        <v>-86.854368308251594</v>
      </c>
    </row>
    <row r="9686" spans="1:13" x14ac:dyDescent="0.25">
      <c r="A9686" s="267">
        <v>13076026</v>
      </c>
      <c r="B9686" s="267" t="s">
        <v>16838</v>
      </c>
      <c r="C9686" s="267" t="s">
        <v>2525</v>
      </c>
      <c r="D9686" s="268"/>
      <c r="E9686" s="267">
        <v>70</v>
      </c>
      <c r="F9686" s="269">
        <v>718</v>
      </c>
      <c r="G9686" s="270">
        <v>1443.8</v>
      </c>
      <c r="M9686" s="267">
        <v>-87.915127967925002</v>
      </c>
    </row>
    <row r="9687" spans="1:13" x14ac:dyDescent="0.25">
      <c r="A9687" s="267">
        <v>13076027</v>
      </c>
      <c r="B9687" s="267" t="s">
        <v>16840</v>
      </c>
      <c r="C9687" s="267" t="s">
        <v>2525</v>
      </c>
      <c r="D9687" s="268"/>
      <c r="E9687" s="267">
        <v>70</v>
      </c>
      <c r="F9687" s="269">
        <v>143</v>
      </c>
      <c r="G9687" s="270">
        <v>287.2</v>
      </c>
      <c r="M9687" s="267">
        <v>-88.573056214504376</v>
      </c>
    </row>
    <row r="9688" spans="1:13" x14ac:dyDescent="0.25">
      <c r="A9688" s="267">
        <v>13076029</v>
      </c>
      <c r="B9688" s="267" t="s">
        <v>16842</v>
      </c>
      <c r="C9688" s="267" t="s">
        <v>2525</v>
      </c>
      <c r="D9688" s="268"/>
      <c r="E9688" s="267">
        <v>50</v>
      </c>
      <c r="F9688" s="269">
        <v>476</v>
      </c>
      <c r="G9688" s="270">
        <v>956</v>
      </c>
      <c r="M9688" s="267">
        <v>-77.547567753809346</v>
      </c>
    </row>
    <row r="9689" spans="1:13" x14ac:dyDescent="0.25">
      <c r="A9689" s="267">
        <v>13076030</v>
      </c>
      <c r="B9689" s="267" t="s">
        <v>16844</v>
      </c>
      <c r="C9689" s="267" t="s">
        <v>2525</v>
      </c>
      <c r="D9689" s="268"/>
      <c r="E9689" s="267">
        <v>70</v>
      </c>
      <c r="F9689" s="269">
        <v>227</v>
      </c>
      <c r="G9689" s="270">
        <v>457.2</v>
      </c>
      <c r="M9689" s="267">
        <v>-89.125107240763754</v>
      </c>
    </row>
    <row r="9690" spans="1:13" x14ac:dyDescent="0.25">
      <c r="A9690" s="267">
        <v>13076032</v>
      </c>
      <c r="B9690" s="267" t="s">
        <v>16846</v>
      </c>
      <c r="C9690" s="267" t="s">
        <v>2525</v>
      </c>
      <c r="D9690" s="268"/>
      <c r="E9690" s="267">
        <v>70</v>
      </c>
      <c r="F9690" s="269">
        <v>586</v>
      </c>
      <c r="G9690" s="270">
        <v>1178.2</v>
      </c>
      <c r="M9690" s="267">
        <v>-89.01337373032807</v>
      </c>
    </row>
    <row r="9691" spans="1:13" x14ac:dyDescent="0.25">
      <c r="A9691" s="267">
        <v>13076033</v>
      </c>
      <c r="B9691" s="267" t="s">
        <v>16848</v>
      </c>
      <c r="C9691" s="267" t="s">
        <v>2525</v>
      </c>
      <c r="D9691" s="268"/>
      <c r="E9691" s="267">
        <v>70</v>
      </c>
      <c r="F9691" s="269">
        <v>963</v>
      </c>
      <c r="G9691" s="270">
        <v>1935.8</v>
      </c>
      <c r="M9691" s="267">
        <v>-85.947921253298588</v>
      </c>
    </row>
    <row r="9692" spans="1:13" x14ac:dyDescent="0.25">
      <c r="A9692" s="267">
        <v>13076034</v>
      </c>
      <c r="B9692" s="267" t="s">
        <v>16850</v>
      </c>
      <c r="C9692" s="267" t="s">
        <v>22275</v>
      </c>
      <c r="D9692" s="268"/>
      <c r="E9692" s="267">
        <v>60</v>
      </c>
      <c r="F9692" s="269">
        <v>1548</v>
      </c>
      <c r="G9692" s="270">
        <v>3112</v>
      </c>
      <c r="M9692" s="267">
        <v>-84.475453063540201</v>
      </c>
    </row>
    <row r="9693" spans="1:13" x14ac:dyDescent="0.25">
      <c r="A9693" s="267">
        <v>13076035</v>
      </c>
      <c r="B9693" s="267" t="s">
        <v>16852</v>
      </c>
      <c r="C9693" s="267" t="s">
        <v>2525</v>
      </c>
      <c r="D9693" s="268"/>
      <c r="E9693" s="267">
        <v>60</v>
      </c>
      <c r="F9693" s="269">
        <v>662</v>
      </c>
      <c r="G9693" s="270">
        <v>1330.4</v>
      </c>
      <c r="M9693" s="267">
        <v>-82.992138518711286</v>
      </c>
    </row>
    <row r="9694" spans="1:13" x14ac:dyDescent="0.25">
      <c r="A9694" s="267">
        <v>13076036</v>
      </c>
      <c r="B9694" s="267" t="s">
        <v>16854</v>
      </c>
      <c r="C9694" s="267" t="s">
        <v>2525</v>
      </c>
      <c r="D9694" s="268"/>
      <c r="E9694" s="267">
        <v>60</v>
      </c>
      <c r="F9694" s="269">
        <v>704</v>
      </c>
      <c r="G9694" s="270">
        <v>1415</v>
      </c>
      <c r="M9694" s="267">
        <v>-84.903045080395529</v>
      </c>
    </row>
    <row r="9695" spans="1:13" x14ac:dyDescent="0.25">
      <c r="A9695" s="267">
        <v>13076037</v>
      </c>
      <c r="B9695" s="267" t="s">
        <v>16856</v>
      </c>
      <c r="C9695" s="267" t="s">
        <v>2525</v>
      </c>
      <c r="D9695" s="268"/>
      <c r="E9695" s="267">
        <v>60</v>
      </c>
      <c r="F9695" s="269">
        <v>616</v>
      </c>
      <c r="G9695" s="270">
        <v>1238.8</v>
      </c>
      <c r="M9695" s="267">
        <v>-84.277002983525506</v>
      </c>
    </row>
    <row r="9696" spans="1:13" x14ac:dyDescent="0.25">
      <c r="A9696" s="267">
        <v>13076038</v>
      </c>
      <c r="B9696" s="267" t="s">
        <v>16858</v>
      </c>
      <c r="C9696" s="267" t="s">
        <v>2525</v>
      </c>
      <c r="D9696" s="268"/>
      <c r="E9696" s="267">
        <v>70</v>
      </c>
      <c r="F9696" s="269">
        <v>445</v>
      </c>
      <c r="G9696" s="270">
        <v>895.2</v>
      </c>
      <c r="M9696" s="267">
        <v>-90.996813847313035</v>
      </c>
    </row>
    <row r="9697" spans="1:13" x14ac:dyDescent="0.25">
      <c r="A9697" s="267">
        <v>13076039</v>
      </c>
      <c r="B9697" s="267" t="s">
        <v>16860</v>
      </c>
      <c r="C9697" s="267" t="s">
        <v>2525</v>
      </c>
      <c r="D9697" s="268"/>
      <c r="E9697" s="267">
        <v>50</v>
      </c>
      <c r="F9697" s="269">
        <v>260</v>
      </c>
      <c r="G9697" s="270">
        <v>522.6</v>
      </c>
      <c r="M9697" s="267">
        <v>488.0661759634192</v>
      </c>
    </row>
    <row r="9698" spans="1:13" x14ac:dyDescent="0.25">
      <c r="A9698" s="267">
        <v>13076040</v>
      </c>
      <c r="B9698" s="267" t="s">
        <v>16862</v>
      </c>
      <c r="C9698" s="267" t="s">
        <v>2525</v>
      </c>
      <c r="D9698" s="268"/>
      <c r="E9698" s="267">
        <v>70</v>
      </c>
      <c r="F9698" s="269">
        <v>258</v>
      </c>
      <c r="G9698" s="270">
        <v>517.6</v>
      </c>
      <c r="M9698" s="267">
        <v>-90.141209930309174</v>
      </c>
    </row>
    <row r="9699" spans="1:13" x14ac:dyDescent="0.25">
      <c r="A9699" s="267">
        <v>13076041</v>
      </c>
      <c r="B9699" s="267" t="s">
        <v>16864</v>
      </c>
      <c r="C9699" s="267" t="s">
        <v>2525</v>
      </c>
      <c r="D9699" s="268"/>
      <c r="E9699" s="267">
        <v>70</v>
      </c>
      <c r="F9699" s="269">
        <v>231</v>
      </c>
      <c r="G9699" s="270">
        <v>464.8</v>
      </c>
      <c r="M9699" s="267">
        <v>-88.197609721490267</v>
      </c>
    </row>
    <row r="9700" spans="1:13" x14ac:dyDescent="0.25">
      <c r="A9700" s="267">
        <v>13076043</v>
      </c>
      <c r="B9700" s="267" t="s">
        <v>16867</v>
      </c>
      <c r="C9700" s="267" t="s">
        <v>2525</v>
      </c>
      <c r="D9700" s="268"/>
      <c r="E9700" s="267">
        <v>70</v>
      </c>
      <c r="F9700" s="269">
        <v>133</v>
      </c>
      <c r="G9700" s="270">
        <v>267.8</v>
      </c>
      <c r="M9700" s="267">
        <v>-88.169807336737605</v>
      </c>
    </row>
    <row r="9701" spans="1:13" x14ac:dyDescent="0.25">
      <c r="A9701" s="267">
        <v>13076044</v>
      </c>
      <c r="B9701" s="267" t="s">
        <v>16869</v>
      </c>
      <c r="C9701" s="267" t="s">
        <v>2525</v>
      </c>
      <c r="D9701" s="268"/>
      <c r="E9701" s="267">
        <v>60</v>
      </c>
      <c r="F9701" s="269">
        <v>188</v>
      </c>
      <c r="G9701" s="270">
        <v>377</v>
      </c>
      <c r="M9701" s="267">
        <v>-80.283924447576581</v>
      </c>
    </row>
    <row r="9702" spans="1:13" x14ac:dyDescent="0.25">
      <c r="A9702" s="267">
        <v>13076046</v>
      </c>
      <c r="B9702" s="267" t="s">
        <v>16871</v>
      </c>
      <c r="C9702" s="267" t="s">
        <v>2525</v>
      </c>
      <c r="D9702" s="268"/>
      <c r="E9702" s="267">
        <v>60</v>
      </c>
      <c r="F9702" s="269">
        <v>173</v>
      </c>
      <c r="G9702" s="270">
        <v>347.2</v>
      </c>
      <c r="M9702" s="267">
        <v>-82.67103655735643</v>
      </c>
    </row>
    <row r="9703" spans="1:13" x14ac:dyDescent="0.25">
      <c r="A9703" s="267">
        <v>13076048</v>
      </c>
      <c r="B9703" s="267" t="s">
        <v>16873</v>
      </c>
      <c r="C9703" s="267" t="s">
        <v>22275</v>
      </c>
      <c r="D9703" s="268"/>
      <c r="E9703" s="267">
        <v>70</v>
      </c>
      <c r="F9703" s="269">
        <v>1983</v>
      </c>
      <c r="G9703" s="270">
        <v>3986.2</v>
      </c>
      <c r="M9703" s="267">
        <v>-89.031718946060323</v>
      </c>
    </row>
    <row r="9704" spans="1:13" x14ac:dyDescent="0.25">
      <c r="A9704" s="267">
        <v>13076049</v>
      </c>
      <c r="B9704" s="267" t="s">
        <v>16875</v>
      </c>
      <c r="C9704" s="267" t="s">
        <v>2525</v>
      </c>
      <c r="D9704" s="268"/>
      <c r="E9704" s="267">
        <v>70</v>
      </c>
      <c r="F9704" s="269">
        <v>258</v>
      </c>
      <c r="G9704" s="270">
        <v>519.20000000000005</v>
      </c>
      <c r="M9704" s="267">
        <v>-90.711364125796848</v>
      </c>
    </row>
    <row r="9705" spans="1:13" x14ac:dyDescent="0.25">
      <c r="A9705" s="267">
        <v>13076050</v>
      </c>
      <c r="B9705" s="267" t="s">
        <v>16877</v>
      </c>
      <c r="C9705" s="267" t="s">
        <v>22275</v>
      </c>
      <c r="D9705" s="268"/>
      <c r="E9705" s="267">
        <v>70</v>
      </c>
      <c r="F9705" s="269">
        <v>2875</v>
      </c>
      <c r="G9705" s="270">
        <v>5778.4</v>
      </c>
      <c r="M9705" s="267">
        <v>-86.179422980366482</v>
      </c>
    </row>
    <row r="9706" spans="1:13" x14ac:dyDescent="0.25">
      <c r="A9706" s="267">
        <v>13076051</v>
      </c>
      <c r="B9706" s="267" t="s">
        <v>16879</v>
      </c>
      <c r="C9706" s="267" t="s">
        <v>2525</v>
      </c>
      <c r="D9706" s="268"/>
      <c r="E9706" s="267">
        <v>70</v>
      </c>
      <c r="F9706" s="269">
        <v>245</v>
      </c>
      <c r="G9706" s="270">
        <v>492.6</v>
      </c>
      <c r="M9706" s="267">
        <v>-88.302970828431143</v>
      </c>
    </row>
    <row r="9707" spans="1:13" x14ac:dyDescent="0.25">
      <c r="A9707" s="267">
        <v>13076053</v>
      </c>
      <c r="B9707" s="267" t="s">
        <v>16881</v>
      </c>
      <c r="C9707" s="267" t="s">
        <v>2525</v>
      </c>
      <c r="D9707" s="268"/>
      <c r="E9707" s="267">
        <v>70</v>
      </c>
      <c r="F9707" s="269">
        <v>307</v>
      </c>
      <c r="G9707" s="270">
        <v>617.20000000000005</v>
      </c>
      <c r="M9707" s="267">
        <v>-86.90497751901151</v>
      </c>
    </row>
    <row r="9708" spans="1:13" x14ac:dyDescent="0.25">
      <c r="A9708" s="267">
        <v>13076054</v>
      </c>
      <c r="B9708" s="267" t="s">
        <v>16883</v>
      </c>
      <c r="C9708" s="267" t="s">
        <v>2525</v>
      </c>
      <c r="D9708" s="268"/>
      <c r="E9708" s="267">
        <v>60</v>
      </c>
      <c r="F9708" s="269">
        <v>323</v>
      </c>
      <c r="G9708" s="270">
        <v>648.79999999999995</v>
      </c>
      <c r="M9708" s="267">
        <v>-80.422740402894675</v>
      </c>
    </row>
    <row r="9709" spans="1:13" x14ac:dyDescent="0.25">
      <c r="A9709" s="267">
        <v>13076055</v>
      </c>
      <c r="B9709" s="267" t="s">
        <v>7114</v>
      </c>
      <c r="C9709" s="267" t="s">
        <v>2525</v>
      </c>
      <c r="D9709" s="268"/>
      <c r="E9709" s="267">
        <v>60</v>
      </c>
      <c r="F9709" s="269">
        <v>369</v>
      </c>
      <c r="G9709" s="270">
        <v>740.8</v>
      </c>
      <c r="M9709" s="267">
        <v>-81.804573160593861</v>
      </c>
    </row>
    <row r="9710" spans="1:13" x14ac:dyDescent="0.25">
      <c r="A9710" s="267">
        <v>13076056</v>
      </c>
      <c r="B9710" s="267" t="s">
        <v>16886</v>
      </c>
      <c r="C9710" s="267" t="s">
        <v>2525</v>
      </c>
      <c r="D9710" s="268"/>
      <c r="E9710" s="267">
        <v>70</v>
      </c>
      <c r="F9710" s="269">
        <v>197</v>
      </c>
      <c r="G9710" s="270">
        <v>396.6</v>
      </c>
      <c r="M9710" s="267">
        <v>-90.36174498642508</v>
      </c>
    </row>
    <row r="9711" spans="1:13" x14ac:dyDescent="0.25">
      <c r="A9711" s="267">
        <v>13076057</v>
      </c>
      <c r="B9711" s="267" t="s">
        <v>16888</v>
      </c>
      <c r="C9711" s="267" t="s">
        <v>2525</v>
      </c>
      <c r="D9711" s="268"/>
      <c r="E9711" s="267">
        <v>70</v>
      </c>
      <c r="F9711" s="269">
        <v>91</v>
      </c>
      <c r="G9711" s="270">
        <v>182.6</v>
      </c>
      <c r="M9711" s="267">
        <v>-92.003721529002675</v>
      </c>
    </row>
    <row r="9712" spans="1:13" x14ac:dyDescent="0.25">
      <c r="A9712" s="267">
        <v>13076058</v>
      </c>
      <c r="B9712" s="267" t="s">
        <v>16890</v>
      </c>
      <c r="C9712" s="267" t="s">
        <v>2525</v>
      </c>
      <c r="D9712" s="268"/>
      <c r="E9712" s="267">
        <v>70</v>
      </c>
      <c r="F9712" s="269">
        <v>489</v>
      </c>
      <c r="G9712" s="270">
        <v>982.4</v>
      </c>
      <c r="M9712" s="267">
        <v>-86.311333089809011</v>
      </c>
    </row>
    <row r="9713" spans="1:13" x14ac:dyDescent="0.25">
      <c r="A9713" s="267">
        <v>13076060</v>
      </c>
      <c r="B9713" s="267" t="s">
        <v>16892</v>
      </c>
      <c r="C9713" s="267" t="s">
        <v>22275</v>
      </c>
      <c r="D9713" s="268"/>
      <c r="E9713" s="267">
        <v>60</v>
      </c>
      <c r="F9713" s="269">
        <v>5732</v>
      </c>
      <c r="G9713" s="270">
        <v>11520.6</v>
      </c>
      <c r="M9713" s="267">
        <v>-79.537687642234431</v>
      </c>
    </row>
    <row r="9714" spans="1:13" x14ac:dyDescent="0.25">
      <c r="A9714" s="267">
        <v>13076062</v>
      </c>
      <c r="B9714" s="267" t="s">
        <v>16894</v>
      </c>
      <c r="C9714" s="267" t="s">
        <v>2525</v>
      </c>
      <c r="D9714" s="268"/>
      <c r="E9714" s="267">
        <v>60</v>
      </c>
      <c r="F9714" s="269">
        <v>204</v>
      </c>
      <c r="G9714" s="270">
        <v>410</v>
      </c>
      <c r="M9714" s="267">
        <v>-81.694002881046842</v>
      </c>
    </row>
    <row r="9715" spans="1:13" x14ac:dyDescent="0.25">
      <c r="A9715" s="267">
        <v>13076063</v>
      </c>
      <c r="B9715" s="267" t="s">
        <v>16896</v>
      </c>
      <c r="C9715" s="267" t="s">
        <v>2525</v>
      </c>
      <c r="D9715" s="268"/>
      <c r="E9715" s="267">
        <v>50</v>
      </c>
      <c r="F9715" s="269">
        <v>432</v>
      </c>
      <c r="G9715" s="270">
        <v>869</v>
      </c>
      <c r="M9715" s="267">
        <v>-72.703619400141662</v>
      </c>
    </row>
    <row r="9716" spans="1:13" x14ac:dyDescent="0.25">
      <c r="A9716" s="267">
        <v>13076064</v>
      </c>
      <c r="B9716" s="267" t="s">
        <v>16898</v>
      </c>
      <c r="C9716" s="267" t="s">
        <v>2525</v>
      </c>
      <c r="D9716" s="268"/>
      <c r="E9716" s="267">
        <v>70</v>
      </c>
      <c r="F9716" s="269">
        <v>288</v>
      </c>
      <c r="G9716" s="270">
        <v>578.4</v>
      </c>
      <c r="M9716" s="267">
        <v>-87.525994116026524</v>
      </c>
    </row>
    <row r="9717" spans="1:13" x14ac:dyDescent="0.25">
      <c r="A9717" s="267">
        <v>13076065</v>
      </c>
      <c r="B9717" s="267" t="s">
        <v>16900</v>
      </c>
      <c r="C9717" s="267" t="s">
        <v>2525</v>
      </c>
      <c r="D9717" s="268"/>
      <c r="E9717" s="267">
        <v>60</v>
      </c>
      <c r="F9717" s="269">
        <v>83</v>
      </c>
      <c r="G9717" s="270">
        <v>166.8</v>
      </c>
      <c r="M9717" s="267">
        <v>-83.632099349614847</v>
      </c>
    </row>
    <row r="9718" spans="1:13" x14ac:dyDescent="0.25">
      <c r="A9718" s="267">
        <v>13076067</v>
      </c>
      <c r="B9718" s="267" t="s">
        <v>16902</v>
      </c>
      <c r="C9718" s="267" t="s">
        <v>2525</v>
      </c>
      <c r="D9718" s="268"/>
      <c r="E9718" s="267">
        <v>70</v>
      </c>
      <c r="F9718" s="269">
        <v>130</v>
      </c>
      <c r="G9718" s="270">
        <v>261.8</v>
      </c>
      <c r="M9718" s="267">
        <v>-90.273299593726321</v>
      </c>
    </row>
    <row r="9719" spans="1:13" x14ac:dyDescent="0.25">
      <c r="A9719" s="267">
        <v>13076068</v>
      </c>
      <c r="B9719" s="267" t="s">
        <v>16904</v>
      </c>
      <c r="C9719" s="267" t="s">
        <v>2525</v>
      </c>
      <c r="D9719" s="268"/>
      <c r="E9719" s="267">
        <v>70</v>
      </c>
      <c r="F9719" s="269">
        <v>303</v>
      </c>
      <c r="G9719" s="270">
        <v>609.79999999999995</v>
      </c>
      <c r="M9719" s="267">
        <v>-88.635099340180574</v>
      </c>
    </row>
    <row r="9720" spans="1:13" x14ac:dyDescent="0.25">
      <c r="A9720" s="267">
        <v>13076069</v>
      </c>
      <c r="B9720" s="267" t="s">
        <v>15453</v>
      </c>
      <c r="C9720" s="267" t="s">
        <v>2525</v>
      </c>
      <c r="D9720" s="268"/>
      <c r="E9720" s="267">
        <v>70</v>
      </c>
      <c r="F9720" s="269">
        <v>292</v>
      </c>
      <c r="G9720" s="270">
        <v>586</v>
      </c>
      <c r="M9720" s="267">
        <v>-91.433670773899223</v>
      </c>
    </row>
    <row r="9721" spans="1:13" x14ac:dyDescent="0.25">
      <c r="A9721" s="267">
        <v>13076070</v>
      </c>
      <c r="B9721" s="267" t="s">
        <v>16907</v>
      </c>
      <c r="C9721" s="267" t="s">
        <v>2525</v>
      </c>
      <c r="D9721" s="268"/>
      <c r="E9721" s="267">
        <v>70</v>
      </c>
      <c r="F9721" s="269">
        <v>317</v>
      </c>
      <c r="G9721" s="270">
        <v>637.20000000000005</v>
      </c>
      <c r="M9721" s="267">
        <v>-88.8691772188252</v>
      </c>
    </row>
    <row r="9722" spans="1:13" x14ac:dyDescent="0.25">
      <c r="A9722" s="267">
        <v>13076071</v>
      </c>
      <c r="B9722" s="267" t="s">
        <v>16909</v>
      </c>
      <c r="C9722" s="267" t="s">
        <v>2525</v>
      </c>
      <c r="D9722" s="268"/>
      <c r="E9722" s="267">
        <v>60</v>
      </c>
      <c r="F9722" s="269">
        <v>654</v>
      </c>
      <c r="G9722" s="270">
        <v>1313.6</v>
      </c>
      <c r="M9722" s="267">
        <v>-83.796376703617227</v>
      </c>
    </row>
    <row r="9723" spans="1:13" x14ac:dyDescent="0.25">
      <c r="A9723" s="267">
        <v>13076072</v>
      </c>
      <c r="B9723" s="267" t="s">
        <v>16911</v>
      </c>
      <c r="C9723" s="267" t="s">
        <v>2525</v>
      </c>
      <c r="D9723" s="268"/>
      <c r="E9723" s="267">
        <v>50</v>
      </c>
      <c r="F9723" s="269">
        <v>219</v>
      </c>
      <c r="G9723" s="270">
        <v>439.2</v>
      </c>
      <c r="M9723" s="267">
        <v>-78.232299700860864</v>
      </c>
    </row>
    <row r="9724" spans="1:13" x14ac:dyDescent="0.25">
      <c r="A9724" s="267">
        <v>13076073</v>
      </c>
      <c r="B9724" s="267" t="s">
        <v>16913</v>
      </c>
      <c r="C9724" s="267" t="s">
        <v>2525</v>
      </c>
      <c r="D9724" s="268"/>
      <c r="E9724" s="267">
        <v>70</v>
      </c>
      <c r="F9724" s="269">
        <v>316</v>
      </c>
      <c r="G9724" s="270">
        <v>634.6</v>
      </c>
      <c r="M9724" s="267">
        <v>-85.595742290703186</v>
      </c>
    </row>
    <row r="9725" spans="1:13" x14ac:dyDescent="0.25">
      <c r="A9725" s="267">
        <v>13076075</v>
      </c>
      <c r="B9725" s="267" t="s">
        <v>16915</v>
      </c>
      <c r="C9725" s="267" t="s">
        <v>2525</v>
      </c>
      <c r="D9725" s="268"/>
      <c r="E9725" s="267">
        <v>50</v>
      </c>
      <c r="F9725" s="269">
        <v>204</v>
      </c>
      <c r="G9725" s="270">
        <v>410</v>
      </c>
      <c r="M9725" s="267">
        <v>-64.229380436100968</v>
      </c>
    </row>
    <row r="9726" spans="1:13" x14ac:dyDescent="0.25">
      <c r="A9726" s="267">
        <v>13076076</v>
      </c>
      <c r="B9726" s="267" t="s">
        <v>16917</v>
      </c>
      <c r="C9726" s="267" t="s">
        <v>2525</v>
      </c>
      <c r="D9726" s="268"/>
      <c r="E9726" s="267">
        <v>50</v>
      </c>
      <c r="F9726" s="269">
        <v>122</v>
      </c>
      <c r="G9726" s="270">
        <v>245.6</v>
      </c>
      <c r="M9726" s="267">
        <v>-78.709076273747058</v>
      </c>
    </row>
    <row r="9727" spans="1:13" x14ac:dyDescent="0.25">
      <c r="A9727" s="267">
        <v>13076077</v>
      </c>
      <c r="B9727" s="267" t="s">
        <v>16919</v>
      </c>
      <c r="C9727" s="267" t="s">
        <v>2525</v>
      </c>
      <c r="D9727" s="268"/>
      <c r="E9727" s="267">
        <v>60</v>
      </c>
      <c r="F9727" s="269">
        <v>239</v>
      </c>
      <c r="G9727" s="270">
        <v>479.8</v>
      </c>
      <c r="M9727" s="267">
        <v>-84.244389918498712</v>
      </c>
    </row>
    <row r="9728" spans="1:13" x14ac:dyDescent="0.25">
      <c r="A9728" s="267">
        <v>13076078</v>
      </c>
      <c r="B9728" s="267" t="s">
        <v>16921</v>
      </c>
      <c r="C9728" s="267" t="s">
        <v>2525</v>
      </c>
      <c r="D9728" s="268"/>
      <c r="E9728" s="267">
        <v>70</v>
      </c>
      <c r="F9728" s="269">
        <v>441</v>
      </c>
      <c r="G9728" s="270">
        <v>885.6</v>
      </c>
      <c r="M9728" s="267">
        <v>-88.936198978857831</v>
      </c>
    </row>
    <row r="9729" spans="1:13" x14ac:dyDescent="0.25">
      <c r="A9729" s="267">
        <v>13076079</v>
      </c>
      <c r="B9729" s="267" t="s">
        <v>16923</v>
      </c>
      <c r="C9729" s="267" t="s">
        <v>2525</v>
      </c>
      <c r="D9729" s="268"/>
      <c r="E9729" s="267">
        <v>70</v>
      </c>
      <c r="F9729" s="269">
        <v>383</v>
      </c>
      <c r="G9729" s="270">
        <v>770.6</v>
      </c>
      <c r="M9729" s="267">
        <v>-87.373945819596969</v>
      </c>
    </row>
    <row r="9730" spans="1:13" x14ac:dyDescent="0.25">
      <c r="A9730" s="267">
        <v>13076080</v>
      </c>
      <c r="B9730" s="267" t="s">
        <v>16925</v>
      </c>
      <c r="C9730" s="267" t="s">
        <v>2525</v>
      </c>
      <c r="D9730" s="268"/>
      <c r="E9730" s="267">
        <v>70</v>
      </c>
      <c r="F9730" s="269">
        <v>239</v>
      </c>
      <c r="G9730" s="270">
        <v>480</v>
      </c>
      <c r="M9730" s="267">
        <v>-85.571805883021767</v>
      </c>
    </row>
    <row r="9731" spans="1:13" x14ac:dyDescent="0.25">
      <c r="A9731" s="267">
        <v>13076081</v>
      </c>
      <c r="B9731" s="267" t="s">
        <v>16927</v>
      </c>
      <c r="C9731" s="267" t="s">
        <v>2525</v>
      </c>
      <c r="D9731" s="268"/>
      <c r="E9731" s="267">
        <v>70</v>
      </c>
      <c r="F9731" s="269">
        <v>128</v>
      </c>
      <c r="G9731" s="270">
        <v>256.8</v>
      </c>
      <c r="M9731" s="267">
        <v>-92.305781839310043</v>
      </c>
    </row>
    <row r="9732" spans="1:13" x14ac:dyDescent="0.25">
      <c r="A9732" s="267">
        <v>13076082</v>
      </c>
      <c r="B9732" s="267" t="s">
        <v>890</v>
      </c>
      <c r="C9732" s="267" t="s">
        <v>2525</v>
      </c>
      <c r="D9732" s="268"/>
      <c r="E9732" s="267">
        <v>50</v>
      </c>
      <c r="F9732" s="269">
        <v>1079</v>
      </c>
      <c r="G9732" s="270">
        <v>2169.1999999999998</v>
      </c>
      <c r="M9732" s="267">
        <v>-73.145887993483797</v>
      </c>
    </row>
    <row r="9733" spans="1:13" x14ac:dyDescent="0.25">
      <c r="A9733" s="267">
        <v>13076084</v>
      </c>
      <c r="B9733" s="267" t="s">
        <v>16930</v>
      </c>
      <c r="C9733" s="267" t="s">
        <v>2525</v>
      </c>
      <c r="D9733" s="268"/>
      <c r="E9733" s="267">
        <v>70</v>
      </c>
      <c r="F9733" s="269">
        <v>134</v>
      </c>
      <c r="G9733" s="270">
        <v>268.60000000000002</v>
      </c>
      <c r="M9733" s="267">
        <v>-89.004926655884063</v>
      </c>
    </row>
    <row r="9734" spans="1:13" x14ac:dyDescent="0.25">
      <c r="A9734" s="267">
        <v>13076085</v>
      </c>
      <c r="B9734" s="267" t="s">
        <v>16932</v>
      </c>
      <c r="C9734" s="267" t="s">
        <v>2525</v>
      </c>
      <c r="D9734" s="268"/>
      <c r="E9734" s="267">
        <v>70</v>
      </c>
      <c r="F9734" s="269">
        <v>738</v>
      </c>
      <c r="G9734" s="270">
        <v>1482.4</v>
      </c>
      <c r="M9734" s="267">
        <v>-90.020905642909867</v>
      </c>
    </row>
    <row r="9735" spans="1:13" x14ac:dyDescent="0.25">
      <c r="A9735" s="267">
        <v>13076086</v>
      </c>
      <c r="B9735" s="267" t="s">
        <v>16934</v>
      </c>
      <c r="C9735" s="267" t="s">
        <v>2525</v>
      </c>
      <c r="D9735" s="268"/>
      <c r="E9735" s="267">
        <v>50</v>
      </c>
      <c r="F9735" s="269">
        <v>360</v>
      </c>
      <c r="G9735" s="270">
        <v>723.8</v>
      </c>
      <c r="M9735" s="267">
        <v>-70.680708333755831</v>
      </c>
    </row>
    <row r="9736" spans="1:13" x14ac:dyDescent="0.25">
      <c r="A9736" s="267">
        <v>13076087</v>
      </c>
      <c r="B9736" s="267" t="s">
        <v>16936</v>
      </c>
      <c r="C9736" s="267" t="s">
        <v>2525</v>
      </c>
      <c r="D9736" s="268"/>
      <c r="E9736" s="267">
        <v>70</v>
      </c>
      <c r="F9736" s="269">
        <v>302</v>
      </c>
      <c r="G9736" s="270">
        <v>607.20000000000005</v>
      </c>
      <c r="M9736" s="267">
        <v>-88.386192253504618</v>
      </c>
    </row>
    <row r="9737" spans="1:13" x14ac:dyDescent="0.25">
      <c r="A9737" s="267">
        <v>13076088</v>
      </c>
      <c r="B9737" s="267" t="s">
        <v>16938</v>
      </c>
      <c r="C9737" s="267" t="s">
        <v>22275</v>
      </c>
      <c r="D9737" s="268"/>
      <c r="E9737" s="267">
        <v>70</v>
      </c>
      <c r="F9737" s="269">
        <v>2306</v>
      </c>
      <c r="G9737" s="270">
        <v>4635.2</v>
      </c>
      <c r="M9737" s="267">
        <v>-86.924305438236075</v>
      </c>
    </row>
    <row r="9738" spans="1:13" x14ac:dyDescent="0.25">
      <c r="A9738" s="267">
        <v>13076089</v>
      </c>
      <c r="B9738" s="267" t="s">
        <v>16940</v>
      </c>
      <c r="C9738" s="267" t="s">
        <v>22275</v>
      </c>
      <c r="D9738" s="268"/>
      <c r="E9738" s="267">
        <v>60</v>
      </c>
      <c r="F9738" s="269">
        <v>3194</v>
      </c>
      <c r="G9738" s="270">
        <v>6419</v>
      </c>
      <c r="M9738" s="267">
        <v>-82.736390913786437</v>
      </c>
    </row>
    <row r="9739" spans="1:13" x14ac:dyDescent="0.25">
      <c r="A9739" s="267">
        <v>13076090</v>
      </c>
      <c r="B9739" s="267" t="s">
        <v>16942</v>
      </c>
      <c r="C9739" s="267" t="s">
        <v>22275</v>
      </c>
      <c r="D9739" s="268"/>
      <c r="E9739" s="267">
        <v>60</v>
      </c>
      <c r="F9739" s="269">
        <v>6043</v>
      </c>
      <c r="G9739" s="270">
        <v>12146.4</v>
      </c>
      <c r="M9739" s="267">
        <v>-81.045805274933684</v>
      </c>
    </row>
    <row r="9740" spans="1:13" x14ac:dyDescent="0.25">
      <c r="A9740" s="267">
        <v>13076092</v>
      </c>
      <c r="B9740" s="267" t="s">
        <v>16944</v>
      </c>
      <c r="C9740" s="267" t="s">
        <v>2525</v>
      </c>
      <c r="D9740" s="268"/>
      <c r="E9740" s="267">
        <v>50</v>
      </c>
      <c r="F9740" s="269">
        <v>408</v>
      </c>
      <c r="G9740" s="270">
        <v>821</v>
      </c>
      <c r="M9740" s="267">
        <v>-38.600004406666791</v>
      </c>
    </row>
    <row r="9741" spans="1:13" x14ac:dyDescent="0.25">
      <c r="A9741" s="267">
        <v>13076093</v>
      </c>
      <c r="B9741" s="267" t="s">
        <v>16946</v>
      </c>
      <c r="C9741" s="267" t="s">
        <v>2525</v>
      </c>
      <c r="D9741" s="268"/>
      <c r="E9741" s="267">
        <v>70</v>
      </c>
      <c r="F9741" s="269">
        <v>233</v>
      </c>
      <c r="G9741" s="270">
        <v>469.2</v>
      </c>
      <c r="M9741" s="267">
        <v>-89.938124667315094</v>
      </c>
    </row>
    <row r="9742" spans="1:13" x14ac:dyDescent="0.25">
      <c r="A9742" s="267">
        <v>13076094</v>
      </c>
      <c r="B9742" s="267" t="s">
        <v>16948</v>
      </c>
      <c r="C9742" s="267" t="s">
        <v>2525</v>
      </c>
      <c r="D9742" s="268"/>
      <c r="E9742" s="267">
        <v>70</v>
      </c>
      <c r="F9742" s="269">
        <v>624</v>
      </c>
      <c r="G9742" s="270">
        <v>1255.2</v>
      </c>
      <c r="M9742" s="267">
        <v>-89.933723730651977</v>
      </c>
    </row>
    <row r="9743" spans="1:13" x14ac:dyDescent="0.25">
      <c r="A9743" s="267">
        <v>13076095</v>
      </c>
      <c r="B9743" s="267" t="s">
        <v>16950</v>
      </c>
      <c r="C9743" s="267" t="s">
        <v>2525</v>
      </c>
      <c r="D9743" s="268"/>
      <c r="E9743" s="267">
        <v>70</v>
      </c>
      <c r="F9743" s="269">
        <v>386</v>
      </c>
      <c r="G9743" s="270">
        <v>776.2</v>
      </c>
      <c r="M9743" s="267">
        <v>-88.941058600760613</v>
      </c>
    </row>
    <row r="9744" spans="1:13" x14ac:dyDescent="0.25">
      <c r="A9744" s="267">
        <v>13076096</v>
      </c>
      <c r="B9744" s="267" t="s">
        <v>16952</v>
      </c>
      <c r="C9744" s="267" t="s">
        <v>2525</v>
      </c>
      <c r="D9744" s="268"/>
      <c r="E9744" s="267">
        <v>70</v>
      </c>
      <c r="F9744" s="269">
        <v>389</v>
      </c>
      <c r="G9744" s="270">
        <v>782.8</v>
      </c>
      <c r="M9744" s="267">
        <v>-89.77999122453808</v>
      </c>
    </row>
    <row r="9745" spans="1:13" x14ac:dyDescent="0.25">
      <c r="A9745" s="267">
        <v>13076097</v>
      </c>
      <c r="B9745" s="267" t="s">
        <v>16954</v>
      </c>
      <c r="C9745" s="267" t="s">
        <v>2525</v>
      </c>
      <c r="D9745" s="268"/>
      <c r="E9745" s="267">
        <v>70</v>
      </c>
      <c r="F9745" s="269">
        <v>204</v>
      </c>
      <c r="G9745" s="270">
        <v>409.8</v>
      </c>
      <c r="M9745" s="267">
        <v>-87.819653665588021</v>
      </c>
    </row>
    <row r="9746" spans="1:13" x14ac:dyDescent="0.25">
      <c r="A9746" s="267">
        <v>13076098</v>
      </c>
      <c r="B9746" s="267" t="s">
        <v>15809</v>
      </c>
      <c r="C9746" s="267" t="s">
        <v>2525</v>
      </c>
      <c r="D9746" s="268"/>
      <c r="E9746" s="267">
        <v>70</v>
      </c>
      <c r="F9746" s="269">
        <v>106</v>
      </c>
      <c r="G9746" s="270">
        <v>214</v>
      </c>
      <c r="M9746" s="267">
        <v>-91.866640601183875</v>
      </c>
    </row>
    <row r="9747" spans="1:13" x14ac:dyDescent="0.25">
      <c r="A9747" s="267">
        <v>13076099</v>
      </c>
      <c r="B9747" s="267" t="s">
        <v>16957</v>
      </c>
      <c r="C9747" s="267" t="s">
        <v>2525</v>
      </c>
      <c r="D9747" s="268"/>
      <c r="E9747" s="267">
        <v>70</v>
      </c>
      <c r="F9747" s="269">
        <v>238</v>
      </c>
      <c r="G9747" s="270">
        <v>477.8</v>
      </c>
      <c r="M9747" s="267">
        <v>-86.434878082453167</v>
      </c>
    </row>
    <row r="9748" spans="1:13" x14ac:dyDescent="0.25">
      <c r="A9748" s="267">
        <v>13076100</v>
      </c>
      <c r="B9748" s="267" t="s">
        <v>16959</v>
      </c>
      <c r="C9748" s="267" t="s">
        <v>2525</v>
      </c>
      <c r="D9748" s="268"/>
      <c r="E9748" s="267">
        <v>70</v>
      </c>
      <c r="F9748" s="269">
        <v>163</v>
      </c>
      <c r="G9748" s="270">
        <v>326.8</v>
      </c>
      <c r="M9748" s="267">
        <v>-89.49689158667222</v>
      </c>
    </row>
    <row r="9749" spans="1:13" x14ac:dyDescent="0.25">
      <c r="A9749" s="267">
        <v>13076101</v>
      </c>
      <c r="B9749" s="267" t="s">
        <v>3483</v>
      </c>
      <c r="C9749" s="267" t="s">
        <v>2525</v>
      </c>
      <c r="D9749" s="268"/>
      <c r="E9749" s="267">
        <v>70</v>
      </c>
      <c r="F9749" s="269">
        <v>211</v>
      </c>
      <c r="G9749" s="270">
        <v>423.6</v>
      </c>
      <c r="M9749" s="267">
        <v>-95.694494486081439</v>
      </c>
    </row>
    <row r="9750" spans="1:13" x14ac:dyDescent="0.25">
      <c r="A9750" s="267">
        <v>13076102</v>
      </c>
      <c r="B9750" s="267" t="s">
        <v>16962</v>
      </c>
      <c r="C9750" s="267" t="s">
        <v>2525</v>
      </c>
      <c r="D9750" s="268"/>
      <c r="E9750" s="267">
        <v>60</v>
      </c>
      <c r="F9750" s="269">
        <v>391</v>
      </c>
      <c r="G9750" s="270">
        <v>786.4</v>
      </c>
      <c r="M9750" s="267">
        <v>-80.034130264942064</v>
      </c>
    </row>
    <row r="9751" spans="1:13" x14ac:dyDescent="0.25">
      <c r="A9751" s="267">
        <v>13076103</v>
      </c>
      <c r="B9751" s="267" t="s">
        <v>16964</v>
      </c>
      <c r="C9751" s="267" t="s">
        <v>2525</v>
      </c>
      <c r="D9751" s="268"/>
      <c r="E9751" s="267">
        <v>50</v>
      </c>
      <c r="F9751" s="269">
        <v>973</v>
      </c>
      <c r="G9751" s="270">
        <v>1955.2</v>
      </c>
      <c r="M9751" s="267">
        <v>-74.612674521886788</v>
      </c>
    </row>
    <row r="9752" spans="1:13" x14ac:dyDescent="0.25">
      <c r="A9752" s="267">
        <v>13076104</v>
      </c>
      <c r="B9752" s="267" t="s">
        <v>16966</v>
      </c>
      <c r="C9752" s="267" t="s">
        <v>2525</v>
      </c>
      <c r="D9752" s="268"/>
      <c r="E9752" s="267">
        <v>70</v>
      </c>
      <c r="F9752" s="269">
        <v>272</v>
      </c>
      <c r="G9752" s="270">
        <v>547.6</v>
      </c>
      <c r="M9752" s="267">
        <v>-86.978849657898294</v>
      </c>
    </row>
    <row r="9753" spans="1:13" x14ac:dyDescent="0.25">
      <c r="A9753" s="267">
        <v>13076105</v>
      </c>
      <c r="B9753" s="267" t="s">
        <v>16968</v>
      </c>
      <c r="C9753" s="267" t="s">
        <v>22275</v>
      </c>
      <c r="D9753" s="268"/>
      <c r="E9753" s="267">
        <v>60</v>
      </c>
      <c r="F9753" s="269">
        <v>3251</v>
      </c>
      <c r="G9753" s="270">
        <v>6535</v>
      </c>
      <c r="M9753" s="267">
        <v>-81.579234276688339</v>
      </c>
    </row>
    <row r="9754" spans="1:13" x14ac:dyDescent="0.25">
      <c r="A9754" s="267">
        <v>13076106</v>
      </c>
      <c r="B9754" s="267" t="s">
        <v>16970</v>
      </c>
      <c r="C9754" s="267" t="s">
        <v>2525</v>
      </c>
      <c r="D9754" s="268"/>
      <c r="E9754" s="267">
        <v>70</v>
      </c>
      <c r="F9754" s="269">
        <v>452</v>
      </c>
      <c r="G9754" s="270">
        <v>908.8</v>
      </c>
      <c r="M9754" s="267">
        <v>-94.712048980792019</v>
      </c>
    </row>
    <row r="9755" spans="1:13" x14ac:dyDescent="0.25">
      <c r="A9755" s="267">
        <v>13076107</v>
      </c>
      <c r="B9755" s="267" t="s">
        <v>16972</v>
      </c>
      <c r="C9755" s="267" t="s">
        <v>2525</v>
      </c>
      <c r="D9755" s="268"/>
      <c r="E9755" s="267">
        <v>50</v>
      </c>
      <c r="F9755" s="269">
        <v>1437</v>
      </c>
      <c r="G9755" s="270">
        <v>2888.2</v>
      </c>
      <c r="M9755" s="267">
        <v>-77.820790914130697</v>
      </c>
    </row>
    <row r="9756" spans="1:13" x14ac:dyDescent="0.25">
      <c r="A9756" s="267">
        <v>13076108</v>
      </c>
      <c r="B9756" s="267" t="s">
        <v>16974</v>
      </c>
      <c r="C9756" s="267" t="s">
        <v>22275</v>
      </c>
      <c r="D9756" s="268"/>
      <c r="E9756" s="267">
        <v>60</v>
      </c>
      <c r="F9756" s="269">
        <v>9079</v>
      </c>
      <c r="G9756" s="270">
        <v>18249.2</v>
      </c>
      <c r="M9756" s="267">
        <v>-82.624560368649057</v>
      </c>
    </row>
    <row r="9757" spans="1:13" x14ac:dyDescent="0.25">
      <c r="A9757" s="267">
        <v>13076109</v>
      </c>
      <c r="B9757" s="267" t="s">
        <v>15635</v>
      </c>
      <c r="C9757" s="267" t="s">
        <v>2525</v>
      </c>
      <c r="D9757" s="268"/>
      <c r="E9757" s="267">
        <v>70</v>
      </c>
      <c r="F9757" s="269">
        <v>347</v>
      </c>
      <c r="G9757" s="270">
        <v>696.8</v>
      </c>
      <c r="M9757" s="267">
        <v>-95.003708594334583</v>
      </c>
    </row>
    <row r="9758" spans="1:13" x14ac:dyDescent="0.25">
      <c r="A9758" s="267">
        <v>13076110</v>
      </c>
      <c r="B9758" s="267" t="s">
        <v>16977</v>
      </c>
      <c r="C9758" s="267" t="s">
        <v>2525</v>
      </c>
      <c r="D9758" s="268"/>
      <c r="E9758" s="267">
        <v>60</v>
      </c>
      <c r="F9758" s="269">
        <v>189</v>
      </c>
      <c r="G9758" s="270">
        <v>380</v>
      </c>
      <c r="M9758" s="267">
        <v>-82.681400930100409</v>
      </c>
    </row>
    <row r="9759" spans="1:13" x14ac:dyDescent="0.25">
      <c r="A9759" s="267">
        <v>13076111</v>
      </c>
      <c r="B9759" s="267" t="s">
        <v>16979</v>
      </c>
      <c r="C9759" s="267" t="s">
        <v>2525</v>
      </c>
      <c r="D9759" s="268"/>
      <c r="E9759" s="267">
        <v>70</v>
      </c>
      <c r="F9759" s="269">
        <v>330</v>
      </c>
      <c r="G9759" s="270">
        <v>663.6</v>
      </c>
      <c r="M9759" s="267">
        <v>-88.648397681977272</v>
      </c>
    </row>
    <row r="9760" spans="1:13" x14ac:dyDescent="0.25">
      <c r="A9760" s="267">
        <v>13076112</v>
      </c>
      <c r="B9760" s="267" t="s">
        <v>15613</v>
      </c>
      <c r="C9760" s="267" t="s">
        <v>2525</v>
      </c>
      <c r="D9760" s="268"/>
      <c r="E9760" s="267">
        <v>60</v>
      </c>
      <c r="F9760" s="269">
        <v>946</v>
      </c>
      <c r="G9760" s="270">
        <v>1900.6</v>
      </c>
      <c r="M9760" s="267">
        <v>-81.502506891967897</v>
      </c>
    </row>
    <row r="9761" spans="1:13" x14ac:dyDescent="0.25">
      <c r="A9761" s="267">
        <v>13076113</v>
      </c>
      <c r="B9761" s="267" t="s">
        <v>16982</v>
      </c>
      <c r="C9761" s="267" t="s">
        <v>2525</v>
      </c>
      <c r="D9761" s="268"/>
      <c r="E9761" s="267">
        <v>60</v>
      </c>
      <c r="F9761" s="269">
        <v>1676</v>
      </c>
      <c r="G9761" s="270">
        <v>3369</v>
      </c>
      <c r="M9761" s="267">
        <v>-80.759927820330773</v>
      </c>
    </row>
    <row r="9762" spans="1:13" x14ac:dyDescent="0.25">
      <c r="A9762" s="267">
        <v>13076114</v>
      </c>
      <c r="B9762" s="267" t="s">
        <v>16984</v>
      </c>
      <c r="C9762" s="267" t="s">
        <v>22275</v>
      </c>
      <c r="D9762" s="268"/>
      <c r="E9762" s="267">
        <v>70</v>
      </c>
      <c r="F9762" s="269">
        <v>3100</v>
      </c>
      <c r="G9762" s="270">
        <v>6231</v>
      </c>
      <c r="M9762" s="267">
        <v>-87.979689972099223</v>
      </c>
    </row>
    <row r="9763" spans="1:13" x14ac:dyDescent="0.25">
      <c r="A9763" s="267">
        <v>13076115</v>
      </c>
      <c r="B9763" s="267" t="s">
        <v>16986</v>
      </c>
      <c r="C9763" s="267" t="s">
        <v>2525</v>
      </c>
      <c r="D9763" s="268"/>
      <c r="E9763" s="267">
        <v>70</v>
      </c>
      <c r="F9763" s="269">
        <v>366</v>
      </c>
      <c r="G9763" s="270">
        <v>734.8</v>
      </c>
      <c r="M9763" s="267">
        <v>-90.594348554770889</v>
      </c>
    </row>
    <row r="9764" spans="1:13" x14ac:dyDescent="0.25">
      <c r="A9764" s="267">
        <v>13076116</v>
      </c>
      <c r="B9764" s="267" t="s">
        <v>16988</v>
      </c>
      <c r="C9764" s="267" t="s">
        <v>2525</v>
      </c>
      <c r="D9764" s="268"/>
      <c r="E9764" s="267">
        <v>60</v>
      </c>
      <c r="F9764" s="269">
        <v>227</v>
      </c>
      <c r="G9764" s="270">
        <v>455.8</v>
      </c>
      <c r="M9764" s="267">
        <v>-82.222933881248764</v>
      </c>
    </row>
    <row r="9765" spans="1:13" x14ac:dyDescent="0.25">
      <c r="A9765" s="267">
        <v>13076117</v>
      </c>
      <c r="B9765" s="267" t="s">
        <v>16990</v>
      </c>
      <c r="C9765" s="267" t="s">
        <v>2525</v>
      </c>
      <c r="D9765" s="268"/>
      <c r="E9765" s="267">
        <v>60</v>
      </c>
      <c r="F9765" s="269">
        <v>529</v>
      </c>
      <c r="G9765" s="270">
        <v>1063.8</v>
      </c>
      <c r="M9765" s="267">
        <v>-80.381193259323013</v>
      </c>
    </row>
    <row r="9766" spans="1:13" x14ac:dyDescent="0.25">
      <c r="A9766" s="267">
        <v>13076118</v>
      </c>
      <c r="B9766" s="267" t="s">
        <v>16992</v>
      </c>
      <c r="C9766" s="267" t="s">
        <v>2525</v>
      </c>
      <c r="D9766" s="268"/>
      <c r="E9766" s="267">
        <v>70</v>
      </c>
      <c r="F9766" s="269">
        <v>951</v>
      </c>
      <c r="G9766" s="270">
        <v>1911.4</v>
      </c>
      <c r="M9766" s="267">
        <v>-85.295586431457153</v>
      </c>
    </row>
    <row r="9767" spans="1:13" x14ac:dyDescent="0.25">
      <c r="A9767" s="267">
        <v>13076119</v>
      </c>
      <c r="B9767" s="267" t="s">
        <v>16994</v>
      </c>
      <c r="C9767" s="267" t="s">
        <v>2525</v>
      </c>
      <c r="D9767" s="268"/>
      <c r="E9767" s="267">
        <v>70</v>
      </c>
      <c r="F9767" s="269">
        <v>274</v>
      </c>
      <c r="G9767" s="270">
        <v>551.6</v>
      </c>
      <c r="M9767" s="267">
        <v>-89.383772705560034</v>
      </c>
    </row>
    <row r="9768" spans="1:13" x14ac:dyDescent="0.25">
      <c r="A9768" s="267">
        <v>13076120</v>
      </c>
      <c r="B9768" s="267" t="s">
        <v>16996</v>
      </c>
      <c r="C9768" s="267" t="s">
        <v>2525</v>
      </c>
      <c r="D9768" s="268"/>
      <c r="E9768" s="267">
        <v>70</v>
      </c>
      <c r="F9768" s="269">
        <v>411</v>
      </c>
      <c r="G9768" s="270">
        <v>826.6</v>
      </c>
      <c r="M9768" s="267">
        <v>-88.442355988828709</v>
      </c>
    </row>
    <row r="9769" spans="1:13" x14ac:dyDescent="0.25">
      <c r="A9769" s="267">
        <v>13076121</v>
      </c>
      <c r="B9769" s="267" t="s">
        <v>16998</v>
      </c>
      <c r="C9769" s="267" t="s">
        <v>2525</v>
      </c>
      <c r="D9769" s="268"/>
      <c r="E9769" s="267">
        <v>50</v>
      </c>
      <c r="F9769" s="269">
        <v>127</v>
      </c>
      <c r="G9769" s="270">
        <v>254.6</v>
      </c>
      <c r="M9769" s="267">
        <v>-70.103588890533842</v>
      </c>
    </row>
    <row r="9770" spans="1:13" x14ac:dyDescent="0.25">
      <c r="A9770" s="267">
        <v>13076122</v>
      </c>
      <c r="B9770" s="267" t="s">
        <v>17000</v>
      </c>
      <c r="C9770" s="267" t="s">
        <v>2525</v>
      </c>
      <c r="D9770" s="268"/>
      <c r="E9770" s="267">
        <v>70</v>
      </c>
      <c r="F9770" s="269">
        <v>358</v>
      </c>
      <c r="G9770" s="270">
        <v>720.4</v>
      </c>
      <c r="M9770" s="267">
        <v>-85.382221475056582</v>
      </c>
    </row>
    <row r="9771" spans="1:13" x14ac:dyDescent="0.25">
      <c r="A9771" s="267">
        <v>13076123</v>
      </c>
      <c r="B9771" s="267" t="s">
        <v>17002</v>
      </c>
      <c r="C9771" s="267" t="s">
        <v>2525</v>
      </c>
      <c r="D9771" s="268"/>
      <c r="E9771" s="267">
        <v>70</v>
      </c>
      <c r="F9771" s="269">
        <v>246</v>
      </c>
      <c r="G9771" s="270">
        <v>494.2</v>
      </c>
      <c r="M9771" s="267">
        <v>-87.541617010069928</v>
      </c>
    </row>
    <row r="9772" spans="1:13" x14ac:dyDescent="0.25">
      <c r="A9772" s="267">
        <v>13076125</v>
      </c>
      <c r="B9772" s="267" t="s">
        <v>17004</v>
      </c>
      <c r="C9772" s="267" t="s">
        <v>2525</v>
      </c>
      <c r="D9772" s="268"/>
      <c r="E9772" s="267">
        <v>70</v>
      </c>
      <c r="F9772" s="269">
        <v>457</v>
      </c>
      <c r="G9772" s="270">
        <v>917.6</v>
      </c>
      <c r="M9772" s="267">
        <v>-88.860100938372938</v>
      </c>
    </row>
    <row r="9773" spans="1:13" x14ac:dyDescent="0.25">
      <c r="A9773" s="267">
        <v>13076126</v>
      </c>
      <c r="B9773" s="267" t="s">
        <v>17006</v>
      </c>
      <c r="C9773" s="267" t="s">
        <v>2525</v>
      </c>
      <c r="D9773" s="268"/>
      <c r="E9773" s="267">
        <v>70</v>
      </c>
      <c r="F9773" s="269">
        <v>668</v>
      </c>
      <c r="G9773" s="270">
        <v>1342.8</v>
      </c>
      <c r="M9773" s="267">
        <v>-86.883222251179774</v>
      </c>
    </row>
    <row r="9774" spans="1:13" x14ac:dyDescent="0.25">
      <c r="A9774" s="267">
        <v>13076127</v>
      </c>
      <c r="B9774" s="267" t="s">
        <v>17008</v>
      </c>
      <c r="C9774" s="267" t="s">
        <v>2525</v>
      </c>
      <c r="D9774" s="268"/>
      <c r="E9774" s="267">
        <v>70</v>
      </c>
      <c r="F9774" s="269">
        <v>95</v>
      </c>
      <c r="G9774" s="270">
        <v>191.2</v>
      </c>
      <c r="M9774" s="267">
        <v>-89.042199546017031</v>
      </c>
    </row>
    <row r="9775" spans="1:13" x14ac:dyDescent="0.25">
      <c r="A9775" s="267">
        <v>13076128</v>
      </c>
      <c r="B9775" s="267" t="s">
        <v>17010</v>
      </c>
      <c r="C9775" s="267" t="s">
        <v>22275</v>
      </c>
      <c r="D9775" s="268"/>
      <c r="E9775" s="267">
        <v>70</v>
      </c>
      <c r="F9775" s="269">
        <v>2166</v>
      </c>
      <c r="G9775" s="270">
        <v>4354.3999999999996</v>
      </c>
      <c r="M9775" s="267">
        <v>-87.43978141071419</v>
      </c>
    </row>
    <row r="9776" spans="1:13" x14ac:dyDescent="0.25">
      <c r="A9776" s="267">
        <v>13076129</v>
      </c>
      <c r="B9776" s="267" t="s">
        <v>184</v>
      </c>
      <c r="C9776" s="267" t="s">
        <v>2525</v>
      </c>
      <c r="D9776" s="268"/>
      <c r="E9776" s="267">
        <v>70</v>
      </c>
      <c r="F9776" s="269">
        <v>186</v>
      </c>
      <c r="G9776" s="270">
        <v>373</v>
      </c>
      <c r="M9776" s="267">
        <v>-96.666323210998669</v>
      </c>
    </row>
    <row r="9777" spans="1:13" x14ac:dyDescent="0.25">
      <c r="A9777" s="267">
        <v>13076130</v>
      </c>
      <c r="B9777" s="267" t="s">
        <v>17013</v>
      </c>
      <c r="C9777" s="267" t="s">
        <v>2525</v>
      </c>
      <c r="D9777" s="268"/>
      <c r="E9777" s="267">
        <v>60</v>
      </c>
      <c r="F9777" s="269">
        <v>670</v>
      </c>
      <c r="G9777" s="270">
        <v>1345.8</v>
      </c>
      <c r="M9777" s="267">
        <v>-83.831306660650512</v>
      </c>
    </row>
    <row r="9778" spans="1:13" x14ac:dyDescent="0.25">
      <c r="A9778" s="267">
        <v>13076131</v>
      </c>
      <c r="B9778" s="267" t="s">
        <v>17015</v>
      </c>
      <c r="C9778" s="267" t="s">
        <v>2525</v>
      </c>
      <c r="D9778" s="268"/>
      <c r="E9778" s="267">
        <v>70</v>
      </c>
      <c r="F9778" s="269">
        <v>159</v>
      </c>
      <c r="G9778" s="270">
        <v>319.39999999999998</v>
      </c>
      <c r="M9778" s="267">
        <v>-92.563809672841728</v>
      </c>
    </row>
    <row r="9779" spans="1:13" x14ac:dyDescent="0.25">
      <c r="A9779" s="267">
        <v>13076132</v>
      </c>
      <c r="B9779" s="267" t="s">
        <v>17017</v>
      </c>
      <c r="C9779" s="267" t="s">
        <v>2525</v>
      </c>
      <c r="D9779" s="268"/>
      <c r="E9779" s="267">
        <v>70</v>
      </c>
      <c r="F9779" s="269">
        <v>283</v>
      </c>
      <c r="G9779" s="270">
        <v>569.6</v>
      </c>
      <c r="M9779" s="267">
        <v>-90.192112296892319</v>
      </c>
    </row>
    <row r="9780" spans="1:13" x14ac:dyDescent="0.25">
      <c r="A9780" s="267">
        <v>13076133</v>
      </c>
      <c r="B9780" s="267" t="s">
        <v>17019</v>
      </c>
      <c r="C9780" s="267" t="s">
        <v>2525</v>
      </c>
      <c r="D9780" s="268"/>
      <c r="E9780" s="267">
        <v>70</v>
      </c>
      <c r="F9780" s="269">
        <v>731</v>
      </c>
      <c r="G9780" s="270">
        <v>1470.2</v>
      </c>
      <c r="M9780" s="267">
        <v>-86.019807188756658</v>
      </c>
    </row>
    <row r="9781" spans="1:13" x14ac:dyDescent="0.25">
      <c r="A9781" s="267">
        <v>13076134</v>
      </c>
      <c r="B9781" s="267" t="s">
        <v>17021</v>
      </c>
      <c r="C9781" s="267" t="s">
        <v>2525</v>
      </c>
      <c r="D9781" s="268"/>
      <c r="E9781" s="267">
        <v>60</v>
      </c>
      <c r="F9781" s="269">
        <v>436</v>
      </c>
      <c r="G9781" s="270">
        <v>877.2</v>
      </c>
      <c r="M9781" s="267">
        <v>-82.016393920444941</v>
      </c>
    </row>
    <row r="9782" spans="1:13" x14ac:dyDescent="0.25">
      <c r="A9782" s="267">
        <v>13076135</v>
      </c>
      <c r="B9782" s="267" t="s">
        <v>17023</v>
      </c>
      <c r="C9782" s="267" t="s">
        <v>2525</v>
      </c>
      <c r="D9782" s="268"/>
      <c r="E9782" s="267">
        <v>70</v>
      </c>
      <c r="F9782" s="269">
        <v>359</v>
      </c>
      <c r="G9782" s="270">
        <v>721.2</v>
      </c>
      <c r="M9782" s="267">
        <v>-88.224586722848812</v>
      </c>
    </row>
    <row r="9783" spans="1:13" x14ac:dyDescent="0.25">
      <c r="A9783" s="267">
        <v>13076136</v>
      </c>
      <c r="B9783" s="267" t="s">
        <v>17025</v>
      </c>
      <c r="C9783" s="267" t="s">
        <v>2525</v>
      </c>
      <c r="D9783" s="268"/>
      <c r="E9783" s="267">
        <v>70</v>
      </c>
      <c r="F9783" s="269">
        <v>463</v>
      </c>
      <c r="G9783" s="270">
        <v>931.4</v>
      </c>
      <c r="M9783" s="267">
        <v>-90.10061329302107</v>
      </c>
    </row>
    <row r="9784" spans="1:13" x14ac:dyDescent="0.25">
      <c r="A9784" s="267">
        <v>13076137</v>
      </c>
      <c r="B9784" s="267" t="s">
        <v>17027</v>
      </c>
      <c r="C9784" s="267" t="s">
        <v>2525</v>
      </c>
      <c r="D9784" s="268"/>
      <c r="E9784" s="267">
        <v>60</v>
      </c>
      <c r="F9784" s="269">
        <v>311</v>
      </c>
      <c r="G9784" s="270">
        <v>625</v>
      </c>
      <c r="M9784" s="267">
        <v>-84.250220731167232</v>
      </c>
    </row>
    <row r="9785" spans="1:13" x14ac:dyDescent="0.25">
      <c r="A9785" s="267">
        <v>13076138</v>
      </c>
      <c r="B9785" s="267" t="s">
        <v>17029</v>
      </c>
      <c r="C9785" s="267" t="s">
        <v>2525</v>
      </c>
      <c r="D9785" s="268"/>
      <c r="E9785" s="267">
        <v>70</v>
      </c>
      <c r="F9785" s="269">
        <v>203</v>
      </c>
      <c r="G9785" s="270">
        <v>408.4</v>
      </c>
      <c r="M9785" s="267">
        <v>-86.147349073205362</v>
      </c>
    </row>
    <row r="9786" spans="1:13" x14ac:dyDescent="0.25">
      <c r="A9786" s="267">
        <v>13076139</v>
      </c>
      <c r="B9786" s="267" t="s">
        <v>17031</v>
      </c>
      <c r="C9786" s="267" t="s">
        <v>2525</v>
      </c>
      <c r="D9786" s="268"/>
      <c r="E9786" s="267">
        <v>60</v>
      </c>
      <c r="F9786" s="269">
        <v>243</v>
      </c>
      <c r="G9786" s="270">
        <v>489.2</v>
      </c>
      <c r="M9786" s="267">
        <v>-84.216073242079815</v>
      </c>
    </row>
    <row r="9787" spans="1:13" x14ac:dyDescent="0.25">
      <c r="A9787" s="267">
        <v>13076140</v>
      </c>
      <c r="B9787" s="267" t="s">
        <v>3548</v>
      </c>
      <c r="C9787" s="267" t="s">
        <v>2525</v>
      </c>
      <c r="D9787" s="268"/>
      <c r="E9787" s="267">
        <v>70</v>
      </c>
      <c r="F9787" s="269">
        <v>479</v>
      </c>
      <c r="G9787" s="270">
        <v>962.4</v>
      </c>
      <c r="M9787" s="267">
        <v>-86.38186409204603</v>
      </c>
    </row>
    <row r="9788" spans="1:13" x14ac:dyDescent="0.25">
      <c r="A9788" s="267">
        <v>13076141</v>
      </c>
      <c r="B9788" s="267" t="s">
        <v>17034</v>
      </c>
      <c r="C9788" s="267" t="s">
        <v>2525</v>
      </c>
      <c r="D9788" s="268"/>
      <c r="E9788" s="267">
        <v>70</v>
      </c>
      <c r="F9788" s="269">
        <v>212</v>
      </c>
      <c r="G9788" s="270">
        <v>426</v>
      </c>
      <c r="M9788" s="267">
        <v>-85.268738849037518</v>
      </c>
    </row>
    <row r="9789" spans="1:13" x14ac:dyDescent="0.25">
      <c r="A9789" s="267">
        <v>13076142</v>
      </c>
      <c r="B9789" s="267" t="s">
        <v>17036</v>
      </c>
      <c r="C9789" s="267" t="s">
        <v>2525</v>
      </c>
      <c r="D9789" s="268"/>
      <c r="E9789" s="267">
        <v>70</v>
      </c>
      <c r="F9789" s="269">
        <v>1359</v>
      </c>
      <c r="G9789" s="270">
        <v>2731.6</v>
      </c>
      <c r="M9789" s="267">
        <v>-87.044037752704838</v>
      </c>
    </row>
    <row r="9790" spans="1:13" x14ac:dyDescent="0.25">
      <c r="A9790" s="267">
        <v>13076143</v>
      </c>
      <c r="B9790" s="267" t="s">
        <v>17038</v>
      </c>
      <c r="C9790" s="267" t="s">
        <v>2525</v>
      </c>
      <c r="D9790" s="268"/>
      <c r="E9790" s="267">
        <v>70</v>
      </c>
      <c r="F9790" s="269">
        <v>675</v>
      </c>
      <c r="G9790" s="270">
        <v>1356.4</v>
      </c>
      <c r="M9790" s="267">
        <v>-88.741099298246169</v>
      </c>
    </row>
    <row r="9791" spans="1:13" x14ac:dyDescent="0.25">
      <c r="A9791" s="267">
        <v>13076145</v>
      </c>
      <c r="B9791" s="267" t="s">
        <v>17040</v>
      </c>
      <c r="C9791" s="267" t="s">
        <v>2525</v>
      </c>
      <c r="D9791" s="268"/>
      <c r="E9791" s="267">
        <v>70</v>
      </c>
      <c r="F9791" s="269">
        <v>217</v>
      </c>
      <c r="G9791" s="270">
        <v>435.6</v>
      </c>
      <c r="M9791" s="267">
        <v>-89.255283473388104</v>
      </c>
    </row>
    <row r="9792" spans="1:13" x14ac:dyDescent="0.25">
      <c r="A9792" s="267">
        <v>13076146</v>
      </c>
      <c r="B9792" s="267" t="s">
        <v>20666</v>
      </c>
      <c r="C9792" s="267" t="s">
        <v>2525</v>
      </c>
      <c r="D9792" s="268"/>
      <c r="E9792" s="267">
        <v>70</v>
      </c>
      <c r="F9792" s="269">
        <v>253</v>
      </c>
      <c r="G9792" s="270">
        <v>508.4</v>
      </c>
      <c r="M9792" s="267">
        <v>-89.648069997791907</v>
      </c>
    </row>
    <row r="9793" spans="1:13" x14ac:dyDescent="0.25">
      <c r="A9793" s="267">
        <v>13076147</v>
      </c>
      <c r="B9793" s="267" t="s">
        <v>20668</v>
      </c>
      <c r="C9793" s="267" t="s">
        <v>2525</v>
      </c>
      <c r="D9793" s="268"/>
      <c r="E9793" s="267">
        <v>70</v>
      </c>
      <c r="F9793" s="269">
        <v>325</v>
      </c>
      <c r="G9793" s="270">
        <v>654.20000000000005</v>
      </c>
      <c r="M9793" s="267">
        <v>-85.664136331974746</v>
      </c>
    </row>
    <row r="9794" spans="1:13" x14ac:dyDescent="0.25">
      <c r="A9794" s="267">
        <v>13076148</v>
      </c>
      <c r="B9794" s="267" t="s">
        <v>20670</v>
      </c>
      <c r="C9794" s="267" t="s">
        <v>2525</v>
      </c>
      <c r="D9794" s="268"/>
      <c r="E9794" s="267">
        <v>70</v>
      </c>
      <c r="F9794" s="269">
        <v>198</v>
      </c>
      <c r="G9794" s="270">
        <v>397</v>
      </c>
      <c r="M9794" s="267">
        <v>-88.550705870319774</v>
      </c>
    </row>
    <row r="9795" spans="1:13" x14ac:dyDescent="0.25">
      <c r="A9795" s="267">
        <v>13076151</v>
      </c>
      <c r="B9795" s="267" t="s">
        <v>15908</v>
      </c>
      <c r="C9795" s="267" t="s">
        <v>2525</v>
      </c>
      <c r="D9795" s="268"/>
      <c r="E9795" s="267">
        <v>70</v>
      </c>
      <c r="F9795" s="269">
        <v>194</v>
      </c>
      <c r="G9795" s="270">
        <v>389</v>
      </c>
      <c r="M9795" s="267">
        <v>-87.688558282152059</v>
      </c>
    </row>
    <row r="9796" spans="1:13" x14ac:dyDescent="0.25">
      <c r="A9796" s="267">
        <v>13076152</v>
      </c>
      <c r="B9796" s="267" t="s">
        <v>20673</v>
      </c>
      <c r="C9796" s="267" t="s">
        <v>22275</v>
      </c>
      <c r="D9796" s="268"/>
      <c r="E9796" s="267">
        <v>50</v>
      </c>
      <c r="F9796" s="269">
        <v>3032</v>
      </c>
      <c r="G9796" s="270">
        <v>6094</v>
      </c>
      <c r="M9796" s="267">
        <v>-67.419975693335843</v>
      </c>
    </row>
    <row r="9797" spans="1:13" x14ac:dyDescent="0.25">
      <c r="A9797" s="267">
        <v>13076153</v>
      </c>
      <c r="B9797" s="267" t="s">
        <v>20675</v>
      </c>
      <c r="C9797" s="267" t="s">
        <v>2525</v>
      </c>
      <c r="D9797" s="268"/>
      <c r="E9797" s="267">
        <v>60</v>
      </c>
      <c r="F9797" s="269">
        <v>1455</v>
      </c>
      <c r="G9797" s="270">
        <v>2924.8</v>
      </c>
      <c r="M9797" s="267">
        <v>-80.607511481545771</v>
      </c>
    </row>
    <row r="9798" spans="1:13" x14ac:dyDescent="0.25">
      <c r="A9798" s="267">
        <v>13076154</v>
      </c>
      <c r="B9798" s="267" t="s">
        <v>20677</v>
      </c>
      <c r="C9798" s="267" t="s">
        <v>2525</v>
      </c>
      <c r="D9798" s="268"/>
      <c r="E9798" s="267">
        <v>50</v>
      </c>
      <c r="F9798" s="269">
        <v>1325</v>
      </c>
      <c r="G9798" s="270">
        <v>2663.8</v>
      </c>
      <c r="M9798" s="267">
        <v>-76.181583618919333</v>
      </c>
    </row>
    <row r="9799" spans="1:13" x14ac:dyDescent="0.25">
      <c r="A9799" s="267">
        <v>13076155</v>
      </c>
      <c r="B9799" s="267" t="s">
        <v>20679</v>
      </c>
      <c r="C9799" s="267" t="s">
        <v>2525</v>
      </c>
      <c r="D9799" s="268"/>
      <c r="E9799" s="267">
        <v>70</v>
      </c>
      <c r="F9799" s="269">
        <v>235</v>
      </c>
      <c r="G9799" s="270">
        <v>472.6</v>
      </c>
      <c r="M9799" s="267">
        <v>-90.080377699307434</v>
      </c>
    </row>
    <row r="9800" spans="1:13" x14ac:dyDescent="0.25">
      <c r="A9800" s="267">
        <v>13076156</v>
      </c>
      <c r="B9800" s="267" t="s">
        <v>20681</v>
      </c>
      <c r="C9800" s="267" t="s">
        <v>2525</v>
      </c>
      <c r="D9800" s="268"/>
      <c r="E9800" s="267">
        <v>70</v>
      </c>
      <c r="F9800" s="269">
        <v>447</v>
      </c>
      <c r="G9800" s="270">
        <v>899.2</v>
      </c>
      <c r="M9800" s="267">
        <v>-85.164642607695299</v>
      </c>
    </row>
    <row r="9801" spans="1:13" x14ac:dyDescent="0.25">
      <c r="A9801" s="267">
        <v>13076157</v>
      </c>
      <c r="B9801" s="267" t="s">
        <v>20683</v>
      </c>
      <c r="C9801" s="267" t="s">
        <v>2525</v>
      </c>
      <c r="D9801" s="268"/>
      <c r="E9801" s="267">
        <v>70</v>
      </c>
      <c r="F9801" s="269">
        <v>155</v>
      </c>
      <c r="G9801" s="270">
        <v>311.2</v>
      </c>
      <c r="M9801" s="267">
        <v>-85.109148480604432</v>
      </c>
    </row>
    <row r="9802" spans="1:13" x14ac:dyDescent="0.25">
      <c r="A9802" s="267">
        <v>13076158</v>
      </c>
      <c r="B9802" s="267" t="s">
        <v>20685</v>
      </c>
      <c r="C9802" s="267" t="s">
        <v>2525</v>
      </c>
      <c r="D9802" s="268"/>
      <c r="E9802" s="267">
        <v>70</v>
      </c>
      <c r="F9802" s="269">
        <v>212</v>
      </c>
      <c r="G9802" s="270">
        <v>425.2</v>
      </c>
      <c r="M9802" s="267">
        <v>-90.64536493299326</v>
      </c>
    </row>
    <row r="9803" spans="1:13" x14ac:dyDescent="0.25">
      <c r="A9803" s="267">
        <v>13076159</v>
      </c>
      <c r="B9803" s="267" t="s">
        <v>20687</v>
      </c>
      <c r="C9803" s="267" t="s">
        <v>22275</v>
      </c>
      <c r="D9803" s="268"/>
      <c r="E9803" s="267">
        <v>60</v>
      </c>
      <c r="F9803" s="269">
        <v>2387</v>
      </c>
      <c r="G9803" s="270">
        <v>4798.2</v>
      </c>
      <c r="M9803" s="267">
        <v>-79.804385568688318</v>
      </c>
    </row>
    <row r="9804" spans="1:13" x14ac:dyDescent="0.25">
      <c r="A9804" s="267">
        <v>13076160</v>
      </c>
      <c r="B9804" s="267" t="s">
        <v>20689</v>
      </c>
      <c r="C9804" s="267" t="s">
        <v>2525</v>
      </c>
      <c r="D9804" s="268"/>
      <c r="E9804" s="267">
        <v>70</v>
      </c>
      <c r="F9804" s="269">
        <v>323</v>
      </c>
      <c r="G9804" s="270">
        <v>649</v>
      </c>
      <c r="M9804" s="267">
        <v>-89.964352563105422</v>
      </c>
    </row>
    <row r="9805" spans="1:13" x14ac:dyDescent="0.25">
      <c r="A9805" s="267">
        <v>13076161</v>
      </c>
      <c r="B9805" s="267" t="s">
        <v>20691</v>
      </c>
      <c r="C9805" s="267" t="s">
        <v>2525</v>
      </c>
      <c r="D9805" s="268"/>
      <c r="E9805" s="267">
        <v>60</v>
      </c>
      <c r="F9805" s="269">
        <v>201</v>
      </c>
      <c r="G9805" s="270">
        <v>404.8</v>
      </c>
      <c r="M9805" s="267">
        <v>-84.095485905024987</v>
      </c>
    </row>
    <row r="9806" spans="1:13" x14ac:dyDescent="0.25">
      <c r="A9806" s="267">
        <v>13076162</v>
      </c>
      <c r="B9806" s="267" t="s">
        <v>20693</v>
      </c>
      <c r="C9806" s="267" t="s">
        <v>2525</v>
      </c>
      <c r="D9806" s="268"/>
      <c r="E9806" s="267">
        <v>70</v>
      </c>
      <c r="F9806" s="269">
        <v>404</v>
      </c>
      <c r="G9806" s="270">
        <v>811.2</v>
      </c>
      <c r="M9806" s="267">
        <v>-90.669229146133645</v>
      </c>
    </row>
    <row r="9807" spans="1:13" x14ac:dyDescent="0.25">
      <c r="A9807" s="267">
        <v>13076163</v>
      </c>
      <c r="B9807" s="267" t="s">
        <v>20695</v>
      </c>
      <c r="C9807" s="267" t="s">
        <v>2525</v>
      </c>
      <c r="D9807" s="268"/>
      <c r="E9807" s="267">
        <v>70</v>
      </c>
      <c r="F9807" s="269">
        <v>75</v>
      </c>
      <c r="G9807" s="270">
        <v>151.19999999999999</v>
      </c>
      <c r="M9807" s="267">
        <v>-88.090676855048628</v>
      </c>
    </row>
    <row r="9808" spans="1:13" x14ac:dyDescent="0.25">
      <c r="A9808" s="267">
        <v>13076164</v>
      </c>
      <c r="B9808" s="267" t="s">
        <v>20697</v>
      </c>
      <c r="C9808" s="267" t="s">
        <v>2525</v>
      </c>
      <c r="D9808" s="268"/>
      <c r="E9808" s="267">
        <v>60</v>
      </c>
      <c r="F9808" s="269">
        <v>400</v>
      </c>
      <c r="G9808" s="270">
        <v>804.4</v>
      </c>
      <c r="M9808" s="267">
        <v>-81.557423574863122</v>
      </c>
    </row>
    <row r="9809" spans="1:13" x14ac:dyDescent="0.25">
      <c r="A9809" s="267">
        <v>13076165</v>
      </c>
      <c r="B9809" s="267" t="s">
        <v>20699</v>
      </c>
      <c r="C9809" s="267" t="s">
        <v>2525</v>
      </c>
      <c r="D9809" s="268"/>
      <c r="E9809" s="267">
        <v>70</v>
      </c>
      <c r="F9809" s="269">
        <v>260</v>
      </c>
      <c r="G9809" s="270">
        <v>522</v>
      </c>
      <c r="M9809" s="267">
        <v>-88.926874427749723</v>
      </c>
    </row>
    <row r="9810" spans="1:13" x14ac:dyDescent="0.25">
      <c r="A9810" s="267">
        <v>13076166</v>
      </c>
      <c r="B9810" s="267" t="s">
        <v>16865</v>
      </c>
      <c r="C9810" s="267" t="s">
        <v>2525</v>
      </c>
      <c r="D9810" s="268"/>
      <c r="E9810" s="267">
        <v>60</v>
      </c>
      <c r="F9810" s="269">
        <v>743</v>
      </c>
      <c r="G9810" s="270">
        <v>1493</v>
      </c>
      <c r="M9810" s="267">
        <v>-79.318455955383939</v>
      </c>
    </row>
    <row r="9811" spans="1:13" x14ac:dyDescent="0.25">
      <c r="A9811" s="267">
        <v>14511000</v>
      </c>
      <c r="B9811" s="267" t="s">
        <v>20702</v>
      </c>
      <c r="C9811" s="267" t="s">
        <v>22275</v>
      </c>
      <c r="D9811" s="268"/>
      <c r="E9811" s="267">
        <v>60</v>
      </c>
      <c r="F9811" s="269">
        <v>120409</v>
      </c>
      <c r="G9811" s="270">
        <v>242022.39999999999</v>
      </c>
      <c r="M9811" s="267">
        <v>-79.849878321076005</v>
      </c>
    </row>
    <row r="9812" spans="1:13" x14ac:dyDescent="0.25">
      <c r="A9812" s="267">
        <v>14521010</v>
      </c>
      <c r="B9812" s="267" t="s">
        <v>20704</v>
      </c>
      <c r="C9812" s="267" t="s">
        <v>2525</v>
      </c>
      <c r="D9812" s="268"/>
      <c r="E9812" s="267">
        <v>70</v>
      </c>
      <c r="F9812" s="269">
        <v>1960</v>
      </c>
      <c r="G9812" s="270">
        <v>3940.4</v>
      </c>
      <c r="M9812" s="267">
        <v>-89.404191711079761</v>
      </c>
    </row>
    <row r="9813" spans="1:13" x14ac:dyDescent="0.25">
      <c r="A9813" s="267">
        <v>14521020</v>
      </c>
      <c r="B9813" s="267" t="s">
        <v>20706</v>
      </c>
      <c r="C9813" s="267" t="s">
        <v>22275</v>
      </c>
      <c r="D9813" s="268"/>
      <c r="E9813" s="267">
        <v>70</v>
      </c>
      <c r="F9813" s="269">
        <v>10564</v>
      </c>
      <c r="G9813" s="270">
        <v>21233.599999999999</v>
      </c>
      <c r="M9813" s="267">
        <v>-85.05080812979827</v>
      </c>
    </row>
    <row r="9814" spans="1:13" x14ac:dyDescent="0.25">
      <c r="A9814" s="267">
        <v>14521030</v>
      </c>
      <c r="B9814" s="267" t="s">
        <v>20708</v>
      </c>
      <c r="C9814" s="267" t="s">
        <v>22275</v>
      </c>
      <c r="D9814" s="268"/>
      <c r="E9814" s="267">
        <v>60</v>
      </c>
      <c r="F9814" s="269">
        <v>8504</v>
      </c>
      <c r="G9814" s="270">
        <v>17093.400000000001</v>
      </c>
      <c r="M9814" s="267">
        <v>-82.93285662948071</v>
      </c>
    </row>
    <row r="9815" spans="1:13" x14ac:dyDescent="0.25">
      <c r="A9815" s="267">
        <v>14521040</v>
      </c>
      <c r="B9815" s="267" t="s">
        <v>11441</v>
      </c>
      <c r="C9815" s="267" t="s">
        <v>2525</v>
      </c>
      <c r="D9815" s="268"/>
      <c r="E9815" s="267">
        <v>70</v>
      </c>
      <c r="F9815" s="269">
        <v>1333</v>
      </c>
      <c r="G9815" s="270">
        <v>2679</v>
      </c>
      <c r="M9815" s="267">
        <v>-90.061083409126539</v>
      </c>
    </row>
    <row r="9816" spans="1:13" x14ac:dyDescent="0.25">
      <c r="A9816" s="267">
        <v>14521050</v>
      </c>
      <c r="B9816" s="267" t="s">
        <v>20711</v>
      </c>
      <c r="C9816" s="267" t="s">
        <v>2525</v>
      </c>
      <c r="D9816" s="268"/>
      <c r="E9816" s="267">
        <v>70</v>
      </c>
      <c r="F9816" s="269">
        <v>2518</v>
      </c>
      <c r="G9816" s="270">
        <v>5061</v>
      </c>
      <c r="M9816" s="267">
        <v>-86.913447921723119</v>
      </c>
    </row>
    <row r="9817" spans="1:13" x14ac:dyDescent="0.25">
      <c r="A9817" s="267">
        <v>14521060</v>
      </c>
      <c r="B9817" s="267" t="s">
        <v>20713</v>
      </c>
      <c r="C9817" s="267" t="s">
        <v>2525</v>
      </c>
      <c r="D9817" s="268"/>
      <c r="E9817" s="267">
        <v>70</v>
      </c>
      <c r="F9817" s="269">
        <v>1237</v>
      </c>
      <c r="G9817" s="270">
        <v>2485.8000000000002</v>
      </c>
      <c r="M9817" s="267">
        <v>-88.098855599467996</v>
      </c>
    </row>
    <row r="9818" spans="1:13" x14ac:dyDescent="0.25">
      <c r="A9818" s="267">
        <v>14521080</v>
      </c>
      <c r="B9818" s="267" t="s">
        <v>20715</v>
      </c>
      <c r="C9818" s="267" t="s">
        <v>2525</v>
      </c>
      <c r="D9818" s="268"/>
      <c r="E9818" s="267">
        <v>70</v>
      </c>
      <c r="F9818" s="269">
        <v>1210</v>
      </c>
      <c r="G9818" s="270">
        <v>2433</v>
      </c>
      <c r="M9818" s="267">
        <v>-89.133609289873334</v>
      </c>
    </row>
    <row r="9819" spans="1:13" x14ac:dyDescent="0.25">
      <c r="A9819" s="267">
        <v>14521090</v>
      </c>
      <c r="B9819" s="267" t="s">
        <v>22213</v>
      </c>
      <c r="C9819" s="267" t="s">
        <v>2525</v>
      </c>
      <c r="D9819" s="268"/>
      <c r="E9819" s="267">
        <v>70</v>
      </c>
      <c r="F9819" s="269">
        <v>500</v>
      </c>
      <c r="G9819" s="270">
        <v>1005.8</v>
      </c>
      <c r="M9819" s="267">
        <v>-89.78817855632316</v>
      </c>
    </row>
    <row r="9820" spans="1:13" x14ac:dyDescent="0.25">
      <c r="A9820" s="267">
        <v>14521110</v>
      </c>
      <c r="B9820" s="267" t="s">
        <v>22214</v>
      </c>
      <c r="C9820" s="267" t="s">
        <v>2525</v>
      </c>
      <c r="D9820" s="268"/>
      <c r="E9820" s="267">
        <v>70</v>
      </c>
      <c r="F9820" s="269">
        <v>2893</v>
      </c>
      <c r="G9820" s="270">
        <v>5815.4</v>
      </c>
      <c r="M9820" s="267">
        <v>-89.341240419654412</v>
      </c>
    </row>
    <row r="9821" spans="1:13" x14ac:dyDescent="0.25">
      <c r="A9821" s="267">
        <v>14521120</v>
      </c>
      <c r="B9821" s="267" t="s">
        <v>20719</v>
      </c>
      <c r="C9821" s="267" t="s">
        <v>2525</v>
      </c>
      <c r="D9821" s="268"/>
      <c r="E9821" s="267">
        <v>70</v>
      </c>
      <c r="F9821" s="269">
        <v>3160</v>
      </c>
      <c r="G9821" s="270">
        <v>6351.6</v>
      </c>
      <c r="M9821" s="267">
        <v>-87.91716981408382</v>
      </c>
    </row>
    <row r="9822" spans="1:13" x14ac:dyDescent="0.25">
      <c r="A9822" s="267">
        <v>14521130</v>
      </c>
      <c r="B9822" s="267" t="s">
        <v>20721</v>
      </c>
      <c r="C9822" s="267" t="s">
        <v>2525</v>
      </c>
      <c r="D9822" s="268"/>
      <c r="E9822" s="267">
        <v>60</v>
      </c>
      <c r="F9822" s="269">
        <v>2108</v>
      </c>
      <c r="G9822" s="270">
        <v>4236.6000000000004</v>
      </c>
      <c r="M9822" s="267">
        <v>-84.041159883093215</v>
      </c>
    </row>
    <row r="9823" spans="1:13" x14ac:dyDescent="0.25">
      <c r="A9823" s="267">
        <v>14521140</v>
      </c>
      <c r="B9823" s="267" t="s">
        <v>20723</v>
      </c>
      <c r="C9823" s="267" t="s">
        <v>2525</v>
      </c>
      <c r="D9823" s="268"/>
      <c r="E9823" s="267">
        <v>70</v>
      </c>
      <c r="F9823" s="269">
        <v>541</v>
      </c>
      <c r="G9823" s="270">
        <v>1087.4000000000001</v>
      </c>
      <c r="M9823" s="267">
        <v>-85.868925965000685</v>
      </c>
    </row>
    <row r="9824" spans="1:13" x14ac:dyDescent="0.25">
      <c r="A9824" s="267">
        <v>14521150</v>
      </c>
      <c r="B9824" s="267" t="s">
        <v>20725</v>
      </c>
      <c r="C9824" s="267" t="s">
        <v>2525</v>
      </c>
      <c r="D9824" s="268"/>
      <c r="E9824" s="267">
        <v>70</v>
      </c>
      <c r="F9824" s="269">
        <v>2796</v>
      </c>
      <c r="G9824" s="270">
        <v>5620.8</v>
      </c>
      <c r="M9824" s="267">
        <v>-89.303509006248078</v>
      </c>
    </row>
    <row r="9825" spans="1:13" x14ac:dyDescent="0.25">
      <c r="A9825" s="267">
        <v>14521160</v>
      </c>
      <c r="B9825" s="267" t="s">
        <v>20727</v>
      </c>
      <c r="C9825" s="267" t="s">
        <v>22275</v>
      </c>
      <c r="D9825" s="268"/>
      <c r="E9825" s="267">
        <v>70</v>
      </c>
      <c r="F9825" s="269">
        <v>2475</v>
      </c>
      <c r="G9825" s="270">
        <v>4974.6000000000004</v>
      </c>
      <c r="M9825" s="267">
        <v>-87.536630485066354</v>
      </c>
    </row>
    <row r="9826" spans="1:13" x14ac:dyDescent="0.25">
      <c r="A9826" s="267">
        <v>14521170</v>
      </c>
      <c r="B9826" s="267" t="s">
        <v>20729</v>
      </c>
      <c r="C9826" s="267" t="s">
        <v>22275</v>
      </c>
      <c r="D9826" s="268"/>
      <c r="E9826" s="267">
        <v>70</v>
      </c>
      <c r="F9826" s="269">
        <v>3971</v>
      </c>
      <c r="G9826" s="270">
        <v>7981.4</v>
      </c>
      <c r="M9826" s="267">
        <v>-87.279590264291059</v>
      </c>
    </row>
    <row r="9827" spans="1:13" x14ac:dyDescent="0.25">
      <c r="A9827" s="267">
        <v>14521180</v>
      </c>
      <c r="B9827" s="267" t="s">
        <v>20731</v>
      </c>
      <c r="C9827" s="267" t="s">
        <v>22275</v>
      </c>
      <c r="D9827" s="268"/>
      <c r="E9827" s="267">
        <v>60</v>
      </c>
      <c r="F9827" s="269">
        <v>1525</v>
      </c>
      <c r="G9827" s="270">
        <v>3066.2</v>
      </c>
      <c r="M9827" s="267">
        <v>-84.007340161524468</v>
      </c>
    </row>
    <row r="9828" spans="1:13" x14ac:dyDescent="0.25">
      <c r="A9828" s="267">
        <v>14521200</v>
      </c>
      <c r="B9828" s="267" t="s">
        <v>22215</v>
      </c>
      <c r="C9828" s="267" t="s">
        <v>2525</v>
      </c>
      <c r="D9828" s="268"/>
      <c r="E9828" s="267">
        <v>70</v>
      </c>
      <c r="F9828" s="269">
        <v>2188</v>
      </c>
      <c r="G9828" s="270">
        <v>4397.8</v>
      </c>
      <c r="M9828" s="267">
        <v>-89.169312084648766</v>
      </c>
    </row>
    <row r="9829" spans="1:13" x14ac:dyDescent="0.25">
      <c r="A9829" s="267">
        <v>14521210</v>
      </c>
      <c r="B9829" s="267" t="s">
        <v>20734</v>
      </c>
      <c r="C9829" s="267" t="s">
        <v>22275</v>
      </c>
      <c r="D9829" s="268"/>
      <c r="E9829" s="267">
        <v>70</v>
      </c>
      <c r="F9829" s="269">
        <v>1882</v>
      </c>
      <c r="G9829" s="270">
        <v>3783.6</v>
      </c>
      <c r="M9829" s="267">
        <v>-89.505912659517861</v>
      </c>
    </row>
    <row r="9830" spans="1:13" x14ac:dyDescent="0.25">
      <c r="A9830" s="267">
        <v>14521220</v>
      </c>
      <c r="B9830" s="267" t="s">
        <v>22216</v>
      </c>
      <c r="C9830" s="267" t="s">
        <v>2525</v>
      </c>
      <c r="D9830" s="268"/>
      <c r="E9830" s="267">
        <v>70</v>
      </c>
      <c r="F9830" s="269">
        <v>1907</v>
      </c>
      <c r="G9830" s="270">
        <v>3833.6</v>
      </c>
      <c r="M9830" s="267">
        <v>-86.255277922046588</v>
      </c>
    </row>
    <row r="9831" spans="1:13" x14ac:dyDescent="0.25">
      <c r="A9831" s="267">
        <v>14521230</v>
      </c>
      <c r="B9831" s="267" t="s">
        <v>20737</v>
      </c>
      <c r="C9831" s="267" t="s">
        <v>2525</v>
      </c>
      <c r="D9831" s="268"/>
      <c r="E9831" s="267">
        <v>50</v>
      </c>
      <c r="F9831" s="269">
        <v>1042</v>
      </c>
      <c r="G9831" s="270">
        <v>2094</v>
      </c>
      <c r="M9831" s="267">
        <v>-76.538054634206915</v>
      </c>
    </row>
    <row r="9832" spans="1:13" x14ac:dyDescent="0.25">
      <c r="A9832" s="267">
        <v>14521240</v>
      </c>
      <c r="B9832" s="267" t="s">
        <v>20739</v>
      </c>
      <c r="C9832" s="267" t="s">
        <v>2525</v>
      </c>
      <c r="D9832" s="268"/>
      <c r="E9832" s="267">
        <v>70</v>
      </c>
      <c r="F9832" s="269">
        <v>1478</v>
      </c>
      <c r="G9832" s="270">
        <v>2971.2</v>
      </c>
      <c r="M9832" s="267">
        <v>-90.454683795247163</v>
      </c>
    </row>
    <row r="9833" spans="1:13" x14ac:dyDescent="0.25">
      <c r="A9833" s="267">
        <v>14521250</v>
      </c>
      <c r="B9833" s="267" t="s">
        <v>20741</v>
      </c>
      <c r="C9833" s="267" t="s">
        <v>2525</v>
      </c>
      <c r="D9833" s="268"/>
      <c r="E9833" s="267">
        <v>70</v>
      </c>
      <c r="F9833" s="269">
        <v>1804</v>
      </c>
      <c r="G9833" s="270">
        <v>3626.6</v>
      </c>
      <c r="M9833" s="267">
        <v>-90.611671045339151</v>
      </c>
    </row>
    <row r="9834" spans="1:13" x14ac:dyDescent="0.25">
      <c r="A9834" s="267">
        <v>14521260</v>
      </c>
      <c r="B9834" s="267" t="s">
        <v>20743</v>
      </c>
      <c r="C9834" s="267" t="s">
        <v>22275</v>
      </c>
      <c r="D9834" s="268"/>
      <c r="E9834" s="267">
        <v>60</v>
      </c>
      <c r="F9834" s="269">
        <v>3066</v>
      </c>
      <c r="G9834" s="270">
        <v>6162.6</v>
      </c>
      <c r="M9834" s="267">
        <v>-83.957670033830112</v>
      </c>
    </row>
    <row r="9835" spans="1:13" x14ac:dyDescent="0.25">
      <c r="A9835" s="267">
        <v>14521270</v>
      </c>
      <c r="B9835" s="267" t="s">
        <v>20745</v>
      </c>
      <c r="C9835" s="267" t="s">
        <v>2525</v>
      </c>
      <c r="D9835" s="268"/>
      <c r="E9835" s="267">
        <v>70</v>
      </c>
      <c r="F9835" s="269">
        <v>1818</v>
      </c>
      <c r="G9835" s="270">
        <v>3655</v>
      </c>
      <c r="M9835" s="267">
        <v>-85.021518767318739</v>
      </c>
    </row>
    <row r="9836" spans="1:13" x14ac:dyDescent="0.25">
      <c r="A9836" s="267">
        <v>14521280</v>
      </c>
      <c r="B9836" s="267" t="s">
        <v>20747</v>
      </c>
      <c r="C9836" s="267" t="s">
        <v>2525</v>
      </c>
      <c r="D9836" s="268"/>
      <c r="E9836" s="267">
        <v>70</v>
      </c>
      <c r="F9836" s="269">
        <v>424</v>
      </c>
      <c r="G9836" s="270">
        <v>852</v>
      </c>
      <c r="M9836" s="267">
        <v>-90.429204323070095</v>
      </c>
    </row>
    <row r="9837" spans="1:13" x14ac:dyDescent="0.25">
      <c r="A9837" s="267">
        <v>14521290</v>
      </c>
      <c r="B9837" s="267" t="s">
        <v>20749</v>
      </c>
      <c r="C9837" s="267" t="s">
        <v>2525</v>
      </c>
      <c r="D9837" s="268"/>
      <c r="E9837" s="267">
        <v>70</v>
      </c>
      <c r="F9837" s="269">
        <v>1884</v>
      </c>
      <c r="G9837" s="270">
        <v>3787.4</v>
      </c>
      <c r="M9837" s="267">
        <v>-91.555156058723526</v>
      </c>
    </row>
    <row r="9838" spans="1:13" x14ac:dyDescent="0.25">
      <c r="A9838" s="267">
        <v>14521310</v>
      </c>
      <c r="B9838" s="267" t="s">
        <v>22217</v>
      </c>
      <c r="C9838" s="267" t="s">
        <v>2525</v>
      </c>
      <c r="D9838" s="268"/>
      <c r="E9838" s="267">
        <v>70</v>
      </c>
      <c r="F9838" s="269">
        <v>2801</v>
      </c>
      <c r="G9838" s="270">
        <v>5630.6</v>
      </c>
      <c r="M9838" s="267">
        <v>-85.172928730907955</v>
      </c>
    </row>
    <row r="9839" spans="1:13" x14ac:dyDescent="0.25">
      <c r="A9839" s="267">
        <v>14521320</v>
      </c>
      <c r="B9839" s="267" t="s">
        <v>20752</v>
      </c>
      <c r="C9839" s="267" t="s">
        <v>22275</v>
      </c>
      <c r="D9839" s="268"/>
      <c r="E9839" s="267">
        <v>70</v>
      </c>
      <c r="F9839" s="269">
        <v>2244</v>
      </c>
      <c r="G9839" s="270">
        <v>4509.8</v>
      </c>
      <c r="M9839" s="267">
        <v>-90.563902895936963</v>
      </c>
    </row>
    <row r="9840" spans="1:13" x14ac:dyDescent="0.25">
      <c r="A9840" s="267">
        <v>14521330</v>
      </c>
      <c r="B9840" s="267" t="s">
        <v>20754</v>
      </c>
      <c r="C9840" s="267" t="s">
        <v>22275</v>
      </c>
      <c r="D9840" s="268"/>
      <c r="E9840" s="267">
        <v>70</v>
      </c>
      <c r="F9840" s="269">
        <v>1461</v>
      </c>
      <c r="G9840" s="270">
        <v>2937.6</v>
      </c>
      <c r="M9840" s="267">
        <v>-87.473469758559332</v>
      </c>
    </row>
    <row r="9841" spans="1:13" x14ac:dyDescent="0.25">
      <c r="A9841" s="267">
        <v>14521340</v>
      </c>
      <c r="B9841" s="267" t="s">
        <v>20756</v>
      </c>
      <c r="C9841" s="267" t="s">
        <v>2525</v>
      </c>
      <c r="D9841" s="268"/>
      <c r="E9841" s="267">
        <v>70</v>
      </c>
      <c r="F9841" s="269">
        <v>1150</v>
      </c>
      <c r="G9841" s="270">
        <v>2312</v>
      </c>
      <c r="M9841" s="267">
        <v>-90.916398819017076</v>
      </c>
    </row>
    <row r="9842" spans="1:13" x14ac:dyDescent="0.25">
      <c r="A9842" s="267">
        <v>14521355</v>
      </c>
      <c r="B9842" s="267" t="s">
        <v>20758</v>
      </c>
      <c r="C9842" s="267" t="s">
        <v>22275</v>
      </c>
      <c r="D9842" s="268"/>
      <c r="E9842" s="267">
        <v>70</v>
      </c>
      <c r="F9842" s="269">
        <v>4545</v>
      </c>
      <c r="G9842" s="270">
        <v>9134.6</v>
      </c>
      <c r="M9842" s="267">
        <v>-87.929438211573725</v>
      </c>
    </row>
    <row r="9843" spans="1:13" x14ac:dyDescent="0.25">
      <c r="A9843" s="267">
        <v>14521370</v>
      </c>
      <c r="B9843" s="267" t="s">
        <v>20760</v>
      </c>
      <c r="C9843" s="267" t="s">
        <v>22275</v>
      </c>
      <c r="D9843" s="268"/>
      <c r="E9843" s="267">
        <v>70</v>
      </c>
      <c r="F9843" s="269">
        <v>4618</v>
      </c>
      <c r="G9843" s="270">
        <v>9281.2000000000007</v>
      </c>
      <c r="M9843" s="267">
        <v>-88.628156675894772</v>
      </c>
    </row>
    <row r="9844" spans="1:13" x14ac:dyDescent="0.25">
      <c r="A9844" s="267">
        <v>14521380</v>
      </c>
      <c r="B9844" s="267" t="s">
        <v>22304</v>
      </c>
      <c r="C9844" s="267" t="s">
        <v>22275</v>
      </c>
      <c r="D9844" s="268"/>
      <c r="E9844" s="267">
        <v>70</v>
      </c>
      <c r="F9844" s="269">
        <v>4288</v>
      </c>
      <c r="G9844" s="270">
        <v>8619.7999999999993</v>
      </c>
      <c r="M9844" s="267">
        <v>-86.57891482067302</v>
      </c>
    </row>
    <row r="9845" spans="1:13" x14ac:dyDescent="0.25">
      <c r="A9845" s="267">
        <v>14521390</v>
      </c>
      <c r="B9845" s="267" t="s">
        <v>20763</v>
      </c>
      <c r="C9845" s="267" t="s">
        <v>22275</v>
      </c>
      <c r="D9845" s="268"/>
      <c r="E9845" s="267">
        <v>70</v>
      </c>
      <c r="F9845" s="269">
        <v>8908</v>
      </c>
      <c r="G9845" s="270">
        <v>17905.2</v>
      </c>
      <c r="M9845" s="267">
        <v>-85.866656726267237</v>
      </c>
    </row>
    <row r="9846" spans="1:13" x14ac:dyDescent="0.25">
      <c r="A9846" s="267">
        <v>14521400</v>
      </c>
      <c r="B9846" s="267" t="s">
        <v>20765</v>
      </c>
      <c r="C9846" s="267" t="s">
        <v>2525</v>
      </c>
      <c r="D9846" s="268"/>
      <c r="E9846" s="267">
        <v>70</v>
      </c>
      <c r="F9846" s="269">
        <v>1752</v>
      </c>
      <c r="G9846" s="270">
        <v>3521</v>
      </c>
      <c r="M9846" s="267">
        <v>-90.101766065618946</v>
      </c>
    </row>
    <row r="9847" spans="1:13" x14ac:dyDescent="0.25">
      <c r="A9847" s="267">
        <v>14521410</v>
      </c>
      <c r="B9847" s="267" t="s">
        <v>22218</v>
      </c>
      <c r="C9847" s="267" t="s">
        <v>2525</v>
      </c>
      <c r="D9847" s="268"/>
      <c r="E9847" s="267">
        <v>60</v>
      </c>
      <c r="F9847" s="269">
        <v>3415</v>
      </c>
      <c r="G9847" s="270">
        <v>6864.6</v>
      </c>
      <c r="M9847" s="267">
        <v>-82.684408048712072</v>
      </c>
    </row>
    <row r="9848" spans="1:13" x14ac:dyDescent="0.25">
      <c r="A9848" s="267">
        <v>14521420</v>
      </c>
      <c r="B9848" s="267" t="s">
        <v>20768</v>
      </c>
      <c r="C9848" s="267" t="s">
        <v>2525</v>
      </c>
      <c r="D9848" s="268"/>
      <c r="E9848" s="267">
        <v>50</v>
      </c>
      <c r="F9848" s="269">
        <v>625</v>
      </c>
      <c r="G9848" s="270">
        <v>1255.8</v>
      </c>
      <c r="M9848" s="267">
        <v>-52.726515111267418</v>
      </c>
    </row>
    <row r="9849" spans="1:13" x14ac:dyDescent="0.25">
      <c r="A9849" s="267">
        <v>14521430</v>
      </c>
      <c r="B9849" s="267" t="s">
        <v>20770</v>
      </c>
      <c r="C9849" s="267" t="s">
        <v>2525</v>
      </c>
      <c r="D9849" s="268"/>
      <c r="E9849" s="267">
        <v>70</v>
      </c>
      <c r="F9849" s="269">
        <v>1370</v>
      </c>
      <c r="G9849" s="270">
        <v>2752.8</v>
      </c>
      <c r="M9849" s="267">
        <v>-86.195016313323364</v>
      </c>
    </row>
    <row r="9850" spans="1:13" x14ac:dyDescent="0.25">
      <c r="A9850" s="267">
        <v>14521440</v>
      </c>
      <c r="B9850" s="267" t="s">
        <v>20772</v>
      </c>
      <c r="C9850" s="267" t="s">
        <v>22275</v>
      </c>
      <c r="D9850" s="268"/>
      <c r="E9850" s="267">
        <v>60</v>
      </c>
      <c r="F9850" s="269">
        <v>1173</v>
      </c>
      <c r="G9850" s="270">
        <v>2358.6</v>
      </c>
      <c r="M9850" s="267">
        <v>-83.387138988737107</v>
      </c>
    </row>
    <row r="9851" spans="1:13" x14ac:dyDescent="0.25">
      <c r="A9851" s="267">
        <v>14521450</v>
      </c>
      <c r="B9851" s="267" t="s">
        <v>22305</v>
      </c>
      <c r="C9851" s="267" t="s">
        <v>22275</v>
      </c>
      <c r="D9851" s="268"/>
      <c r="E9851" s="267">
        <v>70</v>
      </c>
      <c r="F9851" s="269">
        <v>5775</v>
      </c>
      <c r="G9851" s="270">
        <v>11608.6</v>
      </c>
      <c r="M9851" s="267">
        <v>-85.166595752175567</v>
      </c>
    </row>
    <row r="9852" spans="1:13" x14ac:dyDescent="0.25">
      <c r="A9852" s="267">
        <v>14521460</v>
      </c>
      <c r="B9852" s="267" t="s">
        <v>20775</v>
      </c>
      <c r="C9852" s="267" t="s">
        <v>22275</v>
      </c>
      <c r="D9852" s="268"/>
      <c r="E9852" s="267">
        <v>60</v>
      </c>
      <c r="F9852" s="269">
        <v>4805</v>
      </c>
      <c r="G9852" s="270">
        <v>9657.7999999999993</v>
      </c>
      <c r="M9852" s="267">
        <v>-80.168974743703757</v>
      </c>
    </row>
    <row r="9853" spans="1:13" x14ac:dyDescent="0.25">
      <c r="A9853" s="267">
        <v>14521470</v>
      </c>
      <c r="B9853" s="267" t="s">
        <v>20777</v>
      </c>
      <c r="C9853" s="267" t="s">
        <v>2525</v>
      </c>
      <c r="D9853" s="268"/>
      <c r="E9853" s="267">
        <v>70</v>
      </c>
      <c r="F9853" s="269">
        <v>1351</v>
      </c>
      <c r="G9853" s="270">
        <v>2715.4</v>
      </c>
      <c r="M9853" s="267">
        <v>-89.611586438522409</v>
      </c>
    </row>
    <row r="9854" spans="1:13" x14ac:dyDescent="0.25">
      <c r="A9854" s="267">
        <v>14521495</v>
      </c>
      <c r="B9854" s="267" t="s">
        <v>20779</v>
      </c>
      <c r="C9854" s="267" t="s">
        <v>22275</v>
      </c>
      <c r="D9854" s="268"/>
      <c r="E9854" s="267">
        <v>60</v>
      </c>
      <c r="F9854" s="269">
        <v>4115</v>
      </c>
      <c r="G9854" s="270">
        <v>8271.6</v>
      </c>
      <c r="M9854" s="267">
        <v>-80.514088922641264</v>
      </c>
    </row>
    <row r="9855" spans="1:13" x14ac:dyDescent="0.25">
      <c r="A9855" s="267">
        <v>14521500</v>
      </c>
      <c r="B9855" s="267" t="s">
        <v>20781</v>
      </c>
      <c r="C9855" s="267" t="s">
        <v>2525</v>
      </c>
      <c r="D9855" s="268"/>
      <c r="E9855" s="267">
        <v>50</v>
      </c>
      <c r="F9855" s="269">
        <v>2709</v>
      </c>
      <c r="G9855" s="270">
        <v>5444.2</v>
      </c>
      <c r="M9855" s="267">
        <v>-76.719185005468461</v>
      </c>
    </row>
    <row r="9856" spans="1:13" x14ac:dyDescent="0.25">
      <c r="A9856" s="267">
        <v>14521510</v>
      </c>
      <c r="B9856" s="267" t="s">
        <v>20783</v>
      </c>
      <c r="C9856" s="267" t="s">
        <v>22275</v>
      </c>
      <c r="D9856" s="268"/>
      <c r="E9856" s="267">
        <v>70</v>
      </c>
      <c r="F9856" s="269">
        <v>1101</v>
      </c>
      <c r="G9856" s="270">
        <v>2213.6</v>
      </c>
      <c r="M9856" s="267">
        <v>-88.306076462945853</v>
      </c>
    </row>
    <row r="9857" spans="1:13" x14ac:dyDescent="0.25">
      <c r="A9857" s="267">
        <v>14521520</v>
      </c>
      <c r="B9857" s="267" t="s">
        <v>20785</v>
      </c>
      <c r="C9857" s="267" t="s">
        <v>22275</v>
      </c>
      <c r="D9857" s="268"/>
      <c r="E9857" s="267">
        <v>70</v>
      </c>
      <c r="F9857" s="269">
        <v>1252</v>
      </c>
      <c r="G9857" s="270">
        <v>2516.8000000000002</v>
      </c>
      <c r="M9857" s="267">
        <v>-88.045515061802817</v>
      </c>
    </row>
    <row r="9858" spans="1:13" x14ac:dyDescent="0.25">
      <c r="A9858" s="267">
        <v>14521530</v>
      </c>
      <c r="B9858" s="267" t="s">
        <v>13775</v>
      </c>
      <c r="C9858" s="267" t="s">
        <v>22275</v>
      </c>
      <c r="D9858" s="268"/>
      <c r="E9858" s="267">
        <v>70</v>
      </c>
      <c r="F9858" s="269">
        <v>7409</v>
      </c>
      <c r="G9858" s="270">
        <v>14892</v>
      </c>
      <c r="M9858" s="267">
        <v>-88.635041539377283</v>
      </c>
    </row>
    <row r="9859" spans="1:13" x14ac:dyDescent="0.25">
      <c r="A9859" s="267">
        <v>14521540</v>
      </c>
      <c r="B9859" s="267" t="s">
        <v>20788</v>
      </c>
      <c r="C9859" s="267" t="s">
        <v>2525</v>
      </c>
      <c r="D9859" s="268"/>
      <c r="E9859" s="267">
        <v>70</v>
      </c>
      <c r="F9859" s="269">
        <v>2439</v>
      </c>
      <c r="G9859" s="270">
        <v>4902.8</v>
      </c>
      <c r="M9859" s="267">
        <v>-86.348245177969105</v>
      </c>
    </row>
    <row r="9860" spans="1:13" x14ac:dyDescent="0.25">
      <c r="A9860" s="267">
        <v>14521550</v>
      </c>
      <c r="B9860" s="267" t="s">
        <v>22306</v>
      </c>
      <c r="C9860" s="267" t="s">
        <v>22275</v>
      </c>
      <c r="D9860" s="268"/>
      <c r="E9860" s="267">
        <v>70</v>
      </c>
      <c r="F9860" s="269">
        <v>9003</v>
      </c>
      <c r="G9860" s="270">
        <v>18096.2</v>
      </c>
      <c r="M9860" s="267">
        <v>-86.372475171905393</v>
      </c>
    </row>
    <row r="9861" spans="1:13" x14ac:dyDescent="0.25">
      <c r="A9861" s="267">
        <v>14521560</v>
      </c>
      <c r="B9861" s="267" t="s">
        <v>20791</v>
      </c>
      <c r="C9861" s="267" t="s">
        <v>2525</v>
      </c>
      <c r="D9861" s="268"/>
      <c r="E9861" s="267">
        <v>70</v>
      </c>
      <c r="F9861" s="269">
        <v>3419</v>
      </c>
      <c r="G9861" s="270">
        <v>6872.4</v>
      </c>
      <c r="M9861" s="267">
        <v>-89.56976533050991</v>
      </c>
    </row>
    <row r="9862" spans="1:13" x14ac:dyDescent="0.25">
      <c r="A9862" s="267">
        <v>14521570</v>
      </c>
      <c r="B9862" s="267" t="s">
        <v>22307</v>
      </c>
      <c r="C9862" s="267" t="s">
        <v>2525</v>
      </c>
      <c r="D9862" s="268"/>
      <c r="E9862" s="267">
        <v>70</v>
      </c>
      <c r="F9862" s="269">
        <v>1188</v>
      </c>
      <c r="G9862" s="270">
        <v>2388.1999999999998</v>
      </c>
      <c r="M9862" s="267">
        <v>-89.362237380560572</v>
      </c>
    </row>
    <row r="9863" spans="1:13" x14ac:dyDescent="0.25">
      <c r="A9863" s="267">
        <v>14521590</v>
      </c>
      <c r="B9863" s="267" t="s">
        <v>22308</v>
      </c>
      <c r="C9863" s="267" t="s">
        <v>22275</v>
      </c>
      <c r="D9863" s="268"/>
      <c r="E9863" s="267">
        <v>50</v>
      </c>
      <c r="F9863" s="269">
        <v>5767</v>
      </c>
      <c r="G9863" s="270">
        <v>11591.4</v>
      </c>
      <c r="M9863" s="267">
        <v>-77.706865234405242</v>
      </c>
    </row>
    <row r="9864" spans="1:13" x14ac:dyDescent="0.25">
      <c r="A9864" s="267">
        <v>14521600</v>
      </c>
      <c r="B9864" s="267" t="s">
        <v>20795</v>
      </c>
      <c r="C9864" s="267" t="s">
        <v>2525</v>
      </c>
      <c r="D9864" s="268"/>
      <c r="E9864" s="267">
        <v>70</v>
      </c>
      <c r="F9864" s="269">
        <v>1760</v>
      </c>
      <c r="G9864" s="270">
        <v>3538.2</v>
      </c>
      <c r="M9864" s="267">
        <v>-85.894819779893595</v>
      </c>
    </row>
    <row r="9865" spans="1:13" x14ac:dyDescent="0.25">
      <c r="A9865" s="267">
        <v>14521610</v>
      </c>
      <c r="B9865" s="267" t="s">
        <v>20797</v>
      </c>
      <c r="C9865" s="267" t="s">
        <v>2525</v>
      </c>
      <c r="D9865" s="268"/>
      <c r="E9865" s="267">
        <v>70</v>
      </c>
      <c r="F9865" s="269">
        <v>579</v>
      </c>
      <c r="G9865" s="270">
        <v>1164.4000000000001</v>
      </c>
      <c r="M9865" s="267">
        <v>-91.926660754505789</v>
      </c>
    </row>
    <row r="9866" spans="1:13" x14ac:dyDescent="0.25">
      <c r="A9866" s="267">
        <v>14521620</v>
      </c>
      <c r="B9866" s="267" t="s">
        <v>22309</v>
      </c>
      <c r="C9866" s="267" t="s">
        <v>22275</v>
      </c>
      <c r="D9866" s="268"/>
      <c r="E9866" s="267">
        <v>70</v>
      </c>
      <c r="F9866" s="269">
        <v>3393</v>
      </c>
      <c r="G9866" s="270">
        <v>6819.4</v>
      </c>
      <c r="M9866" s="267">
        <v>-88.428266427557688</v>
      </c>
    </row>
    <row r="9867" spans="1:13" x14ac:dyDescent="0.25">
      <c r="A9867" s="267">
        <v>14521630</v>
      </c>
      <c r="B9867" s="267" t="s">
        <v>20800</v>
      </c>
      <c r="C9867" s="267" t="s">
        <v>2525</v>
      </c>
      <c r="D9867" s="268"/>
      <c r="E9867" s="267">
        <v>70</v>
      </c>
      <c r="F9867" s="269">
        <v>1748</v>
      </c>
      <c r="G9867" s="270">
        <v>3514</v>
      </c>
      <c r="M9867" s="267">
        <v>-87.405498116208378</v>
      </c>
    </row>
    <row r="9868" spans="1:13" x14ac:dyDescent="0.25">
      <c r="A9868" s="267">
        <v>14521640</v>
      </c>
      <c r="B9868" s="267" t="s">
        <v>20802</v>
      </c>
      <c r="C9868" s="267" t="s">
        <v>22275</v>
      </c>
      <c r="D9868" s="268"/>
      <c r="E9868" s="267">
        <v>70</v>
      </c>
      <c r="F9868" s="269">
        <v>2721</v>
      </c>
      <c r="G9868" s="270">
        <v>5469.8</v>
      </c>
      <c r="M9868" s="267">
        <v>-90.256780854146911</v>
      </c>
    </row>
    <row r="9869" spans="1:13" x14ac:dyDescent="0.25">
      <c r="A9869" s="267">
        <v>14521670</v>
      </c>
      <c r="B9869" s="267" t="s">
        <v>20804</v>
      </c>
      <c r="C9869" s="267" t="s">
        <v>22275</v>
      </c>
      <c r="D9869" s="268"/>
      <c r="E9869" s="267">
        <v>70</v>
      </c>
      <c r="F9869" s="269">
        <v>2009</v>
      </c>
      <c r="G9869" s="270">
        <v>4037.6</v>
      </c>
      <c r="M9869" s="267">
        <v>-88.624337551028461</v>
      </c>
    </row>
    <row r="9870" spans="1:13" x14ac:dyDescent="0.25">
      <c r="A9870" s="267">
        <v>14521690</v>
      </c>
      <c r="B9870" s="267" t="s">
        <v>20806</v>
      </c>
      <c r="C9870" s="267" t="s">
        <v>22275</v>
      </c>
      <c r="D9870" s="268"/>
      <c r="E9870" s="267">
        <v>70</v>
      </c>
      <c r="F9870" s="269">
        <v>5005</v>
      </c>
      <c r="G9870" s="270">
        <v>10059.799999999999</v>
      </c>
      <c r="M9870" s="267">
        <v>-88.055692041218123</v>
      </c>
    </row>
    <row r="9871" spans="1:13" x14ac:dyDescent="0.25">
      <c r="A9871" s="267">
        <v>14521700</v>
      </c>
      <c r="B9871" s="267" t="s">
        <v>20808</v>
      </c>
      <c r="C9871" s="267" t="s">
        <v>2525</v>
      </c>
      <c r="D9871" s="268"/>
      <c r="E9871" s="267">
        <v>70</v>
      </c>
      <c r="F9871" s="269">
        <v>2748</v>
      </c>
      <c r="G9871" s="270">
        <v>5524.4</v>
      </c>
      <c r="M9871" s="267">
        <v>-89.524994288961793</v>
      </c>
    </row>
    <row r="9872" spans="1:13" x14ac:dyDescent="0.25">
      <c r="A9872" s="267">
        <v>14521710</v>
      </c>
      <c r="B9872" s="267" t="s">
        <v>20810</v>
      </c>
      <c r="C9872" s="267" t="s">
        <v>22275</v>
      </c>
      <c r="D9872" s="268"/>
      <c r="E9872" s="267">
        <v>70</v>
      </c>
      <c r="F9872" s="269">
        <v>6287</v>
      </c>
      <c r="G9872" s="270">
        <v>12636.8</v>
      </c>
      <c r="M9872" s="267">
        <v>-85.927743875365948</v>
      </c>
    </row>
    <row r="9873" spans="1:13" x14ac:dyDescent="0.25">
      <c r="A9873" s="267">
        <v>14522010</v>
      </c>
      <c r="B9873" s="267" t="s">
        <v>20812</v>
      </c>
      <c r="C9873" s="267" t="s">
        <v>2525</v>
      </c>
      <c r="D9873" s="268"/>
      <c r="E9873" s="267">
        <v>60</v>
      </c>
      <c r="F9873" s="269">
        <v>997</v>
      </c>
      <c r="G9873" s="270">
        <v>2003.6</v>
      </c>
      <c r="M9873" s="267">
        <v>-84.155730598309518</v>
      </c>
    </row>
    <row r="9874" spans="1:13" x14ac:dyDescent="0.25">
      <c r="A9874" s="267">
        <v>14522020</v>
      </c>
      <c r="B9874" s="267" t="s">
        <v>20814</v>
      </c>
      <c r="C9874" s="267" t="s">
        <v>22275</v>
      </c>
      <c r="D9874" s="268"/>
      <c r="E9874" s="267">
        <v>70</v>
      </c>
      <c r="F9874" s="269">
        <v>2399</v>
      </c>
      <c r="G9874" s="270">
        <v>4822.3999999999996</v>
      </c>
      <c r="M9874" s="267">
        <v>-86.944961820116589</v>
      </c>
    </row>
    <row r="9875" spans="1:13" x14ac:dyDescent="0.25">
      <c r="A9875" s="267">
        <v>14522035</v>
      </c>
      <c r="B9875" s="267" t="s">
        <v>20816</v>
      </c>
      <c r="C9875" s="267" t="s">
        <v>2525</v>
      </c>
      <c r="D9875" s="268"/>
      <c r="E9875" s="267">
        <v>60</v>
      </c>
      <c r="F9875" s="269">
        <v>2954</v>
      </c>
      <c r="G9875" s="270">
        <v>5937.8</v>
      </c>
      <c r="M9875" s="267">
        <v>-84.484289395215413</v>
      </c>
    </row>
    <row r="9876" spans="1:13" x14ac:dyDescent="0.25">
      <c r="A9876" s="267">
        <v>14522050</v>
      </c>
      <c r="B9876" s="267" t="s">
        <v>20818</v>
      </c>
      <c r="C9876" s="267" t="s">
        <v>22275</v>
      </c>
      <c r="D9876" s="268"/>
      <c r="E9876" s="267">
        <v>60</v>
      </c>
      <c r="F9876" s="269">
        <v>5121</v>
      </c>
      <c r="G9876" s="270">
        <v>10294.200000000001</v>
      </c>
      <c r="M9876" s="267">
        <v>-80.792576539309607</v>
      </c>
    </row>
    <row r="9877" spans="1:13" x14ac:dyDescent="0.25">
      <c r="A9877" s="267">
        <v>14522060</v>
      </c>
      <c r="B9877" s="267" t="s">
        <v>20820</v>
      </c>
      <c r="C9877" s="267" t="s">
        <v>22275</v>
      </c>
      <c r="D9877" s="268"/>
      <c r="E9877" s="267">
        <v>70</v>
      </c>
      <c r="F9877" s="269">
        <v>5604</v>
      </c>
      <c r="G9877" s="270">
        <v>11264.4</v>
      </c>
      <c r="M9877" s="267">
        <v>-86.354902091671107</v>
      </c>
    </row>
    <row r="9878" spans="1:13" x14ac:dyDescent="0.25">
      <c r="A9878" s="267">
        <v>14522070</v>
      </c>
      <c r="B9878" s="267" t="s">
        <v>20822</v>
      </c>
      <c r="C9878" s="267" t="s">
        <v>2525</v>
      </c>
      <c r="D9878" s="268"/>
      <c r="E9878" s="267">
        <v>70</v>
      </c>
      <c r="F9878" s="269">
        <v>1634</v>
      </c>
      <c r="G9878" s="270">
        <v>3284.4</v>
      </c>
      <c r="M9878" s="267">
        <v>-87.527512939214361</v>
      </c>
    </row>
    <row r="9879" spans="1:13" x14ac:dyDescent="0.25">
      <c r="A9879" s="267">
        <v>14522080</v>
      </c>
      <c r="B9879" s="267" t="s">
        <v>20824</v>
      </c>
      <c r="C9879" s="267" t="s">
        <v>22275</v>
      </c>
      <c r="D9879" s="268"/>
      <c r="E9879" s="267">
        <v>60</v>
      </c>
      <c r="F9879" s="269">
        <v>11410</v>
      </c>
      <c r="G9879" s="270">
        <v>22934.6</v>
      </c>
      <c r="M9879" s="267">
        <v>-81.313314269029462</v>
      </c>
    </row>
    <row r="9880" spans="1:13" x14ac:dyDescent="0.25">
      <c r="A9880" s="267">
        <v>14522090</v>
      </c>
      <c r="B9880" s="267" t="s">
        <v>20826</v>
      </c>
      <c r="C9880" s="267" t="s">
        <v>2525</v>
      </c>
      <c r="D9880" s="268"/>
      <c r="E9880" s="267">
        <v>70</v>
      </c>
      <c r="F9880" s="269">
        <v>821</v>
      </c>
      <c r="G9880" s="270">
        <v>1650.4</v>
      </c>
      <c r="M9880" s="267">
        <v>-90.380682123993054</v>
      </c>
    </row>
    <row r="9881" spans="1:13" x14ac:dyDescent="0.25">
      <c r="A9881" s="267">
        <v>14522110</v>
      </c>
      <c r="B9881" s="267" t="s">
        <v>20828</v>
      </c>
      <c r="C9881" s="267" t="s">
        <v>2525</v>
      </c>
      <c r="D9881" s="268"/>
      <c r="E9881" s="267">
        <v>70</v>
      </c>
      <c r="F9881" s="269">
        <v>2215</v>
      </c>
      <c r="G9881" s="270">
        <v>4451.8</v>
      </c>
      <c r="M9881" s="267">
        <v>-89.626427992008331</v>
      </c>
    </row>
    <row r="9882" spans="1:13" x14ac:dyDescent="0.25">
      <c r="A9882" s="267">
        <v>14522120</v>
      </c>
      <c r="B9882" s="267" t="s">
        <v>20830</v>
      </c>
      <c r="C9882" s="267" t="s">
        <v>2525</v>
      </c>
      <c r="D9882" s="268"/>
      <c r="E9882" s="267">
        <v>70</v>
      </c>
      <c r="F9882" s="269">
        <v>1673</v>
      </c>
      <c r="G9882" s="270">
        <v>3363.4</v>
      </c>
      <c r="M9882" s="267">
        <v>-87.14197738664673</v>
      </c>
    </row>
    <row r="9883" spans="1:13" x14ac:dyDescent="0.25">
      <c r="A9883" s="267">
        <v>14522140</v>
      </c>
      <c r="B9883" s="267" t="s">
        <v>20832</v>
      </c>
      <c r="C9883" s="267" t="s">
        <v>22275</v>
      </c>
      <c r="D9883" s="268"/>
      <c r="E9883" s="267">
        <v>70</v>
      </c>
      <c r="F9883" s="269">
        <v>5721</v>
      </c>
      <c r="G9883" s="270">
        <v>11499.2</v>
      </c>
      <c r="M9883" s="267">
        <v>-86.298118074765441</v>
      </c>
    </row>
    <row r="9884" spans="1:13" x14ac:dyDescent="0.25">
      <c r="A9884" s="267">
        <v>14522150</v>
      </c>
      <c r="B9884" s="267" t="s">
        <v>22310</v>
      </c>
      <c r="C9884" s="267" t="s">
        <v>22275</v>
      </c>
      <c r="D9884" s="268"/>
      <c r="E9884" s="267">
        <v>70</v>
      </c>
      <c r="F9884" s="269">
        <v>7538</v>
      </c>
      <c r="G9884" s="270">
        <v>15151.4</v>
      </c>
      <c r="M9884" s="267">
        <v>-85.9641094033705</v>
      </c>
    </row>
    <row r="9885" spans="1:13" x14ac:dyDescent="0.25">
      <c r="A9885" s="267">
        <v>14522170</v>
      </c>
      <c r="B9885" s="267" t="s">
        <v>20835</v>
      </c>
      <c r="C9885" s="267" t="s">
        <v>22275</v>
      </c>
      <c r="D9885" s="268"/>
      <c r="E9885" s="267">
        <v>70</v>
      </c>
      <c r="F9885" s="269">
        <v>1521</v>
      </c>
      <c r="G9885" s="270">
        <v>3057.8</v>
      </c>
      <c r="M9885" s="267">
        <v>-87.631318422379479</v>
      </c>
    </row>
    <row r="9886" spans="1:13" x14ac:dyDescent="0.25">
      <c r="A9886" s="267">
        <v>14522180</v>
      </c>
      <c r="B9886" s="267" t="s">
        <v>20837</v>
      </c>
      <c r="C9886" s="267" t="s">
        <v>22275</v>
      </c>
      <c r="D9886" s="268"/>
      <c r="E9886" s="267">
        <v>50</v>
      </c>
      <c r="F9886" s="269">
        <v>20240</v>
      </c>
      <c r="G9886" s="270">
        <v>40682.800000000003</v>
      </c>
      <c r="M9886" s="267">
        <v>-70.9539422758873</v>
      </c>
    </row>
    <row r="9887" spans="1:13" x14ac:dyDescent="0.25">
      <c r="A9887" s="267">
        <v>14522190</v>
      </c>
      <c r="B9887" s="267" t="s">
        <v>20839</v>
      </c>
      <c r="C9887" s="267" t="s">
        <v>22275</v>
      </c>
      <c r="D9887" s="268"/>
      <c r="E9887" s="267">
        <v>70</v>
      </c>
      <c r="F9887" s="269">
        <v>2268</v>
      </c>
      <c r="G9887" s="270">
        <v>4559.2</v>
      </c>
      <c r="M9887" s="267">
        <v>-86.737005067477355</v>
      </c>
    </row>
    <row r="9888" spans="1:13" x14ac:dyDescent="0.25">
      <c r="A9888" s="267">
        <v>14522200</v>
      </c>
      <c r="B9888" s="267" t="s">
        <v>20841</v>
      </c>
      <c r="C9888" s="267" t="s">
        <v>2525</v>
      </c>
      <c r="D9888" s="268"/>
      <c r="E9888" s="267">
        <v>70</v>
      </c>
      <c r="F9888" s="269">
        <v>1298</v>
      </c>
      <c r="G9888" s="270">
        <v>2609.6</v>
      </c>
      <c r="M9888" s="267">
        <v>-91.10066175243324</v>
      </c>
    </row>
    <row r="9889" spans="1:13" x14ac:dyDescent="0.25">
      <c r="A9889" s="267">
        <v>14522210</v>
      </c>
      <c r="B9889" s="267" t="s">
        <v>20843</v>
      </c>
      <c r="C9889" s="267" t="s">
        <v>22275</v>
      </c>
      <c r="D9889" s="268"/>
      <c r="E9889" s="267">
        <v>60</v>
      </c>
      <c r="F9889" s="269">
        <v>2907</v>
      </c>
      <c r="G9889" s="270">
        <v>5842.4</v>
      </c>
      <c r="M9889" s="267">
        <v>-84.003704916363986</v>
      </c>
    </row>
    <row r="9890" spans="1:13" x14ac:dyDescent="0.25">
      <c r="A9890" s="267">
        <v>14522220</v>
      </c>
      <c r="B9890" s="267" t="s">
        <v>20845</v>
      </c>
      <c r="C9890" s="267" t="s">
        <v>2525</v>
      </c>
      <c r="D9890" s="268"/>
      <c r="E9890" s="267">
        <v>70</v>
      </c>
      <c r="F9890" s="269">
        <v>1478</v>
      </c>
      <c r="G9890" s="270">
        <v>2970.4</v>
      </c>
      <c r="M9890" s="267">
        <v>-86.158751877768509</v>
      </c>
    </row>
    <row r="9891" spans="1:13" x14ac:dyDescent="0.25">
      <c r="A9891" s="267">
        <v>14522230</v>
      </c>
      <c r="B9891" s="267" t="s">
        <v>20847</v>
      </c>
      <c r="C9891" s="267" t="s">
        <v>22275</v>
      </c>
      <c r="D9891" s="268"/>
      <c r="E9891" s="267">
        <v>60</v>
      </c>
      <c r="F9891" s="269">
        <v>4379</v>
      </c>
      <c r="G9891" s="270">
        <v>8802.6</v>
      </c>
      <c r="M9891" s="267">
        <v>-84.65533060481215</v>
      </c>
    </row>
    <row r="9892" spans="1:13" x14ac:dyDescent="0.25">
      <c r="A9892" s="267">
        <v>14522240</v>
      </c>
      <c r="B9892" s="267" t="s">
        <v>20849</v>
      </c>
      <c r="C9892" s="267" t="s">
        <v>2525</v>
      </c>
      <c r="D9892" s="268"/>
      <c r="E9892" s="267">
        <v>50</v>
      </c>
      <c r="F9892" s="269">
        <v>2650</v>
      </c>
      <c r="G9892" s="270">
        <v>5325.6</v>
      </c>
      <c r="M9892" s="267">
        <v>-73.583058379786124</v>
      </c>
    </row>
    <row r="9893" spans="1:13" x14ac:dyDescent="0.25">
      <c r="A9893" s="267">
        <v>14522250</v>
      </c>
      <c r="B9893" s="267" t="s">
        <v>20851</v>
      </c>
      <c r="C9893" s="267" t="s">
        <v>22275</v>
      </c>
      <c r="D9893" s="268"/>
      <c r="E9893" s="267">
        <v>70</v>
      </c>
      <c r="F9893" s="269">
        <v>3805</v>
      </c>
      <c r="G9893" s="270">
        <v>7647.8</v>
      </c>
      <c r="M9893" s="267">
        <v>-87.140176220285014</v>
      </c>
    </row>
    <row r="9894" spans="1:13" x14ac:dyDescent="0.25">
      <c r="A9894" s="267">
        <v>14522260</v>
      </c>
      <c r="B9894" s="267" t="s">
        <v>20853</v>
      </c>
      <c r="C9894" s="267" t="s">
        <v>2525</v>
      </c>
      <c r="D9894" s="268"/>
      <c r="E9894" s="267">
        <v>50</v>
      </c>
      <c r="F9894" s="269">
        <v>2242</v>
      </c>
      <c r="G9894" s="270">
        <v>4506</v>
      </c>
      <c r="M9894" s="267">
        <v>-58.413617693039122</v>
      </c>
    </row>
    <row r="9895" spans="1:13" x14ac:dyDescent="0.25">
      <c r="A9895" s="267">
        <v>14522280</v>
      </c>
      <c r="B9895" s="267" t="s">
        <v>8371</v>
      </c>
      <c r="C9895" s="267" t="s">
        <v>2525</v>
      </c>
      <c r="D9895" s="268"/>
      <c r="E9895" s="267">
        <v>70</v>
      </c>
      <c r="F9895" s="269">
        <v>783</v>
      </c>
      <c r="G9895" s="270">
        <v>1573</v>
      </c>
      <c r="M9895" s="267">
        <v>-88.094753044053093</v>
      </c>
    </row>
    <row r="9896" spans="1:13" x14ac:dyDescent="0.25">
      <c r="A9896" s="267">
        <v>14522290</v>
      </c>
      <c r="B9896" s="267" t="s">
        <v>20856</v>
      </c>
      <c r="C9896" s="267" t="s">
        <v>2525</v>
      </c>
      <c r="D9896" s="268"/>
      <c r="E9896" s="267">
        <v>70</v>
      </c>
      <c r="F9896" s="269">
        <v>1378</v>
      </c>
      <c r="G9896" s="270">
        <v>2768.8</v>
      </c>
      <c r="M9896" s="267">
        <v>-90.760327509991669</v>
      </c>
    </row>
    <row r="9897" spans="1:13" x14ac:dyDescent="0.25">
      <c r="A9897" s="267">
        <v>14522300</v>
      </c>
      <c r="B9897" s="267" t="s">
        <v>20858</v>
      </c>
      <c r="C9897" s="267" t="s">
        <v>2525</v>
      </c>
      <c r="D9897" s="268"/>
      <c r="E9897" s="267">
        <v>50</v>
      </c>
      <c r="F9897" s="269">
        <v>1152</v>
      </c>
      <c r="G9897" s="270">
        <v>2316.4</v>
      </c>
      <c r="M9897" s="267">
        <v>-77.849330697103852</v>
      </c>
    </row>
    <row r="9898" spans="1:13" x14ac:dyDescent="0.25">
      <c r="A9898" s="267">
        <v>14522310</v>
      </c>
      <c r="B9898" s="267" t="s">
        <v>20860</v>
      </c>
      <c r="C9898" s="267" t="s">
        <v>22275</v>
      </c>
      <c r="D9898" s="268"/>
      <c r="E9898" s="267">
        <v>60</v>
      </c>
      <c r="F9898" s="269">
        <v>4410</v>
      </c>
      <c r="G9898" s="270">
        <v>8863.6</v>
      </c>
      <c r="M9898" s="267">
        <v>-84.343644348735239</v>
      </c>
    </row>
    <row r="9899" spans="1:13" x14ac:dyDescent="0.25">
      <c r="A9899" s="267">
        <v>14522320</v>
      </c>
      <c r="B9899" s="267" t="s">
        <v>9511</v>
      </c>
      <c r="C9899" s="267" t="s">
        <v>2525</v>
      </c>
      <c r="D9899" s="268"/>
      <c r="E9899" s="267">
        <v>70</v>
      </c>
      <c r="F9899" s="269">
        <v>1790</v>
      </c>
      <c r="G9899" s="270">
        <v>3598.8</v>
      </c>
      <c r="M9899" s="267">
        <v>-88.861621262178588</v>
      </c>
    </row>
    <row r="9900" spans="1:13" x14ac:dyDescent="0.25">
      <c r="A9900" s="267">
        <v>14522330</v>
      </c>
      <c r="B9900" s="267" t="s">
        <v>7312</v>
      </c>
      <c r="C9900" s="267" t="s">
        <v>2525</v>
      </c>
      <c r="D9900" s="268"/>
      <c r="E9900" s="267">
        <v>50</v>
      </c>
      <c r="F9900" s="269">
        <v>3750</v>
      </c>
      <c r="G9900" s="270">
        <v>7537.4</v>
      </c>
      <c r="M9900" s="267">
        <v>-75.920357259603961</v>
      </c>
    </row>
    <row r="9901" spans="1:13" x14ac:dyDescent="0.25">
      <c r="A9901" s="267">
        <v>14522340</v>
      </c>
      <c r="B9901" s="267" t="s">
        <v>22219</v>
      </c>
      <c r="C9901" s="267" t="s">
        <v>2525</v>
      </c>
      <c r="D9901" s="268"/>
      <c r="E9901" s="267">
        <v>70</v>
      </c>
      <c r="F9901" s="269">
        <v>1400</v>
      </c>
      <c r="G9901" s="270">
        <v>2815</v>
      </c>
      <c r="M9901" s="267">
        <v>-85.53981527340224</v>
      </c>
    </row>
    <row r="9902" spans="1:13" x14ac:dyDescent="0.25">
      <c r="A9902" s="267">
        <v>14522350</v>
      </c>
      <c r="B9902" s="267" t="s">
        <v>20865</v>
      </c>
      <c r="C9902" s="267" t="s">
        <v>22275</v>
      </c>
      <c r="D9902" s="268"/>
      <c r="E9902" s="267">
        <v>70</v>
      </c>
      <c r="F9902" s="269">
        <v>2337</v>
      </c>
      <c r="G9902" s="270">
        <v>4697</v>
      </c>
      <c r="M9902" s="267">
        <v>-90.955552015455794</v>
      </c>
    </row>
    <row r="9903" spans="1:13" x14ac:dyDescent="0.25">
      <c r="A9903" s="267">
        <v>14522360</v>
      </c>
      <c r="B9903" s="267" t="s">
        <v>20867</v>
      </c>
      <c r="C9903" s="267" t="s">
        <v>22275</v>
      </c>
      <c r="D9903" s="268"/>
      <c r="E9903" s="267">
        <v>60</v>
      </c>
      <c r="F9903" s="269">
        <v>7625</v>
      </c>
      <c r="G9903" s="270">
        <v>15325.8</v>
      </c>
      <c r="M9903" s="267">
        <v>-82.052986668198329</v>
      </c>
    </row>
    <row r="9904" spans="1:13" x14ac:dyDescent="0.25">
      <c r="A9904" s="267">
        <v>14522370</v>
      </c>
      <c r="B9904" s="267" t="s">
        <v>20869</v>
      </c>
      <c r="C9904" s="267" t="s">
        <v>2525</v>
      </c>
      <c r="D9904" s="268"/>
      <c r="E9904" s="267">
        <v>60</v>
      </c>
      <c r="F9904" s="269">
        <v>1217</v>
      </c>
      <c r="G9904" s="270">
        <v>2446.4</v>
      </c>
      <c r="M9904" s="267">
        <v>-81.50651213182806</v>
      </c>
    </row>
    <row r="9905" spans="1:13" x14ac:dyDescent="0.25">
      <c r="A9905" s="267">
        <v>14522380</v>
      </c>
      <c r="B9905" s="267" t="s">
        <v>20871</v>
      </c>
      <c r="C9905" s="267" t="s">
        <v>2525</v>
      </c>
      <c r="D9905" s="268"/>
      <c r="E9905" s="267">
        <v>50</v>
      </c>
      <c r="F9905" s="269">
        <v>1093</v>
      </c>
      <c r="G9905" s="270">
        <v>2197</v>
      </c>
      <c r="M9905" s="267">
        <v>-72.872157072621803</v>
      </c>
    </row>
    <row r="9906" spans="1:13" x14ac:dyDescent="0.25">
      <c r="A9906" s="267">
        <v>14522390</v>
      </c>
      <c r="B9906" s="267" t="s">
        <v>22220</v>
      </c>
      <c r="C9906" s="267" t="s">
        <v>2525</v>
      </c>
      <c r="D9906" s="268"/>
      <c r="E9906" s="267">
        <v>70</v>
      </c>
      <c r="F9906" s="269">
        <v>1341</v>
      </c>
      <c r="G9906" s="270">
        <v>2696.2</v>
      </c>
      <c r="M9906" s="267">
        <v>-86.165687813554442</v>
      </c>
    </row>
    <row r="9907" spans="1:13" x14ac:dyDescent="0.25">
      <c r="A9907" s="267">
        <v>14522400</v>
      </c>
      <c r="B9907" s="267" t="s">
        <v>22221</v>
      </c>
      <c r="C9907" s="267" t="s">
        <v>2525</v>
      </c>
      <c r="D9907" s="268"/>
      <c r="E9907" s="267">
        <v>70</v>
      </c>
      <c r="F9907" s="269">
        <v>1447</v>
      </c>
      <c r="G9907" s="270">
        <v>2909.4</v>
      </c>
      <c r="M9907" s="267">
        <v>-91.003157420249892</v>
      </c>
    </row>
    <row r="9908" spans="1:13" x14ac:dyDescent="0.25">
      <c r="A9908" s="267">
        <v>14522420</v>
      </c>
      <c r="B9908" s="267" t="s">
        <v>20875</v>
      </c>
      <c r="C9908" s="267" t="s">
        <v>2525</v>
      </c>
      <c r="D9908" s="268"/>
      <c r="E9908" s="267">
        <v>60</v>
      </c>
      <c r="F9908" s="269">
        <v>2499</v>
      </c>
      <c r="G9908" s="270">
        <v>5023.8</v>
      </c>
      <c r="M9908" s="267">
        <v>-81.723152673151887</v>
      </c>
    </row>
    <row r="9909" spans="1:13" x14ac:dyDescent="0.25">
      <c r="A9909" s="267">
        <v>14522430</v>
      </c>
      <c r="B9909" s="267" t="s">
        <v>20877</v>
      </c>
      <c r="C9909" s="267" t="s">
        <v>2525</v>
      </c>
      <c r="D9909" s="268"/>
      <c r="E9909" s="267">
        <v>70</v>
      </c>
      <c r="F9909" s="269">
        <v>1727</v>
      </c>
      <c r="G9909" s="270">
        <v>3471</v>
      </c>
      <c r="M9909" s="267">
        <v>-87.649887056860152</v>
      </c>
    </row>
    <row r="9910" spans="1:13" x14ac:dyDescent="0.25">
      <c r="A9910" s="267">
        <v>14522440</v>
      </c>
      <c r="B9910" s="267" t="s">
        <v>20879</v>
      </c>
      <c r="C9910" s="267" t="s">
        <v>22275</v>
      </c>
      <c r="D9910" s="268"/>
      <c r="E9910" s="267">
        <v>60</v>
      </c>
      <c r="F9910" s="269">
        <v>4240</v>
      </c>
      <c r="G9910" s="270">
        <v>8522</v>
      </c>
      <c r="M9910" s="267">
        <v>-82.972595016600295</v>
      </c>
    </row>
    <row r="9911" spans="1:13" x14ac:dyDescent="0.25">
      <c r="A9911" s="267">
        <v>14522450</v>
      </c>
      <c r="B9911" s="267" t="s">
        <v>20881</v>
      </c>
      <c r="C9911" s="267" t="s">
        <v>2525</v>
      </c>
      <c r="D9911" s="268"/>
      <c r="E9911" s="267">
        <v>60</v>
      </c>
      <c r="F9911" s="269">
        <v>1947</v>
      </c>
      <c r="G9911" s="270">
        <v>3913.2</v>
      </c>
      <c r="M9911" s="267">
        <v>-83.495764614711348</v>
      </c>
    </row>
    <row r="9912" spans="1:13" x14ac:dyDescent="0.25">
      <c r="A9912" s="267">
        <v>14522460</v>
      </c>
      <c r="B9912" s="267" t="s">
        <v>20883</v>
      </c>
      <c r="C9912" s="267" t="s">
        <v>22275</v>
      </c>
      <c r="D9912" s="268"/>
      <c r="E9912" s="267">
        <v>60</v>
      </c>
      <c r="F9912" s="269">
        <v>4729</v>
      </c>
      <c r="G9912" s="270">
        <v>9505</v>
      </c>
      <c r="M9912" s="267">
        <v>-83.998383482220532</v>
      </c>
    </row>
    <row r="9913" spans="1:13" x14ac:dyDescent="0.25">
      <c r="A9913" s="267">
        <v>14522470</v>
      </c>
      <c r="B9913" s="267" t="s">
        <v>20885</v>
      </c>
      <c r="C9913" s="267" t="s">
        <v>2525</v>
      </c>
      <c r="D9913" s="268"/>
      <c r="E9913" s="267">
        <v>70</v>
      </c>
      <c r="F9913" s="269">
        <v>1045</v>
      </c>
      <c r="G9913" s="270">
        <v>2100</v>
      </c>
      <c r="M9913" s="267">
        <v>-88.373039685360496</v>
      </c>
    </row>
    <row r="9914" spans="1:13" x14ac:dyDescent="0.25">
      <c r="A9914" s="267">
        <v>14522480</v>
      </c>
      <c r="B9914" s="267" t="s">
        <v>20887</v>
      </c>
      <c r="C9914" s="267" t="s">
        <v>2525</v>
      </c>
      <c r="D9914" s="268"/>
      <c r="E9914" s="267">
        <v>70</v>
      </c>
      <c r="F9914" s="269">
        <v>1516</v>
      </c>
      <c r="G9914" s="270">
        <v>3047.4</v>
      </c>
      <c r="M9914" s="267">
        <v>-88.537603172570826</v>
      </c>
    </row>
    <row r="9915" spans="1:13" x14ac:dyDescent="0.25">
      <c r="A9915" s="267">
        <v>14522490</v>
      </c>
      <c r="B9915" s="267" t="s">
        <v>20889</v>
      </c>
      <c r="C9915" s="267" t="s">
        <v>22275</v>
      </c>
      <c r="D9915" s="268"/>
      <c r="E9915" s="267">
        <v>60</v>
      </c>
      <c r="F9915" s="269">
        <v>3082</v>
      </c>
      <c r="G9915" s="270">
        <v>6195.4</v>
      </c>
      <c r="M9915" s="267">
        <v>-84.098624723734474</v>
      </c>
    </row>
    <row r="9916" spans="1:13" x14ac:dyDescent="0.25">
      <c r="A9916" s="267">
        <v>14522500</v>
      </c>
      <c r="B9916" s="267" t="s">
        <v>20891</v>
      </c>
      <c r="C9916" s="267" t="s">
        <v>2525</v>
      </c>
      <c r="D9916" s="268"/>
      <c r="E9916" s="267">
        <v>70</v>
      </c>
      <c r="F9916" s="269">
        <v>1811</v>
      </c>
      <c r="G9916" s="270">
        <v>3640.6</v>
      </c>
      <c r="M9916" s="267">
        <v>-85.533648963702248</v>
      </c>
    </row>
    <row r="9917" spans="1:13" x14ac:dyDescent="0.25">
      <c r="A9917" s="267">
        <v>14522510</v>
      </c>
      <c r="B9917" s="267" t="s">
        <v>20893</v>
      </c>
      <c r="C9917" s="267" t="s">
        <v>22275</v>
      </c>
      <c r="D9917" s="268"/>
      <c r="E9917" s="267">
        <v>70</v>
      </c>
      <c r="F9917" s="269">
        <v>3944</v>
      </c>
      <c r="G9917" s="270">
        <v>7928.2</v>
      </c>
      <c r="M9917" s="267">
        <v>-88.65563357425691</v>
      </c>
    </row>
    <row r="9918" spans="1:13" x14ac:dyDescent="0.25">
      <c r="A9918" s="267">
        <v>14522520</v>
      </c>
      <c r="B9918" s="267" t="s">
        <v>20895</v>
      </c>
      <c r="C9918" s="267" t="s">
        <v>22275</v>
      </c>
      <c r="D9918" s="268"/>
      <c r="E9918" s="267">
        <v>70</v>
      </c>
      <c r="F9918" s="269">
        <v>995</v>
      </c>
      <c r="G9918" s="270">
        <v>2000</v>
      </c>
      <c r="M9918" s="267">
        <v>-85.430915365379605</v>
      </c>
    </row>
    <row r="9919" spans="1:13" x14ac:dyDescent="0.25">
      <c r="A9919" s="267">
        <v>14522530</v>
      </c>
      <c r="B9919" s="267" t="s">
        <v>20897</v>
      </c>
      <c r="C9919" s="267" t="s">
        <v>2525</v>
      </c>
      <c r="D9919" s="268"/>
      <c r="E9919" s="267">
        <v>70</v>
      </c>
      <c r="F9919" s="269">
        <v>935</v>
      </c>
      <c r="G9919" s="270">
        <v>1880.2</v>
      </c>
      <c r="M9919" s="267">
        <v>-90.001578420944796</v>
      </c>
    </row>
    <row r="9920" spans="1:13" x14ac:dyDescent="0.25">
      <c r="A9920" s="267">
        <v>14522540</v>
      </c>
      <c r="B9920" s="267" t="s">
        <v>20899</v>
      </c>
      <c r="C9920" s="267" t="s">
        <v>2525</v>
      </c>
      <c r="D9920" s="268"/>
      <c r="E9920" s="267">
        <v>70</v>
      </c>
      <c r="F9920" s="269">
        <v>2534</v>
      </c>
      <c r="G9920" s="270">
        <v>5094.2</v>
      </c>
      <c r="M9920" s="267">
        <v>-90.743849470260002</v>
      </c>
    </row>
    <row r="9921" spans="1:13" x14ac:dyDescent="0.25">
      <c r="A9921" s="267">
        <v>14522550</v>
      </c>
      <c r="B9921" s="267" t="s">
        <v>20901</v>
      </c>
      <c r="C9921" s="267" t="s">
        <v>2525</v>
      </c>
      <c r="D9921" s="268"/>
      <c r="E9921" s="267">
        <v>70</v>
      </c>
      <c r="F9921" s="269">
        <v>1240</v>
      </c>
      <c r="G9921" s="270">
        <v>2491.8000000000002</v>
      </c>
      <c r="M9921" s="267">
        <v>-90.857115288727158</v>
      </c>
    </row>
    <row r="9922" spans="1:13" x14ac:dyDescent="0.25">
      <c r="A9922" s="267">
        <v>14522570</v>
      </c>
      <c r="B9922" s="267" t="s">
        <v>20903</v>
      </c>
      <c r="C9922" s="267" t="s">
        <v>22275</v>
      </c>
      <c r="D9922" s="268"/>
      <c r="E9922" s="267">
        <v>60</v>
      </c>
      <c r="F9922" s="269">
        <v>4239</v>
      </c>
      <c r="G9922" s="270">
        <v>8520.7999999999993</v>
      </c>
      <c r="M9922" s="267">
        <v>-80.833634122160746</v>
      </c>
    </row>
    <row r="9923" spans="1:13" x14ac:dyDescent="0.25">
      <c r="A9923" s="267">
        <v>14522580</v>
      </c>
      <c r="B9923" s="267" t="s">
        <v>20905</v>
      </c>
      <c r="C9923" s="267" t="s">
        <v>2525</v>
      </c>
      <c r="D9923" s="268"/>
      <c r="E9923" s="267">
        <v>70</v>
      </c>
      <c r="F9923" s="269">
        <v>991</v>
      </c>
      <c r="G9923" s="270">
        <v>1991.2</v>
      </c>
      <c r="M9923" s="267">
        <v>-87.153428922156252</v>
      </c>
    </row>
    <row r="9924" spans="1:13" x14ac:dyDescent="0.25">
      <c r="A9924" s="267">
        <v>14522590</v>
      </c>
      <c r="B9924" s="267" t="s">
        <v>22222</v>
      </c>
      <c r="C9924" s="267" t="s">
        <v>2525</v>
      </c>
      <c r="D9924" s="268"/>
      <c r="E9924" s="267">
        <v>50</v>
      </c>
      <c r="F9924" s="269">
        <v>1301</v>
      </c>
      <c r="G9924" s="270">
        <v>2614.6</v>
      </c>
      <c r="M9924" s="267">
        <v>-62.065156103894779</v>
      </c>
    </row>
    <row r="9925" spans="1:13" x14ac:dyDescent="0.25">
      <c r="A9925" s="267">
        <v>14522600</v>
      </c>
      <c r="B9925" s="267" t="s">
        <v>20908</v>
      </c>
      <c r="C9925" s="267" t="s">
        <v>2525</v>
      </c>
      <c r="D9925" s="268"/>
      <c r="E9925" s="267">
        <v>50</v>
      </c>
      <c r="F9925" s="269">
        <v>395</v>
      </c>
      <c r="G9925" s="270">
        <v>793.2</v>
      </c>
      <c r="M9925" s="267">
        <v>-72.505618805739076</v>
      </c>
    </row>
    <row r="9926" spans="1:13" x14ac:dyDescent="0.25">
      <c r="A9926" s="267">
        <v>14522620</v>
      </c>
      <c r="B9926" s="267" t="s">
        <v>20910</v>
      </c>
      <c r="C9926" s="267" t="s">
        <v>2525</v>
      </c>
      <c r="D9926" s="268"/>
      <c r="E9926" s="267">
        <v>70</v>
      </c>
      <c r="F9926" s="269">
        <v>671</v>
      </c>
      <c r="G9926" s="270">
        <v>1347.8</v>
      </c>
      <c r="M9926" s="267">
        <v>-88.823011404819994</v>
      </c>
    </row>
    <row r="9927" spans="1:13" x14ac:dyDescent="0.25">
      <c r="A9927" s="267">
        <v>14523010</v>
      </c>
      <c r="B9927" s="267" t="s">
        <v>22311</v>
      </c>
      <c r="C9927" s="267" t="s">
        <v>22275</v>
      </c>
      <c r="D9927" s="268"/>
      <c r="E9927" s="267">
        <v>60</v>
      </c>
      <c r="F9927" s="269">
        <v>2629</v>
      </c>
      <c r="G9927" s="270">
        <v>5284.2</v>
      </c>
      <c r="M9927" s="267">
        <v>-84.666515469564388</v>
      </c>
    </row>
    <row r="9928" spans="1:13" x14ac:dyDescent="0.25">
      <c r="A9928" s="267">
        <v>14523020</v>
      </c>
      <c r="B9928" s="267" t="s">
        <v>22312</v>
      </c>
      <c r="C9928" s="267" t="s">
        <v>22275</v>
      </c>
      <c r="D9928" s="268"/>
      <c r="E9928" s="267">
        <v>70</v>
      </c>
      <c r="F9928" s="269">
        <v>9762</v>
      </c>
      <c r="G9928" s="270">
        <v>19621.8</v>
      </c>
      <c r="M9928" s="267">
        <v>-86.408988766742254</v>
      </c>
    </row>
    <row r="9929" spans="1:13" x14ac:dyDescent="0.25">
      <c r="A9929" s="267">
        <v>14523030</v>
      </c>
      <c r="B9929" s="267" t="s">
        <v>20914</v>
      </c>
      <c r="C9929" s="267" t="s">
        <v>2525</v>
      </c>
      <c r="D9929" s="268"/>
      <c r="E9929" s="267">
        <v>70</v>
      </c>
      <c r="F9929" s="269">
        <v>1018</v>
      </c>
      <c r="G9929" s="270">
        <v>2045.4</v>
      </c>
      <c r="M9929" s="267">
        <v>-87.956704937659737</v>
      </c>
    </row>
    <row r="9930" spans="1:13" x14ac:dyDescent="0.25">
      <c r="A9930" s="267">
        <v>14523040</v>
      </c>
      <c r="B9930" s="267" t="s">
        <v>20916</v>
      </c>
      <c r="C9930" s="267" t="s">
        <v>22275</v>
      </c>
      <c r="D9930" s="268"/>
      <c r="E9930" s="267">
        <v>70</v>
      </c>
      <c r="F9930" s="269">
        <v>1863</v>
      </c>
      <c r="G9930" s="270">
        <v>3744.8</v>
      </c>
      <c r="M9930" s="267">
        <v>-85.590009564425685</v>
      </c>
    </row>
    <row r="9931" spans="1:13" x14ac:dyDescent="0.25">
      <c r="A9931" s="267">
        <v>14523050</v>
      </c>
      <c r="B9931" s="267" t="s">
        <v>1631</v>
      </c>
      <c r="C9931" s="267" t="s">
        <v>2525</v>
      </c>
      <c r="D9931" s="268"/>
      <c r="E9931" s="267">
        <v>70</v>
      </c>
      <c r="F9931" s="269">
        <v>511</v>
      </c>
      <c r="G9931" s="270">
        <v>1027.4000000000001</v>
      </c>
      <c r="M9931" s="267">
        <v>-89.692383989834681</v>
      </c>
    </row>
    <row r="9932" spans="1:13" x14ac:dyDescent="0.25">
      <c r="A9932" s="267">
        <v>14523060</v>
      </c>
      <c r="B9932" s="267" t="s">
        <v>20919</v>
      </c>
      <c r="C9932" s="267" t="s">
        <v>2525</v>
      </c>
      <c r="D9932" s="268"/>
      <c r="E9932" s="267">
        <v>70</v>
      </c>
      <c r="F9932" s="269">
        <v>632</v>
      </c>
      <c r="G9932" s="270">
        <v>1270</v>
      </c>
      <c r="M9932" s="267">
        <v>-89.869727301928933</v>
      </c>
    </row>
    <row r="9933" spans="1:13" x14ac:dyDescent="0.25">
      <c r="A9933" s="267">
        <v>14523080</v>
      </c>
      <c r="B9933" s="267" t="s">
        <v>20921</v>
      </c>
      <c r="C9933" s="267" t="s">
        <v>2525</v>
      </c>
      <c r="D9933" s="268"/>
      <c r="E9933" s="267">
        <v>70</v>
      </c>
      <c r="F9933" s="269">
        <v>638</v>
      </c>
      <c r="G9933" s="270">
        <v>1282</v>
      </c>
      <c r="M9933" s="267">
        <v>-88.913363351239298</v>
      </c>
    </row>
    <row r="9934" spans="1:13" x14ac:dyDescent="0.25">
      <c r="A9934" s="267">
        <v>14523090</v>
      </c>
      <c r="B9934" s="267" t="s">
        <v>20923</v>
      </c>
      <c r="C9934" s="267" t="s">
        <v>2525</v>
      </c>
      <c r="D9934" s="268"/>
      <c r="E9934" s="267">
        <v>60</v>
      </c>
      <c r="F9934" s="269">
        <v>1378</v>
      </c>
      <c r="G9934" s="270">
        <v>2769.4</v>
      </c>
      <c r="M9934" s="267">
        <v>-84.062504224775211</v>
      </c>
    </row>
    <row r="9935" spans="1:13" x14ac:dyDescent="0.25">
      <c r="A9935" s="267">
        <v>14523100</v>
      </c>
      <c r="B9935" s="267" t="s">
        <v>20925</v>
      </c>
      <c r="C9935" s="267" t="s">
        <v>22275</v>
      </c>
      <c r="D9935" s="268"/>
      <c r="E9935" s="267">
        <v>70</v>
      </c>
      <c r="F9935" s="269">
        <v>2228</v>
      </c>
      <c r="G9935" s="270">
        <v>4479</v>
      </c>
      <c r="M9935" s="267">
        <v>-88.734117444319878</v>
      </c>
    </row>
    <row r="9936" spans="1:13" x14ac:dyDescent="0.25">
      <c r="A9936" s="267">
        <v>14523120</v>
      </c>
      <c r="B9936" s="267" t="s">
        <v>22313</v>
      </c>
      <c r="C9936" s="267" t="s">
        <v>22275</v>
      </c>
      <c r="D9936" s="268"/>
      <c r="E9936" s="267">
        <v>60</v>
      </c>
      <c r="F9936" s="269">
        <v>4266</v>
      </c>
      <c r="G9936" s="270">
        <v>8575.2000000000007</v>
      </c>
      <c r="M9936" s="267">
        <v>-83.161362117013113</v>
      </c>
    </row>
    <row r="9937" spans="1:13" x14ac:dyDescent="0.25">
      <c r="A9937" s="267">
        <v>14523130</v>
      </c>
      <c r="B9937" s="267" t="s">
        <v>20928</v>
      </c>
      <c r="C9937" s="267" t="s">
        <v>2525</v>
      </c>
      <c r="D9937" s="268"/>
      <c r="E9937" s="267">
        <v>70</v>
      </c>
      <c r="F9937" s="269">
        <v>903</v>
      </c>
      <c r="G9937" s="270">
        <v>1814.6</v>
      </c>
      <c r="M9937" s="267">
        <v>-87.226251361381742</v>
      </c>
    </row>
    <row r="9938" spans="1:13" x14ac:dyDescent="0.25">
      <c r="A9938" s="267">
        <v>14523150</v>
      </c>
      <c r="B9938" s="267" t="s">
        <v>20930</v>
      </c>
      <c r="C9938" s="267" t="s">
        <v>2525</v>
      </c>
      <c r="D9938" s="268"/>
      <c r="E9938" s="267">
        <v>60</v>
      </c>
      <c r="F9938" s="269">
        <v>1078</v>
      </c>
      <c r="G9938" s="270">
        <v>2166.1999999999998</v>
      </c>
      <c r="M9938" s="267">
        <v>-80.306276781276495</v>
      </c>
    </row>
    <row r="9939" spans="1:13" x14ac:dyDescent="0.25">
      <c r="A9939" s="267">
        <v>14523160</v>
      </c>
      <c r="B9939" s="267" t="s">
        <v>20932</v>
      </c>
      <c r="C9939" s="267" t="s">
        <v>22275</v>
      </c>
      <c r="D9939" s="268"/>
      <c r="E9939" s="267">
        <v>70</v>
      </c>
      <c r="F9939" s="269">
        <v>4681</v>
      </c>
      <c r="G9939" s="270">
        <v>9408.6</v>
      </c>
      <c r="M9939" s="267">
        <v>-85.44360101615068</v>
      </c>
    </row>
    <row r="9940" spans="1:13" x14ac:dyDescent="0.25">
      <c r="A9940" s="267">
        <v>14523170</v>
      </c>
      <c r="B9940" s="267" t="s">
        <v>20934</v>
      </c>
      <c r="C9940" s="267" t="s">
        <v>22275</v>
      </c>
      <c r="D9940" s="268"/>
      <c r="E9940" s="267">
        <v>60</v>
      </c>
      <c r="F9940" s="269">
        <v>3739</v>
      </c>
      <c r="G9940" s="270">
        <v>7515.8</v>
      </c>
      <c r="M9940" s="267">
        <v>-84.816296952638183</v>
      </c>
    </row>
    <row r="9941" spans="1:13" x14ac:dyDescent="0.25">
      <c r="A9941" s="267">
        <v>14523190</v>
      </c>
      <c r="B9941" s="267" t="s">
        <v>4155</v>
      </c>
      <c r="C9941" s="267" t="s">
        <v>2525</v>
      </c>
      <c r="D9941" s="268"/>
      <c r="E9941" s="267">
        <v>70</v>
      </c>
      <c r="F9941" s="269">
        <v>759</v>
      </c>
      <c r="G9941" s="270">
        <v>1525.8</v>
      </c>
      <c r="M9941" s="267">
        <v>-88.586555435710551</v>
      </c>
    </row>
    <row r="9942" spans="1:13" x14ac:dyDescent="0.25">
      <c r="A9942" s="267">
        <v>14523200</v>
      </c>
      <c r="B9942" s="267" t="s">
        <v>20937</v>
      </c>
      <c r="C9942" s="267" t="s">
        <v>22275</v>
      </c>
      <c r="D9942" s="268"/>
      <c r="E9942" s="267">
        <v>60</v>
      </c>
      <c r="F9942" s="269">
        <v>4083</v>
      </c>
      <c r="G9942" s="270">
        <v>8206</v>
      </c>
      <c r="M9942" s="267">
        <v>-84.04633265312313</v>
      </c>
    </row>
    <row r="9943" spans="1:13" x14ac:dyDescent="0.25">
      <c r="A9943" s="267">
        <v>14523230</v>
      </c>
      <c r="B9943" s="267" t="s">
        <v>20939</v>
      </c>
      <c r="C9943" s="267" t="s">
        <v>2525</v>
      </c>
      <c r="D9943" s="268"/>
      <c r="E9943" s="267">
        <v>70</v>
      </c>
      <c r="F9943" s="269">
        <v>716</v>
      </c>
      <c r="G9943" s="270">
        <v>1439.2</v>
      </c>
      <c r="M9943" s="267">
        <v>-89.404647278718301</v>
      </c>
    </row>
    <row r="9944" spans="1:13" x14ac:dyDescent="0.25">
      <c r="A9944" s="267">
        <v>14523245</v>
      </c>
      <c r="B9944" s="267" t="s">
        <v>20941</v>
      </c>
      <c r="C9944" s="267" t="s">
        <v>2525</v>
      </c>
      <c r="D9944" s="268"/>
      <c r="E9944" s="267">
        <v>70</v>
      </c>
      <c r="F9944" s="269">
        <v>1683</v>
      </c>
      <c r="G9944" s="270">
        <v>3383</v>
      </c>
      <c r="M9944" s="267">
        <v>-87.580142473883981</v>
      </c>
    </row>
    <row r="9945" spans="1:13" x14ac:dyDescent="0.25">
      <c r="A9945" s="267">
        <v>14523250</v>
      </c>
      <c r="B9945" s="267" t="s">
        <v>20943</v>
      </c>
      <c r="C9945" s="267" t="s">
        <v>22275</v>
      </c>
      <c r="D9945" s="268"/>
      <c r="E9945" s="267">
        <v>60</v>
      </c>
      <c r="F9945" s="269">
        <v>1370</v>
      </c>
      <c r="G9945" s="270">
        <v>2754</v>
      </c>
      <c r="M9945" s="267">
        <v>-82.038153414494204</v>
      </c>
    </row>
    <row r="9946" spans="1:13" x14ac:dyDescent="0.25">
      <c r="A9946" s="267">
        <v>14523260</v>
      </c>
      <c r="B9946" s="267" t="s">
        <v>20945</v>
      </c>
      <c r="C9946" s="267" t="s">
        <v>22275</v>
      </c>
      <c r="D9946" s="268"/>
      <c r="E9946" s="267">
        <v>70</v>
      </c>
      <c r="F9946" s="269">
        <v>2063</v>
      </c>
      <c r="G9946" s="270">
        <v>4145.8</v>
      </c>
      <c r="M9946" s="267">
        <v>-86.25916999226682</v>
      </c>
    </row>
    <row r="9947" spans="1:13" x14ac:dyDescent="0.25">
      <c r="A9947" s="267">
        <v>14523270</v>
      </c>
      <c r="B9947" s="267" t="s">
        <v>20947</v>
      </c>
      <c r="C9947" s="267" t="s">
        <v>2525</v>
      </c>
      <c r="D9947" s="268"/>
      <c r="E9947" s="267">
        <v>60</v>
      </c>
      <c r="F9947" s="269">
        <v>1140</v>
      </c>
      <c r="G9947" s="270">
        <v>2290.4</v>
      </c>
      <c r="M9947" s="267">
        <v>-84.894965557226058</v>
      </c>
    </row>
    <row r="9948" spans="1:13" x14ac:dyDescent="0.25">
      <c r="A9948" s="267">
        <v>14523280</v>
      </c>
      <c r="B9948" s="267" t="s">
        <v>20949</v>
      </c>
      <c r="C9948" s="267" t="s">
        <v>2525</v>
      </c>
      <c r="D9948" s="268"/>
      <c r="E9948" s="267">
        <v>60</v>
      </c>
      <c r="F9948" s="269">
        <v>1522</v>
      </c>
      <c r="G9948" s="270">
        <v>3059.4</v>
      </c>
      <c r="M9948" s="267">
        <v>-80.132056607136974</v>
      </c>
    </row>
    <row r="9949" spans="1:13" x14ac:dyDescent="0.25">
      <c r="A9949" s="267">
        <v>14523290</v>
      </c>
      <c r="B9949" s="267" t="s">
        <v>22223</v>
      </c>
      <c r="C9949" s="267" t="s">
        <v>2525</v>
      </c>
      <c r="D9949" s="268"/>
      <c r="E9949" s="267">
        <v>70</v>
      </c>
      <c r="F9949" s="269">
        <v>516</v>
      </c>
      <c r="G9949" s="270">
        <v>1037.8</v>
      </c>
      <c r="M9949" s="267">
        <v>-90.990639381518235</v>
      </c>
    </row>
    <row r="9950" spans="1:13" x14ac:dyDescent="0.25">
      <c r="A9950" s="267">
        <v>14523300</v>
      </c>
      <c r="B9950" s="267" t="s">
        <v>22314</v>
      </c>
      <c r="C9950" s="267" t="s">
        <v>22275</v>
      </c>
      <c r="D9950" s="268"/>
      <c r="E9950" s="267">
        <v>60</v>
      </c>
      <c r="F9950" s="269">
        <v>5539</v>
      </c>
      <c r="G9950" s="270">
        <v>11133.8</v>
      </c>
      <c r="M9950" s="267">
        <v>-82.107546073108594</v>
      </c>
    </row>
    <row r="9951" spans="1:13" x14ac:dyDescent="0.25">
      <c r="A9951" s="267">
        <v>14523310</v>
      </c>
      <c r="B9951" s="267" t="s">
        <v>20953</v>
      </c>
      <c r="C9951" s="267" t="s">
        <v>22275</v>
      </c>
      <c r="D9951" s="268"/>
      <c r="E9951" s="267">
        <v>50</v>
      </c>
      <c r="F9951" s="269">
        <v>2660</v>
      </c>
      <c r="G9951" s="270">
        <v>5345.6</v>
      </c>
      <c r="M9951" s="267">
        <v>-78.307608949632709</v>
      </c>
    </row>
    <row r="9952" spans="1:13" x14ac:dyDescent="0.25">
      <c r="A9952" s="267">
        <v>14523320</v>
      </c>
      <c r="B9952" s="267" t="s">
        <v>20955</v>
      </c>
      <c r="C9952" s="267" t="s">
        <v>22275</v>
      </c>
      <c r="D9952" s="268"/>
      <c r="E9952" s="267">
        <v>60</v>
      </c>
      <c r="F9952" s="269">
        <v>32330</v>
      </c>
      <c r="G9952" s="270">
        <v>64982.6</v>
      </c>
      <c r="M9952" s="267">
        <v>-83.09866841076763</v>
      </c>
    </row>
    <row r="9953" spans="1:13" x14ac:dyDescent="0.25">
      <c r="A9953" s="267">
        <v>14523330</v>
      </c>
      <c r="B9953" s="267" t="s">
        <v>20957</v>
      </c>
      <c r="C9953" s="267" t="s">
        <v>2525</v>
      </c>
      <c r="D9953" s="268"/>
      <c r="E9953" s="267">
        <v>70</v>
      </c>
      <c r="F9953" s="269">
        <v>1316</v>
      </c>
      <c r="G9953" s="270">
        <v>2645.6</v>
      </c>
      <c r="M9953" s="267">
        <v>-88.497764353785769</v>
      </c>
    </row>
    <row r="9954" spans="1:13" x14ac:dyDescent="0.25">
      <c r="A9954" s="267">
        <v>14523340</v>
      </c>
      <c r="B9954" s="267" t="s">
        <v>20959</v>
      </c>
      <c r="C9954" s="267" t="s">
        <v>22275</v>
      </c>
      <c r="D9954" s="268"/>
      <c r="E9954" s="267">
        <v>70</v>
      </c>
      <c r="F9954" s="269">
        <v>9753</v>
      </c>
      <c r="G9954" s="270">
        <v>19603</v>
      </c>
      <c r="M9954" s="267">
        <v>-87.380151345681696</v>
      </c>
    </row>
    <row r="9955" spans="1:13" x14ac:dyDescent="0.25">
      <c r="A9955" s="267">
        <v>14523350</v>
      </c>
      <c r="B9955" s="267" t="s">
        <v>6694</v>
      </c>
      <c r="C9955" s="267" t="s">
        <v>2525</v>
      </c>
      <c r="D9955" s="268"/>
      <c r="E9955" s="267">
        <v>60</v>
      </c>
      <c r="F9955" s="269">
        <v>508</v>
      </c>
      <c r="G9955" s="270">
        <v>1021.2</v>
      </c>
      <c r="M9955" s="267">
        <v>-84.371102485401551</v>
      </c>
    </row>
    <row r="9956" spans="1:13" x14ac:dyDescent="0.25">
      <c r="A9956" s="267">
        <v>14523360</v>
      </c>
      <c r="B9956" s="267" t="s">
        <v>20962</v>
      </c>
      <c r="C9956" s="267" t="s">
        <v>22275</v>
      </c>
      <c r="D9956" s="268"/>
      <c r="E9956" s="267">
        <v>70</v>
      </c>
      <c r="F9956" s="269">
        <v>3398</v>
      </c>
      <c r="G9956" s="270">
        <v>6829.4</v>
      </c>
      <c r="M9956" s="267">
        <v>-85.612052396749192</v>
      </c>
    </row>
    <row r="9957" spans="1:13" x14ac:dyDescent="0.25">
      <c r="A9957" s="267">
        <v>14523365</v>
      </c>
      <c r="B9957" s="267" t="s">
        <v>22224</v>
      </c>
      <c r="C9957" s="267" t="s">
        <v>2525</v>
      </c>
      <c r="D9957" s="268"/>
      <c r="E9957" s="267">
        <v>70</v>
      </c>
      <c r="F9957" s="269">
        <v>2178</v>
      </c>
      <c r="G9957" s="270">
        <v>4377.8</v>
      </c>
      <c r="M9957" s="267">
        <v>-87.410340157280217</v>
      </c>
    </row>
    <row r="9958" spans="1:13" x14ac:dyDescent="0.25">
      <c r="A9958" s="267">
        <v>14523370</v>
      </c>
      <c r="B9958" s="267" t="s">
        <v>22315</v>
      </c>
      <c r="C9958" s="267" t="s">
        <v>22275</v>
      </c>
      <c r="D9958" s="268"/>
      <c r="E9958" s="267">
        <v>60</v>
      </c>
      <c r="F9958" s="269">
        <v>1690</v>
      </c>
      <c r="G9958" s="270">
        <v>3397.2</v>
      </c>
      <c r="M9958" s="267">
        <v>-84.476949531958041</v>
      </c>
    </row>
    <row r="9959" spans="1:13" x14ac:dyDescent="0.25">
      <c r="A9959" s="267">
        <v>14523380</v>
      </c>
      <c r="B9959" s="267" t="s">
        <v>756</v>
      </c>
      <c r="C9959" s="267" t="s">
        <v>2525</v>
      </c>
      <c r="D9959" s="268"/>
      <c r="E9959" s="267">
        <v>50</v>
      </c>
      <c r="F9959" s="269">
        <v>1434</v>
      </c>
      <c r="G9959" s="270">
        <v>2882.4</v>
      </c>
      <c r="M9959" s="267">
        <v>-75.898322055600346</v>
      </c>
    </row>
    <row r="9960" spans="1:13" x14ac:dyDescent="0.25">
      <c r="A9960" s="267">
        <v>14523410</v>
      </c>
      <c r="B9960" s="267" t="s">
        <v>20967</v>
      </c>
      <c r="C9960" s="267" t="s">
        <v>2525</v>
      </c>
      <c r="D9960" s="268"/>
      <c r="E9960" s="267">
        <v>60</v>
      </c>
      <c r="F9960" s="269">
        <v>529</v>
      </c>
      <c r="G9960" s="270">
        <v>1064</v>
      </c>
      <c r="M9960" s="267">
        <v>-84.294828099554493</v>
      </c>
    </row>
    <row r="9961" spans="1:13" x14ac:dyDescent="0.25">
      <c r="A9961" s="267">
        <v>14523420</v>
      </c>
      <c r="B9961" s="267" t="s">
        <v>20969</v>
      </c>
      <c r="C9961" s="267" t="s">
        <v>2525</v>
      </c>
      <c r="D9961" s="268"/>
      <c r="E9961" s="267">
        <v>60</v>
      </c>
      <c r="F9961" s="269">
        <v>705</v>
      </c>
      <c r="G9961" s="270">
        <v>1417.8</v>
      </c>
      <c r="M9961" s="267">
        <v>-84.396555457220302</v>
      </c>
    </row>
    <row r="9962" spans="1:13" x14ac:dyDescent="0.25">
      <c r="A9962" s="267">
        <v>14523430</v>
      </c>
      <c r="B9962" s="267" t="s">
        <v>20971</v>
      </c>
      <c r="C9962" s="267" t="s">
        <v>22275</v>
      </c>
      <c r="D9962" s="268"/>
      <c r="E9962" s="267">
        <v>50</v>
      </c>
      <c r="F9962" s="269">
        <v>4159</v>
      </c>
      <c r="G9962" s="270">
        <v>8359.4</v>
      </c>
      <c r="M9962" s="267">
        <v>-74.7567109693573</v>
      </c>
    </row>
    <row r="9963" spans="1:13" x14ac:dyDescent="0.25">
      <c r="A9963" s="267">
        <v>14523440</v>
      </c>
      <c r="B9963" s="267" t="s">
        <v>22225</v>
      </c>
      <c r="C9963" s="267" t="s">
        <v>2525</v>
      </c>
      <c r="D9963" s="268"/>
      <c r="E9963" s="267">
        <v>70</v>
      </c>
      <c r="F9963" s="269">
        <v>674</v>
      </c>
      <c r="G9963" s="270">
        <v>1353.8</v>
      </c>
      <c r="M9963" s="267">
        <v>-90.284473971675297</v>
      </c>
    </row>
    <row r="9964" spans="1:13" x14ac:dyDescent="0.25">
      <c r="A9964" s="267">
        <v>14523450</v>
      </c>
      <c r="B9964" s="267" t="s">
        <v>20974</v>
      </c>
      <c r="C9964" s="267" t="s">
        <v>2525</v>
      </c>
      <c r="D9964" s="268"/>
      <c r="E9964" s="267">
        <v>60</v>
      </c>
      <c r="F9964" s="269">
        <v>2598</v>
      </c>
      <c r="G9964" s="270">
        <v>5221.8</v>
      </c>
      <c r="M9964" s="267">
        <v>-83.024107260428025</v>
      </c>
    </row>
    <row r="9965" spans="1:13" x14ac:dyDescent="0.25">
      <c r="A9965" s="267">
        <v>14523460</v>
      </c>
      <c r="B9965" s="267" t="s">
        <v>20976</v>
      </c>
      <c r="C9965" s="267" t="s">
        <v>2525</v>
      </c>
      <c r="D9965" s="268"/>
      <c r="E9965" s="267">
        <v>70</v>
      </c>
      <c r="F9965" s="269">
        <v>779</v>
      </c>
      <c r="G9965" s="270">
        <v>1566.4</v>
      </c>
      <c r="M9965" s="267">
        <v>-87.90005847712942</v>
      </c>
    </row>
    <row r="9966" spans="1:13" x14ac:dyDescent="0.25">
      <c r="A9966" s="267">
        <v>14524010</v>
      </c>
      <c r="B9966" s="267" t="s">
        <v>20978</v>
      </c>
      <c r="C9966" s="267" t="s">
        <v>2525</v>
      </c>
      <c r="D9966" s="268"/>
      <c r="E9966" s="267">
        <v>60</v>
      </c>
      <c r="F9966" s="269">
        <v>1178</v>
      </c>
      <c r="G9966" s="270">
        <v>2368.4</v>
      </c>
      <c r="M9966" s="267">
        <v>-83.499909223009638</v>
      </c>
    </row>
    <row r="9967" spans="1:13" x14ac:dyDescent="0.25">
      <c r="A9967" s="267">
        <v>14524020</v>
      </c>
      <c r="B9967" s="267" t="s">
        <v>20980</v>
      </c>
      <c r="C9967" s="267" t="s">
        <v>2525</v>
      </c>
      <c r="D9967" s="268"/>
      <c r="E9967" s="267">
        <v>70</v>
      </c>
      <c r="F9967" s="269">
        <v>2627</v>
      </c>
      <c r="G9967" s="270">
        <v>5280.4</v>
      </c>
      <c r="M9967" s="267">
        <v>-88.39996534453482</v>
      </c>
    </row>
    <row r="9968" spans="1:13" x14ac:dyDescent="0.25">
      <c r="A9968" s="267">
        <v>14524030</v>
      </c>
      <c r="B9968" s="267" t="s">
        <v>20982</v>
      </c>
      <c r="C9968" s="267" t="s">
        <v>22275</v>
      </c>
      <c r="D9968" s="268"/>
      <c r="E9968" s="267">
        <v>70</v>
      </c>
      <c r="F9968" s="269">
        <v>10043</v>
      </c>
      <c r="G9968" s="270">
        <v>20187.2</v>
      </c>
      <c r="M9968" s="267">
        <v>-85.637782611123995</v>
      </c>
    </row>
    <row r="9969" spans="1:13" x14ac:dyDescent="0.25">
      <c r="A9969" s="267">
        <v>14524040</v>
      </c>
      <c r="B9969" s="267" t="s">
        <v>20984</v>
      </c>
      <c r="C9969" s="267" t="s">
        <v>2525</v>
      </c>
      <c r="D9969" s="268"/>
      <c r="E9969" s="267">
        <v>70</v>
      </c>
      <c r="F9969" s="269">
        <v>1047</v>
      </c>
      <c r="G9969" s="270">
        <v>2104.8000000000002</v>
      </c>
      <c r="M9969" s="267">
        <v>-89.118519002519051</v>
      </c>
    </row>
    <row r="9970" spans="1:13" x14ac:dyDescent="0.25">
      <c r="A9970" s="267">
        <v>14524050</v>
      </c>
      <c r="B9970" s="267" t="s">
        <v>20986</v>
      </c>
      <c r="C9970" s="267" t="s">
        <v>2525</v>
      </c>
      <c r="D9970" s="268"/>
      <c r="E9970" s="267">
        <v>50</v>
      </c>
      <c r="F9970" s="269">
        <v>690</v>
      </c>
      <c r="G9970" s="270">
        <v>1387.8</v>
      </c>
      <c r="M9970" s="267">
        <v>-73.117157663347825</v>
      </c>
    </row>
    <row r="9971" spans="1:13" x14ac:dyDescent="0.25">
      <c r="A9971" s="267">
        <v>14524060</v>
      </c>
      <c r="B9971" s="267" t="s">
        <v>20988</v>
      </c>
      <c r="C9971" s="267" t="s">
        <v>2525</v>
      </c>
      <c r="D9971" s="268"/>
      <c r="E9971" s="267">
        <v>60</v>
      </c>
      <c r="F9971" s="269">
        <v>2658</v>
      </c>
      <c r="G9971" s="270">
        <v>5343.4</v>
      </c>
      <c r="M9971" s="267">
        <v>-82.978115514221358</v>
      </c>
    </row>
    <row r="9972" spans="1:13" x14ac:dyDescent="0.25">
      <c r="A9972" s="267">
        <v>14524070</v>
      </c>
      <c r="B9972" s="267" t="s">
        <v>20990</v>
      </c>
      <c r="C9972" s="267" t="s">
        <v>2525</v>
      </c>
      <c r="D9972" s="268"/>
      <c r="E9972" s="267">
        <v>70</v>
      </c>
      <c r="F9972" s="269">
        <v>2091</v>
      </c>
      <c r="G9972" s="270">
        <v>4202.2</v>
      </c>
      <c r="M9972" s="267">
        <v>-87.706364177375193</v>
      </c>
    </row>
    <row r="9973" spans="1:13" x14ac:dyDescent="0.25">
      <c r="A9973" s="267">
        <v>14524080</v>
      </c>
      <c r="B9973" s="267" t="s">
        <v>20992</v>
      </c>
      <c r="C9973" s="267" t="s">
        <v>22275</v>
      </c>
      <c r="D9973" s="268"/>
      <c r="E9973" s="267">
        <v>60</v>
      </c>
      <c r="F9973" s="269">
        <v>11847</v>
      </c>
      <c r="G9973" s="270">
        <v>23811.599999999999</v>
      </c>
      <c r="M9973" s="267">
        <v>-84.841127424576698</v>
      </c>
    </row>
    <row r="9974" spans="1:13" x14ac:dyDescent="0.25">
      <c r="A9974" s="267">
        <v>14524090</v>
      </c>
      <c r="B9974" s="267" t="s">
        <v>17606</v>
      </c>
      <c r="C9974" s="267" t="s">
        <v>22275</v>
      </c>
      <c r="D9974" s="268"/>
      <c r="E9974" s="267">
        <v>60</v>
      </c>
      <c r="F9974" s="269">
        <v>2387</v>
      </c>
      <c r="G9974" s="270">
        <v>4797.8</v>
      </c>
      <c r="M9974" s="267">
        <v>-84.159565622310055</v>
      </c>
    </row>
    <row r="9975" spans="1:13" x14ac:dyDescent="0.25">
      <c r="A9975" s="267">
        <v>14524100</v>
      </c>
      <c r="B9975" s="267" t="s">
        <v>20995</v>
      </c>
      <c r="C9975" s="267" t="s">
        <v>2525</v>
      </c>
      <c r="D9975" s="268"/>
      <c r="E9975" s="267">
        <v>70</v>
      </c>
      <c r="F9975" s="269">
        <v>703</v>
      </c>
      <c r="G9975" s="270">
        <v>1413.8</v>
      </c>
      <c r="M9975" s="267">
        <v>-90.592070438630955</v>
      </c>
    </row>
    <row r="9976" spans="1:13" x14ac:dyDescent="0.25">
      <c r="A9976" s="267">
        <v>14524110</v>
      </c>
      <c r="B9976" s="267" t="s">
        <v>19468</v>
      </c>
      <c r="C9976" s="267" t="s">
        <v>2525</v>
      </c>
      <c r="D9976" s="268"/>
      <c r="E9976" s="267">
        <v>60</v>
      </c>
      <c r="F9976" s="269">
        <v>605</v>
      </c>
      <c r="G9976" s="270">
        <v>1215.4000000000001</v>
      </c>
      <c r="M9976" s="267">
        <v>-80.733138083383409</v>
      </c>
    </row>
    <row r="9977" spans="1:13" x14ac:dyDescent="0.25">
      <c r="A9977" s="267">
        <v>14524120</v>
      </c>
      <c r="B9977" s="267" t="s">
        <v>20998</v>
      </c>
      <c r="C9977" s="267" t="s">
        <v>22275</v>
      </c>
      <c r="D9977" s="268"/>
      <c r="E9977" s="267">
        <v>70</v>
      </c>
      <c r="F9977" s="269">
        <v>7699</v>
      </c>
      <c r="G9977" s="270">
        <v>15474.2</v>
      </c>
      <c r="M9977" s="267">
        <v>-86.370197522499254</v>
      </c>
    </row>
    <row r="9978" spans="1:13" x14ac:dyDescent="0.25">
      <c r="A9978" s="267">
        <v>14524130</v>
      </c>
      <c r="B9978" s="267" t="s">
        <v>15172</v>
      </c>
      <c r="C9978" s="267" t="s">
        <v>22275</v>
      </c>
      <c r="D9978" s="268"/>
      <c r="E9978" s="267">
        <v>70</v>
      </c>
      <c r="F9978" s="269">
        <v>4315</v>
      </c>
      <c r="G9978" s="270">
        <v>8673</v>
      </c>
      <c r="M9978" s="267">
        <v>-86.585472120656974</v>
      </c>
    </row>
    <row r="9979" spans="1:13" x14ac:dyDescent="0.25">
      <c r="A9979" s="267">
        <v>14524140</v>
      </c>
      <c r="B9979" s="267" t="s">
        <v>21001</v>
      </c>
      <c r="C9979" s="267" t="s">
        <v>2525</v>
      </c>
      <c r="D9979" s="268"/>
      <c r="E9979" s="267">
        <v>70</v>
      </c>
      <c r="F9979" s="269">
        <v>1856</v>
      </c>
      <c r="G9979" s="270">
        <v>3730.2</v>
      </c>
      <c r="M9979" s="267">
        <v>-89.812319045757903</v>
      </c>
    </row>
    <row r="9980" spans="1:13" x14ac:dyDescent="0.25">
      <c r="A9980" s="267">
        <v>14524150</v>
      </c>
      <c r="B9980" s="267" t="s">
        <v>21003</v>
      </c>
      <c r="C9980" s="267" t="s">
        <v>2525</v>
      </c>
      <c r="D9980" s="268"/>
      <c r="E9980" s="267">
        <v>70</v>
      </c>
      <c r="F9980" s="269">
        <v>1311</v>
      </c>
      <c r="G9980" s="270">
        <v>2636</v>
      </c>
      <c r="M9980" s="267">
        <v>-89.516475703055775</v>
      </c>
    </row>
    <row r="9981" spans="1:13" x14ac:dyDescent="0.25">
      <c r="A9981" s="267">
        <v>14524160</v>
      </c>
      <c r="B9981" s="267" t="s">
        <v>22316</v>
      </c>
      <c r="C9981" s="267" t="s">
        <v>22275</v>
      </c>
      <c r="D9981" s="268"/>
      <c r="E9981" s="267">
        <v>70</v>
      </c>
      <c r="F9981" s="269">
        <v>6166</v>
      </c>
      <c r="G9981" s="270">
        <v>12394.4</v>
      </c>
      <c r="M9981" s="267">
        <v>-86.297127792319458</v>
      </c>
    </row>
    <row r="9982" spans="1:13" x14ac:dyDescent="0.25">
      <c r="A9982" s="267">
        <v>14524170</v>
      </c>
      <c r="B9982" s="267" t="s">
        <v>21006</v>
      </c>
      <c r="C9982" s="267" t="s">
        <v>2525</v>
      </c>
      <c r="D9982" s="268"/>
      <c r="E9982" s="267">
        <v>70</v>
      </c>
      <c r="F9982" s="269">
        <v>3335</v>
      </c>
      <c r="G9982" s="270">
        <v>6704.2</v>
      </c>
      <c r="M9982" s="267">
        <v>-86.450662822740583</v>
      </c>
    </row>
    <row r="9983" spans="1:13" x14ac:dyDescent="0.25">
      <c r="A9983" s="267">
        <v>14524180</v>
      </c>
      <c r="B9983" s="267" t="s">
        <v>21008</v>
      </c>
      <c r="C9983" s="267" t="s">
        <v>22275</v>
      </c>
      <c r="D9983" s="268"/>
      <c r="E9983" s="267">
        <v>60</v>
      </c>
      <c r="F9983" s="269">
        <v>12340</v>
      </c>
      <c r="G9983" s="270">
        <v>24804.2</v>
      </c>
      <c r="M9983" s="267">
        <v>-83.274074988410831</v>
      </c>
    </row>
    <row r="9984" spans="1:13" x14ac:dyDescent="0.25">
      <c r="A9984" s="267">
        <v>14524190</v>
      </c>
      <c r="B9984" s="267" t="s">
        <v>21010</v>
      </c>
      <c r="C9984" s="267" t="s">
        <v>22275</v>
      </c>
      <c r="D9984" s="268"/>
      <c r="E9984" s="267">
        <v>50</v>
      </c>
      <c r="F9984" s="269">
        <v>7770</v>
      </c>
      <c r="G9984" s="270">
        <v>15617</v>
      </c>
      <c r="M9984" s="267">
        <v>-77.756234263618822</v>
      </c>
    </row>
    <row r="9985" spans="1:13" x14ac:dyDescent="0.25">
      <c r="A9985" s="267">
        <v>14524200</v>
      </c>
      <c r="B9985" s="267" t="s">
        <v>21012</v>
      </c>
      <c r="C9985" s="267" t="s">
        <v>2525</v>
      </c>
      <c r="D9985" s="268"/>
      <c r="E9985" s="267">
        <v>70</v>
      </c>
      <c r="F9985" s="269">
        <v>5895</v>
      </c>
      <c r="G9985" s="270">
        <v>11848.4</v>
      </c>
      <c r="M9985" s="267">
        <v>-86.820193158946168</v>
      </c>
    </row>
    <row r="9986" spans="1:13" x14ac:dyDescent="0.25">
      <c r="A9986" s="267">
        <v>14524210</v>
      </c>
      <c r="B9986" s="267" t="s">
        <v>22226</v>
      </c>
      <c r="C9986" s="267" t="s">
        <v>2525</v>
      </c>
      <c r="D9986" s="268"/>
      <c r="E9986" s="267">
        <v>70</v>
      </c>
      <c r="F9986" s="269">
        <v>2070</v>
      </c>
      <c r="G9986" s="270">
        <v>4160.8</v>
      </c>
      <c r="M9986" s="267">
        <v>-86.675084910831586</v>
      </c>
    </row>
    <row r="9987" spans="1:13" x14ac:dyDescent="0.25">
      <c r="A9987" s="267">
        <v>14524220</v>
      </c>
      <c r="B9987" s="267" t="s">
        <v>21015</v>
      </c>
      <c r="C9987" s="267" t="s">
        <v>2525</v>
      </c>
      <c r="D9987" s="268"/>
      <c r="E9987" s="267">
        <v>70</v>
      </c>
      <c r="F9987" s="269">
        <v>1166</v>
      </c>
      <c r="G9987" s="270">
        <v>2343.8000000000002</v>
      </c>
      <c r="M9987" s="267">
        <v>-89.242186641413809</v>
      </c>
    </row>
    <row r="9988" spans="1:13" x14ac:dyDescent="0.25">
      <c r="A9988" s="267">
        <v>14524230</v>
      </c>
      <c r="B9988" s="267" t="s">
        <v>21017</v>
      </c>
      <c r="C9988" s="267" t="s">
        <v>22275</v>
      </c>
      <c r="D9988" s="268"/>
      <c r="E9988" s="267">
        <v>60</v>
      </c>
      <c r="F9988" s="269">
        <v>3086</v>
      </c>
      <c r="G9988" s="270">
        <v>6202.4</v>
      </c>
      <c r="M9988" s="267">
        <v>-83.827608301183858</v>
      </c>
    </row>
    <row r="9989" spans="1:13" x14ac:dyDescent="0.25">
      <c r="A9989" s="267">
        <v>14524240</v>
      </c>
      <c r="B9989" s="267" t="s">
        <v>21019</v>
      </c>
      <c r="C9989" s="267" t="s">
        <v>2525</v>
      </c>
      <c r="D9989" s="268"/>
      <c r="E9989" s="267">
        <v>70</v>
      </c>
      <c r="F9989" s="269">
        <v>550</v>
      </c>
      <c r="G9989" s="270">
        <v>1105.2</v>
      </c>
      <c r="M9989" s="267">
        <v>-85.915875954387943</v>
      </c>
    </row>
    <row r="9990" spans="1:13" x14ac:dyDescent="0.25">
      <c r="A9990" s="267">
        <v>14524250</v>
      </c>
      <c r="B9990" s="267" t="s">
        <v>21021</v>
      </c>
      <c r="C9990" s="267" t="s">
        <v>2525</v>
      </c>
      <c r="D9990" s="268"/>
      <c r="E9990" s="267">
        <v>60</v>
      </c>
      <c r="F9990" s="269">
        <v>3974</v>
      </c>
      <c r="G9990" s="270">
        <v>7987.2</v>
      </c>
      <c r="M9990" s="267">
        <v>-84.059559466416331</v>
      </c>
    </row>
    <row r="9991" spans="1:13" x14ac:dyDescent="0.25">
      <c r="A9991" s="267">
        <v>14524260</v>
      </c>
      <c r="B9991" s="267" t="s">
        <v>21023</v>
      </c>
      <c r="C9991" s="267" t="s">
        <v>2525</v>
      </c>
      <c r="D9991" s="268"/>
      <c r="E9991" s="267">
        <v>50</v>
      </c>
      <c r="F9991" s="269">
        <v>883</v>
      </c>
      <c r="G9991" s="270">
        <v>1774.4</v>
      </c>
      <c r="M9991" s="267">
        <v>-73.669756751907386</v>
      </c>
    </row>
    <row r="9992" spans="1:13" x14ac:dyDescent="0.25">
      <c r="A9992" s="267">
        <v>14524270</v>
      </c>
      <c r="B9992" s="267" t="s">
        <v>3520</v>
      </c>
      <c r="C9992" s="267" t="s">
        <v>2525</v>
      </c>
      <c r="D9992" s="268"/>
      <c r="E9992" s="267">
        <v>70</v>
      </c>
      <c r="F9992" s="269">
        <v>476</v>
      </c>
      <c r="G9992" s="270">
        <v>955.8</v>
      </c>
      <c r="M9992" s="267">
        <v>-87.386764851556848</v>
      </c>
    </row>
    <row r="9993" spans="1:13" x14ac:dyDescent="0.25">
      <c r="A9993" s="267">
        <v>14524280</v>
      </c>
      <c r="B9993" s="267" t="s">
        <v>21026</v>
      </c>
      <c r="C9993" s="267" t="s">
        <v>2525</v>
      </c>
      <c r="D9993" s="268"/>
      <c r="E9993" s="267">
        <v>60</v>
      </c>
      <c r="F9993" s="269">
        <v>1694</v>
      </c>
      <c r="G9993" s="270">
        <v>3404.4</v>
      </c>
      <c r="M9993" s="267">
        <v>-79.338999190744175</v>
      </c>
    </row>
    <row r="9994" spans="1:13" x14ac:dyDescent="0.25">
      <c r="A9994" s="267">
        <v>14524290</v>
      </c>
      <c r="B9994" s="267" t="s">
        <v>8709</v>
      </c>
      <c r="C9994" s="267" t="s">
        <v>22275</v>
      </c>
      <c r="D9994" s="268"/>
      <c r="E9994" s="267">
        <v>70</v>
      </c>
      <c r="F9994" s="269">
        <v>2127</v>
      </c>
      <c r="G9994" s="270">
        <v>4274.6000000000004</v>
      </c>
      <c r="M9994" s="267">
        <v>-88.640824173509671</v>
      </c>
    </row>
    <row r="9995" spans="1:13" x14ac:dyDescent="0.25">
      <c r="A9995" s="267">
        <v>14524300</v>
      </c>
      <c r="B9995" s="267" t="s">
        <v>21029</v>
      </c>
      <c r="C9995" s="267" t="s">
        <v>22275</v>
      </c>
      <c r="D9995" s="268"/>
      <c r="E9995" s="267">
        <v>70</v>
      </c>
      <c r="F9995" s="269">
        <v>10895</v>
      </c>
      <c r="G9995" s="270">
        <v>21898.2</v>
      </c>
      <c r="M9995" s="267">
        <v>-87.41529332544377</v>
      </c>
    </row>
    <row r="9996" spans="1:13" x14ac:dyDescent="0.25">
      <c r="A9996" s="267">
        <v>14524310</v>
      </c>
      <c r="B9996" s="267" t="s">
        <v>21031</v>
      </c>
      <c r="C9996" s="267" t="s">
        <v>22275</v>
      </c>
      <c r="D9996" s="268"/>
      <c r="E9996" s="267">
        <v>70</v>
      </c>
      <c r="F9996" s="269">
        <v>1916</v>
      </c>
      <c r="G9996" s="270">
        <v>3850.4</v>
      </c>
      <c r="M9996" s="267">
        <v>-88.693563693609818</v>
      </c>
    </row>
    <row r="9997" spans="1:13" x14ac:dyDescent="0.25">
      <c r="A9997" s="267">
        <v>14524320</v>
      </c>
      <c r="B9997" s="267" t="s">
        <v>21033</v>
      </c>
      <c r="C9997" s="267" t="s">
        <v>22275</v>
      </c>
      <c r="D9997" s="268"/>
      <c r="E9997" s="267">
        <v>60</v>
      </c>
      <c r="F9997" s="269">
        <v>5297</v>
      </c>
      <c r="G9997" s="270">
        <v>10646.4</v>
      </c>
      <c r="M9997" s="267">
        <v>-84.444611718006286</v>
      </c>
    </row>
    <row r="9998" spans="1:13" x14ac:dyDescent="0.25">
      <c r="A9998" s="267">
        <v>14524330</v>
      </c>
      <c r="B9998" s="267" t="s">
        <v>21035</v>
      </c>
      <c r="C9998" s="267" t="s">
        <v>22275</v>
      </c>
      <c r="D9998" s="268"/>
      <c r="E9998" s="267">
        <v>50</v>
      </c>
      <c r="F9998" s="269">
        <v>46240</v>
      </c>
      <c r="G9998" s="270">
        <v>92941.4</v>
      </c>
      <c r="M9998" s="267">
        <v>-75.609229670476452</v>
      </c>
    </row>
    <row r="9999" spans="1:13" x14ac:dyDescent="0.25">
      <c r="A9999" s="267">
        <v>14612000</v>
      </c>
      <c r="B9999" s="267" t="s">
        <v>21037</v>
      </c>
      <c r="C9999" s="267" t="s">
        <v>22275</v>
      </c>
      <c r="D9999" s="268"/>
      <c r="E9999" s="267">
        <v>50</v>
      </c>
      <c r="F9999" s="269">
        <v>260073</v>
      </c>
      <c r="G9999" s="270">
        <v>522746.8</v>
      </c>
      <c r="M9999" s="267">
        <v>-78.662094332012316</v>
      </c>
    </row>
    <row r="10000" spans="1:13" x14ac:dyDescent="0.25">
      <c r="A10000" s="267">
        <v>14625010</v>
      </c>
      <c r="B10000" s="267" t="s">
        <v>21039</v>
      </c>
      <c r="C10000" s="267" t="s">
        <v>2525</v>
      </c>
      <c r="D10000" s="268"/>
      <c r="E10000" s="267">
        <v>70</v>
      </c>
      <c r="F10000" s="269">
        <v>2352</v>
      </c>
      <c r="G10000" s="270">
        <v>4728.2</v>
      </c>
      <c r="M10000" s="267">
        <v>-85.355305292764257</v>
      </c>
    </row>
    <row r="10001" spans="1:13" x14ac:dyDescent="0.25">
      <c r="A10001" s="267">
        <v>14625020</v>
      </c>
      <c r="B10001" s="267" t="s">
        <v>21041</v>
      </c>
      <c r="C10001" s="267" t="s">
        <v>22275</v>
      </c>
      <c r="D10001" s="268"/>
      <c r="E10001" s="267">
        <v>50</v>
      </c>
      <c r="F10001" s="269">
        <v>19980</v>
      </c>
      <c r="G10001" s="270">
        <v>40160.6</v>
      </c>
      <c r="M10001" s="267">
        <v>-77.891523196119863</v>
      </c>
    </row>
    <row r="10002" spans="1:13" x14ac:dyDescent="0.25">
      <c r="A10002" s="267">
        <v>14625030</v>
      </c>
      <c r="B10002" s="267" t="s">
        <v>20978</v>
      </c>
      <c r="C10002" s="267" t="s">
        <v>22275</v>
      </c>
      <c r="D10002" s="268"/>
      <c r="E10002" s="267">
        <v>60</v>
      </c>
      <c r="F10002" s="269">
        <v>3385</v>
      </c>
      <c r="G10002" s="270">
        <v>6804</v>
      </c>
      <c r="M10002" s="267">
        <v>-84.637058960675375</v>
      </c>
    </row>
    <row r="10003" spans="1:13" x14ac:dyDescent="0.25">
      <c r="A10003" s="267">
        <v>14625040</v>
      </c>
      <c r="B10003" s="267" t="s">
        <v>21044</v>
      </c>
      <c r="C10003" s="267" t="s">
        <v>22275</v>
      </c>
      <c r="D10003" s="268"/>
      <c r="E10003" s="267">
        <v>70</v>
      </c>
      <c r="F10003" s="269">
        <v>5916</v>
      </c>
      <c r="G10003" s="270">
        <v>11890.4</v>
      </c>
      <c r="M10003" s="267">
        <v>-86.811996603411671</v>
      </c>
    </row>
    <row r="10004" spans="1:13" x14ac:dyDescent="0.25">
      <c r="A10004" s="267">
        <v>14625050</v>
      </c>
      <c r="B10004" s="267" t="s">
        <v>21046</v>
      </c>
      <c r="C10004" s="267" t="s">
        <v>2525</v>
      </c>
      <c r="D10004" s="268"/>
      <c r="E10004" s="267">
        <v>50</v>
      </c>
      <c r="F10004" s="269">
        <v>1502</v>
      </c>
      <c r="G10004" s="270">
        <v>3018.2</v>
      </c>
      <c r="M10004" s="267">
        <v>-77.340133883852232</v>
      </c>
    </row>
    <row r="10005" spans="1:13" x14ac:dyDescent="0.25">
      <c r="A10005" s="267">
        <v>14625060</v>
      </c>
      <c r="B10005" s="267" t="s">
        <v>21048</v>
      </c>
      <c r="C10005" s="267" t="s">
        <v>2525</v>
      </c>
      <c r="D10005" s="268"/>
      <c r="E10005" s="267">
        <v>70</v>
      </c>
      <c r="F10005" s="269">
        <v>1384</v>
      </c>
      <c r="G10005" s="270">
        <v>2782.4</v>
      </c>
      <c r="M10005" s="267">
        <v>-85.11930950129728</v>
      </c>
    </row>
    <row r="10006" spans="1:13" x14ac:dyDescent="0.25">
      <c r="A10006" s="267">
        <v>14625080</v>
      </c>
      <c r="B10006" s="267" t="s">
        <v>21050</v>
      </c>
      <c r="C10006" s="267" t="s">
        <v>2525</v>
      </c>
      <c r="D10006" s="268"/>
      <c r="E10006" s="267">
        <v>70</v>
      </c>
      <c r="F10006" s="269">
        <v>525</v>
      </c>
      <c r="G10006" s="270">
        <v>1054.8</v>
      </c>
      <c r="M10006" s="267">
        <v>-90.629873073494622</v>
      </c>
    </row>
    <row r="10007" spans="1:13" x14ac:dyDescent="0.25">
      <c r="A10007" s="267">
        <v>14625090</v>
      </c>
      <c r="B10007" s="267" t="s">
        <v>21052</v>
      </c>
      <c r="C10007" s="267" t="s">
        <v>2525</v>
      </c>
      <c r="D10007" s="268"/>
      <c r="E10007" s="267">
        <v>70</v>
      </c>
      <c r="F10007" s="269">
        <v>2498</v>
      </c>
      <c r="G10007" s="270">
        <v>5020.6000000000004</v>
      </c>
      <c r="M10007" s="267">
        <v>-86.584412756122163</v>
      </c>
    </row>
    <row r="10008" spans="1:13" x14ac:dyDescent="0.25">
      <c r="A10008" s="267">
        <v>14625100</v>
      </c>
      <c r="B10008" s="267" t="s">
        <v>21054</v>
      </c>
      <c r="C10008" s="267" t="s">
        <v>2525</v>
      </c>
      <c r="D10008" s="268"/>
      <c r="E10008" s="267">
        <v>70</v>
      </c>
      <c r="F10008" s="269">
        <v>1413</v>
      </c>
      <c r="G10008" s="270">
        <v>2841</v>
      </c>
      <c r="M10008" s="267">
        <v>-88.072386823768724</v>
      </c>
    </row>
    <row r="10009" spans="1:13" x14ac:dyDescent="0.25">
      <c r="A10009" s="267">
        <v>14625110</v>
      </c>
      <c r="B10009" s="267" t="s">
        <v>21056</v>
      </c>
      <c r="C10009" s="267" t="s">
        <v>2525</v>
      </c>
      <c r="D10009" s="268"/>
      <c r="E10009" s="267">
        <v>70</v>
      </c>
      <c r="F10009" s="269">
        <v>2152</v>
      </c>
      <c r="G10009" s="270">
        <v>4326</v>
      </c>
      <c r="M10009" s="267">
        <v>-86.47568597652581</v>
      </c>
    </row>
    <row r="10010" spans="1:13" x14ac:dyDescent="0.25">
      <c r="A10010" s="267">
        <v>14625120</v>
      </c>
      <c r="B10010" s="267" t="s">
        <v>21058</v>
      </c>
      <c r="C10010" s="267" t="s">
        <v>2525</v>
      </c>
      <c r="D10010" s="268"/>
      <c r="E10010" s="267">
        <v>50</v>
      </c>
      <c r="F10010" s="269">
        <v>1849</v>
      </c>
      <c r="G10010" s="270">
        <v>3716.6</v>
      </c>
      <c r="M10010" s="267">
        <v>-78.667877824933583</v>
      </c>
    </row>
    <row r="10011" spans="1:13" x14ac:dyDescent="0.25">
      <c r="A10011" s="267">
        <v>14625130</v>
      </c>
      <c r="B10011" s="267" t="s">
        <v>21060</v>
      </c>
      <c r="C10011" s="267" t="s">
        <v>22275</v>
      </c>
      <c r="D10011" s="268"/>
      <c r="E10011" s="267">
        <v>70</v>
      </c>
      <c r="F10011" s="269">
        <v>1448</v>
      </c>
      <c r="G10011" s="270">
        <v>2910</v>
      </c>
      <c r="M10011" s="267">
        <v>-85.007208859926095</v>
      </c>
    </row>
    <row r="10012" spans="1:13" x14ac:dyDescent="0.25">
      <c r="A10012" s="267">
        <v>14625140</v>
      </c>
      <c r="B10012" s="267" t="s">
        <v>21062</v>
      </c>
      <c r="C10012" s="267" t="s">
        <v>2525</v>
      </c>
      <c r="D10012" s="268"/>
      <c r="E10012" s="267">
        <v>70</v>
      </c>
      <c r="F10012" s="269">
        <v>488</v>
      </c>
      <c r="G10012" s="270">
        <v>981.4</v>
      </c>
      <c r="M10012" s="267">
        <v>-90.417145561923732</v>
      </c>
    </row>
    <row r="10013" spans="1:13" x14ac:dyDescent="0.25">
      <c r="A10013" s="267">
        <v>14625150</v>
      </c>
      <c r="B10013" s="267" t="s">
        <v>21064</v>
      </c>
      <c r="C10013" s="267" t="s">
        <v>2525</v>
      </c>
      <c r="D10013" s="268"/>
      <c r="E10013" s="267">
        <v>70</v>
      </c>
      <c r="F10013" s="269">
        <v>1602</v>
      </c>
      <c r="G10013" s="270">
        <v>3220.8</v>
      </c>
      <c r="M10013" s="267">
        <v>-85.462243960405573</v>
      </c>
    </row>
    <row r="10014" spans="1:13" x14ac:dyDescent="0.25">
      <c r="A10014" s="267">
        <v>14625160</v>
      </c>
      <c r="B10014" s="267" t="s">
        <v>21066</v>
      </c>
      <c r="C10014" s="267" t="s">
        <v>2525</v>
      </c>
      <c r="D10014" s="268"/>
      <c r="E10014" s="267">
        <v>70</v>
      </c>
      <c r="F10014" s="269">
        <v>2167</v>
      </c>
      <c r="G10014" s="270">
        <v>4356.6000000000004</v>
      </c>
      <c r="M10014" s="267">
        <v>-85.637808460687197</v>
      </c>
    </row>
    <row r="10015" spans="1:13" x14ac:dyDescent="0.25">
      <c r="A10015" s="267">
        <v>14625170</v>
      </c>
      <c r="B10015" s="267" t="s">
        <v>21068</v>
      </c>
      <c r="C10015" s="267" t="s">
        <v>2525</v>
      </c>
      <c r="D10015" s="268"/>
      <c r="E10015" s="267">
        <v>70</v>
      </c>
      <c r="F10015" s="269">
        <v>1489</v>
      </c>
      <c r="G10015" s="270">
        <v>2992</v>
      </c>
      <c r="M10015" s="267">
        <v>-89.612117075093735</v>
      </c>
    </row>
    <row r="10016" spans="1:13" x14ac:dyDescent="0.25">
      <c r="A10016" s="267">
        <v>14625180</v>
      </c>
      <c r="B10016" s="267" t="s">
        <v>21070</v>
      </c>
      <c r="C10016" s="267" t="s">
        <v>2525</v>
      </c>
      <c r="D10016" s="268"/>
      <c r="E10016" s="267">
        <v>70</v>
      </c>
      <c r="F10016" s="269">
        <v>499</v>
      </c>
      <c r="G10016" s="270">
        <v>1003.8</v>
      </c>
      <c r="M10016" s="267">
        <v>-89.932911217990039</v>
      </c>
    </row>
    <row r="10017" spans="1:13" x14ac:dyDescent="0.25">
      <c r="A10017" s="267">
        <v>14625190</v>
      </c>
      <c r="B10017" s="267" t="s">
        <v>22227</v>
      </c>
      <c r="C10017" s="267" t="s">
        <v>2525</v>
      </c>
      <c r="D10017" s="268"/>
      <c r="E10017" s="267">
        <v>50</v>
      </c>
      <c r="F10017" s="269">
        <v>1408</v>
      </c>
      <c r="G10017" s="270">
        <v>2829.4</v>
      </c>
      <c r="M10017" s="267">
        <v>-69.863510798928928</v>
      </c>
    </row>
    <row r="10018" spans="1:13" x14ac:dyDescent="0.25">
      <c r="A10018" s="267">
        <v>14625200</v>
      </c>
      <c r="B10018" s="267" t="s">
        <v>21073</v>
      </c>
      <c r="C10018" s="267" t="s">
        <v>22275</v>
      </c>
      <c r="D10018" s="268"/>
      <c r="E10018" s="267">
        <v>60</v>
      </c>
      <c r="F10018" s="269">
        <v>3345</v>
      </c>
      <c r="G10018" s="270">
        <v>6724.2</v>
      </c>
      <c r="M10018" s="267">
        <v>-81.784659789189718</v>
      </c>
    </row>
    <row r="10019" spans="1:13" x14ac:dyDescent="0.25">
      <c r="A10019" s="267">
        <v>14625220</v>
      </c>
      <c r="B10019" s="267" t="s">
        <v>21075</v>
      </c>
      <c r="C10019" s="267" t="s">
        <v>2525</v>
      </c>
      <c r="D10019" s="268"/>
      <c r="E10019" s="267">
        <v>70</v>
      </c>
      <c r="F10019" s="269">
        <v>2085</v>
      </c>
      <c r="G10019" s="270">
        <v>4191.2</v>
      </c>
      <c r="M10019" s="267">
        <v>-89.066033924321275</v>
      </c>
    </row>
    <row r="10020" spans="1:13" x14ac:dyDescent="0.25">
      <c r="A10020" s="267">
        <v>14625230</v>
      </c>
      <c r="B10020" s="267" t="s">
        <v>21077</v>
      </c>
      <c r="C10020" s="267" t="s">
        <v>2525</v>
      </c>
      <c r="D10020" s="268"/>
      <c r="E10020" s="267">
        <v>70</v>
      </c>
      <c r="F10020" s="269">
        <v>1200</v>
      </c>
      <c r="G10020" s="270">
        <v>2412.1999999999998</v>
      </c>
      <c r="M10020" s="267">
        <v>-89.73471946286098</v>
      </c>
    </row>
    <row r="10021" spans="1:13" x14ac:dyDescent="0.25">
      <c r="A10021" s="267">
        <v>14625240</v>
      </c>
      <c r="B10021" s="267" t="s">
        <v>21079</v>
      </c>
      <c r="C10021" s="267" t="s">
        <v>22275</v>
      </c>
      <c r="D10021" s="268"/>
      <c r="E10021" s="267">
        <v>70</v>
      </c>
      <c r="F10021" s="269">
        <v>17971</v>
      </c>
      <c r="G10021" s="270">
        <v>36121.199999999997</v>
      </c>
      <c r="M10021" s="267">
        <v>-86.1296194461938</v>
      </c>
    </row>
    <row r="10022" spans="1:13" x14ac:dyDescent="0.25">
      <c r="A10022" s="267">
        <v>14625250</v>
      </c>
      <c r="B10022" s="267" t="s">
        <v>21081</v>
      </c>
      <c r="C10022" s="267" t="s">
        <v>22275</v>
      </c>
      <c r="D10022" s="268"/>
      <c r="E10022" s="267">
        <v>60</v>
      </c>
      <c r="F10022" s="269">
        <v>7998</v>
      </c>
      <c r="G10022" s="270">
        <v>16075.4</v>
      </c>
      <c r="M10022" s="267">
        <v>-79.860831308652052</v>
      </c>
    </row>
    <row r="10023" spans="1:13" x14ac:dyDescent="0.25">
      <c r="A10023" s="267">
        <v>14625270</v>
      </c>
      <c r="B10023" s="267" t="s">
        <v>21083</v>
      </c>
      <c r="C10023" s="267" t="s">
        <v>22275</v>
      </c>
      <c r="D10023" s="268"/>
      <c r="E10023" s="267">
        <v>70</v>
      </c>
      <c r="F10023" s="269">
        <v>2190</v>
      </c>
      <c r="G10023" s="270">
        <v>4401</v>
      </c>
      <c r="M10023" s="267">
        <v>-85.48905754426525</v>
      </c>
    </row>
    <row r="10024" spans="1:13" x14ac:dyDescent="0.25">
      <c r="A10024" s="267">
        <v>14625280</v>
      </c>
      <c r="B10024" s="267" t="s">
        <v>21085</v>
      </c>
      <c r="C10024" s="267" t="s">
        <v>2525</v>
      </c>
      <c r="D10024" s="268"/>
      <c r="E10024" s="267">
        <v>70</v>
      </c>
      <c r="F10024" s="269">
        <v>1848</v>
      </c>
      <c r="G10024" s="270">
        <v>3715.4</v>
      </c>
      <c r="M10024" s="267">
        <v>-86.828974965507555</v>
      </c>
    </row>
    <row r="10025" spans="1:13" x14ac:dyDescent="0.25">
      <c r="A10025" s="267">
        <v>14625290</v>
      </c>
      <c r="B10025" s="267" t="s">
        <v>21087</v>
      </c>
      <c r="C10025" s="267" t="s">
        <v>2525</v>
      </c>
      <c r="D10025" s="268"/>
      <c r="E10025" s="267">
        <v>70</v>
      </c>
      <c r="F10025" s="269">
        <v>1340</v>
      </c>
      <c r="G10025" s="270">
        <v>2694</v>
      </c>
      <c r="M10025" s="267">
        <v>-88.804564922092624</v>
      </c>
    </row>
    <row r="10026" spans="1:13" x14ac:dyDescent="0.25">
      <c r="A10026" s="267">
        <v>14625300</v>
      </c>
      <c r="B10026" s="267" t="s">
        <v>21089</v>
      </c>
      <c r="C10026" s="267" t="s">
        <v>2525</v>
      </c>
      <c r="D10026" s="268"/>
      <c r="E10026" s="267">
        <v>50</v>
      </c>
      <c r="F10026" s="269">
        <v>964</v>
      </c>
      <c r="G10026" s="270">
        <v>1938.4</v>
      </c>
      <c r="M10026" s="267">
        <v>-77.74509147482533</v>
      </c>
    </row>
    <row r="10027" spans="1:13" x14ac:dyDescent="0.25">
      <c r="A10027" s="267">
        <v>14625310</v>
      </c>
      <c r="B10027" s="267" t="s">
        <v>21091</v>
      </c>
      <c r="C10027" s="267" t="s">
        <v>22275</v>
      </c>
      <c r="D10027" s="268"/>
      <c r="E10027" s="267">
        <v>70</v>
      </c>
      <c r="F10027" s="269">
        <v>4550</v>
      </c>
      <c r="G10027" s="270">
        <v>9146.2000000000007</v>
      </c>
      <c r="M10027" s="267">
        <v>-88.091336852983886</v>
      </c>
    </row>
    <row r="10028" spans="1:13" x14ac:dyDescent="0.25">
      <c r="A10028" s="267">
        <v>14625320</v>
      </c>
      <c r="B10028" s="267" t="s">
        <v>17179</v>
      </c>
      <c r="C10028" s="267" t="s">
        <v>2525</v>
      </c>
      <c r="D10028" s="268"/>
      <c r="E10028" s="267">
        <v>70</v>
      </c>
      <c r="F10028" s="269">
        <v>819</v>
      </c>
      <c r="G10028" s="270">
        <v>1645.6</v>
      </c>
      <c r="M10028" s="267">
        <v>-86.326316119134745</v>
      </c>
    </row>
    <row r="10029" spans="1:13" x14ac:dyDescent="0.25">
      <c r="A10029" s="267">
        <v>14625330</v>
      </c>
      <c r="B10029" s="267" t="s">
        <v>21094</v>
      </c>
      <c r="C10029" s="267" t="s">
        <v>2525</v>
      </c>
      <c r="D10029" s="268"/>
      <c r="E10029" s="267">
        <v>70</v>
      </c>
      <c r="F10029" s="269">
        <v>2834</v>
      </c>
      <c r="G10029" s="270">
        <v>5696.2</v>
      </c>
      <c r="M10029" s="267">
        <v>-88.694089670161432</v>
      </c>
    </row>
    <row r="10030" spans="1:13" x14ac:dyDescent="0.25">
      <c r="A10030" s="267">
        <v>14625340</v>
      </c>
      <c r="B10030" s="267" t="s">
        <v>21096</v>
      </c>
      <c r="C10030" s="267" t="s">
        <v>2525</v>
      </c>
      <c r="D10030" s="268"/>
      <c r="E10030" s="267">
        <v>70</v>
      </c>
      <c r="F10030" s="269">
        <v>2517</v>
      </c>
      <c r="G10030" s="270">
        <v>5058.3999999999996</v>
      </c>
      <c r="M10030" s="267">
        <v>-87.035888048288811</v>
      </c>
    </row>
    <row r="10031" spans="1:13" x14ac:dyDescent="0.25">
      <c r="A10031" s="267">
        <v>14625350</v>
      </c>
      <c r="B10031" s="267" t="s">
        <v>21098</v>
      </c>
      <c r="C10031" s="267" t="s">
        <v>2525</v>
      </c>
      <c r="D10031" s="268"/>
      <c r="E10031" s="267">
        <v>70</v>
      </c>
      <c r="F10031" s="269">
        <v>594</v>
      </c>
      <c r="G10031" s="270">
        <v>1193.8</v>
      </c>
      <c r="M10031" s="267">
        <v>-87.445685792290234</v>
      </c>
    </row>
    <row r="10032" spans="1:13" x14ac:dyDescent="0.25">
      <c r="A10032" s="267">
        <v>14625360</v>
      </c>
      <c r="B10032" s="267" t="s">
        <v>21100</v>
      </c>
      <c r="C10032" s="267" t="s">
        <v>2525</v>
      </c>
      <c r="D10032" s="268"/>
      <c r="E10032" s="267">
        <v>70</v>
      </c>
      <c r="F10032" s="269">
        <v>1247</v>
      </c>
      <c r="G10032" s="270">
        <v>2506.8000000000002</v>
      </c>
      <c r="M10032" s="267">
        <v>-88.642477120893517</v>
      </c>
    </row>
    <row r="10033" spans="1:13" x14ac:dyDescent="0.25">
      <c r="A10033" s="267">
        <v>14625370</v>
      </c>
      <c r="B10033" s="267" t="s">
        <v>14768</v>
      </c>
      <c r="C10033" s="267" t="s">
        <v>2525</v>
      </c>
      <c r="D10033" s="268"/>
      <c r="E10033" s="267">
        <v>70</v>
      </c>
      <c r="F10033" s="269">
        <v>851</v>
      </c>
      <c r="G10033" s="270">
        <v>1710.8</v>
      </c>
      <c r="M10033" s="267">
        <v>-90.550518684397318</v>
      </c>
    </row>
    <row r="10034" spans="1:13" x14ac:dyDescent="0.25">
      <c r="A10034" s="267">
        <v>14625380</v>
      </c>
      <c r="B10034" s="267" t="s">
        <v>22228</v>
      </c>
      <c r="C10034" s="267" t="s">
        <v>2525</v>
      </c>
      <c r="D10034" s="268"/>
      <c r="E10034" s="267">
        <v>70</v>
      </c>
      <c r="F10034" s="269">
        <v>2572</v>
      </c>
      <c r="G10034" s="270">
        <v>5169.8</v>
      </c>
      <c r="M10034" s="267">
        <v>-88.394331438568344</v>
      </c>
    </row>
    <row r="10035" spans="1:13" x14ac:dyDescent="0.25">
      <c r="A10035" s="267">
        <v>14625390</v>
      </c>
      <c r="B10035" s="267" t="s">
        <v>21104</v>
      </c>
      <c r="C10035" s="267" t="s">
        <v>2525</v>
      </c>
      <c r="D10035" s="268"/>
      <c r="E10035" s="267">
        <v>50</v>
      </c>
      <c r="F10035" s="269">
        <v>1046</v>
      </c>
      <c r="G10035" s="270">
        <v>2101.6</v>
      </c>
      <c r="M10035" s="267">
        <v>-77.376634294530263</v>
      </c>
    </row>
    <row r="10036" spans="1:13" x14ac:dyDescent="0.25">
      <c r="A10036" s="267">
        <v>14625410</v>
      </c>
      <c r="B10036" s="267" t="s">
        <v>21106</v>
      </c>
      <c r="C10036" s="267" t="s">
        <v>2525</v>
      </c>
      <c r="D10036" s="268"/>
      <c r="E10036" s="267">
        <v>70</v>
      </c>
      <c r="F10036" s="269">
        <v>1184</v>
      </c>
      <c r="G10036" s="270">
        <v>2379.8000000000002</v>
      </c>
      <c r="M10036" s="267">
        <v>-86.73411451201865</v>
      </c>
    </row>
    <row r="10037" spans="1:13" x14ac:dyDescent="0.25">
      <c r="A10037" s="267">
        <v>14625420</v>
      </c>
      <c r="B10037" s="267" t="s">
        <v>21108</v>
      </c>
      <c r="C10037" s="267" t="s">
        <v>2525</v>
      </c>
      <c r="D10037" s="268"/>
      <c r="E10037" s="267">
        <v>70</v>
      </c>
      <c r="F10037" s="269">
        <v>1197</v>
      </c>
      <c r="G10037" s="270">
        <v>2406.4</v>
      </c>
      <c r="M10037" s="267">
        <v>-89.143128576856611</v>
      </c>
    </row>
    <row r="10038" spans="1:13" x14ac:dyDescent="0.25">
      <c r="A10038" s="267">
        <v>14625430</v>
      </c>
      <c r="B10038" s="267" t="s">
        <v>21110</v>
      </c>
      <c r="C10038" s="267" t="s">
        <v>2525</v>
      </c>
      <c r="D10038" s="268"/>
      <c r="E10038" s="267">
        <v>50</v>
      </c>
      <c r="F10038" s="269">
        <v>4913</v>
      </c>
      <c r="G10038" s="270">
        <v>9874.7999999999993</v>
      </c>
      <c r="M10038" s="267">
        <v>-77.681016785930524</v>
      </c>
    </row>
    <row r="10039" spans="1:13" x14ac:dyDescent="0.25">
      <c r="A10039" s="267">
        <v>14625440</v>
      </c>
      <c r="B10039" s="267" t="s">
        <v>21112</v>
      </c>
      <c r="C10039" s="267" t="s">
        <v>2525</v>
      </c>
      <c r="D10039" s="268"/>
      <c r="E10039" s="267">
        <v>70</v>
      </c>
      <c r="F10039" s="269">
        <v>1060</v>
      </c>
      <c r="G10039" s="270">
        <v>2130.4</v>
      </c>
      <c r="M10039" s="267">
        <v>-89.942968123142649</v>
      </c>
    </row>
    <row r="10040" spans="1:13" x14ac:dyDescent="0.25">
      <c r="A10040" s="267">
        <v>14625450</v>
      </c>
      <c r="B10040" s="267" t="s">
        <v>21114</v>
      </c>
      <c r="C10040" s="267" t="s">
        <v>22275</v>
      </c>
      <c r="D10040" s="268"/>
      <c r="E10040" s="267">
        <v>60</v>
      </c>
      <c r="F10040" s="269">
        <v>3810</v>
      </c>
      <c r="G10040" s="270">
        <v>7658</v>
      </c>
      <c r="M10040" s="267">
        <v>-84.195182627690997</v>
      </c>
    </row>
    <row r="10041" spans="1:13" x14ac:dyDescent="0.25">
      <c r="A10041" s="267">
        <v>14625460</v>
      </c>
      <c r="B10041" s="267" t="s">
        <v>21116</v>
      </c>
      <c r="C10041" s="267" t="s">
        <v>2525</v>
      </c>
      <c r="D10041" s="268"/>
      <c r="E10041" s="267">
        <v>70</v>
      </c>
      <c r="F10041" s="269">
        <v>445</v>
      </c>
      <c r="G10041" s="270">
        <v>894</v>
      </c>
      <c r="M10041" s="267">
        <v>-88.681619806339938</v>
      </c>
    </row>
    <row r="10042" spans="1:13" x14ac:dyDescent="0.25">
      <c r="A10042" s="267">
        <v>14625470</v>
      </c>
      <c r="B10042" s="267" t="s">
        <v>21118</v>
      </c>
      <c r="C10042" s="267" t="s">
        <v>2525</v>
      </c>
      <c r="D10042" s="268"/>
      <c r="E10042" s="267">
        <v>70</v>
      </c>
      <c r="F10042" s="269">
        <v>563</v>
      </c>
      <c r="G10042" s="270">
        <v>1132.4000000000001</v>
      </c>
      <c r="M10042" s="267">
        <v>-88.787233767505569</v>
      </c>
    </row>
    <row r="10043" spans="1:13" x14ac:dyDescent="0.25">
      <c r="A10043" s="267">
        <v>14625480</v>
      </c>
      <c r="B10043" s="267" t="s">
        <v>21120</v>
      </c>
      <c r="C10043" s="267" t="s">
        <v>22275</v>
      </c>
      <c r="D10043" s="268"/>
      <c r="E10043" s="267">
        <v>50</v>
      </c>
      <c r="F10043" s="269">
        <v>9054</v>
      </c>
      <c r="G10043" s="270">
        <v>18197.599999999999</v>
      </c>
      <c r="M10043" s="267">
        <v>-77.85592590824497</v>
      </c>
    </row>
    <row r="10044" spans="1:13" x14ac:dyDescent="0.25">
      <c r="A10044" s="267">
        <v>14625490</v>
      </c>
      <c r="B10044" s="267" t="s">
        <v>21122</v>
      </c>
      <c r="C10044" s="267" t="s">
        <v>2525</v>
      </c>
      <c r="D10044" s="268"/>
      <c r="E10044" s="267">
        <v>70</v>
      </c>
      <c r="F10044" s="269">
        <v>1643</v>
      </c>
      <c r="G10044" s="270">
        <v>3303.4</v>
      </c>
      <c r="M10044" s="267">
        <v>-87.425529696734472</v>
      </c>
    </row>
    <row r="10045" spans="1:13" x14ac:dyDescent="0.25">
      <c r="A10045" s="267">
        <v>14625500</v>
      </c>
      <c r="B10045" s="267" t="s">
        <v>21124</v>
      </c>
      <c r="C10045" s="267" t="s">
        <v>2525</v>
      </c>
      <c r="D10045" s="268"/>
      <c r="E10045" s="267">
        <v>70</v>
      </c>
      <c r="F10045" s="269">
        <v>859</v>
      </c>
      <c r="G10045" s="270">
        <v>1726.8</v>
      </c>
      <c r="M10045" s="267">
        <v>-91.082579909420588</v>
      </c>
    </row>
    <row r="10046" spans="1:13" x14ac:dyDescent="0.25">
      <c r="A10046" s="267">
        <v>14625510</v>
      </c>
      <c r="B10046" s="267" t="s">
        <v>21126</v>
      </c>
      <c r="C10046" s="267" t="s">
        <v>2525</v>
      </c>
      <c r="D10046" s="268"/>
      <c r="E10046" s="267">
        <v>70</v>
      </c>
      <c r="F10046" s="269">
        <v>712</v>
      </c>
      <c r="G10046" s="270">
        <v>1431.2</v>
      </c>
      <c r="M10046" s="267">
        <v>-89.516058244781178</v>
      </c>
    </row>
    <row r="10047" spans="1:13" x14ac:dyDescent="0.25">
      <c r="A10047" s="267">
        <v>14625525</v>
      </c>
      <c r="B10047" s="267" t="s">
        <v>21128</v>
      </c>
      <c r="C10047" s="267" t="s">
        <v>22275</v>
      </c>
      <c r="D10047" s="268"/>
      <c r="E10047" s="267">
        <v>70</v>
      </c>
      <c r="F10047" s="269">
        <v>3349</v>
      </c>
      <c r="G10047" s="270">
        <v>6731.8</v>
      </c>
      <c r="M10047" s="267">
        <v>-87.366233403844717</v>
      </c>
    </row>
    <row r="10048" spans="1:13" x14ac:dyDescent="0.25">
      <c r="A10048" s="267">
        <v>14625530</v>
      </c>
      <c r="B10048" s="267" t="s">
        <v>21130</v>
      </c>
      <c r="C10048" s="267" t="s">
        <v>2525</v>
      </c>
      <c r="D10048" s="268"/>
      <c r="E10048" s="267">
        <v>70</v>
      </c>
      <c r="F10048" s="269">
        <v>1578</v>
      </c>
      <c r="G10048" s="270">
        <v>3170.8</v>
      </c>
      <c r="M10048" s="267">
        <v>-88.95074011550301</v>
      </c>
    </row>
    <row r="10049" spans="1:13" x14ac:dyDescent="0.25">
      <c r="A10049" s="267">
        <v>14625540</v>
      </c>
      <c r="B10049" s="267" t="s">
        <v>21132</v>
      </c>
      <c r="C10049" s="267" t="s">
        <v>2525</v>
      </c>
      <c r="D10049" s="268"/>
      <c r="E10049" s="267">
        <v>70</v>
      </c>
      <c r="F10049" s="269">
        <v>1101</v>
      </c>
      <c r="G10049" s="270">
        <v>2212.4</v>
      </c>
      <c r="M10049" s="267">
        <v>-88.817647794430272</v>
      </c>
    </row>
    <row r="10050" spans="1:13" x14ac:dyDescent="0.25">
      <c r="A10050" s="267">
        <v>14625550</v>
      </c>
      <c r="B10050" s="267" t="s">
        <v>21134</v>
      </c>
      <c r="C10050" s="267" t="s">
        <v>2525</v>
      </c>
      <c r="D10050" s="268"/>
      <c r="E10050" s="267">
        <v>60</v>
      </c>
      <c r="F10050" s="269">
        <v>1281</v>
      </c>
      <c r="G10050" s="270">
        <v>2574.8000000000002</v>
      </c>
      <c r="M10050" s="267">
        <v>-83.717872296463057</v>
      </c>
    </row>
    <row r="10051" spans="1:13" x14ac:dyDescent="0.25">
      <c r="A10051" s="267">
        <v>14625560</v>
      </c>
      <c r="B10051" s="267" t="s">
        <v>21136</v>
      </c>
      <c r="C10051" s="267" t="s">
        <v>2525</v>
      </c>
      <c r="D10051" s="268"/>
      <c r="E10051" s="267">
        <v>70</v>
      </c>
      <c r="F10051" s="269">
        <v>3530</v>
      </c>
      <c r="G10051" s="270">
        <v>7094.8</v>
      </c>
      <c r="M10051" s="267">
        <v>-87.989517453184305</v>
      </c>
    </row>
    <row r="10052" spans="1:13" x14ac:dyDescent="0.25">
      <c r="A10052" s="267">
        <v>14625570</v>
      </c>
      <c r="B10052" s="267" t="s">
        <v>21138</v>
      </c>
      <c r="C10052" s="267" t="s">
        <v>2525</v>
      </c>
      <c r="D10052" s="268"/>
      <c r="E10052" s="267">
        <v>50</v>
      </c>
      <c r="F10052" s="269">
        <v>1001</v>
      </c>
      <c r="G10052" s="270">
        <v>2013</v>
      </c>
      <c r="M10052" s="267">
        <v>-65.69923298191145</v>
      </c>
    </row>
    <row r="10053" spans="1:13" x14ac:dyDescent="0.25">
      <c r="A10053" s="267">
        <v>14625580</v>
      </c>
      <c r="B10053" s="267" t="s">
        <v>21140</v>
      </c>
      <c r="C10053" s="267" t="s">
        <v>2525</v>
      </c>
      <c r="D10053" s="268"/>
      <c r="E10053" s="267">
        <v>70</v>
      </c>
      <c r="F10053" s="269">
        <v>849</v>
      </c>
      <c r="G10053" s="270">
        <v>1705.6</v>
      </c>
      <c r="M10053" s="267">
        <v>-90.394978391233437</v>
      </c>
    </row>
    <row r="10054" spans="1:13" x14ac:dyDescent="0.25">
      <c r="A10054" s="267">
        <v>14625590</v>
      </c>
      <c r="B10054" s="267" t="s">
        <v>21142</v>
      </c>
      <c r="C10054" s="267" t="s">
        <v>2525</v>
      </c>
      <c r="D10054" s="268"/>
      <c r="E10054" s="267">
        <v>70</v>
      </c>
      <c r="F10054" s="269">
        <v>1524</v>
      </c>
      <c r="G10054" s="270">
        <v>3063.8</v>
      </c>
      <c r="M10054" s="267">
        <v>-91.532015281578737</v>
      </c>
    </row>
    <row r="10055" spans="1:13" x14ac:dyDescent="0.25">
      <c r="A10055" s="267">
        <v>14625600</v>
      </c>
      <c r="B10055" s="267" t="s">
        <v>21144</v>
      </c>
      <c r="C10055" s="267" t="s">
        <v>2525</v>
      </c>
      <c r="D10055" s="268"/>
      <c r="E10055" s="267">
        <v>50</v>
      </c>
      <c r="F10055" s="269">
        <v>2171</v>
      </c>
      <c r="G10055" s="270">
        <v>4363.8</v>
      </c>
      <c r="M10055" s="267">
        <v>-47.836838260517339</v>
      </c>
    </row>
    <row r="10056" spans="1:13" x14ac:dyDescent="0.25">
      <c r="A10056" s="267">
        <v>14625610</v>
      </c>
      <c r="B10056" s="267" t="s">
        <v>21146</v>
      </c>
      <c r="C10056" s="267" t="s">
        <v>22275</v>
      </c>
      <c r="D10056" s="268"/>
      <c r="E10056" s="267">
        <v>70</v>
      </c>
      <c r="F10056" s="269">
        <v>1661</v>
      </c>
      <c r="G10056" s="270">
        <v>3339.2</v>
      </c>
      <c r="M10056" s="267">
        <v>-87.974751489727453</v>
      </c>
    </row>
    <row r="10057" spans="1:13" x14ac:dyDescent="0.25">
      <c r="A10057" s="267">
        <v>14625630</v>
      </c>
      <c r="B10057" s="267" t="s">
        <v>21148</v>
      </c>
      <c r="C10057" s="267" t="s">
        <v>22275</v>
      </c>
      <c r="D10057" s="268"/>
      <c r="E10057" s="267">
        <v>70</v>
      </c>
      <c r="F10057" s="269">
        <v>2709</v>
      </c>
      <c r="G10057" s="270">
        <v>5444.2</v>
      </c>
      <c r="M10057" s="267">
        <v>-87.488541731704032</v>
      </c>
    </row>
    <row r="10058" spans="1:13" x14ac:dyDescent="0.25">
      <c r="A10058" s="267">
        <v>14625640</v>
      </c>
      <c r="B10058" s="267" t="s">
        <v>21150</v>
      </c>
      <c r="C10058" s="267" t="s">
        <v>22275</v>
      </c>
      <c r="D10058" s="268"/>
      <c r="E10058" s="267">
        <v>70</v>
      </c>
      <c r="F10058" s="269">
        <v>2932</v>
      </c>
      <c r="G10058" s="270">
        <v>5893.8</v>
      </c>
      <c r="M10058" s="267">
        <v>-86.235176584799973</v>
      </c>
    </row>
    <row r="10059" spans="1:13" x14ac:dyDescent="0.25">
      <c r="A10059" s="267">
        <v>14626010</v>
      </c>
      <c r="B10059" s="267" t="s">
        <v>21152</v>
      </c>
      <c r="C10059" s="267" t="s">
        <v>22275</v>
      </c>
      <c r="D10059" s="268"/>
      <c r="E10059" s="267">
        <v>70</v>
      </c>
      <c r="F10059" s="269">
        <v>1870</v>
      </c>
      <c r="G10059" s="270">
        <v>3758</v>
      </c>
      <c r="M10059" s="267">
        <v>-90.35183691915708</v>
      </c>
    </row>
    <row r="10060" spans="1:13" x14ac:dyDescent="0.25">
      <c r="A10060" s="267">
        <v>14626020</v>
      </c>
      <c r="B10060" s="267" t="s">
        <v>21154</v>
      </c>
      <c r="C10060" s="267" t="s">
        <v>2525</v>
      </c>
      <c r="D10060" s="268"/>
      <c r="E10060" s="267">
        <v>60</v>
      </c>
      <c r="F10060" s="269">
        <v>605</v>
      </c>
      <c r="G10060" s="270">
        <v>1215.8</v>
      </c>
      <c r="M10060" s="267">
        <v>-83.677469101394038</v>
      </c>
    </row>
    <row r="10061" spans="1:13" x14ac:dyDescent="0.25">
      <c r="A10061" s="267">
        <v>14626030</v>
      </c>
      <c r="B10061" s="267" t="s">
        <v>21156</v>
      </c>
      <c r="C10061" s="267" t="s">
        <v>22275</v>
      </c>
      <c r="D10061" s="268"/>
      <c r="E10061" s="267">
        <v>70</v>
      </c>
      <c r="F10061" s="269">
        <v>1819</v>
      </c>
      <c r="G10061" s="270">
        <v>3655.8</v>
      </c>
      <c r="M10061" s="267">
        <v>-87.636725675008961</v>
      </c>
    </row>
    <row r="10062" spans="1:13" x14ac:dyDescent="0.25">
      <c r="A10062" s="267">
        <v>14626050</v>
      </c>
      <c r="B10062" s="267" t="s">
        <v>21158</v>
      </c>
      <c r="C10062" s="267" t="s">
        <v>2525</v>
      </c>
      <c r="D10062" s="268"/>
      <c r="E10062" s="267">
        <v>70</v>
      </c>
      <c r="F10062" s="269">
        <v>1125</v>
      </c>
      <c r="G10062" s="270">
        <v>2260.4</v>
      </c>
      <c r="M10062" s="267">
        <v>-91.26942673163343</v>
      </c>
    </row>
    <row r="10063" spans="1:13" x14ac:dyDescent="0.25">
      <c r="A10063" s="267">
        <v>14626060</v>
      </c>
      <c r="B10063" s="267" t="s">
        <v>22229</v>
      </c>
      <c r="C10063" s="267" t="s">
        <v>2525</v>
      </c>
      <c r="D10063" s="268"/>
      <c r="E10063" s="267">
        <v>50</v>
      </c>
      <c r="F10063" s="269">
        <v>2481</v>
      </c>
      <c r="G10063" s="270">
        <v>4986.8</v>
      </c>
      <c r="M10063" s="267">
        <v>-33.065899894280903</v>
      </c>
    </row>
    <row r="10064" spans="1:13" x14ac:dyDescent="0.25">
      <c r="A10064" s="267">
        <v>14626070</v>
      </c>
      <c r="B10064" s="267" t="s">
        <v>21161</v>
      </c>
      <c r="C10064" s="267" t="s">
        <v>2525</v>
      </c>
      <c r="D10064" s="268"/>
      <c r="E10064" s="267">
        <v>70</v>
      </c>
      <c r="F10064" s="269">
        <v>538</v>
      </c>
      <c r="G10064" s="270">
        <v>1080.4000000000001</v>
      </c>
      <c r="M10064" s="267">
        <v>-89.123015812617723</v>
      </c>
    </row>
    <row r="10065" spans="1:13" x14ac:dyDescent="0.25">
      <c r="A10065" s="267">
        <v>14626085</v>
      </c>
      <c r="B10065" s="267" t="s">
        <v>21163</v>
      </c>
      <c r="C10065" s="267" t="s">
        <v>22275</v>
      </c>
      <c r="D10065" s="268"/>
      <c r="E10065" s="267">
        <v>60</v>
      </c>
      <c r="F10065" s="269">
        <v>6728</v>
      </c>
      <c r="G10065" s="270">
        <v>13523.6</v>
      </c>
      <c r="M10065" s="267">
        <v>-84.91656897780345</v>
      </c>
    </row>
    <row r="10066" spans="1:13" x14ac:dyDescent="0.25">
      <c r="A10066" s="267">
        <v>14626100</v>
      </c>
      <c r="B10066" s="267" t="s">
        <v>21165</v>
      </c>
      <c r="C10066" s="267" t="s">
        <v>2525</v>
      </c>
      <c r="D10066" s="268"/>
      <c r="E10066" s="267">
        <v>70</v>
      </c>
      <c r="F10066" s="269">
        <v>859</v>
      </c>
      <c r="G10066" s="270">
        <v>1727.4</v>
      </c>
      <c r="M10066" s="267">
        <v>-89.383645984232089</v>
      </c>
    </row>
    <row r="10067" spans="1:13" x14ac:dyDescent="0.25">
      <c r="A10067" s="267">
        <v>14626110</v>
      </c>
      <c r="B10067" s="267" t="s">
        <v>21167</v>
      </c>
      <c r="C10067" s="267" t="s">
        <v>22275</v>
      </c>
      <c r="D10067" s="268"/>
      <c r="E10067" s="267">
        <v>70</v>
      </c>
      <c r="F10067" s="269">
        <v>27263</v>
      </c>
      <c r="G10067" s="270">
        <v>54798.400000000001</v>
      </c>
      <c r="M10067" s="267">
        <v>-85.867826128420688</v>
      </c>
    </row>
    <row r="10068" spans="1:13" x14ac:dyDescent="0.25">
      <c r="A10068" s="267">
        <v>14626120</v>
      </c>
      <c r="B10068" s="267" t="s">
        <v>21169</v>
      </c>
      <c r="C10068" s="267" t="s">
        <v>2525</v>
      </c>
      <c r="D10068" s="268"/>
      <c r="E10068" s="267">
        <v>70</v>
      </c>
      <c r="F10068" s="269">
        <v>582</v>
      </c>
      <c r="G10068" s="270">
        <v>1170.5999999999999</v>
      </c>
      <c r="M10068" s="267">
        <v>-88.530621754603359</v>
      </c>
    </row>
    <row r="10069" spans="1:13" x14ac:dyDescent="0.25">
      <c r="A10069" s="267">
        <v>14626140</v>
      </c>
      <c r="B10069" s="267" t="s">
        <v>21171</v>
      </c>
      <c r="C10069" s="267" t="s">
        <v>2525</v>
      </c>
      <c r="D10069" s="268"/>
      <c r="E10069" s="267">
        <v>70</v>
      </c>
      <c r="F10069" s="269">
        <v>2950</v>
      </c>
      <c r="G10069" s="270">
        <v>5929.2</v>
      </c>
      <c r="M10069" s="267">
        <v>-89.654248842844794</v>
      </c>
    </row>
    <row r="10070" spans="1:13" x14ac:dyDescent="0.25">
      <c r="A10070" s="267">
        <v>14626150</v>
      </c>
      <c r="B10070" s="267" t="s">
        <v>21173</v>
      </c>
      <c r="C10070" s="267" t="s">
        <v>2525</v>
      </c>
      <c r="D10070" s="268"/>
      <c r="E10070" s="267">
        <v>70</v>
      </c>
      <c r="F10070" s="269">
        <v>671</v>
      </c>
      <c r="G10070" s="270">
        <v>1347.8</v>
      </c>
      <c r="M10070" s="267">
        <v>-88.580432585002086</v>
      </c>
    </row>
    <row r="10071" spans="1:13" x14ac:dyDescent="0.25">
      <c r="A10071" s="267">
        <v>14626160</v>
      </c>
      <c r="B10071" s="267" t="s">
        <v>21175</v>
      </c>
      <c r="C10071" s="267" t="s">
        <v>2525</v>
      </c>
      <c r="D10071" s="268"/>
      <c r="E10071" s="267">
        <v>70</v>
      </c>
      <c r="F10071" s="269">
        <v>678</v>
      </c>
      <c r="G10071" s="270">
        <v>1362.8</v>
      </c>
      <c r="M10071" s="267">
        <v>-91.664592404443539</v>
      </c>
    </row>
    <row r="10072" spans="1:13" x14ac:dyDescent="0.25">
      <c r="A10072" s="267">
        <v>14626170</v>
      </c>
      <c r="B10072" s="267" t="s">
        <v>21177</v>
      </c>
      <c r="C10072" s="267" t="s">
        <v>2525</v>
      </c>
      <c r="D10072" s="268"/>
      <c r="E10072" s="267">
        <v>70</v>
      </c>
      <c r="F10072" s="269">
        <v>805</v>
      </c>
      <c r="G10072" s="270">
        <v>1619</v>
      </c>
      <c r="M10072" s="267">
        <v>-91.797237459174085</v>
      </c>
    </row>
    <row r="10073" spans="1:13" x14ac:dyDescent="0.25">
      <c r="A10073" s="267">
        <v>14626180</v>
      </c>
      <c r="B10073" s="267" t="s">
        <v>21179</v>
      </c>
      <c r="C10073" s="267" t="s">
        <v>22275</v>
      </c>
      <c r="D10073" s="268"/>
      <c r="E10073" s="267">
        <v>70</v>
      </c>
      <c r="F10073" s="269">
        <v>3217</v>
      </c>
      <c r="G10073" s="270">
        <v>6466.6</v>
      </c>
      <c r="M10073" s="267">
        <v>-86.628646712943166</v>
      </c>
    </row>
    <row r="10074" spans="1:13" x14ac:dyDescent="0.25">
      <c r="A10074" s="267">
        <v>14626190</v>
      </c>
      <c r="B10074" s="267" t="s">
        <v>21181</v>
      </c>
      <c r="C10074" s="267" t="s">
        <v>2525</v>
      </c>
      <c r="D10074" s="268"/>
      <c r="E10074" s="267">
        <v>70</v>
      </c>
      <c r="F10074" s="269">
        <v>1015</v>
      </c>
      <c r="G10074" s="270">
        <v>2040</v>
      </c>
      <c r="M10074" s="267">
        <v>-89.901504031269738</v>
      </c>
    </row>
    <row r="10075" spans="1:13" x14ac:dyDescent="0.25">
      <c r="A10075" s="267">
        <v>14626200</v>
      </c>
      <c r="B10075" s="267" t="s">
        <v>21183</v>
      </c>
      <c r="C10075" s="267" t="s">
        <v>2525</v>
      </c>
      <c r="D10075" s="268"/>
      <c r="E10075" s="267">
        <v>70</v>
      </c>
      <c r="F10075" s="269">
        <v>929</v>
      </c>
      <c r="G10075" s="270">
        <v>1867</v>
      </c>
      <c r="M10075" s="267">
        <v>-90.227252595288448</v>
      </c>
    </row>
    <row r="10076" spans="1:13" x14ac:dyDescent="0.25">
      <c r="A10076" s="267">
        <v>14626210</v>
      </c>
      <c r="B10076" s="267" t="s">
        <v>21185</v>
      </c>
      <c r="C10076" s="267" t="s">
        <v>2525</v>
      </c>
      <c r="D10076" s="268"/>
      <c r="E10076" s="267">
        <v>70</v>
      </c>
      <c r="F10076" s="269">
        <v>848</v>
      </c>
      <c r="G10076" s="270">
        <v>1703.8</v>
      </c>
      <c r="M10076" s="267">
        <v>-90.722783657238381</v>
      </c>
    </row>
    <row r="10077" spans="1:13" x14ac:dyDescent="0.25">
      <c r="A10077" s="267">
        <v>14626230</v>
      </c>
      <c r="B10077" s="267" t="s">
        <v>21187</v>
      </c>
      <c r="C10077" s="267" t="s">
        <v>2525</v>
      </c>
      <c r="D10077" s="268"/>
      <c r="E10077" s="267">
        <v>70</v>
      </c>
      <c r="F10077" s="269">
        <v>1274</v>
      </c>
      <c r="G10077" s="270">
        <v>2561.4</v>
      </c>
      <c r="M10077" s="267">
        <v>-87.523136835332721</v>
      </c>
    </row>
    <row r="10078" spans="1:13" x14ac:dyDescent="0.25">
      <c r="A10078" s="267">
        <v>14626240</v>
      </c>
      <c r="B10078" s="267" t="s">
        <v>21189</v>
      </c>
      <c r="C10078" s="267" t="s">
        <v>2525</v>
      </c>
      <c r="D10078" s="268"/>
      <c r="E10078" s="267">
        <v>70</v>
      </c>
      <c r="F10078" s="269">
        <v>617</v>
      </c>
      <c r="G10078" s="270">
        <v>1239.4000000000001</v>
      </c>
      <c r="M10078" s="267">
        <v>-90.06022444151985</v>
      </c>
    </row>
    <row r="10079" spans="1:13" x14ac:dyDescent="0.25">
      <c r="A10079" s="267">
        <v>14626245</v>
      </c>
      <c r="B10079" s="267" t="s">
        <v>21191</v>
      </c>
      <c r="C10079" s="267" t="s">
        <v>2525</v>
      </c>
      <c r="D10079" s="268"/>
      <c r="E10079" s="267">
        <v>70</v>
      </c>
      <c r="F10079" s="269">
        <v>4004</v>
      </c>
      <c r="G10079" s="270">
        <v>8048.2</v>
      </c>
      <c r="M10079" s="267">
        <v>-88.561637648207054</v>
      </c>
    </row>
    <row r="10080" spans="1:13" x14ac:dyDescent="0.25">
      <c r="A10080" s="267">
        <v>14626250</v>
      </c>
      <c r="B10080" s="267" t="s">
        <v>21193</v>
      </c>
      <c r="C10080" s="267" t="s">
        <v>2525</v>
      </c>
      <c r="D10080" s="268"/>
      <c r="E10080" s="267">
        <v>70</v>
      </c>
      <c r="F10080" s="269">
        <v>1808</v>
      </c>
      <c r="G10080" s="270">
        <v>3633.4</v>
      </c>
      <c r="M10080" s="267">
        <v>-86.003768852142031</v>
      </c>
    </row>
    <row r="10081" spans="1:13" x14ac:dyDescent="0.25">
      <c r="A10081" s="267">
        <v>14626260</v>
      </c>
      <c r="B10081" s="267" t="s">
        <v>21195</v>
      </c>
      <c r="C10081" s="267" t="s">
        <v>2525</v>
      </c>
      <c r="D10081" s="268"/>
      <c r="E10081" s="267">
        <v>70</v>
      </c>
      <c r="F10081" s="269">
        <v>476</v>
      </c>
      <c r="G10081" s="270">
        <v>956.4</v>
      </c>
      <c r="M10081" s="267">
        <v>-86.390081131893183</v>
      </c>
    </row>
    <row r="10082" spans="1:13" x14ac:dyDescent="0.25">
      <c r="A10082" s="267">
        <v>14626270</v>
      </c>
      <c r="B10082" s="267" t="s">
        <v>21197</v>
      </c>
      <c r="C10082" s="267" t="s">
        <v>2525</v>
      </c>
      <c r="D10082" s="268"/>
      <c r="E10082" s="267">
        <v>70</v>
      </c>
      <c r="F10082" s="269">
        <v>983</v>
      </c>
      <c r="G10082" s="270">
        <v>1976</v>
      </c>
      <c r="M10082" s="267">
        <v>-89.03041500470303</v>
      </c>
    </row>
    <row r="10083" spans="1:13" x14ac:dyDescent="0.25">
      <c r="A10083" s="267">
        <v>14626280</v>
      </c>
      <c r="B10083" s="267" t="s">
        <v>21199</v>
      </c>
      <c r="C10083" s="267" t="s">
        <v>2525</v>
      </c>
      <c r="D10083" s="268"/>
      <c r="E10083" s="267">
        <v>70</v>
      </c>
      <c r="F10083" s="269">
        <v>1907</v>
      </c>
      <c r="G10083" s="270">
        <v>3832.4</v>
      </c>
      <c r="M10083" s="267">
        <v>-89.66723644538655</v>
      </c>
    </row>
    <row r="10084" spans="1:13" x14ac:dyDescent="0.25">
      <c r="A10084" s="267">
        <v>14626290</v>
      </c>
      <c r="B10084" s="267" t="s">
        <v>21201</v>
      </c>
      <c r="C10084" s="267" t="s">
        <v>22275</v>
      </c>
      <c r="D10084" s="268"/>
      <c r="E10084" s="267">
        <v>70</v>
      </c>
      <c r="F10084" s="269">
        <v>7944</v>
      </c>
      <c r="G10084" s="270">
        <v>15967.8</v>
      </c>
      <c r="M10084" s="267">
        <v>-85.802717943008162</v>
      </c>
    </row>
    <row r="10085" spans="1:13" x14ac:dyDescent="0.25">
      <c r="A10085" s="267">
        <v>14626300</v>
      </c>
      <c r="B10085" s="267" t="s">
        <v>21203</v>
      </c>
      <c r="C10085" s="267" t="s">
        <v>2525</v>
      </c>
      <c r="D10085" s="268"/>
      <c r="E10085" s="267">
        <v>60</v>
      </c>
      <c r="F10085" s="269">
        <v>2031</v>
      </c>
      <c r="G10085" s="270">
        <v>4082.2</v>
      </c>
      <c r="M10085" s="267">
        <v>-84.937569248068471</v>
      </c>
    </row>
    <row r="10086" spans="1:13" x14ac:dyDescent="0.25">
      <c r="A10086" s="267">
        <v>14626310</v>
      </c>
      <c r="B10086" s="267" t="s">
        <v>21205</v>
      </c>
      <c r="C10086" s="267" t="s">
        <v>2525</v>
      </c>
      <c r="D10086" s="268"/>
      <c r="E10086" s="267">
        <v>70</v>
      </c>
      <c r="F10086" s="269">
        <v>1883</v>
      </c>
      <c r="G10086" s="270">
        <v>3785</v>
      </c>
      <c r="M10086" s="267">
        <v>-87.489221804994813</v>
      </c>
    </row>
    <row r="10087" spans="1:13" x14ac:dyDescent="0.25">
      <c r="A10087" s="267">
        <v>14626320</v>
      </c>
      <c r="B10087" s="267" t="s">
        <v>21207</v>
      </c>
      <c r="C10087" s="267" t="s">
        <v>2525</v>
      </c>
      <c r="D10087" s="268"/>
      <c r="E10087" s="267">
        <v>70</v>
      </c>
      <c r="F10087" s="269">
        <v>538</v>
      </c>
      <c r="G10087" s="270">
        <v>1080.4000000000001</v>
      </c>
      <c r="M10087" s="267">
        <v>-89.341931990803914</v>
      </c>
    </row>
    <row r="10088" spans="1:13" x14ac:dyDescent="0.25">
      <c r="A10088" s="267">
        <v>14626330</v>
      </c>
      <c r="B10088" s="267" t="s">
        <v>21209</v>
      </c>
      <c r="C10088" s="267" t="s">
        <v>2525</v>
      </c>
      <c r="D10088" s="268"/>
      <c r="E10088" s="267">
        <v>70</v>
      </c>
      <c r="F10088" s="269">
        <v>904</v>
      </c>
      <c r="G10088" s="270">
        <v>1816.4</v>
      </c>
      <c r="M10088" s="267">
        <v>-92.18223938256817</v>
      </c>
    </row>
    <row r="10089" spans="1:13" x14ac:dyDescent="0.25">
      <c r="A10089" s="267">
        <v>14626350</v>
      </c>
      <c r="B10089" s="267" t="s">
        <v>21211</v>
      </c>
      <c r="C10089" s="267" t="s">
        <v>22275</v>
      </c>
      <c r="D10089" s="268"/>
      <c r="E10089" s="267">
        <v>70</v>
      </c>
      <c r="F10089" s="269">
        <v>1760</v>
      </c>
      <c r="G10089" s="270">
        <v>3537</v>
      </c>
      <c r="M10089" s="267">
        <v>-87.010990093010093</v>
      </c>
    </row>
    <row r="10090" spans="1:13" x14ac:dyDescent="0.25">
      <c r="A10090" s="267">
        <v>14626370</v>
      </c>
      <c r="B10090" s="267" t="s">
        <v>21213</v>
      </c>
      <c r="C10090" s="267" t="s">
        <v>22275</v>
      </c>
      <c r="D10090" s="268"/>
      <c r="E10090" s="267">
        <v>60</v>
      </c>
      <c r="F10090" s="269">
        <v>4913</v>
      </c>
      <c r="G10090" s="270">
        <v>9874.2000000000007</v>
      </c>
      <c r="M10090" s="267">
        <v>-83.192478776080904</v>
      </c>
    </row>
    <row r="10091" spans="1:13" x14ac:dyDescent="0.25">
      <c r="A10091" s="267">
        <v>14626390</v>
      </c>
      <c r="B10091" s="267" t="s">
        <v>21215</v>
      </c>
      <c r="C10091" s="267" t="s">
        <v>2525</v>
      </c>
      <c r="D10091" s="268"/>
      <c r="E10091" s="267">
        <v>70</v>
      </c>
      <c r="F10091" s="269">
        <v>2708</v>
      </c>
      <c r="G10091" s="270">
        <v>5443</v>
      </c>
      <c r="M10091" s="267">
        <v>-89.793617488053286</v>
      </c>
    </row>
    <row r="10092" spans="1:13" x14ac:dyDescent="0.25">
      <c r="A10092" s="267">
        <v>14626400</v>
      </c>
      <c r="B10092" s="267" t="s">
        <v>21217</v>
      </c>
      <c r="C10092" s="267" t="s">
        <v>2525</v>
      </c>
      <c r="D10092" s="268"/>
      <c r="E10092" s="267">
        <v>70</v>
      </c>
      <c r="F10092" s="269">
        <v>2697</v>
      </c>
      <c r="G10092" s="270">
        <v>5420.6</v>
      </c>
      <c r="M10092" s="267">
        <v>-90.756276298795413</v>
      </c>
    </row>
    <row r="10093" spans="1:13" x14ac:dyDescent="0.25">
      <c r="A10093" s="267">
        <v>14626410</v>
      </c>
      <c r="B10093" s="267" t="s">
        <v>21219</v>
      </c>
      <c r="C10093" s="267" t="s">
        <v>2525</v>
      </c>
      <c r="D10093" s="268"/>
      <c r="E10093" s="267">
        <v>70</v>
      </c>
      <c r="F10093" s="269">
        <v>1317</v>
      </c>
      <c r="G10093" s="270">
        <v>2646.4</v>
      </c>
      <c r="M10093" s="267">
        <v>-88.807757487349207</v>
      </c>
    </row>
    <row r="10094" spans="1:13" x14ac:dyDescent="0.25">
      <c r="A10094" s="267">
        <v>14626420</v>
      </c>
      <c r="B10094" s="267" t="s">
        <v>21221</v>
      </c>
      <c r="C10094" s="267" t="s">
        <v>22275</v>
      </c>
      <c r="D10094" s="268"/>
      <c r="E10094" s="267">
        <v>70</v>
      </c>
      <c r="F10094" s="269">
        <v>1252</v>
      </c>
      <c r="G10094" s="270">
        <v>2516.1999999999998</v>
      </c>
      <c r="M10094" s="267">
        <v>-91.056549840974299</v>
      </c>
    </row>
    <row r="10095" spans="1:13" x14ac:dyDescent="0.25">
      <c r="A10095" s="267">
        <v>14626430</v>
      </c>
      <c r="B10095" s="267" t="s">
        <v>21223</v>
      </c>
      <c r="C10095" s="267" t="s">
        <v>2525</v>
      </c>
      <c r="D10095" s="268"/>
      <c r="E10095" s="267">
        <v>70</v>
      </c>
      <c r="F10095" s="269">
        <v>745</v>
      </c>
      <c r="G10095" s="270">
        <v>1497.2</v>
      </c>
      <c r="M10095" s="267">
        <v>-90.02443104584647</v>
      </c>
    </row>
    <row r="10096" spans="1:13" x14ac:dyDescent="0.25">
      <c r="A10096" s="267">
        <v>14626440</v>
      </c>
      <c r="B10096" s="267" t="s">
        <v>21225</v>
      </c>
      <c r="C10096" s="267" t="s">
        <v>2525</v>
      </c>
      <c r="D10096" s="268"/>
      <c r="E10096" s="267">
        <v>70</v>
      </c>
      <c r="F10096" s="269">
        <v>664</v>
      </c>
      <c r="G10096" s="270">
        <v>1335.2</v>
      </c>
      <c r="M10096" s="267">
        <v>-90.33052257604777</v>
      </c>
    </row>
    <row r="10097" spans="1:13" x14ac:dyDescent="0.25">
      <c r="A10097" s="267">
        <v>14626450</v>
      </c>
      <c r="B10097" s="267" t="s">
        <v>22317</v>
      </c>
      <c r="C10097" s="267" t="s">
        <v>22275</v>
      </c>
      <c r="D10097" s="268"/>
      <c r="E10097" s="267">
        <v>70</v>
      </c>
      <c r="F10097" s="269">
        <v>2608</v>
      </c>
      <c r="G10097" s="270">
        <v>5242.2</v>
      </c>
      <c r="M10097" s="267">
        <v>-90.878588558798313</v>
      </c>
    </row>
    <row r="10098" spans="1:13" x14ac:dyDescent="0.25">
      <c r="A10098" s="267">
        <v>14626460</v>
      </c>
      <c r="B10098" s="267" t="s">
        <v>17628</v>
      </c>
      <c r="C10098" s="267" t="s">
        <v>2525</v>
      </c>
      <c r="D10098" s="268"/>
      <c r="E10098" s="267">
        <v>70</v>
      </c>
      <c r="F10098" s="269">
        <v>1359</v>
      </c>
      <c r="G10098" s="270">
        <v>2732.4</v>
      </c>
      <c r="M10098" s="267">
        <v>-87.687264826901924</v>
      </c>
    </row>
    <row r="10099" spans="1:13" x14ac:dyDescent="0.25">
      <c r="A10099" s="267">
        <v>14626470</v>
      </c>
      <c r="B10099" s="267" t="s">
        <v>17630</v>
      </c>
      <c r="C10099" s="267" t="s">
        <v>2525</v>
      </c>
      <c r="D10099" s="268"/>
      <c r="E10099" s="267">
        <v>70</v>
      </c>
      <c r="F10099" s="269">
        <v>826</v>
      </c>
      <c r="G10099" s="270">
        <v>1660.6</v>
      </c>
      <c r="M10099" s="267">
        <v>-88.994130841018048</v>
      </c>
    </row>
    <row r="10100" spans="1:13" x14ac:dyDescent="0.25">
      <c r="A10100" s="267">
        <v>14626480</v>
      </c>
      <c r="B10100" s="267" t="s">
        <v>22318</v>
      </c>
      <c r="C10100" s="267" t="s">
        <v>22275</v>
      </c>
      <c r="D10100" s="268"/>
      <c r="E10100" s="267">
        <v>60</v>
      </c>
      <c r="F10100" s="269">
        <v>2502</v>
      </c>
      <c r="G10100" s="270">
        <v>5028.6000000000004</v>
      </c>
      <c r="M10100" s="267">
        <v>-84.107075577887144</v>
      </c>
    </row>
    <row r="10101" spans="1:13" x14ac:dyDescent="0.25">
      <c r="A10101" s="267">
        <v>14626490</v>
      </c>
      <c r="B10101" s="267" t="s">
        <v>17633</v>
      </c>
      <c r="C10101" s="267" t="s">
        <v>2525</v>
      </c>
      <c r="D10101" s="268"/>
      <c r="E10101" s="267">
        <v>60</v>
      </c>
      <c r="F10101" s="269">
        <v>1332</v>
      </c>
      <c r="G10101" s="270">
        <v>2676.6</v>
      </c>
      <c r="M10101" s="267">
        <v>-80.57490543341234</v>
      </c>
    </row>
    <row r="10102" spans="1:13" x14ac:dyDescent="0.25">
      <c r="A10102" s="267">
        <v>14626500</v>
      </c>
      <c r="B10102" s="267" t="s">
        <v>17635</v>
      </c>
      <c r="C10102" s="267" t="s">
        <v>2525</v>
      </c>
      <c r="D10102" s="268"/>
      <c r="E10102" s="267">
        <v>70</v>
      </c>
      <c r="F10102" s="269">
        <v>784</v>
      </c>
      <c r="G10102" s="270">
        <v>1575.2</v>
      </c>
      <c r="M10102" s="267">
        <v>-91.187022770515142</v>
      </c>
    </row>
    <row r="10103" spans="1:13" x14ac:dyDescent="0.25">
      <c r="A10103" s="267">
        <v>14626510</v>
      </c>
      <c r="B10103" s="267" t="s">
        <v>6599</v>
      </c>
      <c r="C10103" s="267" t="s">
        <v>2525</v>
      </c>
      <c r="D10103" s="268"/>
      <c r="E10103" s="267">
        <v>60</v>
      </c>
      <c r="F10103" s="269">
        <v>602</v>
      </c>
      <c r="G10103" s="270">
        <v>1211</v>
      </c>
      <c r="M10103" s="267">
        <v>-83.654879125835464</v>
      </c>
    </row>
    <row r="10104" spans="1:13" x14ac:dyDescent="0.25">
      <c r="A10104" s="267">
        <v>14626520</v>
      </c>
      <c r="B10104" s="267" t="s">
        <v>17638</v>
      </c>
      <c r="C10104" s="267" t="s">
        <v>2525</v>
      </c>
      <c r="D10104" s="268"/>
      <c r="E10104" s="267">
        <v>70</v>
      </c>
      <c r="F10104" s="269">
        <v>1255</v>
      </c>
      <c r="G10104" s="270">
        <v>2522.8000000000002</v>
      </c>
      <c r="M10104" s="267">
        <v>-85.841589937638631</v>
      </c>
    </row>
    <row r="10105" spans="1:13" x14ac:dyDescent="0.25">
      <c r="A10105" s="267">
        <v>14626530</v>
      </c>
      <c r="B10105" s="267" t="s">
        <v>17640</v>
      </c>
      <c r="C10105" s="267" t="s">
        <v>22275</v>
      </c>
      <c r="D10105" s="268"/>
      <c r="E10105" s="267">
        <v>70</v>
      </c>
      <c r="F10105" s="269">
        <v>2021</v>
      </c>
      <c r="G10105" s="270">
        <v>4062.6</v>
      </c>
      <c r="M10105" s="267">
        <v>-88.394619642823002</v>
      </c>
    </row>
    <row r="10106" spans="1:13" x14ac:dyDescent="0.25">
      <c r="A10106" s="267">
        <v>14626560</v>
      </c>
      <c r="B10106" s="267" t="s">
        <v>17642</v>
      </c>
      <c r="C10106" s="267" t="s">
        <v>2525</v>
      </c>
      <c r="D10106" s="268"/>
      <c r="E10106" s="267">
        <v>50</v>
      </c>
      <c r="F10106" s="269">
        <v>488</v>
      </c>
      <c r="G10106" s="270">
        <v>981</v>
      </c>
      <c r="M10106" s="267">
        <v>-77.285327644241505</v>
      </c>
    </row>
    <row r="10107" spans="1:13" x14ac:dyDescent="0.25">
      <c r="A10107" s="267">
        <v>14626570</v>
      </c>
      <c r="B10107" s="267" t="s">
        <v>15037</v>
      </c>
      <c r="C10107" s="267" t="s">
        <v>2525</v>
      </c>
      <c r="D10107" s="268"/>
      <c r="E10107" s="267">
        <v>70</v>
      </c>
      <c r="F10107" s="269">
        <v>885</v>
      </c>
      <c r="G10107" s="270">
        <v>1779.4</v>
      </c>
      <c r="M10107" s="267">
        <v>-90.180441557051978</v>
      </c>
    </row>
    <row r="10108" spans="1:13" x14ac:dyDescent="0.25">
      <c r="A10108" s="267">
        <v>14626580</v>
      </c>
      <c r="B10108" s="267" t="s">
        <v>17645</v>
      </c>
      <c r="C10108" s="267" t="s">
        <v>2525</v>
      </c>
      <c r="D10108" s="268"/>
      <c r="E10108" s="267">
        <v>70</v>
      </c>
      <c r="F10108" s="269">
        <v>1286</v>
      </c>
      <c r="G10108" s="270">
        <v>2584</v>
      </c>
      <c r="M10108" s="267">
        <v>-90.254942992768591</v>
      </c>
    </row>
    <row r="10109" spans="1:13" x14ac:dyDescent="0.25">
      <c r="A10109" s="267">
        <v>14626590</v>
      </c>
      <c r="B10109" s="267" t="s">
        <v>17647</v>
      </c>
      <c r="C10109" s="267" t="s">
        <v>2525</v>
      </c>
      <c r="D10109" s="268"/>
      <c r="E10109" s="267">
        <v>70</v>
      </c>
      <c r="F10109" s="269">
        <v>660</v>
      </c>
      <c r="G10109" s="270">
        <v>1326</v>
      </c>
      <c r="M10109" s="267">
        <v>-88.694781536420351</v>
      </c>
    </row>
    <row r="10110" spans="1:13" x14ac:dyDescent="0.25">
      <c r="A10110" s="267">
        <v>14626600</v>
      </c>
      <c r="B10110" s="267" t="s">
        <v>22319</v>
      </c>
      <c r="C10110" s="267" t="s">
        <v>22275</v>
      </c>
      <c r="D10110" s="268"/>
      <c r="E10110" s="267">
        <v>50</v>
      </c>
      <c r="F10110" s="269">
        <v>9093</v>
      </c>
      <c r="G10110" s="270">
        <v>18277.2</v>
      </c>
      <c r="M10110" s="267">
        <v>-77.422304523323874</v>
      </c>
    </row>
    <row r="10111" spans="1:13" x14ac:dyDescent="0.25">
      <c r="A10111" s="267">
        <v>14626610</v>
      </c>
      <c r="B10111" s="267" t="s">
        <v>17650</v>
      </c>
      <c r="C10111" s="267" t="s">
        <v>22275</v>
      </c>
      <c r="D10111" s="268"/>
      <c r="E10111" s="267">
        <v>70</v>
      </c>
      <c r="F10111" s="269">
        <v>13487</v>
      </c>
      <c r="G10111" s="270">
        <v>27109.4</v>
      </c>
      <c r="M10111" s="267">
        <v>-85.875323796137806</v>
      </c>
    </row>
    <row r="10112" spans="1:13" x14ac:dyDescent="0.25">
      <c r="A10112" s="267">
        <v>14627010</v>
      </c>
      <c r="B10112" s="267" t="s">
        <v>17652</v>
      </c>
      <c r="C10112" s="267" t="s">
        <v>22275</v>
      </c>
      <c r="D10112" s="268"/>
      <c r="E10112" s="267">
        <v>60</v>
      </c>
      <c r="F10112" s="269">
        <v>10423</v>
      </c>
      <c r="G10112" s="270">
        <v>20951.2</v>
      </c>
      <c r="M10112" s="267">
        <v>-83.660397714652206</v>
      </c>
    </row>
    <row r="10113" spans="1:13" x14ac:dyDescent="0.25">
      <c r="A10113" s="267">
        <v>14627020</v>
      </c>
      <c r="B10113" s="267" t="s">
        <v>17654</v>
      </c>
      <c r="C10113" s="267" t="s">
        <v>2525</v>
      </c>
      <c r="D10113" s="268"/>
      <c r="E10113" s="267">
        <v>70</v>
      </c>
      <c r="F10113" s="269">
        <v>1730</v>
      </c>
      <c r="G10113" s="270">
        <v>3478</v>
      </c>
      <c r="M10113" s="267">
        <v>-88.18136680925673</v>
      </c>
    </row>
    <row r="10114" spans="1:13" x14ac:dyDescent="0.25">
      <c r="A10114" s="267">
        <v>14627030</v>
      </c>
      <c r="B10114" s="267" t="s">
        <v>17656</v>
      </c>
      <c r="C10114" s="267" t="s">
        <v>2525</v>
      </c>
      <c r="D10114" s="268"/>
      <c r="E10114" s="267">
        <v>70</v>
      </c>
      <c r="F10114" s="269">
        <v>2281</v>
      </c>
      <c r="G10114" s="270">
        <v>4585.6000000000004</v>
      </c>
      <c r="M10114" s="267">
        <v>-87.165600812484982</v>
      </c>
    </row>
    <row r="10115" spans="1:13" x14ac:dyDescent="0.25">
      <c r="A10115" s="267">
        <v>14627040</v>
      </c>
      <c r="B10115" s="267" t="s">
        <v>17658</v>
      </c>
      <c r="C10115" s="267" t="s">
        <v>2525</v>
      </c>
      <c r="D10115" s="268"/>
      <c r="E10115" s="267">
        <v>50</v>
      </c>
      <c r="F10115" s="269">
        <v>1027</v>
      </c>
      <c r="G10115" s="270">
        <v>2063.8000000000002</v>
      </c>
      <c r="M10115" s="267">
        <v>-66.193576573552861</v>
      </c>
    </row>
    <row r="10116" spans="1:13" x14ac:dyDescent="0.25">
      <c r="A10116" s="267">
        <v>14627050</v>
      </c>
      <c r="B10116" s="267" t="s">
        <v>17660</v>
      </c>
      <c r="C10116" s="267" t="s">
        <v>22275</v>
      </c>
      <c r="D10116" s="268"/>
      <c r="E10116" s="267">
        <v>60</v>
      </c>
      <c r="F10116" s="269">
        <v>3915</v>
      </c>
      <c r="G10116" s="270">
        <v>7868.8</v>
      </c>
      <c r="M10116" s="267">
        <v>-80.287924062861293</v>
      </c>
    </row>
    <row r="10117" spans="1:13" x14ac:dyDescent="0.25">
      <c r="A10117" s="267">
        <v>14627060</v>
      </c>
      <c r="B10117" s="267" t="s">
        <v>17662</v>
      </c>
      <c r="C10117" s="267" t="s">
        <v>22275</v>
      </c>
      <c r="D10117" s="268"/>
      <c r="E10117" s="267">
        <v>60</v>
      </c>
      <c r="F10117" s="269">
        <v>9433</v>
      </c>
      <c r="G10117" s="270">
        <v>18960.599999999999</v>
      </c>
      <c r="M10117" s="267">
        <v>-84.627106564287175</v>
      </c>
    </row>
    <row r="10118" spans="1:13" x14ac:dyDescent="0.25">
      <c r="A10118" s="267">
        <v>14627070</v>
      </c>
      <c r="B10118" s="267" t="s">
        <v>17664</v>
      </c>
      <c r="C10118" s="267" t="s">
        <v>2525</v>
      </c>
      <c r="D10118" s="268"/>
      <c r="E10118" s="267">
        <v>70</v>
      </c>
      <c r="F10118" s="269">
        <v>1104</v>
      </c>
      <c r="G10118" s="270">
        <v>2219.1999999999998</v>
      </c>
      <c r="M10118" s="267">
        <v>-87.901044803059207</v>
      </c>
    </row>
    <row r="10119" spans="1:13" x14ac:dyDescent="0.25">
      <c r="A10119" s="267">
        <v>14627080</v>
      </c>
      <c r="B10119" s="267" t="s">
        <v>17666</v>
      </c>
      <c r="C10119" s="267" t="s">
        <v>2525</v>
      </c>
      <c r="D10119" s="268"/>
      <c r="E10119" s="267">
        <v>70</v>
      </c>
      <c r="F10119" s="269">
        <v>1397</v>
      </c>
      <c r="G10119" s="270">
        <v>2808.2</v>
      </c>
      <c r="M10119" s="267">
        <v>-86.992668680372603</v>
      </c>
    </row>
    <row r="10120" spans="1:13" x14ac:dyDescent="0.25">
      <c r="A10120" s="267">
        <v>14627100</v>
      </c>
      <c r="B10120" s="267" t="s">
        <v>17668</v>
      </c>
      <c r="C10120" s="267" t="s">
        <v>2525</v>
      </c>
      <c r="D10120" s="268"/>
      <c r="E10120" s="267">
        <v>50</v>
      </c>
      <c r="F10120" s="269">
        <v>5144</v>
      </c>
      <c r="G10120" s="270">
        <v>10339.4</v>
      </c>
      <c r="M10120" s="267">
        <v>-72.631727712770981</v>
      </c>
    </row>
    <row r="10121" spans="1:13" x14ac:dyDescent="0.25">
      <c r="A10121" s="267">
        <v>14627110</v>
      </c>
      <c r="B10121" s="267" t="s">
        <v>17670</v>
      </c>
      <c r="C10121" s="267" t="s">
        <v>2525</v>
      </c>
      <c r="D10121" s="268"/>
      <c r="E10121" s="267">
        <v>50</v>
      </c>
      <c r="F10121" s="269">
        <v>1363</v>
      </c>
      <c r="G10121" s="270">
        <v>2738.8</v>
      </c>
      <c r="M10121" s="267">
        <v>-74.368578042698672</v>
      </c>
    </row>
    <row r="10122" spans="1:13" x14ac:dyDescent="0.25">
      <c r="A10122" s="267">
        <v>14627130</v>
      </c>
      <c r="B10122" s="267" t="s">
        <v>17672</v>
      </c>
      <c r="C10122" s="267" t="s">
        <v>22275</v>
      </c>
      <c r="D10122" s="268"/>
      <c r="E10122" s="267">
        <v>60</v>
      </c>
      <c r="F10122" s="269">
        <v>2659</v>
      </c>
      <c r="G10122" s="270">
        <v>5344</v>
      </c>
      <c r="M10122" s="267">
        <v>-84.226293784978083</v>
      </c>
    </row>
    <row r="10123" spans="1:13" x14ac:dyDescent="0.25">
      <c r="A10123" s="267">
        <v>14627140</v>
      </c>
      <c r="B10123" s="267" t="s">
        <v>17674</v>
      </c>
      <c r="C10123" s="267" t="s">
        <v>22275</v>
      </c>
      <c r="D10123" s="268"/>
      <c r="E10123" s="267">
        <v>70</v>
      </c>
      <c r="F10123" s="269">
        <v>13590</v>
      </c>
      <c r="G10123" s="270">
        <v>27316.6</v>
      </c>
      <c r="M10123" s="267">
        <v>-85.829866940256764</v>
      </c>
    </row>
    <row r="10124" spans="1:13" x14ac:dyDescent="0.25">
      <c r="A10124" s="267">
        <v>14627150</v>
      </c>
      <c r="B10124" s="267" t="s">
        <v>17676</v>
      </c>
      <c r="C10124" s="267" t="s">
        <v>2525</v>
      </c>
      <c r="D10124" s="268"/>
      <c r="E10124" s="267">
        <v>60</v>
      </c>
      <c r="F10124" s="269">
        <v>4115</v>
      </c>
      <c r="G10124" s="270">
        <v>8270.4</v>
      </c>
      <c r="M10124" s="267">
        <v>-82.961453663113929</v>
      </c>
    </row>
    <row r="10125" spans="1:13" x14ac:dyDescent="0.25">
      <c r="A10125" s="267">
        <v>14627170</v>
      </c>
      <c r="B10125" s="267" t="s">
        <v>17678</v>
      </c>
      <c r="C10125" s="267" t="s">
        <v>2525</v>
      </c>
      <c r="D10125" s="268"/>
      <c r="E10125" s="267">
        <v>60</v>
      </c>
      <c r="F10125" s="269">
        <v>1983</v>
      </c>
      <c r="G10125" s="270">
        <v>3986</v>
      </c>
      <c r="M10125" s="267">
        <v>-84.240906797895335</v>
      </c>
    </row>
    <row r="10126" spans="1:13" x14ac:dyDescent="0.25">
      <c r="A10126" s="267">
        <v>14627180</v>
      </c>
      <c r="B10126" s="267" t="s">
        <v>17680</v>
      </c>
      <c r="C10126" s="267" t="s">
        <v>22275</v>
      </c>
      <c r="D10126" s="268"/>
      <c r="E10126" s="267">
        <v>60</v>
      </c>
      <c r="F10126" s="269">
        <v>5497</v>
      </c>
      <c r="G10126" s="270">
        <v>11049.6</v>
      </c>
      <c r="M10126" s="267">
        <v>-81.126504340079549</v>
      </c>
    </row>
    <row r="10127" spans="1:13" x14ac:dyDescent="0.25">
      <c r="A10127" s="267">
        <v>14627190</v>
      </c>
      <c r="B10127" s="267" t="s">
        <v>17682</v>
      </c>
      <c r="C10127" s="267" t="s">
        <v>2525</v>
      </c>
      <c r="D10127" s="268"/>
      <c r="E10127" s="267">
        <v>50</v>
      </c>
      <c r="F10127" s="269">
        <v>2947</v>
      </c>
      <c r="G10127" s="270">
        <v>5924.2</v>
      </c>
      <c r="M10127" s="267">
        <v>-53.798622578740009</v>
      </c>
    </row>
    <row r="10128" spans="1:13" x14ac:dyDescent="0.25">
      <c r="A10128" s="267">
        <v>14627200</v>
      </c>
      <c r="B10128" s="267" t="s">
        <v>17684</v>
      </c>
      <c r="C10128" s="267" t="s">
        <v>2525</v>
      </c>
      <c r="D10128" s="268"/>
      <c r="E10128" s="267">
        <v>70</v>
      </c>
      <c r="F10128" s="269">
        <v>1655</v>
      </c>
      <c r="G10128" s="270">
        <v>3325.6</v>
      </c>
      <c r="M10128" s="267">
        <v>-85.957547191959208</v>
      </c>
    </row>
    <row r="10129" spans="1:13" x14ac:dyDescent="0.25">
      <c r="A10129" s="267">
        <v>14627210</v>
      </c>
      <c r="B10129" s="267" t="s">
        <v>17686</v>
      </c>
      <c r="C10129" s="267" t="s">
        <v>22275</v>
      </c>
      <c r="D10129" s="268"/>
      <c r="E10129" s="267">
        <v>50</v>
      </c>
      <c r="F10129" s="269">
        <v>16631</v>
      </c>
      <c r="G10129" s="270">
        <v>33429.199999999997</v>
      </c>
      <c r="M10129" s="267">
        <v>-77.87440506825584</v>
      </c>
    </row>
    <row r="10130" spans="1:13" x14ac:dyDescent="0.25">
      <c r="A10130" s="267">
        <v>14627220</v>
      </c>
      <c r="B10130" s="267" t="s">
        <v>17688</v>
      </c>
      <c r="C10130" s="267" t="s">
        <v>22275</v>
      </c>
      <c r="D10130" s="268"/>
      <c r="E10130" s="267">
        <v>50</v>
      </c>
      <c r="F10130" s="269">
        <v>3736</v>
      </c>
      <c r="G10130" s="270">
        <v>7509</v>
      </c>
      <c r="M10130" s="267">
        <v>-78.612074555794607</v>
      </c>
    </row>
    <row r="10131" spans="1:13" x14ac:dyDescent="0.25">
      <c r="A10131" s="267">
        <v>14627230</v>
      </c>
      <c r="B10131" s="267" t="s">
        <v>17690</v>
      </c>
      <c r="C10131" s="267" t="s">
        <v>22275</v>
      </c>
      <c r="D10131" s="268"/>
      <c r="E10131" s="267">
        <v>60</v>
      </c>
      <c r="F10131" s="269">
        <v>16299</v>
      </c>
      <c r="G10131" s="270">
        <v>32760.6</v>
      </c>
      <c r="M10131" s="267">
        <v>-83.135384197944774</v>
      </c>
    </row>
    <row r="10132" spans="1:13" x14ac:dyDescent="0.25">
      <c r="A10132" s="267">
        <v>14627240</v>
      </c>
      <c r="B10132" s="267" t="s">
        <v>17692</v>
      </c>
      <c r="C10132" s="267" t="s">
        <v>2525</v>
      </c>
      <c r="D10132" s="268"/>
      <c r="E10132" s="267">
        <v>70</v>
      </c>
      <c r="F10132" s="269">
        <v>1447</v>
      </c>
      <c r="G10132" s="270">
        <v>2908.2</v>
      </c>
      <c r="M10132" s="267">
        <v>-89.986851359609972</v>
      </c>
    </row>
    <row r="10133" spans="1:13" x14ac:dyDescent="0.25">
      <c r="A10133" s="267">
        <v>14627250</v>
      </c>
      <c r="B10133" s="267" t="s">
        <v>15622</v>
      </c>
      <c r="C10133" s="267" t="s">
        <v>2525</v>
      </c>
      <c r="D10133" s="268"/>
      <c r="E10133" s="267">
        <v>70</v>
      </c>
      <c r="F10133" s="269">
        <v>947</v>
      </c>
      <c r="G10133" s="270">
        <v>1904.4</v>
      </c>
      <c r="M10133" s="267">
        <v>-86.444130740153582</v>
      </c>
    </row>
    <row r="10134" spans="1:13" x14ac:dyDescent="0.25">
      <c r="A10134" s="267">
        <v>14627260</v>
      </c>
      <c r="B10134" s="267" t="s">
        <v>17695</v>
      </c>
      <c r="C10134" s="267" t="s">
        <v>2525</v>
      </c>
      <c r="D10134" s="268"/>
      <c r="E10134" s="267">
        <v>70</v>
      </c>
      <c r="F10134" s="269">
        <v>1624</v>
      </c>
      <c r="G10134" s="270">
        <v>3264</v>
      </c>
      <c r="M10134" s="267">
        <v>-90.449233244644773</v>
      </c>
    </row>
    <row r="10135" spans="1:13" x14ac:dyDescent="0.25">
      <c r="A10135" s="267">
        <v>14627270</v>
      </c>
      <c r="B10135" s="267" t="s">
        <v>17697</v>
      </c>
      <c r="C10135" s="267" t="s">
        <v>22275</v>
      </c>
      <c r="D10135" s="268"/>
      <c r="E10135" s="267">
        <v>70</v>
      </c>
      <c r="F10135" s="269">
        <v>1940</v>
      </c>
      <c r="G10135" s="270">
        <v>3899.8</v>
      </c>
      <c r="M10135" s="267">
        <v>-88.771847956192346</v>
      </c>
    </row>
    <row r="10136" spans="1:13" x14ac:dyDescent="0.25">
      <c r="A10136" s="267">
        <v>14627280</v>
      </c>
      <c r="B10136" s="267" t="s">
        <v>17699</v>
      </c>
      <c r="C10136" s="267" t="s">
        <v>2525</v>
      </c>
      <c r="D10136" s="268"/>
      <c r="E10136" s="267">
        <v>70</v>
      </c>
      <c r="F10136" s="269">
        <v>726</v>
      </c>
      <c r="G10136" s="270">
        <v>1459.2</v>
      </c>
      <c r="M10136" s="267">
        <v>-88.342058244712817</v>
      </c>
    </row>
    <row r="10137" spans="1:13" x14ac:dyDescent="0.25">
      <c r="A10137" s="267">
        <v>14627290</v>
      </c>
      <c r="B10137" s="267" t="s">
        <v>17701</v>
      </c>
      <c r="C10137" s="267" t="s">
        <v>2525</v>
      </c>
      <c r="D10137" s="268"/>
      <c r="E10137" s="267">
        <v>50</v>
      </c>
      <c r="F10137" s="269">
        <v>1112</v>
      </c>
      <c r="G10137" s="270">
        <v>2234.1999999999998</v>
      </c>
      <c r="M10137" s="267">
        <v>-72.639572362675125</v>
      </c>
    </row>
    <row r="10138" spans="1:13" x14ac:dyDescent="0.25">
      <c r="A10138" s="267">
        <v>14627310</v>
      </c>
      <c r="B10138" s="267" t="s">
        <v>17703</v>
      </c>
      <c r="C10138" s="267" t="s">
        <v>2525</v>
      </c>
      <c r="D10138" s="268"/>
      <c r="E10138" s="267">
        <v>70</v>
      </c>
      <c r="F10138" s="269">
        <v>5043</v>
      </c>
      <c r="G10138" s="270">
        <v>10137.4</v>
      </c>
      <c r="M10138" s="267">
        <v>-87.709948989261136</v>
      </c>
    </row>
    <row r="10139" spans="1:13" x14ac:dyDescent="0.25">
      <c r="A10139" s="267">
        <v>14627340</v>
      </c>
      <c r="B10139" s="267" t="s">
        <v>17705</v>
      </c>
      <c r="C10139" s="267" t="s">
        <v>2525</v>
      </c>
      <c r="D10139" s="268"/>
      <c r="E10139" s="267">
        <v>60</v>
      </c>
      <c r="F10139" s="269">
        <v>854</v>
      </c>
      <c r="G10139" s="270">
        <v>1716.4</v>
      </c>
      <c r="M10139" s="267">
        <v>-81.385907960762978</v>
      </c>
    </row>
    <row r="10140" spans="1:13" x14ac:dyDescent="0.25">
      <c r="A10140" s="267">
        <v>14627360</v>
      </c>
      <c r="B10140" s="267" t="s">
        <v>17707</v>
      </c>
      <c r="C10140" s="267" t="s">
        <v>2525</v>
      </c>
      <c r="D10140" s="268"/>
      <c r="E10140" s="267">
        <v>60</v>
      </c>
      <c r="F10140" s="269">
        <v>2981</v>
      </c>
      <c r="G10140" s="270">
        <v>5992</v>
      </c>
      <c r="M10140" s="267">
        <v>-82.220216968318667</v>
      </c>
    </row>
    <row r="10141" spans="1:13" x14ac:dyDescent="0.25">
      <c r="A10141" s="267">
        <v>14628010</v>
      </c>
      <c r="B10141" s="267" t="s">
        <v>17709</v>
      </c>
      <c r="C10141" s="267" t="s">
        <v>22275</v>
      </c>
      <c r="D10141" s="268"/>
      <c r="E10141" s="267">
        <v>70</v>
      </c>
      <c r="F10141" s="269">
        <v>4237</v>
      </c>
      <c r="G10141" s="270">
        <v>8516</v>
      </c>
      <c r="M10141" s="267">
        <v>-86.895894894821723</v>
      </c>
    </row>
    <row r="10142" spans="1:13" x14ac:dyDescent="0.25">
      <c r="A10142" s="267">
        <v>14628020</v>
      </c>
      <c r="B10142" s="267" t="s">
        <v>17711</v>
      </c>
      <c r="C10142" s="267" t="s">
        <v>22275</v>
      </c>
      <c r="D10142" s="268"/>
      <c r="E10142" s="267">
        <v>70</v>
      </c>
      <c r="F10142" s="269">
        <v>2868</v>
      </c>
      <c r="G10142" s="270">
        <v>5765</v>
      </c>
      <c r="M10142" s="267">
        <v>-87.26808040463699</v>
      </c>
    </row>
    <row r="10143" spans="1:13" x14ac:dyDescent="0.25">
      <c r="A10143" s="267">
        <v>14628030</v>
      </c>
      <c r="B10143" s="267" t="s">
        <v>17713</v>
      </c>
      <c r="C10143" s="267" t="s">
        <v>22275</v>
      </c>
      <c r="D10143" s="268"/>
      <c r="E10143" s="267">
        <v>70</v>
      </c>
      <c r="F10143" s="269">
        <v>1984</v>
      </c>
      <c r="G10143" s="270">
        <v>3987.8</v>
      </c>
      <c r="M10143" s="267">
        <v>-87.371079016261092</v>
      </c>
    </row>
    <row r="10144" spans="1:13" x14ac:dyDescent="0.25">
      <c r="A10144" s="267">
        <v>14628040</v>
      </c>
      <c r="B10144" s="267" t="s">
        <v>17715</v>
      </c>
      <c r="C10144" s="267" t="s">
        <v>2525</v>
      </c>
      <c r="D10144" s="268"/>
      <c r="E10144" s="267">
        <v>70</v>
      </c>
      <c r="F10144" s="269">
        <v>1103</v>
      </c>
      <c r="G10144" s="270">
        <v>2216.8000000000002</v>
      </c>
      <c r="M10144" s="267">
        <v>-87.582220475934506</v>
      </c>
    </row>
    <row r="10145" spans="1:13" x14ac:dyDescent="0.25">
      <c r="A10145" s="267">
        <v>14628050</v>
      </c>
      <c r="B10145" s="267" t="s">
        <v>17717</v>
      </c>
      <c r="C10145" s="267" t="s">
        <v>2525</v>
      </c>
      <c r="D10145" s="268"/>
      <c r="E10145" s="267">
        <v>60</v>
      </c>
      <c r="F10145" s="269">
        <v>5237</v>
      </c>
      <c r="G10145" s="270">
        <v>10526.8</v>
      </c>
      <c r="M10145" s="267">
        <v>-82.094282960351904</v>
      </c>
    </row>
    <row r="10146" spans="1:13" x14ac:dyDescent="0.25">
      <c r="A10146" s="267">
        <v>14628060</v>
      </c>
      <c r="B10146" s="267" t="s">
        <v>17719</v>
      </c>
      <c r="C10146" s="267" t="s">
        <v>22275</v>
      </c>
      <c r="D10146" s="268"/>
      <c r="E10146" s="267">
        <v>60</v>
      </c>
      <c r="F10146" s="269">
        <v>7296</v>
      </c>
      <c r="G10146" s="270">
        <v>14664.4</v>
      </c>
      <c r="M10146" s="267">
        <v>-84.612957742411652</v>
      </c>
    </row>
    <row r="10147" spans="1:13" x14ac:dyDescent="0.25">
      <c r="A10147" s="267">
        <v>14628070</v>
      </c>
      <c r="B10147" s="267" t="s">
        <v>17721</v>
      </c>
      <c r="C10147" s="267" t="s">
        <v>2525</v>
      </c>
      <c r="D10147" s="268"/>
      <c r="E10147" s="267">
        <v>70</v>
      </c>
      <c r="F10147" s="269">
        <v>999</v>
      </c>
      <c r="G10147" s="270">
        <v>2007.8</v>
      </c>
      <c r="M10147" s="267">
        <v>-87.49040563143663</v>
      </c>
    </row>
    <row r="10148" spans="1:13" x14ac:dyDescent="0.25">
      <c r="A10148" s="267">
        <v>14628080</v>
      </c>
      <c r="B10148" s="267" t="s">
        <v>17723</v>
      </c>
      <c r="C10148" s="267" t="s">
        <v>22275</v>
      </c>
      <c r="D10148" s="268"/>
      <c r="E10148" s="267">
        <v>60</v>
      </c>
      <c r="F10148" s="269">
        <v>3067</v>
      </c>
      <c r="G10148" s="270">
        <v>6163.8</v>
      </c>
      <c r="M10148" s="267">
        <v>-81.042076979582703</v>
      </c>
    </row>
    <row r="10149" spans="1:13" x14ac:dyDescent="0.25">
      <c r="A10149" s="267">
        <v>14628090</v>
      </c>
      <c r="B10149" s="267" t="s">
        <v>17725</v>
      </c>
      <c r="C10149" s="267" t="s">
        <v>2525</v>
      </c>
      <c r="D10149" s="268"/>
      <c r="E10149" s="267">
        <v>70</v>
      </c>
      <c r="F10149" s="269">
        <v>560</v>
      </c>
      <c r="G10149" s="270">
        <v>1125</v>
      </c>
      <c r="M10149" s="267">
        <v>-85.991715746527618</v>
      </c>
    </row>
    <row r="10150" spans="1:13" x14ac:dyDescent="0.25">
      <c r="A10150" s="267">
        <v>14628100</v>
      </c>
      <c r="B10150" s="267" t="s">
        <v>17727</v>
      </c>
      <c r="C10150" s="267" t="s">
        <v>2525</v>
      </c>
      <c r="D10150" s="268"/>
      <c r="E10150" s="267">
        <v>70</v>
      </c>
      <c r="F10150" s="269">
        <v>2154</v>
      </c>
      <c r="G10150" s="270">
        <v>4330.3999999999996</v>
      </c>
      <c r="M10150" s="267">
        <v>-87.27582412698851</v>
      </c>
    </row>
    <row r="10151" spans="1:13" x14ac:dyDescent="0.25">
      <c r="A10151" s="267">
        <v>14628110</v>
      </c>
      <c r="B10151" s="267" t="s">
        <v>17729</v>
      </c>
      <c r="C10151" s="267" t="s">
        <v>22275</v>
      </c>
      <c r="D10151" s="268"/>
      <c r="E10151" s="267">
        <v>60</v>
      </c>
      <c r="F10151" s="269">
        <v>19399</v>
      </c>
      <c r="G10151" s="270">
        <v>38991.4</v>
      </c>
      <c r="M10151" s="267">
        <v>-83.85991311404274</v>
      </c>
    </row>
    <row r="10152" spans="1:13" x14ac:dyDescent="0.25">
      <c r="A10152" s="267">
        <v>14628130</v>
      </c>
      <c r="B10152" s="267" t="s">
        <v>17731</v>
      </c>
      <c r="C10152" s="267" t="s">
        <v>22275</v>
      </c>
      <c r="D10152" s="268"/>
      <c r="E10152" s="267">
        <v>50</v>
      </c>
      <c r="F10152" s="269">
        <v>3490</v>
      </c>
      <c r="G10152" s="270">
        <v>7015.2</v>
      </c>
      <c r="M10152" s="267">
        <v>-78.907333908483949</v>
      </c>
    </row>
    <row r="10153" spans="1:13" x14ac:dyDescent="0.25">
      <c r="A10153" s="267">
        <v>14628140</v>
      </c>
      <c r="B10153" s="267" t="s">
        <v>17733</v>
      </c>
      <c r="C10153" s="267" t="s">
        <v>2525</v>
      </c>
      <c r="D10153" s="268"/>
      <c r="E10153" s="267">
        <v>70</v>
      </c>
      <c r="F10153" s="269">
        <v>1025</v>
      </c>
      <c r="G10153" s="270">
        <v>2060.4</v>
      </c>
      <c r="M10153" s="267">
        <v>-90.604904465263886</v>
      </c>
    </row>
    <row r="10154" spans="1:13" x14ac:dyDescent="0.25">
      <c r="A10154" s="267">
        <v>14628150</v>
      </c>
      <c r="B10154" s="267" t="s">
        <v>17735</v>
      </c>
      <c r="C10154" s="267" t="s">
        <v>2525</v>
      </c>
      <c r="D10154" s="268"/>
      <c r="E10154" s="267">
        <v>70</v>
      </c>
      <c r="F10154" s="269">
        <v>554</v>
      </c>
      <c r="G10154" s="270">
        <v>1114.2</v>
      </c>
      <c r="M10154" s="267">
        <v>-90.105605679720057</v>
      </c>
    </row>
    <row r="10155" spans="1:13" x14ac:dyDescent="0.25">
      <c r="A10155" s="267">
        <v>14628160</v>
      </c>
      <c r="B10155" s="267" t="s">
        <v>5701</v>
      </c>
      <c r="C10155" s="267" t="s">
        <v>22275</v>
      </c>
      <c r="D10155" s="268"/>
      <c r="E10155" s="267">
        <v>50</v>
      </c>
      <c r="F10155" s="269">
        <v>8059</v>
      </c>
      <c r="G10155" s="270">
        <v>16198.6</v>
      </c>
      <c r="M10155" s="267">
        <v>-78.560751261524729</v>
      </c>
    </row>
    <row r="10156" spans="1:13" x14ac:dyDescent="0.25">
      <c r="A10156" s="267">
        <v>14628170</v>
      </c>
      <c r="B10156" s="267" t="s">
        <v>22230</v>
      </c>
      <c r="C10156" s="267" t="s">
        <v>2525</v>
      </c>
      <c r="D10156" s="268"/>
      <c r="E10156" s="267">
        <v>70</v>
      </c>
      <c r="F10156" s="269">
        <v>435</v>
      </c>
      <c r="G10156" s="270">
        <v>874.6</v>
      </c>
      <c r="M10156" s="267">
        <v>-91.119618856355331</v>
      </c>
    </row>
    <row r="10157" spans="1:13" x14ac:dyDescent="0.25">
      <c r="A10157" s="267">
        <v>14628190</v>
      </c>
      <c r="B10157" s="267" t="s">
        <v>17739</v>
      </c>
      <c r="C10157" s="267" t="s">
        <v>22275</v>
      </c>
      <c r="D10157" s="268"/>
      <c r="E10157" s="267">
        <v>70</v>
      </c>
      <c r="F10157" s="269">
        <v>1733</v>
      </c>
      <c r="G10157" s="270">
        <v>3484.2</v>
      </c>
      <c r="M10157" s="267">
        <v>-91.805146119179156</v>
      </c>
    </row>
    <row r="10158" spans="1:13" x14ac:dyDescent="0.25">
      <c r="A10158" s="267">
        <v>14628205</v>
      </c>
      <c r="B10158" s="267" t="s">
        <v>17741</v>
      </c>
      <c r="C10158" s="267" t="s">
        <v>2525</v>
      </c>
      <c r="D10158" s="268"/>
      <c r="E10158" s="267">
        <v>60</v>
      </c>
      <c r="F10158" s="269">
        <v>3491</v>
      </c>
      <c r="G10158" s="270">
        <v>7017.4</v>
      </c>
      <c r="M10158" s="267">
        <v>-82.443493194862768</v>
      </c>
    </row>
    <row r="10159" spans="1:13" x14ac:dyDescent="0.25">
      <c r="A10159" s="267">
        <v>14628210</v>
      </c>
      <c r="B10159" s="267" t="s">
        <v>22320</v>
      </c>
      <c r="C10159" s="267" t="s">
        <v>22275</v>
      </c>
      <c r="D10159" s="268"/>
      <c r="E10159" s="267">
        <v>60</v>
      </c>
      <c r="F10159" s="269">
        <v>1121</v>
      </c>
      <c r="G10159" s="270">
        <v>2254</v>
      </c>
      <c r="M10159" s="267">
        <v>-82.042311092430438</v>
      </c>
    </row>
    <row r="10160" spans="1:13" x14ac:dyDescent="0.25">
      <c r="A10160" s="267">
        <v>14628220</v>
      </c>
      <c r="B10160" s="267" t="s">
        <v>17744</v>
      </c>
      <c r="C10160" s="267" t="s">
        <v>2525</v>
      </c>
      <c r="D10160" s="268"/>
      <c r="E10160" s="267">
        <v>60</v>
      </c>
      <c r="F10160" s="269">
        <v>2198</v>
      </c>
      <c r="G10160" s="270">
        <v>4417.3999999999996</v>
      </c>
      <c r="M10160" s="267">
        <v>-81.505946929557098</v>
      </c>
    </row>
    <row r="10161" spans="1:13" x14ac:dyDescent="0.25">
      <c r="A10161" s="267">
        <v>14628230</v>
      </c>
      <c r="B10161" s="267" t="s">
        <v>17746</v>
      </c>
      <c r="C10161" s="267" t="s">
        <v>22275</v>
      </c>
      <c r="D10161" s="268"/>
      <c r="E10161" s="267">
        <v>70</v>
      </c>
      <c r="F10161" s="269">
        <v>676</v>
      </c>
      <c r="G10161" s="270">
        <v>1357.8</v>
      </c>
      <c r="M10161" s="267">
        <v>-90.148143288289049</v>
      </c>
    </row>
    <row r="10162" spans="1:13" x14ac:dyDescent="0.25">
      <c r="A10162" s="267">
        <v>14628240</v>
      </c>
      <c r="B10162" s="267" t="s">
        <v>20163</v>
      </c>
      <c r="C10162" s="267" t="s">
        <v>2525</v>
      </c>
      <c r="D10162" s="268"/>
      <c r="E10162" s="267">
        <v>70</v>
      </c>
      <c r="F10162" s="269">
        <v>1564</v>
      </c>
      <c r="G10162" s="270">
        <v>3144.4</v>
      </c>
      <c r="M10162" s="267">
        <v>-89.23367343842574</v>
      </c>
    </row>
    <row r="10163" spans="1:13" x14ac:dyDescent="0.25">
      <c r="A10163" s="267">
        <v>14628250</v>
      </c>
      <c r="B10163" s="267" t="s">
        <v>17749</v>
      </c>
      <c r="C10163" s="267" t="s">
        <v>2525</v>
      </c>
      <c r="D10163" s="268"/>
      <c r="E10163" s="267">
        <v>70</v>
      </c>
      <c r="F10163" s="269">
        <v>1001</v>
      </c>
      <c r="G10163" s="270">
        <v>2012.2</v>
      </c>
      <c r="M10163" s="267">
        <v>-86.377391898700282</v>
      </c>
    </row>
    <row r="10164" spans="1:13" x14ac:dyDescent="0.25">
      <c r="A10164" s="267">
        <v>14628260</v>
      </c>
      <c r="B10164" s="267" t="s">
        <v>17751</v>
      </c>
      <c r="C10164" s="267" t="s">
        <v>22275</v>
      </c>
      <c r="D10164" s="268"/>
      <c r="E10164" s="267">
        <v>60</v>
      </c>
      <c r="F10164" s="269">
        <v>6631</v>
      </c>
      <c r="G10164" s="270">
        <v>13328</v>
      </c>
      <c r="M10164" s="267">
        <v>-84.094067009354973</v>
      </c>
    </row>
    <row r="10165" spans="1:13" x14ac:dyDescent="0.25">
      <c r="A10165" s="267">
        <v>14628270</v>
      </c>
      <c r="B10165" s="267" t="s">
        <v>17753</v>
      </c>
      <c r="C10165" s="267" t="s">
        <v>22275</v>
      </c>
      <c r="D10165" s="268"/>
      <c r="E10165" s="267">
        <v>60</v>
      </c>
      <c r="F10165" s="269">
        <v>18968</v>
      </c>
      <c r="G10165" s="270">
        <v>38125.4</v>
      </c>
      <c r="M10165" s="267">
        <v>-83.021693539673294</v>
      </c>
    </row>
    <row r="10166" spans="1:13" x14ac:dyDescent="0.25">
      <c r="A10166" s="267">
        <v>14628300</v>
      </c>
      <c r="B10166" s="267" t="s">
        <v>3193</v>
      </c>
      <c r="C10166" s="267" t="s">
        <v>22275</v>
      </c>
      <c r="D10166" s="268"/>
      <c r="E10166" s="267">
        <v>70</v>
      </c>
      <c r="F10166" s="269">
        <v>2190</v>
      </c>
      <c r="G10166" s="270">
        <v>4402.6000000000004</v>
      </c>
      <c r="M10166" s="267">
        <v>-85.810524274170362</v>
      </c>
    </row>
    <row r="10167" spans="1:13" x14ac:dyDescent="0.25">
      <c r="A10167" s="267">
        <v>14628310</v>
      </c>
      <c r="B10167" s="267" t="s">
        <v>17756</v>
      </c>
      <c r="C10167" s="267" t="s">
        <v>2525</v>
      </c>
      <c r="D10167" s="268"/>
      <c r="E10167" s="267">
        <v>60</v>
      </c>
      <c r="F10167" s="269">
        <v>185</v>
      </c>
      <c r="G10167" s="270">
        <v>372.8</v>
      </c>
      <c r="M10167" s="267">
        <v>-82.990927355729298</v>
      </c>
    </row>
    <row r="10168" spans="1:13" x14ac:dyDescent="0.25">
      <c r="A10168" s="267">
        <v>14628320</v>
      </c>
      <c r="B10168" s="267" t="s">
        <v>17758</v>
      </c>
      <c r="C10168" s="267" t="s">
        <v>2525</v>
      </c>
      <c r="D10168" s="268"/>
      <c r="E10168" s="267">
        <v>70</v>
      </c>
      <c r="F10168" s="269">
        <v>495</v>
      </c>
      <c r="G10168" s="270">
        <v>995.8</v>
      </c>
      <c r="M10168" s="267">
        <v>-92.087051810377076</v>
      </c>
    </row>
    <row r="10169" spans="1:13" x14ac:dyDescent="0.25">
      <c r="A10169" s="267">
        <v>14628330</v>
      </c>
      <c r="B10169" s="267" t="s">
        <v>17760</v>
      </c>
      <c r="C10169" s="267" t="s">
        <v>2525</v>
      </c>
      <c r="D10169" s="268"/>
      <c r="E10169" s="267">
        <v>70</v>
      </c>
      <c r="F10169" s="269">
        <v>718</v>
      </c>
      <c r="G10169" s="270">
        <v>1442.4</v>
      </c>
      <c r="M10169" s="267">
        <v>-91.221813543652829</v>
      </c>
    </row>
    <row r="10170" spans="1:13" x14ac:dyDescent="0.25">
      <c r="A10170" s="267">
        <v>14628340</v>
      </c>
      <c r="B10170" s="267" t="s">
        <v>17762</v>
      </c>
      <c r="C10170" s="267" t="s">
        <v>2525</v>
      </c>
      <c r="D10170" s="268"/>
      <c r="E10170" s="267">
        <v>70</v>
      </c>
      <c r="F10170" s="269">
        <v>843</v>
      </c>
      <c r="G10170" s="270">
        <v>1694.6</v>
      </c>
      <c r="M10170" s="267">
        <v>-90.769740868796731</v>
      </c>
    </row>
    <row r="10171" spans="1:13" x14ac:dyDescent="0.25">
      <c r="A10171" s="267">
        <v>14628360</v>
      </c>
      <c r="B10171" s="267" t="s">
        <v>17764</v>
      </c>
      <c r="C10171" s="267" t="s">
        <v>22275</v>
      </c>
      <c r="D10171" s="268"/>
      <c r="E10171" s="267">
        <v>70</v>
      </c>
      <c r="F10171" s="269">
        <v>5134</v>
      </c>
      <c r="G10171" s="270">
        <v>10319</v>
      </c>
      <c r="M10171" s="267">
        <v>-87.656367180339203</v>
      </c>
    </row>
    <row r="10172" spans="1:13" x14ac:dyDescent="0.25">
      <c r="A10172" s="267">
        <v>14628370</v>
      </c>
      <c r="B10172" s="267" t="s">
        <v>17766</v>
      </c>
      <c r="C10172" s="267" t="s">
        <v>22275</v>
      </c>
      <c r="D10172" s="268"/>
      <c r="E10172" s="267">
        <v>70</v>
      </c>
      <c r="F10172" s="269">
        <v>829</v>
      </c>
      <c r="G10172" s="270">
        <v>1666.8</v>
      </c>
      <c r="M10172" s="267">
        <v>-90.217888823266222</v>
      </c>
    </row>
    <row r="10173" spans="1:13" x14ac:dyDescent="0.25">
      <c r="A10173" s="267">
        <v>14628380</v>
      </c>
      <c r="B10173" s="267" t="s">
        <v>17768</v>
      </c>
      <c r="C10173" s="267" t="s">
        <v>22275</v>
      </c>
      <c r="D10173" s="268"/>
      <c r="E10173" s="267">
        <v>70</v>
      </c>
      <c r="F10173" s="269">
        <v>2857</v>
      </c>
      <c r="G10173" s="270">
        <v>5742</v>
      </c>
      <c r="M10173" s="267">
        <v>-88.10019014858598</v>
      </c>
    </row>
    <row r="10174" spans="1:13" x14ac:dyDescent="0.25">
      <c r="A10174" s="267">
        <v>14628390</v>
      </c>
      <c r="B10174" s="267" t="s">
        <v>17770</v>
      </c>
      <c r="C10174" s="267" t="s">
        <v>2525</v>
      </c>
      <c r="D10174" s="268"/>
      <c r="E10174" s="267">
        <v>70</v>
      </c>
      <c r="F10174" s="269">
        <v>1262</v>
      </c>
      <c r="G10174" s="270">
        <v>2537.1999999999998</v>
      </c>
      <c r="M10174" s="267">
        <v>-89.81949563445896</v>
      </c>
    </row>
    <row r="10175" spans="1:13" x14ac:dyDescent="0.25">
      <c r="A10175" s="267">
        <v>14628400</v>
      </c>
      <c r="B10175" s="267" t="s">
        <v>17772</v>
      </c>
      <c r="C10175" s="267" t="s">
        <v>22275</v>
      </c>
      <c r="D10175" s="268"/>
      <c r="E10175" s="267">
        <v>70</v>
      </c>
      <c r="F10175" s="269">
        <v>2674</v>
      </c>
      <c r="G10175" s="270">
        <v>5374</v>
      </c>
      <c r="M10175" s="267">
        <v>-86.981016079037374</v>
      </c>
    </row>
    <row r="10176" spans="1:13" x14ac:dyDescent="0.25">
      <c r="A10176" s="267">
        <v>14628410</v>
      </c>
      <c r="B10176" s="267" t="s">
        <v>17774</v>
      </c>
      <c r="C10176" s="267" t="s">
        <v>22275</v>
      </c>
      <c r="D10176" s="268"/>
      <c r="E10176" s="267">
        <v>50</v>
      </c>
      <c r="F10176" s="269">
        <v>6772</v>
      </c>
      <c r="G10176" s="270">
        <v>13612.2</v>
      </c>
      <c r="M10176" s="267">
        <v>-76.285290720265081</v>
      </c>
    </row>
    <row r="10177" spans="1:13" x14ac:dyDescent="0.25">
      <c r="A10177" s="267">
        <v>14713000</v>
      </c>
      <c r="B10177" s="267" t="s">
        <v>17776</v>
      </c>
      <c r="C10177" s="267" t="s">
        <v>22275</v>
      </c>
      <c r="D10177" s="268"/>
      <c r="E10177" s="267">
        <v>60</v>
      </c>
      <c r="F10177" s="269">
        <v>259123</v>
      </c>
      <c r="G10177" s="270">
        <v>520837.6</v>
      </c>
      <c r="M10177" s="267">
        <v>-80.558020669848901</v>
      </c>
    </row>
    <row r="10178" spans="1:13" x14ac:dyDescent="0.25">
      <c r="A10178" s="267">
        <v>14729010</v>
      </c>
      <c r="B10178" s="267" t="s">
        <v>17778</v>
      </c>
      <c r="C10178" s="267" t="s">
        <v>22275</v>
      </c>
      <c r="D10178" s="268"/>
      <c r="E10178" s="267">
        <v>70</v>
      </c>
      <c r="F10178" s="269">
        <v>4148</v>
      </c>
      <c r="G10178" s="270">
        <v>8336.7999999999993</v>
      </c>
      <c r="M10178" s="267">
        <v>-87.192575323639375</v>
      </c>
    </row>
    <row r="10179" spans="1:13" x14ac:dyDescent="0.25">
      <c r="A10179" s="267">
        <v>14729020</v>
      </c>
      <c r="B10179" s="267" t="s">
        <v>17780</v>
      </c>
      <c r="C10179" s="267" t="s">
        <v>2525</v>
      </c>
      <c r="D10179" s="268"/>
      <c r="E10179" s="267">
        <v>60</v>
      </c>
      <c r="F10179" s="269">
        <v>1670</v>
      </c>
      <c r="G10179" s="270">
        <v>3357.4</v>
      </c>
      <c r="M10179" s="267">
        <v>-82.826182249876325</v>
      </c>
    </row>
    <row r="10180" spans="1:13" x14ac:dyDescent="0.25">
      <c r="A10180" s="267">
        <v>14729030</v>
      </c>
      <c r="B10180" s="267" t="s">
        <v>17782</v>
      </c>
      <c r="C10180" s="267" t="s">
        <v>2525</v>
      </c>
      <c r="D10180" s="268"/>
      <c r="E10180" s="267">
        <v>70</v>
      </c>
      <c r="F10180" s="269">
        <v>2509</v>
      </c>
      <c r="G10180" s="270">
        <v>5042.2</v>
      </c>
      <c r="M10180" s="267">
        <v>-85.798997760129424</v>
      </c>
    </row>
    <row r="10181" spans="1:13" x14ac:dyDescent="0.25">
      <c r="A10181" s="267">
        <v>14729040</v>
      </c>
      <c r="B10181" s="267" t="s">
        <v>17784</v>
      </c>
      <c r="C10181" s="267" t="s">
        <v>22275</v>
      </c>
      <c r="D10181" s="268"/>
      <c r="E10181" s="267">
        <v>60</v>
      </c>
      <c r="F10181" s="269">
        <v>3359</v>
      </c>
      <c r="G10181" s="270">
        <v>6751.4</v>
      </c>
      <c r="M10181" s="267">
        <v>-84.573877720516307</v>
      </c>
    </row>
    <row r="10182" spans="1:13" x14ac:dyDescent="0.25">
      <c r="A10182" s="267">
        <v>14729050</v>
      </c>
      <c r="B10182" s="267" t="s">
        <v>17786</v>
      </c>
      <c r="C10182" s="267" t="s">
        <v>22275</v>
      </c>
      <c r="D10182" s="268"/>
      <c r="E10182" s="267">
        <v>60</v>
      </c>
      <c r="F10182" s="269">
        <v>9943</v>
      </c>
      <c r="G10182" s="270">
        <v>19985</v>
      </c>
      <c r="M10182" s="267">
        <v>-84.714097445017629</v>
      </c>
    </row>
    <row r="10183" spans="1:13" x14ac:dyDescent="0.25">
      <c r="A10183" s="267">
        <v>14729060</v>
      </c>
      <c r="B10183" s="267" t="s">
        <v>17788</v>
      </c>
      <c r="C10183" s="267" t="s">
        <v>2525</v>
      </c>
      <c r="D10183" s="268"/>
      <c r="E10183" s="267">
        <v>60</v>
      </c>
      <c r="F10183" s="269">
        <v>4092</v>
      </c>
      <c r="G10183" s="270">
        <v>8224.6</v>
      </c>
      <c r="M10183" s="267">
        <v>-83.377806747195592</v>
      </c>
    </row>
    <row r="10184" spans="1:13" x14ac:dyDescent="0.25">
      <c r="A10184" s="267">
        <v>14729070</v>
      </c>
      <c r="B10184" s="267" t="s">
        <v>17790</v>
      </c>
      <c r="C10184" s="267" t="s">
        <v>22275</v>
      </c>
      <c r="D10184" s="268"/>
      <c r="E10184" s="267">
        <v>50</v>
      </c>
      <c r="F10184" s="269">
        <v>4698</v>
      </c>
      <c r="G10184" s="270">
        <v>9442</v>
      </c>
      <c r="M10184" s="267">
        <v>-78.479918467948977</v>
      </c>
    </row>
    <row r="10185" spans="1:13" x14ac:dyDescent="0.25">
      <c r="A10185" s="267">
        <v>14729080</v>
      </c>
      <c r="B10185" s="267" t="s">
        <v>17792</v>
      </c>
      <c r="C10185" s="267" t="s">
        <v>22275</v>
      </c>
      <c r="D10185" s="268"/>
      <c r="E10185" s="267">
        <v>70</v>
      </c>
      <c r="F10185" s="269">
        <v>4982</v>
      </c>
      <c r="G10185" s="270">
        <v>10014</v>
      </c>
      <c r="M10185" s="267">
        <v>-86.028879908470856</v>
      </c>
    </row>
    <row r="10186" spans="1:13" x14ac:dyDescent="0.25">
      <c r="A10186" s="267">
        <v>14729100</v>
      </c>
      <c r="B10186" s="267" t="s">
        <v>17794</v>
      </c>
      <c r="C10186" s="267" t="s">
        <v>2525</v>
      </c>
      <c r="D10186" s="268"/>
      <c r="E10186" s="267">
        <v>70</v>
      </c>
      <c r="F10186" s="269">
        <v>667</v>
      </c>
      <c r="G10186" s="270">
        <v>1339.8</v>
      </c>
      <c r="M10186" s="267">
        <v>-86.317603814137769</v>
      </c>
    </row>
    <row r="10187" spans="1:13" x14ac:dyDescent="0.25">
      <c r="A10187" s="267">
        <v>14729140</v>
      </c>
      <c r="B10187" s="267" t="s">
        <v>17796</v>
      </c>
      <c r="C10187" s="267" t="s">
        <v>22275</v>
      </c>
      <c r="D10187" s="268"/>
      <c r="E10187" s="267">
        <v>70</v>
      </c>
      <c r="F10187" s="269">
        <v>5305</v>
      </c>
      <c r="G10187" s="270">
        <v>10664</v>
      </c>
      <c r="M10187" s="267">
        <v>-88.812622755917275</v>
      </c>
    </row>
    <row r="10188" spans="1:13" x14ac:dyDescent="0.25">
      <c r="A10188" s="267">
        <v>14729150</v>
      </c>
      <c r="B10188" s="267" t="s">
        <v>17798</v>
      </c>
      <c r="C10188" s="267" t="s">
        <v>22275</v>
      </c>
      <c r="D10188" s="268"/>
      <c r="E10188" s="267">
        <v>70</v>
      </c>
      <c r="F10188" s="269">
        <v>2834</v>
      </c>
      <c r="G10188" s="270">
        <v>5695.6</v>
      </c>
      <c r="M10188" s="267">
        <v>-86.580718504596732</v>
      </c>
    </row>
    <row r="10189" spans="1:13" x14ac:dyDescent="0.25">
      <c r="A10189" s="267">
        <v>14729160</v>
      </c>
      <c r="B10189" s="267" t="s">
        <v>17800</v>
      </c>
      <c r="C10189" s="267" t="s">
        <v>22275</v>
      </c>
      <c r="D10189" s="268"/>
      <c r="E10189" s="267">
        <v>60</v>
      </c>
      <c r="F10189" s="269">
        <v>14204</v>
      </c>
      <c r="G10189" s="270">
        <v>28551</v>
      </c>
      <c r="M10189" s="267">
        <v>-81.951049531235441</v>
      </c>
    </row>
    <row r="10190" spans="1:13" x14ac:dyDescent="0.25">
      <c r="A10190" s="267">
        <v>14729170</v>
      </c>
      <c r="B10190" s="267" t="s">
        <v>17802</v>
      </c>
      <c r="C10190" s="267" t="s">
        <v>22275</v>
      </c>
      <c r="D10190" s="268"/>
      <c r="E10190" s="267">
        <v>70</v>
      </c>
      <c r="F10190" s="269">
        <v>3896</v>
      </c>
      <c r="G10190" s="270">
        <v>7830.6</v>
      </c>
      <c r="M10190" s="267">
        <v>-89.015225867463172</v>
      </c>
    </row>
    <row r="10191" spans="1:13" x14ac:dyDescent="0.25">
      <c r="A10191" s="267">
        <v>14729190</v>
      </c>
      <c r="B10191" s="267" t="s">
        <v>17804</v>
      </c>
      <c r="C10191" s="267" t="s">
        <v>2525</v>
      </c>
      <c r="D10191" s="268"/>
      <c r="E10191" s="267">
        <v>50</v>
      </c>
      <c r="F10191" s="269">
        <v>2670</v>
      </c>
      <c r="G10191" s="270">
        <v>5366.2</v>
      </c>
      <c r="M10191" s="267">
        <v>-78.159226511306798</v>
      </c>
    </row>
    <row r="10192" spans="1:13" x14ac:dyDescent="0.25">
      <c r="A10192" s="267">
        <v>14729220</v>
      </c>
      <c r="B10192" s="267" t="s">
        <v>17806</v>
      </c>
      <c r="C10192" s="267" t="s">
        <v>22275</v>
      </c>
      <c r="D10192" s="268"/>
      <c r="E10192" s="267">
        <v>70</v>
      </c>
      <c r="F10192" s="269">
        <v>2661</v>
      </c>
      <c r="G10192" s="270">
        <v>5349.2</v>
      </c>
      <c r="M10192" s="267">
        <v>-89.54988526534153</v>
      </c>
    </row>
    <row r="10193" spans="1:13" x14ac:dyDescent="0.25">
      <c r="A10193" s="267">
        <v>14729230</v>
      </c>
      <c r="B10193" s="267" t="s">
        <v>17808</v>
      </c>
      <c r="C10193" s="267" t="s">
        <v>22275</v>
      </c>
      <c r="D10193" s="268"/>
      <c r="E10193" s="267">
        <v>70</v>
      </c>
      <c r="F10193" s="269">
        <v>1388</v>
      </c>
      <c r="G10193" s="270">
        <v>2789.6</v>
      </c>
      <c r="M10193" s="267">
        <v>-86.493472462677474</v>
      </c>
    </row>
    <row r="10194" spans="1:13" x14ac:dyDescent="0.25">
      <c r="A10194" s="267">
        <v>14729245</v>
      </c>
      <c r="B10194" s="267" t="s">
        <v>17810</v>
      </c>
      <c r="C10194" s="267" t="s">
        <v>2525</v>
      </c>
      <c r="D10194" s="268"/>
      <c r="E10194" s="267">
        <v>60</v>
      </c>
      <c r="F10194" s="269">
        <v>3164</v>
      </c>
      <c r="G10194" s="270">
        <v>6360.6</v>
      </c>
      <c r="M10194" s="267">
        <v>-79.539216799485473</v>
      </c>
    </row>
    <row r="10195" spans="1:13" x14ac:dyDescent="0.25">
      <c r="A10195" s="267">
        <v>14729250</v>
      </c>
      <c r="B10195" s="267" t="s">
        <v>17812</v>
      </c>
      <c r="C10195" s="267" t="s">
        <v>2525</v>
      </c>
      <c r="D10195" s="268"/>
      <c r="E10195" s="267">
        <v>50</v>
      </c>
      <c r="F10195" s="269">
        <v>3303</v>
      </c>
      <c r="G10195" s="270">
        <v>6640</v>
      </c>
      <c r="M10195" s="267">
        <v>-72.169627809562726</v>
      </c>
    </row>
    <row r="10196" spans="1:13" x14ac:dyDescent="0.25">
      <c r="A10196" s="267">
        <v>14729260</v>
      </c>
      <c r="B10196" s="267" t="s">
        <v>17814</v>
      </c>
      <c r="C10196" s="267" t="s">
        <v>22275</v>
      </c>
      <c r="D10196" s="268"/>
      <c r="E10196" s="267">
        <v>50</v>
      </c>
      <c r="F10196" s="269">
        <v>11956</v>
      </c>
      <c r="G10196" s="270">
        <v>24031</v>
      </c>
      <c r="M10196" s="267">
        <v>-78.965835225127492</v>
      </c>
    </row>
    <row r="10197" spans="1:13" x14ac:dyDescent="0.25">
      <c r="A10197" s="267">
        <v>14729270</v>
      </c>
      <c r="B10197" s="267" t="s">
        <v>17816</v>
      </c>
      <c r="C10197" s="267" t="s">
        <v>22275</v>
      </c>
      <c r="D10197" s="268"/>
      <c r="E10197" s="267">
        <v>50</v>
      </c>
      <c r="F10197" s="269">
        <v>7402</v>
      </c>
      <c r="G10197" s="270">
        <v>14878.2</v>
      </c>
      <c r="M10197" s="267">
        <v>-78.406050402439092</v>
      </c>
    </row>
    <row r="10198" spans="1:13" x14ac:dyDescent="0.25">
      <c r="A10198" s="267">
        <v>14729290</v>
      </c>
      <c r="B10198" s="267" t="s">
        <v>17818</v>
      </c>
      <c r="C10198" s="267" t="s">
        <v>2525</v>
      </c>
      <c r="D10198" s="268"/>
      <c r="E10198" s="267">
        <v>70</v>
      </c>
      <c r="F10198" s="269">
        <v>867</v>
      </c>
      <c r="G10198" s="270">
        <v>1742.2</v>
      </c>
      <c r="M10198" s="267">
        <v>-87.478307286137152</v>
      </c>
    </row>
    <row r="10199" spans="1:13" x14ac:dyDescent="0.25">
      <c r="A10199" s="267">
        <v>14729300</v>
      </c>
      <c r="B10199" s="267" t="s">
        <v>17820</v>
      </c>
      <c r="C10199" s="267" t="s">
        <v>22275</v>
      </c>
      <c r="D10199" s="268"/>
      <c r="E10199" s="267">
        <v>60</v>
      </c>
      <c r="F10199" s="269">
        <v>4231</v>
      </c>
      <c r="G10199" s="270">
        <v>8503.7999999999993</v>
      </c>
      <c r="M10199" s="267">
        <v>-84.397980996139012</v>
      </c>
    </row>
    <row r="10200" spans="1:13" x14ac:dyDescent="0.25">
      <c r="A10200" s="267">
        <v>14729320</v>
      </c>
      <c r="B10200" s="267" t="s">
        <v>17822</v>
      </c>
      <c r="C10200" s="267" t="s">
        <v>2525</v>
      </c>
      <c r="D10200" s="268"/>
      <c r="E10200" s="267">
        <v>50</v>
      </c>
      <c r="F10200" s="269">
        <v>3605</v>
      </c>
      <c r="G10200" s="270">
        <v>7246.2</v>
      </c>
      <c r="M10200" s="267">
        <v>-56.132884395226498</v>
      </c>
    </row>
    <row r="10201" spans="1:13" x14ac:dyDescent="0.25">
      <c r="A10201" s="267">
        <v>14729330</v>
      </c>
      <c r="B10201" s="267" t="s">
        <v>17824</v>
      </c>
      <c r="C10201" s="267" t="s">
        <v>2525</v>
      </c>
      <c r="D10201" s="268"/>
      <c r="E10201" s="267">
        <v>70</v>
      </c>
      <c r="F10201" s="269">
        <v>721</v>
      </c>
      <c r="G10201" s="270">
        <v>1449.8</v>
      </c>
      <c r="M10201" s="267">
        <v>-89.349939432436059</v>
      </c>
    </row>
    <row r="10202" spans="1:13" x14ac:dyDescent="0.25">
      <c r="A10202" s="267">
        <v>14729340</v>
      </c>
      <c r="B10202" s="267" t="s">
        <v>17826</v>
      </c>
      <c r="C10202" s="267" t="s">
        <v>2525</v>
      </c>
      <c r="D10202" s="268"/>
      <c r="E10202" s="267">
        <v>60</v>
      </c>
      <c r="F10202" s="269">
        <v>1772</v>
      </c>
      <c r="G10202" s="270">
        <v>3561.2</v>
      </c>
      <c r="M10202" s="267">
        <v>-82.639187670642997</v>
      </c>
    </row>
    <row r="10203" spans="1:13" x14ac:dyDescent="0.25">
      <c r="A10203" s="267">
        <v>14729350</v>
      </c>
      <c r="B10203" s="267" t="s">
        <v>17828</v>
      </c>
      <c r="C10203" s="267" t="s">
        <v>22275</v>
      </c>
      <c r="D10203" s="268"/>
      <c r="E10203" s="267">
        <v>70</v>
      </c>
      <c r="F10203" s="269">
        <v>3200</v>
      </c>
      <c r="G10203" s="270">
        <v>6431.2</v>
      </c>
      <c r="M10203" s="267">
        <v>-87.127078866618064</v>
      </c>
    </row>
    <row r="10204" spans="1:13" x14ac:dyDescent="0.25">
      <c r="A10204" s="267">
        <v>14729360</v>
      </c>
      <c r="B10204" s="267" t="s">
        <v>17830</v>
      </c>
      <c r="C10204" s="267" t="s">
        <v>22275</v>
      </c>
      <c r="D10204" s="268"/>
      <c r="E10204" s="267">
        <v>70</v>
      </c>
      <c r="F10204" s="269">
        <v>2014</v>
      </c>
      <c r="G10204" s="270">
        <v>4047.4</v>
      </c>
      <c r="M10204" s="267">
        <v>-90.613022916638968</v>
      </c>
    </row>
    <row r="10205" spans="1:13" x14ac:dyDescent="0.25">
      <c r="A10205" s="267">
        <v>14729370</v>
      </c>
      <c r="B10205" s="267" t="s">
        <v>17832</v>
      </c>
      <c r="C10205" s="267" t="s">
        <v>22275</v>
      </c>
      <c r="D10205" s="268"/>
      <c r="E10205" s="267">
        <v>70</v>
      </c>
      <c r="F10205" s="269">
        <v>3063</v>
      </c>
      <c r="G10205" s="270">
        <v>6157.2</v>
      </c>
      <c r="M10205" s="267">
        <v>-86.907330880931028</v>
      </c>
    </row>
    <row r="10206" spans="1:13" x14ac:dyDescent="0.25">
      <c r="A10206" s="267">
        <v>14729380</v>
      </c>
      <c r="B10206" s="267" t="s">
        <v>17834</v>
      </c>
      <c r="C10206" s="267" t="s">
        <v>2525</v>
      </c>
      <c r="D10206" s="268"/>
      <c r="E10206" s="267">
        <v>60</v>
      </c>
      <c r="F10206" s="269">
        <v>1825</v>
      </c>
      <c r="G10206" s="270">
        <v>3669.2</v>
      </c>
      <c r="M10206" s="267">
        <v>-79.680182313828453</v>
      </c>
    </row>
    <row r="10207" spans="1:13" x14ac:dyDescent="0.25">
      <c r="A10207" s="267">
        <v>14729400</v>
      </c>
      <c r="B10207" s="267" t="s">
        <v>22321</v>
      </c>
      <c r="C10207" s="267" t="s">
        <v>22275</v>
      </c>
      <c r="D10207" s="268"/>
      <c r="E10207" s="267">
        <v>60</v>
      </c>
      <c r="F10207" s="269">
        <v>2008</v>
      </c>
      <c r="G10207" s="270">
        <v>4036.6</v>
      </c>
      <c r="M10207" s="267">
        <v>-82.639703336282821</v>
      </c>
    </row>
    <row r="10208" spans="1:13" x14ac:dyDescent="0.25">
      <c r="A10208" s="267">
        <v>14729410</v>
      </c>
      <c r="B10208" s="267" t="s">
        <v>17837</v>
      </c>
      <c r="C10208" s="267" t="s">
        <v>22275</v>
      </c>
      <c r="D10208" s="268"/>
      <c r="E10208" s="267">
        <v>60</v>
      </c>
      <c r="F10208" s="269">
        <v>8308</v>
      </c>
      <c r="G10208" s="270">
        <v>16699.2</v>
      </c>
      <c r="M10208" s="267">
        <v>-81.668164025607439</v>
      </c>
    </row>
    <row r="10209" spans="1:13" x14ac:dyDescent="0.25">
      <c r="A10209" s="267">
        <v>14729430</v>
      </c>
      <c r="B10209" s="267" t="s">
        <v>17839</v>
      </c>
      <c r="C10209" s="267" t="s">
        <v>22275</v>
      </c>
      <c r="D10209" s="268"/>
      <c r="E10209" s="267">
        <v>60</v>
      </c>
      <c r="F10209" s="269">
        <v>4365</v>
      </c>
      <c r="G10209" s="270">
        <v>8773.2000000000007</v>
      </c>
      <c r="M10209" s="267">
        <v>-83.850149424942103</v>
      </c>
    </row>
    <row r="10210" spans="1:13" x14ac:dyDescent="0.25">
      <c r="A10210" s="267">
        <v>14730010</v>
      </c>
      <c r="B10210" s="267" t="s">
        <v>17329</v>
      </c>
      <c r="C10210" s="267" t="s">
        <v>2525</v>
      </c>
      <c r="D10210" s="268"/>
      <c r="E10210" s="267">
        <v>70</v>
      </c>
      <c r="F10210" s="269">
        <v>1023</v>
      </c>
      <c r="G10210" s="270">
        <v>2055.6</v>
      </c>
      <c r="M10210" s="267">
        <v>-91.403526400279418</v>
      </c>
    </row>
    <row r="10211" spans="1:13" x14ac:dyDescent="0.25">
      <c r="A10211" s="267">
        <v>14730020</v>
      </c>
      <c r="B10211" s="267" t="s">
        <v>17842</v>
      </c>
      <c r="C10211" s="267" t="s">
        <v>22275</v>
      </c>
      <c r="D10211" s="268"/>
      <c r="E10211" s="267">
        <v>70</v>
      </c>
      <c r="F10211" s="269">
        <v>4049</v>
      </c>
      <c r="G10211" s="270">
        <v>8138.6</v>
      </c>
      <c r="M10211" s="267">
        <v>-85.72672867830326</v>
      </c>
    </row>
    <row r="10212" spans="1:13" x14ac:dyDescent="0.25">
      <c r="A10212" s="267">
        <v>14730030</v>
      </c>
      <c r="B10212" s="267" t="s">
        <v>17844</v>
      </c>
      <c r="C10212" s="267" t="s">
        <v>2525</v>
      </c>
      <c r="D10212" s="268"/>
      <c r="E10212" s="267">
        <v>60</v>
      </c>
      <c r="F10212" s="269">
        <v>2206</v>
      </c>
      <c r="G10212" s="270">
        <v>4434.8</v>
      </c>
      <c r="M10212" s="267">
        <v>-84.937405781543163</v>
      </c>
    </row>
    <row r="10213" spans="1:13" x14ac:dyDescent="0.25">
      <c r="A10213" s="267">
        <v>14730045</v>
      </c>
      <c r="B10213" s="267" t="s">
        <v>17846</v>
      </c>
      <c r="C10213" s="267" t="s">
        <v>22275</v>
      </c>
      <c r="D10213" s="268"/>
      <c r="E10213" s="267">
        <v>70</v>
      </c>
      <c r="F10213" s="269">
        <v>4074</v>
      </c>
      <c r="G10213" s="270">
        <v>8187.8</v>
      </c>
      <c r="M10213" s="267">
        <v>-88.965295747458939</v>
      </c>
    </row>
    <row r="10214" spans="1:13" x14ac:dyDescent="0.25">
      <c r="A10214" s="267">
        <v>14730050</v>
      </c>
      <c r="B10214" s="267" t="s">
        <v>17848</v>
      </c>
      <c r="C10214" s="267" t="s">
        <v>2525</v>
      </c>
      <c r="D10214" s="268"/>
      <c r="E10214" s="267">
        <v>70</v>
      </c>
      <c r="F10214" s="269">
        <v>1164</v>
      </c>
      <c r="G10214" s="270">
        <v>2339.1999999999998</v>
      </c>
      <c r="M10214" s="267">
        <v>-89.546295053650866</v>
      </c>
    </row>
    <row r="10215" spans="1:13" x14ac:dyDescent="0.25">
      <c r="A10215" s="267">
        <v>14730060</v>
      </c>
      <c r="B10215" s="267" t="s">
        <v>17850</v>
      </c>
      <c r="C10215" s="267" t="s">
        <v>22275</v>
      </c>
      <c r="D10215" s="268"/>
      <c r="E10215" s="267">
        <v>70</v>
      </c>
      <c r="F10215" s="269">
        <v>2268</v>
      </c>
      <c r="G10215" s="270">
        <v>4559</v>
      </c>
      <c r="M10215" s="267">
        <v>-88.61285969116679</v>
      </c>
    </row>
    <row r="10216" spans="1:13" x14ac:dyDescent="0.25">
      <c r="A10216" s="267">
        <v>14730070</v>
      </c>
      <c r="B10216" s="267" t="s">
        <v>17852</v>
      </c>
      <c r="C10216" s="267" t="s">
        <v>22275</v>
      </c>
      <c r="D10216" s="268"/>
      <c r="E10216" s="267">
        <v>70</v>
      </c>
      <c r="F10216" s="269">
        <v>12755</v>
      </c>
      <c r="G10216" s="270">
        <v>25638.2</v>
      </c>
      <c r="M10216" s="267">
        <v>-85.802971330556929</v>
      </c>
    </row>
    <row r="10217" spans="1:13" x14ac:dyDescent="0.25">
      <c r="A10217" s="267">
        <v>14730080</v>
      </c>
      <c r="B10217" s="267" t="s">
        <v>17854</v>
      </c>
      <c r="C10217" s="267" t="s">
        <v>2525</v>
      </c>
      <c r="D10217" s="268"/>
      <c r="E10217" s="267">
        <v>70</v>
      </c>
      <c r="F10217" s="269">
        <v>2101</v>
      </c>
      <c r="G10217" s="270">
        <v>4223</v>
      </c>
      <c r="M10217" s="267">
        <v>-86.831229338292019</v>
      </c>
    </row>
    <row r="10218" spans="1:13" x14ac:dyDescent="0.25">
      <c r="A10218" s="267">
        <v>14730090</v>
      </c>
      <c r="B10218" s="267" t="s">
        <v>17856</v>
      </c>
      <c r="C10218" s="267" t="s">
        <v>22275</v>
      </c>
      <c r="D10218" s="268"/>
      <c r="E10218" s="267">
        <v>70</v>
      </c>
      <c r="F10218" s="269">
        <v>1324</v>
      </c>
      <c r="G10218" s="270">
        <v>2660.4</v>
      </c>
      <c r="M10218" s="267">
        <v>-89.183566643874272</v>
      </c>
    </row>
    <row r="10219" spans="1:13" x14ac:dyDescent="0.25">
      <c r="A10219" s="267">
        <v>14730100</v>
      </c>
      <c r="B10219" s="267" t="s">
        <v>17858</v>
      </c>
      <c r="C10219" s="267" t="s">
        <v>2525</v>
      </c>
      <c r="D10219" s="268"/>
      <c r="E10219" s="267">
        <v>60</v>
      </c>
      <c r="F10219" s="269">
        <v>1112</v>
      </c>
      <c r="G10219" s="270">
        <v>2235.4</v>
      </c>
      <c r="M10219" s="267">
        <v>-82.332810349196819</v>
      </c>
    </row>
    <row r="10220" spans="1:13" x14ac:dyDescent="0.25">
      <c r="A10220" s="267">
        <v>14730110</v>
      </c>
      <c r="B10220" s="267" t="s">
        <v>17860</v>
      </c>
      <c r="C10220" s="267" t="s">
        <v>22275</v>
      </c>
      <c r="D10220" s="268"/>
      <c r="E10220" s="267">
        <v>60</v>
      </c>
      <c r="F10220" s="269">
        <v>7968</v>
      </c>
      <c r="G10220" s="270">
        <v>16015.6</v>
      </c>
      <c r="M10220" s="267">
        <v>-83.032627171851018</v>
      </c>
    </row>
    <row r="10221" spans="1:13" x14ac:dyDescent="0.25">
      <c r="A10221" s="267">
        <v>14730120</v>
      </c>
      <c r="B10221" s="267" t="s">
        <v>17862</v>
      </c>
      <c r="C10221" s="267" t="s">
        <v>2525</v>
      </c>
      <c r="D10221" s="268"/>
      <c r="E10221" s="267">
        <v>70</v>
      </c>
      <c r="F10221" s="269">
        <v>761</v>
      </c>
      <c r="G10221" s="270">
        <v>1529.4</v>
      </c>
      <c r="M10221" s="267">
        <v>-89.629928672874513</v>
      </c>
    </row>
    <row r="10222" spans="1:13" x14ac:dyDescent="0.25">
      <c r="A10222" s="267">
        <v>14730140</v>
      </c>
      <c r="B10222" s="267" t="s">
        <v>17864</v>
      </c>
      <c r="C10222" s="267" t="s">
        <v>2525</v>
      </c>
      <c r="D10222" s="268"/>
      <c r="E10222" s="267">
        <v>60</v>
      </c>
      <c r="F10222" s="269">
        <v>1507</v>
      </c>
      <c r="G10222" s="270">
        <v>3030</v>
      </c>
      <c r="M10222" s="267">
        <v>-83.230074347156986</v>
      </c>
    </row>
    <row r="10223" spans="1:13" x14ac:dyDescent="0.25">
      <c r="A10223" s="267">
        <v>14730150</v>
      </c>
      <c r="B10223" s="267" t="s">
        <v>17866</v>
      </c>
      <c r="C10223" s="267" t="s">
        <v>2525</v>
      </c>
      <c r="D10223" s="268"/>
      <c r="E10223" s="267">
        <v>50</v>
      </c>
      <c r="F10223" s="269">
        <v>1883</v>
      </c>
      <c r="G10223" s="270">
        <v>3784</v>
      </c>
      <c r="M10223" s="267">
        <v>-77.049293953967322</v>
      </c>
    </row>
    <row r="10224" spans="1:13" x14ac:dyDescent="0.25">
      <c r="A10224" s="267">
        <v>14730160</v>
      </c>
      <c r="B10224" s="267" t="s">
        <v>17868</v>
      </c>
      <c r="C10224" s="267" t="s">
        <v>2525</v>
      </c>
      <c r="D10224" s="268"/>
      <c r="E10224" s="267">
        <v>70</v>
      </c>
      <c r="F10224" s="269">
        <v>1983</v>
      </c>
      <c r="G10224" s="270">
        <v>3985</v>
      </c>
      <c r="M10224" s="267">
        <v>-86.531147936632706</v>
      </c>
    </row>
    <row r="10225" spans="1:13" x14ac:dyDescent="0.25">
      <c r="A10225" s="267">
        <v>14730170</v>
      </c>
      <c r="B10225" s="267" t="s">
        <v>17870</v>
      </c>
      <c r="C10225" s="267" t="s">
        <v>2525</v>
      </c>
      <c r="D10225" s="268"/>
      <c r="E10225" s="267">
        <v>70</v>
      </c>
      <c r="F10225" s="269">
        <v>1587</v>
      </c>
      <c r="G10225" s="270">
        <v>3190.2</v>
      </c>
      <c r="M10225" s="267">
        <v>-87.653516376860168</v>
      </c>
    </row>
    <row r="10226" spans="1:13" x14ac:dyDescent="0.25">
      <c r="A10226" s="267">
        <v>14730180</v>
      </c>
      <c r="B10226" s="267" t="s">
        <v>20357</v>
      </c>
      <c r="C10226" s="267" t="s">
        <v>2525</v>
      </c>
      <c r="D10226" s="268"/>
      <c r="E10226" s="267">
        <v>60</v>
      </c>
      <c r="F10226" s="269">
        <v>1056</v>
      </c>
      <c r="G10226" s="270">
        <v>2122.1999999999998</v>
      </c>
      <c r="M10226" s="267">
        <v>-81.99078034400182</v>
      </c>
    </row>
    <row r="10227" spans="1:13" x14ac:dyDescent="0.25">
      <c r="A10227" s="267">
        <v>14730190</v>
      </c>
      <c r="B10227" s="267" t="s">
        <v>17873</v>
      </c>
      <c r="C10227" s="267" t="s">
        <v>2525</v>
      </c>
      <c r="D10227" s="268"/>
      <c r="E10227" s="267">
        <v>60</v>
      </c>
      <c r="F10227" s="269">
        <v>2579</v>
      </c>
      <c r="G10227" s="270">
        <v>5184</v>
      </c>
      <c r="M10227" s="267">
        <v>-83.514029671201996</v>
      </c>
    </row>
    <row r="10228" spans="1:13" x14ac:dyDescent="0.25">
      <c r="A10228" s="267">
        <v>14730200</v>
      </c>
      <c r="B10228" s="267" t="s">
        <v>17875</v>
      </c>
      <c r="C10228" s="267" t="s">
        <v>22275</v>
      </c>
      <c r="D10228" s="268"/>
      <c r="E10228" s="267">
        <v>70</v>
      </c>
      <c r="F10228" s="269">
        <v>3200</v>
      </c>
      <c r="G10228" s="270">
        <v>6431.6</v>
      </c>
      <c r="M10228" s="267">
        <v>-87.002171726581395</v>
      </c>
    </row>
    <row r="10229" spans="1:13" x14ac:dyDescent="0.25">
      <c r="A10229" s="267">
        <v>14730210</v>
      </c>
      <c r="B10229" s="267" t="s">
        <v>17877</v>
      </c>
      <c r="C10229" s="267" t="s">
        <v>2525</v>
      </c>
      <c r="D10229" s="268"/>
      <c r="E10229" s="267">
        <v>70</v>
      </c>
      <c r="F10229" s="269">
        <v>1214</v>
      </c>
      <c r="G10229" s="270">
        <v>2441</v>
      </c>
      <c r="M10229" s="267">
        <v>-88.119490282216674</v>
      </c>
    </row>
    <row r="10230" spans="1:13" x14ac:dyDescent="0.25">
      <c r="A10230" s="267">
        <v>14730230</v>
      </c>
      <c r="B10230" s="267" t="s">
        <v>17879</v>
      </c>
      <c r="C10230" s="267" t="s">
        <v>22275</v>
      </c>
      <c r="D10230" s="268"/>
      <c r="E10230" s="267">
        <v>60</v>
      </c>
      <c r="F10230" s="269">
        <v>7489</v>
      </c>
      <c r="G10230" s="270">
        <v>15053.8</v>
      </c>
      <c r="M10230" s="267">
        <v>-83.864289752408524</v>
      </c>
    </row>
    <row r="10231" spans="1:13" x14ac:dyDescent="0.25">
      <c r="A10231" s="267">
        <v>14730250</v>
      </c>
      <c r="B10231" s="267" t="s">
        <v>17881</v>
      </c>
      <c r="C10231" s="267" t="s">
        <v>2525</v>
      </c>
      <c r="D10231" s="268"/>
      <c r="E10231" s="267">
        <v>60</v>
      </c>
      <c r="F10231" s="269">
        <v>2487</v>
      </c>
      <c r="G10231" s="270">
        <v>4998</v>
      </c>
      <c r="M10231" s="267">
        <v>-80.612170480679708</v>
      </c>
    </row>
    <row r="10232" spans="1:13" x14ac:dyDescent="0.25">
      <c r="A10232" s="267">
        <v>14730270</v>
      </c>
      <c r="B10232" s="267" t="s">
        <v>17883</v>
      </c>
      <c r="C10232" s="267" t="s">
        <v>22275</v>
      </c>
      <c r="D10232" s="268"/>
      <c r="E10232" s="267">
        <v>50</v>
      </c>
      <c r="F10232" s="269">
        <v>8552</v>
      </c>
      <c r="G10232" s="270">
        <v>17189.400000000001</v>
      </c>
      <c r="M10232" s="267">
        <v>-70.549750499759838</v>
      </c>
    </row>
    <row r="10233" spans="1:13" x14ac:dyDescent="0.25">
      <c r="A10233" s="267">
        <v>14730280</v>
      </c>
      <c r="B10233" s="267" t="s">
        <v>17885</v>
      </c>
      <c r="C10233" s="267" t="s">
        <v>2525</v>
      </c>
      <c r="D10233" s="268"/>
      <c r="E10233" s="267">
        <v>70</v>
      </c>
      <c r="F10233" s="269">
        <v>1245</v>
      </c>
      <c r="G10233" s="270">
        <v>2503</v>
      </c>
      <c r="M10233" s="267">
        <v>-88.413860072998048</v>
      </c>
    </row>
    <row r="10234" spans="1:13" x14ac:dyDescent="0.25">
      <c r="A10234" s="267">
        <v>14730300</v>
      </c>
      <c r="B10234" s="267" t="s">
        <v>17887</v>
      </c>
      <c r="C10234" s="267" t="s">
        <v>22275</v>
      </c>
      <c r="D10234" s="268"/>
      <c r="E10234" s="267">
        <v>60</v>
      </c>
      <c r="F10234" s="269">
        <v>7121</v>
      </c>
      <c r="G10234" s="270">
        <v>14314.2</v>
      </c>
      <c r="M10234" s="267">
        <v>-80.416105070237109</v>
      </c>
    </row>
    <row r="10235" spans="1:13" x14ac:dyDescent="0.25">
      <c r="A10235" s="267">
        <v>14730310</v>
      </c>
      <c r="B10235" s="267" t="s">
        <v>17889</v>
      </c>
      <c r="C10235" s="267" t="s">
        <v>22275</v>
      </c>
      <c r="D10235" s="268"/>
      <c r="E10235" s="267">
        <v>70</v>
      </c>
      <c r="F10235" s="269">
        <v>10295</v>
      </c>
      <c r="G10235" s="270">
        <v>20693.599999999999</v>
      </c>
      <c r="M10235" s="267">
        <v>-85.054775654857281</v>
      </c>
    </row>
    <row r="10236" spans="1:13" x14ac:dyDescent="0.25">
      <c r="A10236" s="267">
        <v>14730320</v>
      </c>
      <c r="B10236" s="267" t="s">
        <v>17891</v>
      </c>
      <c r="C10236" s="267" t="s">
        <v>2525</v>
      </c>
      <c r="D10236" s="268"/>
      <c r="E10236" s="267">
        <v>70</v>
      </c>
      <c r="F10236" s="269">
        <v>671</v>
      </c>
      <c r="G10236" s="270">
        <v>1348.4</v>
      </c>
      <c r="M10236" s="267">
        <v>-88.412955623739748</v>
      </c>
    </row>
    <row r="10237" spans="1:13" x14ac:dyDescent="0.25">
      <c r="A10237" s="267">
        <v>14730330</v>
      </c>
      <c r="B10237" s="267" t="s">
        <v>17893</v>
      </c>
      <c r="C10237" s="267" t="s">
        <v>2525</v>
      </c>
      <c r="D10237" s="268"/>
      <c r="E10237" s="267">
        <v>70</v>
      </c>
      <c r="F10237" s="269">
        <v>2723</v>
      </c>
      <c r="G10237" s="270">
        <v>5472.6</v>
      </c>
      <c r="M10237" s="267">
        <v>-87.451352111275241</v>
      </c>
    </row>
    <row r="10238" spans="1:13" x14ac:dyDescent="0.25">
      <c r="A10238" s="267">
        <v>14730340</v>
      </c>
      <c r="B10238" s="267" t="s">
        <v>17895</v>
      </c>
      <c r="C10238" s="267" t="s">
        <v>2525</v>
      </c>
      <c r="D10238" s="268"/>
      <c r="E10238" s="267">
        <v>50</v>
      </c>
      <c r="F10238" s="269">
        <v>2689</v>
      </c>
      <c r="G10238" s="270">
        <v>5405.4</v>
      </c>
      <c r="M10238" s="267">
        <v>-64.971984863964977</v>
      </c>
    </row>
    <row r="10239" spans="1:13" x14ac:dyDescent="0.25">
      <c r="A10239" s="267">
        <v>14730360</v>
      </c>
      <c r="B10239" s="267" t="s">
        <v>17897</v>
      </c>
      <c r="C10239" s="267" t="s">
        <v>2525</v>
      </c>
      <c r="D10239" s="268"/>
      <c r="E10239" s="267">
        <v>70</v>
      </c>
      <c r="F10239" s="269">
        <v>1503</v>
      </c>
      <c r="G10239" s="270">
        <v>3020.8</v>
      </c>
      <c r="M10239" s="267">
        <v>-87.793713312924254</v>
      </c>
    </row>
    <row r="10240" spans="1:13" x14ac:dyDescent="0.25">
      <c r="A10240" s="267">
        <v>15001000</v>
      </c>
      <c r="B10240" s="267" t="s">
        <v>17899</v>
      </c>
      <c r="C10240" s="267" t="s">
        <v>22275</v>
      </c>
      <c r="D10240" s="268"/>
      <c r="E10240" s="267">
        <v>60</v>
      </c>
      <c r="F10240" s="269">
        <v>42625</v>
      </c>
      <c r="G10240" s="270">
        <v>85676</v>
      </c>
      <c r="M10240" s="267">
        <v>-83.391819070928605</v>
      </c>
    </row>
    <row r="10241" spans="1:13" x14ac:dyDescent="0.25">
      <c r="A10241" s="267">
        <v>15002000</v>
      </c>
      <c r="B10241" s="267" t="s">
        <v>17901</v>
      </c>
      <c r="C10241" s="267" t="s">
        <v>22275</v>
      </c>
      <c r="D10241" s="268"/>
      <c r="E10241" s="267">
        <v>60</v>
      </c>
      <c r="F10241" s="269">
        <v>115302</v>
      </c>
      <c r="G10241" s="270">
        <v>231757</v>
      </c>
      <c r="M10241" s="267">
        <v>-84.955183332619939</v>
      </c>
    </row>
    <row r="10242" spans="1:13" x14ac:dyDescent="0.25">
      <c r="A10242" s="267">
        <v>15003000</v>
      </c>
      <c r="B10242" s="267" t="s">
        <v>17903</v>
      </c>
      <c r="C10242" s="267" t="s">
        <v>22275</v>
      </c>
      <c r="D10242" s="268"/>
      <c r="E10242" s="267">
        <v>60</v>
      </c>
      <c r="F10242" s="269">
        <v>114611</v>
      </c>
      <c r="G10242" s="270">
        <v>230367.2</v>
      </c>
      <c r="M10242" s="267">
        <v>-79.727716735308036</v>
      </c>
    </row>
    <row r="10243" spans="1:13" x14ac:dyDescent="0.25">
      <c r="A10243" s="267">
        <v>15081026</v>
      </c>
      <c r="B10243" s="267" t="s">
        <v>17905</v>
      </c>
      <c r="C10243" s="267" t="s">
        <v>2525</v>
      </c>
      <c r="D10243" s="268"/>
      <c r="E10243" s="267">
        <v>60</v>
      </c>
      <c r="F10243" s="269">
        <v>881</v>
      </c>
      <c r="G10243" s="270">
        <v>1771.6</v>
      </c>
      <c r="M10243" s="267">
        <v>-84.092535411307182</v>
      </c>
    </row>
    <row r="10244" spans="1:13" x14ac:dyDescent="0.25">
      <c r="A10244" s="267">
        <v>15081030</v>
      </c>
      <c r="B10244" s="267" t="s">
        <v>17907</v>
      </c>
      <c r="C10244" s="267" t="s">
        <v>22275</v>
      </c>
      <c r="D10244" s="268"/>
      <c r="E10244" s="267">
        <v>60</v>
      </c>
      <c r="F10244" s="269">
        <v>3615</v>
      </c>
      <c r="G10244" s="270">
        <v>7265.8</v>
      </c>
      <c r="M10244" s="267">
        <v>-84.329287236835569</v>
      </c>
    </row>
    <row r="10245" spans="1:13" x14ac:dyDescent="0.25">
      <c r="A10245" s="267">
        <v>15081045</v>
      </c>
      <c r="B10245" s="267" t="s">
        <v>17909</v>
      </c>
      <c r="C10245" s="267" t="s">
        <v>2525</v>
      </c>
      <c r="D10245" s="268"/>
      <c r="E10245" s="267">
        <v>70</v>
      </c>
      <c r="F10245" s="269">
        <v>1649</v>
      </c>
      <c r="G10245" s="270">
        <v>3315.2</v>
      </c>
      <c r="M10245" s="267">
        <v>-89.253754405638745</v>
      </c>
    </row>
    <row r="10246" spans="1:13" x14ac:dyDescent="0.25">
      <c r="A10246" s="267">
        <v>15081095</v>
      </c>
      <c r="B10246" s="267" t="s">
        <v>17911</v>
      </c>
      <c r="C10246" s="267" t="s">
        <v>2525</v>
      </c>
      <c r="D10246" s="268"/>
      <c r="E10246" s="267">
        <v>70</v>
      </c>
      <c r="F10246" s="269">
        <v>765</v>
      </c>
      <c r="G10246" s="270">
        <v>1537.8</v>
      </c>
      <c r="M10246" s="267">
        <v>-87.996728159745373</v>
      </c>
    </row>
    <row r="10247" spans="1:13" x14ac:dyDescent="0.25">
      <c r="A10247" s="267">
        <v>15081105</v>
      </c>
      <c r="B10247" s="267" t="s">
        <v>17913</v>
      </c>
      <c r="C10247" s="267" t="s">
        <v>2525</v>
      </c>
      <c r="D10247" s="268"/>
      <c r="E10247" s="267">
        <v>70</v>
      </c>
      <c r="F10247" s="269">
        <v>1220</v>
      </c>
      <c r="G10247" s="270">
        <v>2452.4</v>
      </c>
      <c r="M10247" s="267">
        <v>-87.668964918280523</v>
      </c>
    </row>
    <row r="10248" spans="1:13" x14ac:dyDescent="0.25">
      <c r="A10248" s="267">
        <v>15081135</v>
      </c>
      <c r="B10248" s="267" t="s">
        <v>17915</v>
      </c>
      <c r="C10248" s="267" t="s">
        <v>22275</v>
      </c>
      <c r="D10248" s="268"/>
      <c r="E10248" s="267">
        <v>60</v>
      </c>
      <c r="F10248" s="269">
        <v>11724</v>
      </c>
      <c r="G10248" s="270">
        <v>23566</v>
      </c>
      <c r="M10248" s="267">
        <v>-84.636916524874025</v>
      </c>
    </row>
    <row r="10249" spans="1:13" x14ac:dyDescent="0.25">
      <c r="A10249" s="267">
        <v>15081225</v>
      </c>
      <c r="B10249" s="267" t="s">
        <v>17917</v>
      </c>
      <c r="C10249" s="267" t="s">
        <v>2525</v>
      </c>
      <c r="D10249" s="268"/>
      <c r="E10249" s="267">
        <v>60</v>
      </c>
      <c r="F10249" s="269">
        <v>861</v>
      </c>
      <c r="G10249" s="270">
        <v>1730.4</v>
      </c>
      <c r="M10249" s="267">
        <v>-83.308744583049887</v>
      </c>
    </row>
    <row r="10250" spans="1:13" x14ac:dyDescent="0.25">
      <c r="A10250" s="267">
        <v>15081240</v>
      </c>
      <c r="B10250" s="267" t="s">
        <v>17919</v>
      </c>
      <c r="C10250" s="267" t="s">
        <v>22275</v>
      </c>
      <c r="D10250" s="268"/>
      <c r="E10250" s="267">
        <v>70</v>
      </c>
      <c r="F10250" s="269">
        <v>4006</v>
      </c>
      <c r="G10250" s="270">
        <v>8052</v>
      </c>
      <c r="M10250" s="267">
        <v>-88.030957249251742</v>
      </c>
    </row>
    <row r="10251" spans="1:13" x14ac:dyDescent="0.25">
      <c r="A10251" s="267">
        <v>15081280</v>
      </c>
      <c r="B10251" s="267" t="s">
        <v>17921</v>
      </c>
      <c r="C10251" s="267" t="s">
        <v>22275</v>
      </c>
      <c r="D10251" s="268"/>
      <c r="E10251" s="267">
        <v>60</v>
      </c>
      <c r="F10251" s="269">
        <v>5267</v>
      </c>
      <c r="G10251" s="270">
        <v>10587.6</v>
      </c>
      <c r="M10251" s="267">
        <v>-83.947915193520089</v>
      </c>
    </row>
    <row r="10252" spans="1:13" x14ac:dyDescent="0.25">
      <c r="A10252" s="267">
        <v>15081290</v>
      </c>
      <c r="B10252" s="267" t="s">
        <v>17923</v>
      </c>
      <c r="C10252" s="267" t="s">
        <v>2525</v>
      </c>
      <c r="D10252" s="268"/>
      <c r="E10252" s="267">
        <v>70</v>
      </c>
      <c r="F10252" s="269">
        <v>579</v>
      </c>
      <c r="G10252" s="270">
        <v>1162.8</v>
      </c>
      <c r="M10252" s="267">
        <v>-89.482959083680797</v>
      </c>
    </row>
    <row r="10253" spans="1:13" x14ac:dyDescent="0.25">
      <c r="A10253" s="267">
        <v>15081440</v>
      </c>
      <c r="B10253" s="267" t="s">
        <v>17925</v>
      </c>
      <c r="C10253" s="267" t="s">
        <v>2525</v>
      </c>
      <c r="D10253" s="268"/>
      <c r="E10253" s="267">
        <v>70</v>
      </c>
      <c r="F10253" s="269">
        <v>569</v>
      </c>
      <c r="G10253" s="270">
        <v>1144.4000000000001</v>
      </c>
      <c r="M10253" s="267">
        <v>-90.27332575438345</v>
      </c>
    </row>
    <row r="10254" spans="1:13" x14ac:dyDescent="0.25">
      <c r="A10254" s="267">
        <v>15081455</v>
      </c>
      <c r="B10254" s="267" t="s">
        <v>17927</v>
      </c>
      <c r="C10254" s="267" t="s">
        <v>22275</v>
      </c>
      <c r="D10254" s="268"/>
      <c r="E10254" s="267">
        <v>50</v>
      </c>
      <c r="F10254" s="269">
        <v>12257</v>
      </c>
      <c r="G10254" s="270">
        <v>24637.4</v>
      </c>
      <c r="M10254" s="267">
        <v>-77.369463251412654</v>
      </c>
    </row>
    <row r="10255" spans="1:13" x14ac:dyDescent="0.25">
      <c r="A10255" s="267">
        <v>15081545</v>
      </c>
      <c r="B10255" s="267" t="s">
        <v>17929</v>
      </c>
      <c r="C10255" s="267" t="s">
        <v>2525</v>
      </c>
      <c r="D10255" s="268"/>
      <c r="E10255" s="267">
        <v>70</v>
      </c>
      <c r="F10255" s="269">
        <v>466</v>
      </c>
      <c r="G10255" s="270">
        <v>936</v>
      </c>
      <c r="M10255" s="267">
        <v>-89.910734616011524</v>
      </c>
    </row>
    <row r="10256" spans="1:13" x14ac:dyDescent="0.25">
      <c r="A10256" s="267">
        <v>15082005</v>
      </c>
      <c r="B10256" s="267" t="s">
        <v>17931</v>
      </c>
      <c r="C10256" s="267" t="s">
        <v>22275</v>
      </c>
      <c r="D10256" s="268"/>
      <c r="E10256" s="267">
        <v>70</v>
      </c>
      <c r="F10256" s="269">
        <v>4066</v>
      </c>
      <c r="G10256" s="270">
        <v>8171.8</v>
      </c>
      <c r="M10256" s="267">
        <v>-86.452831169708901</v>
      </c>
    </row>
    <row r="10257" spans="1:13" x14ac:dyDescent="0.25">
      <c r="A10257" s="267">
        <v>15082015</v>
      </c>
      <c r="B10257" s="267" t="s">
        <v>17933</v>
      </c>
      <c r="C10257" s="267" t="s">
        <v>22275</v>
      </c>
      <c r="D10257" s="268"/>
      <c r="E10257" s="267">
        <v>50</v>
      </c>
      <c r="F10257" s="269">
        <v>21593</v>
      </c>
      <c r="G10257" s="270">
        <v>43402.8</v>
      </c>
      <c r="M10257" s="267">
        <v>-77.156615618205905</v>
      </c>
    </row>
    <row r="10258" spans="1:13" x14ac:dyDescent="0.25">
      <c r="A10258" s="267">
        <v>15082180</v>
      </c>
      <c r="B10258" s="267" t="s">
        <v>17935</v>
      </c>
      <c r="C10258" s="267" t="s">
        <v>22275</v>
      </c>
      <c r="D10258" s="268"/>
      <c r="E10258" s="267">
        <v>70</v>
      </c>
      <c r="F10258" s="269">
        <v>13751</v>
      </c>
      <c r="G10258" s="270">
        <v>27639.4</v>
      </c>
      <c r="M10258" s="267">
        <v>-85.702123719439456</v>
      </c>
    </row>
    <row r="10259" spans="1:13" x14ac:dyDescent="0.25">
      <c r="A10259" s="267">
        <v>15082241</v>
      </c>
      <c r="B10259" s="267" t="s">
        <v>17937</v>
      </c>
      <c r="C10259" s="267" t="s">
        <v>2525</v>
      </c>
      <c r="D10259" s="268"/>
      <c r="E10259" s="267">
        <v>70</v>
      </c>
      <c r="F10259" s="269">
        <v>6043</v>
      </c>
      <c r="G10259" s="270">
        <v>12145.6</v>
      </c>
      <c r="M10259" s="267">
        <v>-88.649748226921474</v>
      </c>
    </row>
    <row r="10260" spans="1:13" x14ac:dyDescent="0.25">
      <c r="A10260" s="267">
        <v>15082256</v>
      </c>
      <c r="B10260" s="267" t="s">
        <v>17939</v>
      </c>
      <c r="C10260" s="267" t="s">
        <v>2525</v>
      </c>
      <c r="D10260" s="268"/>
      <c r="E10260" s="267">
        <v>70</v>
      </c>
      <c r="F10260" s="269">
        <v>4606</v>
      </c>
      <c r="G10260" s="270">
        <v>9259</v>
      </c>
      <c r="M10260" s="267">
        <v>-88.549899995534673</v>
      </c>
    </row>
    <row r="10261" spans="1:13" x14ac:dyDescent="0.25">
      <c r="A10261" s="267">
        <v>15082301</v>
      </c>
      <c r="B10261" s="267" t="s">
        <v>17941</v>
      </c>
      <c r="C10261" s="267" t="s">
        <v>22275</v>
      </c>
      <c r="D10261" s="268"/>
      <c r="E10261" s="267">
        <v>70</v>
      </c>
      <c r="F10261" s="269">
        <v>4865</v>
      </c>
      <c r="G10261" s="270">
        <v>9778.4</v>
      </c>
      <c r="M10261" s="267">
        <v>-86.684357106211735</v>
      </c>
    </row>
    <row r="10262" spans="1:13" x14ac:dyDescent="0.25">
      <c r="A10262" s="267">
        <v>15082340</v>
      </c>
      <c r="B10262" s="267" t="s">
        <v>17943</v>
      </c>
      <c r="C10262" s="267" t="s">
        <v>22275</v>
      </c>
      <c r="D10262" s="268"/>
      <c r="E10262" s="267">
        <v>50</v>
      </c>
      <c r="F10262" s="269">
        <v>7537</v>
      </c>
      <c r="G10262" s="270">
        <v>15149.4</v>
      </c>
      <c r="M10262" s="267">
        <v>-78.839173670198562</v>
      </c>
    </row>
    <row r="10263" spans="1:13" x14ac:dyDescent="0.25">
      <c r="A10263" s="267">
        <v>15082377</v>
      </c>
      <c r="B10263" s="267" t="s">
        <v>17945</v>
      </c>
      <c r="C10263" s="267" t="s">
        <v>22275</v>
      </c>
      <c r="D10263" s="268"/>
      <c r="E10263" s="267">
        <v>60</v>
      </c>
      <c r="F10263" s="269">
        <v>7204</v>
      </c>
      <c r="G10263" s="270">
        <v>14480.6</v>
      </c>
      <c r="M10263" s="267">
        <v>-82.723992303155242</v>
      </c>
    </row>
    <row r="10264" spans="1:13" x14ac:dyDescent="0.25">
      <c r="A10264" s="267">
        <v>15082430</v>
      </c>
      <c r="B10264" s="267" t="s">
        <v>22322</v>
      </c>
      <c r="C10264" s="267" t="s">
        <v>22275</v>
      </c>
      <c r="D10264" s="268"/>
      <c r="E10264" s="267">
        <v>60</v>
      </c>
      <c r="F10264" s="269">
        <v>11282</v>
      </c>
      <c r="G10264" s="270">
        <v>22676.799999999999</v>
      </c>
      <c r="M10264" s="267">
        <v>-83.020944850219593</v>
      </c>
    </row>
    <row r="10265" spans="1:13" x14ac:dyDescent="0.25">
      <c r="A10265" s="267">
        <v>15082440</v>
      </c>
      <c r="B10265" s="267" t="s">
        <v>17948</v>
      </c>
      <c r="C10265" s="267" t="s">
        <v>22275</v>
      </c>
      <c r="D10265" s="268"/>
      <c r="E10265" s="267">
        <v>70</v>
      </c>
      <c r="F10265" s="269">
        <v>4827</v>
      </c>
      <c r="G10265" s="270">
        <v>9703.2000000000007</v>
      </c>
      <c r="M10265" s="267">
        <v>-85.318133766162831</v>
      </c>
    </row>
    <row r="10266" spans="1:13" x14ac:dyDescent="0.25">
      <c r="A10266" s="267">
        <v>15083020</v>
      </c>
      <c r="B10266" s="267" t="s">
        <v>17950</v>
      </c>
      <c r="C10266" s="267" t="s">
        <v>2525</v>
      </c>
      <c r="D10266" s="268"/>
      <c r="E10266" s="267">
        <v>70</v>
      </c>
      <c r="F10266" s="269">
        <v>557</v>
      </c>
      <c r="G10266" s="270">
        <v>1119.4000000000001</v>
      </c>
      <c r="M10266" s="267">
        <v>-88.082287087093889</v>
      </c>
    </row>
    <row r="10267" spans="1:13" x14ac:dyDescent="0.25">
      <c r="A10267" s="267">
        <v>15083025</v>
      </c>
      <c r="B10267" s="267" t="s">
        <v>17952</v>
      </c>
      <c r="C10267" s="267" t="s">
        <v>2525</v>
      </c>
      <c r="D10267" s="268"/>
      <c r="E10267" s="267">
        <v>70</v>
      </c>
      <c r="F10267" s="269">
        <v>1132</v>
      </c>
      <c r="G10267" s="270">
        <v>2275.4</v>
      </c>
      <c r="M10267" s="267">
        <v>-89.168112336385406</v>
      </c>
    </row>
    <row r="10268" spans="1:13" x14ac:dyDescent="0.25">
      <c r="A10268" s="267">
        <v>15083030</v>
      </c>
      <c r="B10268" s="267" t="s">
        <v>17954</v>
      </c>
      <c r="C10268" s="267" t="s">
        <v>2525</v>
      </c>
      <c r="D10268" s="268"/>
      <c r="E10268" s="267">
        <v>70</v>
      </c>
      <c r="F10268" s="269">
        <v>1034</v>
      </c>
      <c r="G10268" s="270">
        <v>2079.1999999999998</v>
      </c>
      <c r="M10268" s="267">
        <v>-87.413589614546879</v>
      </c>
    </row>
    <row r="10269" spans="1:13" x14ac:dyDescent="0.25">
      <c r="A10269" s="267">
        <v>15083035</v>
      </c>
      <c r="B10269" s="267" t="s">
        <v>17956</v>
      </c>
      <c r="C10269" s="267" t="s">
        <v>2525</v>
      </c>
      <c r="D10269" s="268"/>
      <c r="E10269" s="267">
        <v>70</v>
      </c>
      <c r="F10269" s="269">
        <v>876</v>
      </c>
      <c r="G10269" s="270">
        <v>1761.6</v>
      </c>
      <c r="M10269" s="267">
        <v>-89.495880873690282</v>
      </c>
    </row>
    <row r="10270" spans="1:13" x14ac:dyDescent="0.25">
      <c r="A10270" s="267">
        <v>15083040</v>
      </c>
      <c r="B10270" s="267" t="s">
        <v>17958</v>
      </c>
      <c r="C10270" s="267" t="s">
        <v>2525</v>
      </c>
      <c r="D10270" s="268"/>
      <c r="E10270" s="267">
        <v>50</v>
      </c>
      <c r="F10270" s="269">
        <v>4512</v>
      </c>
      <c r="G10270" s="270">
        <v>9068.6</v>
      </c>
      <c r="M10270" s="267">
        <v>21.246681055816339</v>
      </c>
    </row>
    <row r="10271" spans="1:13" x14ac:dyDescent="0.25">
      <c r="A10271" s="267">
        <v>15083060</v>
      </c>
      <c r="B10271" s="267" t="s">
        <v>17960</v>
      </c>
      <c r="C10271" s="267" t="s">
        <v>2525</v>
      </c>
      <c r="D10271" s="268"/>
      <c r="E10271" s="267">
        <v>70</v>
      </c>
      <c r="F10271" s="269">
        <v>453</v>
      </c>
      <c r="G10271" s="270">
        <v>911.2</v>
      </c>
      <c r="M10271" s="267">
        <v>-89.554028508520389</v>
      </c>
    </row>
    <row r="10272" spans="1:13" x14ac:dyDescent="0.25">
      <c r="A10272" s="267">
        <v>15083115</v>
      </c>
      <c r="B10272" s="267" t="s">
        <v>17962</v>
      </c>
      <c r="C10272" s="267" t="s">
        <v>2525</v>
      </c>
      <c r="D10272" s="268"/>
      <c r="E10272" s="267">
        <v>50</v>
      </c>
      <c r="F10272" s="269">
        <v>454</v>
      </c>
      <c r="G10272" s="270">
        <v>913.2</v>
      </c>
      <c r="M10272" s="267">
        <v>-50.619205976591964</v>
      </c>
    </row>
    <row r="10273" spans="1:13" x14ac:dyDescent="0.25">
      <c r="A10273" s="267">
        <v>15083120</v>
      </c>
      <c r="B10273" s="267" t="s">
        <v>17964</v>
      </c>
      <c r="C10273" s="267" t="s">
        <v>2525</v>
      </c>
      <c r="D10273" s="268"/>
      <c r="E10273" s="267">
        <v>60</v>
      </c>
      <c r="F10273" s="269">
        <v>804</v>
      </c>
      <c r="G10273" s="270">
        <v>1615.2</v>
      </c>
      <c r="M10273" s="267">
        <v>-84.642417965027605</v>
      </c>
    </row>
    <row r="10274" spans="1:13" x14ac:dyDescent="0.25">
      <c r="A10274" s="267">
        <v>15083125</v>
      </c>
      <c r="B10274" s="267" t="s">
        <v>17966</v>
      </c>
      <c r="C10274" s="267" t="s">
        <v>2525</v>
      </c>
      <c r="D10274" s="268"/>
      <c r="E10274" s="267">
        <v>60</v>
      </c>
      <c r="F10274" s="269">
        <v>1804</v>
      </c>
      <c r="G10274" s="270">
        <v>3625.6</v>
      </c>
      <c r="M10274" s="267">
        <v>-80.909079234312571</v>
      </c>
    </row>
    <row r="10275" spans="1:13" x14ac:dyDescent="0.25">
      <c r="A10275" s="267">
        <v>15083130</v>
      </c>
      <c r="B10275" s="267" t="s">
        <v>17968</v>
      </c>
      <c r="C10275" s="267" t="s">
        <v>2525</v>
      </c>
      <c r="D10275" s="268"/>
      <c r="E10275" s="267">
        <v>60</v>
      </c>
      <c r="F10275" s="269">
        <v>1618</v>
      </c>
      <c r="G10275" s="270">
        <v>3253</v>
      </c>
      <c r="M10275" s="267">
        <v>-84.913258921854705</v>
      </c>
    </row>
    <row r="10276" spans="1:13" x14ac:dyDescent="0.25">
      <c r="A10276" s="267">
        <v>15083190</v>
      </c>
      <c r="B10276" s="267" t="s">
        <v>17970</v>
      </c>
      <c r="C10276" s="267" t="s">
        <v>2525</v>
      </c>
      <c r="D10276" s="268"/>
      <c r="E10276" s="267">
        <v>60</v>
      </c>
      <c r="F10276" s="269">
        <v>1925</v>
      </c>
      <c r="G10276" s="270">
        <v>3869</v>
      </c>
      <c r="M10276" s="267">
        <v>-80.625150240023544</v>
      </c>
    </row>
    <row r="10277" spans="1:13" x14ac:dyDescent="0.25">
      <c r="A10277" s="267">
        <v>15083205</v>
      </c>
      <c r="B10277" s="267" t="s">
        <v>17972</v>
      </c>
      <c r="C10277" s="267" t="s">
        <v>2525</v>
      </c>
      <c r="D10277" s="268"/>
      <c r="E10277" s="267">
        <v>60</v>
      </c>
      <c r="F10277" s="269">
        <v>1501</v>
      </c>
      <c r="G10277" s="270">
        <v>3016.6</v>
      </c>
      <c r="M10277" s="267">
        <v>-84.236936650649582</v>
      </c>
    </row>
    <row r="10278" spans="1:13" x14ac:dyDescent="0.25">
      <c r="A10278" s="267">
        <v>15083230</v>
      </c>
      <c r="B10278" s="267" t="s">
        <v>17974</v>
      </c>
      <c r="C10278" s="267" t="s">
        <v>2525</v>
      </c>
      <c r="D10278" s="268"/>
      <c r="E10278" s="267">
        <v>60</v>
      </c>
      <c r="F10278" s="269">
        <v>1404</v>
      </c>
      <c r="G10278" s="270">
        <v>2822.2</v>
      </c>
      <c r="M10278" s="267">
        <v>-79.832741146461743</v>
      </c>
    </row>
    <row r="10279" spans="1:13" x14ac:dyDescent="0.25">
      <c r="A10279" s="267">
        <v>15083245</v>
      </c>
      <c r="B10279" s="267" t="s">
        <v>17976</v>
      </c>
      <c r="C10279" s="267" t="s">
        <v>22275</v>
      </c>
      <c r="D10279" s="268"/>
      <c r="E10279" s="267">
        <v>70</v>
      </c>
      <c r="F10279" s="269">
        <v>1853</v>
      </c>
      <c r="G10279" s="270">
        <v>3723.8</v>
      </c>
      <c r="M10279" s="267">
        <v>-89.072802701676324</v>
      </c>
    </row>
    <row r="10280" spans="1:13" x14ac:dyDescent="0.25">
      <c r="A10280" s="267">
        <v>15083270</v>
      </c>
      <c r="B10280" s="267" t="s">
        <v>17978</v>
      </c>
      <c r="C10280" s="267" t="s">
        <v>22275</v>
      </c>
      <c r="D10280" s="268"/>
      <c r="E10280" s="267">
        <v>60</v>
      </c>
      <c r="F10280" s="269">
        <v>9723</v>
      </c>
      <c r="G10280" s="270">
        <v>19543.599999999999</v>
      </c>
      <c r="M10280" s="267">
        <v>-80.248526498908731</v>
      </c>
    </row>
    <row r="10281" spans="1:13" x14ac:dyDescent="0.25">
      <c r="A10281" s="267">
        <v>15083275</v>
      </c>
      <c r="B10281" s="267" t="s">
        <v>17980</v>
      </c>
      <c r="C10281" s="267" t="s">
        <v>2525</v>
      </c>
      <c r="D10281" s="268"/>
      <c r="E10281" s="267">
        <v>70</v>
      </c>
      <c r="F10281" s="269">
        <v>871</v>
      </c>
      <c r="G10281" s="270">
        <v>1750</v>
      </c>
      <c r="M10281" s="267">
        <v>-87.636858970763626</v>
      </c>
    </row>
    <row r="10282" spans="1:13" x14ac:dyDescent="0.25">
      <c r="A10282" s="267">
        <v>15083298</v>
      </c>
      <c r="B10282" s="267" t="s">
        <v>17982</v>
      </c>
      <c r="C10282" s="267" t="s">
        <v>2525</v>
      </c>
      <c r="D10282" s="268"/>
      <c r="E10282" s="267">
        <v>50</v>
      </c>
      <c r="F10282" s="269">
        <v>9063</v>
      </c>
      <c r="G10282" s="270">
        <v>18217.2</v>
      </c>
      <c r="M10282" s="267">
        <v>-77.319669821616955</v>
      </c>
    </row>
    <row r="10283" spans="1:13" x14ac:dyDescent="0.25">
      <c r="A10283" s="267">
        <v>15083320</v>
      </c>
      <c r="B10283" s="267" t="s">
        <v>17984</v>
      </c>
      <c r="C10283" s="267" t="s">
        <v>2525</v>
      </c>
      <c r="D10283" s="268"/>
      <c r="E10283" s="267">
        <v>70</v>
      </c>
      <c r="F10283" s="269">
        <v>1884</v>
      </c>
      <c r="G10283" s="270">
        <v>3787.4</v>
      </c>
      <c r="M10283" s="267">
        <v>-87.29894621294288</v>
      </c>
    </row>
    <row r="10284" spans="1:13" x14ac:dyDescent="0.25">
      <c r="A10284" s="267">
        <v>15083323</v>
      </c>
      <c r="B10284" s="267" t="s">
        <v>17986</v>
      </c>
      <c r="C10284" s="267" t="s">
        <v>2525</v>
      </c>
      <c r="D10284" s="268"/>
      <c r="E10284" s="267">
        <v>60</v>
      </c>
      <c r="F10284" s="269">
        <v>725</v>
      </c>
      <c r="G10284" s="270">
        <v>1457.4</v>
      </c>
      <c r="M10284" s="267">
        <v>-84.934524088805745</v>
      </c>
    </row>
    <row r="10285" spans="1:13" x14ac:dyDescent="0.25">
      <c r="A10285" s="267">
        <v>15083355</v>
      </c>
      <c r="B10285" s="267" t="s">
        <v>17988</v>
      </c>
      <c r="C10285" s="267" t="s">
        <v>22275</v>
      </c>
      <c r="D10285" s="268"/>
      <c r="E10285" s="267">
        <v>60</v>
      </c>
      <c r="F10285" s="269">
        <v>753</v>
      </c>
      <c r="G10285" s="270">
        <v>1514.2</v>
      </c>
      <c r="M10285" s="267">
        <v>-84.618358172389193</v>
      </c>
    </row>
    <row r="10286" spans="1:13" x14ac:dyDescent="0.25">
      <c r="A10286" s="267">
        <v>15083361</v>
      </c>
      <c r="B10286" s="267" t="s">
        <v>17990</v>
      </c>
      <c r="C10286" s="267" t="s">
        <v>2525</v>
      </c>
      <c r="D10286" s="268"/>
      <c r="E10286" s="267">
        <v>50</v>
      </c>
      <c r="F10286" s="269">
        <v>497</v>
      </c>
      <c r="G10286" s="270">
        <v>998.2</v>
      </c>
      <c r="M10286" s="267">
        <v>89.192917416420471</v>
      </c>
    </row>
    <row r="10287" spans="1:13" x14ac:dyDescent="0.25">
      <c r="A10287" s="267">
        <v>15083390</v>
      </c>
      <c r="B10287" s="267" t="s">
        <v>17992</v>
      </c>
      <c r="C10287" s="267" t="s">
        <v>2525</v>
      </c>
      <c r="D10287" s="268"/>
      <c r="E10287" s="267">
        <v>60</v>
      </c>
      <c r="F10287" s="269">
        <v>3604</v>
      </c>
      <c r="G10287" s="270">
        <v>7243.2</v>
      </c>
      <c r="M10287" s="267">
        <v>-83.743146321655317</v>
      </c>
    </row>
    <row r="10288" spans="1:13" x14ac:dyDescent="0.25">
      <c r="A10288" s="267">
        <v>15083411</v>
      </c>
      <c r="B10288" s="267" t="s">
        <v>17994</v>
      </c>
      <c r="C10288" s="267" t="s">
        <v>22275</v>
      </c>
      <c r="D10288" s="268"/>
      <c r="E10288" s="267">
        <v>60</v>
      </c>
      <c r="F10288" s="269">
        <v>6943</v>
      </c>
      <c r="G10288" s="270">
        <v>13955.2</v>
      </c>
      <c r="M10288" s="267">
        <v>-81.125521171301955</v>
      </c>
    </row>
    <row r="10289" spans="1:13" x14ac:dyDescent="0.25">
      <c r="A10289" s="267">
        <v>15083415</v>
      </c>
      <c r="B10289" s="267" t="s">
        <v>17996</v>
      </c>
      <c r="C10289" s="267" t="s">
        <v>22275</v>
      </c>
      <c r="D10289" s="268"/>
      <c r="E10289" s="267">
        <v>70</v>
      </c>
      <c r="F10289" s="269">
        <v>10174</v>
      </c>
      <c r="G10289" s="270">
        <v>20449.599999999999</v>
      </c>
      <c r="M10289" s="267">
        <v>-85.229772577655609</v>
      </c>
    </row>
    <row r="10290" spans="1:13" x14ac:dyDescent="0.25">
      <c r="A10290" s="267">
        <v>15083440</v>
      </c>
      <c r="B10290" s="267" t="s">
        <v>17998</v>
      </c>
      <c r="C10290" s="267" t="s">
        <v>2525</v>
      </c>
      <c r="D10290" s="268"/>
      <c r="E10290" s="267">
        <v>50</v>
      </c>
      <c r="F10290" s="269">
        <v>1084</v>
      </c>
      <c r="G10290" s="270">
        <v>2179.6</v>
      </c>
      <c r="M10290" s="267">
        <v>-64.496147015574991</v>
      </c>
    </row>
    <row r="10291" spans="1:13" x14ac:dyDescent="0.25">
      <c r="A10291" s="267">
        <v>15083485</v>
      </c>
      <c r="B10291" s="267" t="s">
        <v>15872</v>
      </c>
      <c r="C10291" s="267" t="s">
        <v>2525</v>
      </c>
      <c r="D10291" s="268"/>
      <c r="E10291" s="267">
        <v>70</v>
      </c>
      <c r="F10291" s="269">
        <v>724</v>
      </c>
      <c r="G10291" s="270">
        <v>1455.4</v>
      </c>
      <c r="M10291" s="267">
        <v>-86.578171293244438</v>
      </c>
    </row>
    <row r="10292" spans="1:13" x14ac:dyDescent="0.25">
      <c r="A10292" s="267">
        <v>15083490</v>
      </c>
      <c r="B10292" s="267" t="s">
        <v>18001</v>
      </c>
      <c r="C10292" s="267" t="s">
        <v>2525</v>
      </c>
      <c r="D10292" s="268"/>
      <c r="E10292" s="267">
        <v>50</v>
      </c>
      <c r="F10292" s="269">
        <v>4593</v>
      </c>
      <c r="G10292" s="270">
        <v>9232</v>
      </c>
      <c r="M10292" s="267">
        <v>-69.357556444955705</v>
      </c>
    </row>
    <row r="10293" spans="1:13" x14ac:dyDescent="0.25">
      <c r="A10293" s="267">
        <v>15083505</v>
      </c>
      <c r="B10293" s="267" t="s">
        <v>10252</v>
      </c>
      <c r="C10293" s="267" t="s">
        <v>2525</v>
      </c>
      <c r="D10293" s="268"/>
      <c r="E10293" s="267">
        <v>70</v>
      </c>
      <c r="F10293" s="269">
        <v>500</v>
      </c>
      <c r="G10293" s="270">
        <v>1005.4</v>
      </c>
      <c r="M10293" s="267">
        <v>-89.662357755225273</v>
      </c>
    </row>
    <row r="10294" spans="1:13" x14ac:dyDescent="0.25">
      <c r="A10294" s="267">
        <v>15083515</v>
      </c>
      <c r="B10294" s="267" t="s">
        <v>18004</v>
      </c>
      <c r="C10294" s="267" t="s">
        <v>2525</v>
      </c>
      <c r="D10294" s="268"/>
      <c r="E10294" s="267">
        <v>50</v>
      </c>
      <c r="F10294" s="269">
        <v>711</v>
      </c>
      <c r="G10294" s="270">
        <v>1428.4</v>
      </c>
      <c r="M10294" s="267">
        <v>-77.363619815530626</v>
      </c>
    </row>
    <row r="10295" spans="1:13" x14ac:dyDescent="0.25">
      <c r="A10295" s="267">
        <v>15083531</v>
      </c>
      <c r="B10295" s="267" t="s">
        <v>18006</v>
      </c>
      <c r="C10295" s="267" t="s">
        <v>22275</v>
      </c>
      <c r="D10295" s="268"/>
      <c r="E10295" s="267">
        <v>60</v>
      </c>
      <c r="F10295" s="269">
        <v>7367</v>
      </c>
      <c r="G10295" s="270">
        <v>14806.8</v>
      </c>
      <c r="M10295" s="267">
        <v>-79.502170129117971</v>
      </c>
    </row>
    <row r="10296" spans="1:13" x14ac:dyDescent="0.25">
      <c r="A10296" s="267">
        <v>15083535</v>
      </c>
      <c r="B10296" s="267" t="s">
        <v>18008</v>
      </c>
      <c r="C10296" s="267" t="s">
        <v>2525</v>
      </c>
      <c r="D10296" s="268"/>
      <c r="E10296" s="267">
        <v>70</v>
      </c>
      <c r="F10296" s="269">
        <v>937</v>
      </c>
      <c r="G10296" s="270">
        <v>1883.8</v>
      </c>
      <c r="M10296" s="267">
        <v>-85.399804685847755</v>
      </c>
    </row>
    <row r="10297" spans="1:13" x14ac:dyDescent="0.25">
      <c r="A10297" s="267">
        <v>15083557</v>
      </c>
      <c r="B10297" s="267" t="s">
        <v>18010</v>
      </c>
      <c r="C10297" s="267" t="s">
        <v>2525</v>
      </c>
      <c r="D10297" s="268"/>
      <c r="E10297" s="267">
        <v>70</v>
      </c>
      <c r="F10297" s="269">
        <v>866</v>
      </c>
      <c r="G10297" s="270">
        <v>1740.4</v>
      </c>
      <c r="M10297" s="267">
        <v>-86.774785784702047</v>
      </c>
    </row>
    <row r="10298" spans="1:13" x14ac:dyDescent="0.25">
      <c r="A10298" s="267">
        <v>15083565</v>
      </c>
      <c r="B10298" s="267" t="s">
        <v>18012</v>
      </c>
      <c r="C10298" s="267" t="s">
        <v>22275</v>
      </c>
      <c r="D10298" s="268"/>
      <c r="E10298" s="267">
        <v>60</v>
      </c>
      <c r="F10298" s="269">
        <v>5847</v>
      </c>
      <c r="G10298" s="270">
        <v>11752.6</v>
      </c>
      <c r="M10298" s="267">
        <v>-82.729070817663327</v>
      </c>
    </row>
    <row r="10299" spans="1:13" x14ac:dyDescent="0.25">
      <c r="A10299" s="267">
        <v>15083580</v>
      </c>
      <c r="B10299" s="267" t="s">
        <v>18014</v>
      </c>
      <c r="C10299" s="267" t="s">
        <v>2525</v>
      </c>
      <c r="D10299" s="268"/>
      <c r="E10299" s="267">
        <v>50</v>
      </c>
      <c r="F10299" s="269">
        <v>942</v>
      </c>
      <c r="G10299" s="270">
        <v>1892.8</v>
      </c>
      <c r="M10299" s="267">
        <v>-8.0011916576101498</v>
      </c>
    </row>
    <row r="10300" spans="1:13" x14ac:dyDescent="0.25">
      <c r="A10300" s="267">
        <v>15084012</v>
      </c>
      <c r="B10300" s="267" t="s">
        <v>18016</v>
      </c>
      <c r="C10300" s="267" t="s">
        <v>2525</v>
      </c>
      <c r="D10300" s="268"/>
      <c r="E10300" s="267">
        <v>60</v>
      </c>
      <c r="F10300" s="269">
        <v>874</v>
      </c>
      <c r="G10300" s="270">
        <v>1757</v>
      </c>
      <c r="M10300" s="267">
        <v>-81.376745645201495</v>
      </c>
    </row>
    <row r="10301" spans="1:13" x14ac:dyDescent="0.25">
      <c r="A10301" s="267">
        <v>15084013</v>
      </c>
      <c r="B10301" s="267" t="s">
        <v>18018</v>
      </c>
      <c r="C10301" s="267" t="s">
        <v>2525</v>
      </c>
      <c r="D10301" s="268"/>
      <c r="E10301" s="267">
        <v>50</v>
      </c>
      <c r="F10301" s="269">
        <v>533</v>
      </c>
      <c r="G10301" s="270">
        <v>1072</v>
      </c>
      <c r="M10301" s="267">
        <v>-73.389437834584967</v>
      </c>
    </row>
    <row r="10302" spans="1:13" x14ac:dyDescent="0.25">
      <c r="A10302" s="267">
        <v>15084015</v>
      </c>
      <c r="B10302" s="267" t="s">
        <v>18020</v>
      </c>
      <c r="C10302" s="267" t="s">
        <v>22275</v>
      </c>
      <c r="D10302" s="268"/>
      <c r="E10302" s="267">
        <v>60</v>
      </c>
      <c r="F10302" s="269">
        <v>1441</v>
      </c>
      <c r="G10302" s="270">
        <v>2896.8</v>
      </c>
      <c r="M10302" s="267">
        <v>-84.756623116397549</v>
      </c>
    </row>
    <row r="10303" spans="1:13" x14ac:dyDescent="0.25">
      <c r="A10303" s="267">
        <v>15084025</v>
      </c>
      <c r="B10303" s="267" t="s">
        <v>18022</v>
      </c>
      <c r="C10303" s="267" t="s">
        <v>2525</v>
      </c>
      <c r="D10303" s="268"/>
      <c r="E10303" s="267">
        <v>70</v>
      </c>
      <c r="F10303" s="269">
        <v>589</v>
      </c>
      <c r="G10303" s="270">
        <v>1183.5999999999999</v>
      </c>
      <c r="M10303" s="267">
        <v>-88.86552126800288</v>
      </c>
    </row>
    <row r="10304" spans="1:13" x14ac:dyDescent="0.25">
      <c r="A10304" s="267">
        <v>15084115</v>
      </c>
      <c r="B10304" s="267" t="s">
        <v>18024</v>
      </c>
      <c r="C10304" s="267" t="s">
        <v>2525</v>
      </c>
      <c r="D10304" s="268"/>
      <c r="E10304" s="267">
        <v>70</v>
      </c>
      <c r="F10304" s="269">
        <v>1030</v>
      </c>
      <c r="G10304" s="270">
        <v>2069.4</v>
      </c>
      <c r="M10304" s="267">
        <v>-88.570734515153859</v>
      </c>
    </row>
    <row r="10305" spans="1:13" x14ac:dyDescent="0.25">
      <c r="A10305" s="267">
        <v>15084125</v>
      </c>
      <c r="B10305" s="267" t="s">
        <v>18026</v>
      </c>
      <c r="C10305" s="267" t="s">
        <v>22275</v>
      </c>
      <c r="D10305" s="268"/>
      <c r="E10305" s="267">
        <v>70</v>
      </c>
      <c r="F10305" s="269">
        <v>1204</v>
      </c>
      <c r="G10305" s="270">
        <v>2419.8000000000002</v>
      </c>
      <c r="M10305" s="267">
        <v>-91.296307160083529</v>
      </c>
    </row>
    <row r="10306" spans="1:13" x14ac:dyDescent="0.25">
      <c r="A10306" s="267">
        <v>15084130</v>
      </c>
      <c r="B10306" s="267" t="s">
        <v>18028</v>
      </c>
      <c r="C10306" s="267" t="s">
        <v>2525</v>
      </c>
      <c r="D10306" s="268"/>
      <c r="E10306" s="267">
        <v>60</v>
      </c>
      <c r="F10306" s="269">
        <v>4425</v>
      </c>
      <c r="G10306" s="270">
        <v>8893.7999999999993</v>
      </c>
      <c r="M10306" s="267">
        <v>-79.422971791719334</v>
      </c>
    </row>
    <row r="10307" spans="1:13" x14ac:dyDescent="0.25">
      <c r="A10307" s="267">
        <v>15084132</v>
      </c>
      <c r="B10307" s="267" t="s">
        <v>18030</v>
      </c>
      <c r="C10307" s="267" t="s">
        <v>2525</v>
      </c>
      <c r="D10307" s="268"/>
      <c r="E10307" s="267">
        <v>70</v>
      </c>
      <c r="F10307" s="269">
        <v>626</v>
      </c>
      <c r="G10307" s="270">
        <v>1257.8</v>
      </c>
      <c r="M10307" s="267">
        <v>-91.2549212470567</v>
      </c>
    </row>
    <row r="10308" spans="1:13" x14ac:dyDescent="0.25">
      <c r="A10308" s="267">
        <v>15084133</v>
      </c>
      <c r="B10308" s="267" t="s">
        <v>18032</v>
      </c>
      <c r="C10308" s="267" t="s">
        <v>2525</v>
      </c>
      <c r="D10308" s="268"/>
      <c r="E10308" s="267">
        <v>70</v>
      </c>
      <c r="F10308" s="269">
        <v>574</v>
      </c>
      <c r="G10308" s="270">
        <v>1153.5999999999999</v>
      </c>
      <c r="M10308" s="267">
        <v>-85.182676988484943</v>
      </c>
    </row>
    <row r="10309" spans="1:13" x14ac:dyDescent="0.25">
      <c r="A10309" s="267">
        <v>15084135</v>
      </c>
      <c r="B10309" s="267" t="s">
        <v>18034</v>
      </c>
      <c r="C10309" s="267" t="s">
        <v>22275</v>
      </c>
      <c r="D10309" s="268"/>
      <c r="E10309" s="267">
        <v>60</v>
      </c>
      <c r="F10309" s="269">
        <v>2447</v>
      </c>
      <c r="G10309" s="270">
        <v>4918.8</v>
      </c>
      <c r="M10309" s="267">
        <v>-79.041351963809177</v>
      </c>
    </row>
    <row r="10310" spans="1:13" x14ac:dyDescent="0.25">
      <c r="A10310" s="267">
        <v>15084150</v>
      </c>
      <c r="B10310" s="267" t="s">
        <v>18036</v>
      </c>
      <c r="C10310" s="267" t="s">
        <v>2525</v>
      </c>
      <c r="D10310" s="268"/>
      <c r="E10310" s="267">
        <v>70</v>
      </c>
      <c r="F10310" s="269">
        <v>651</v>
      </c>
      <c r="G10310" s="270">
        <v>1307.5999999999999</v>
      </c>
      <c r="M10310" s="267">
        <v>-88.569925184834901</v>
      </c>
    </row>
    <row r="10311" spans="1:13" x14ac:dyDescent="0.25">
      <c r="A10311" s="267">
        <v>15084170</v>
      </c>
      <c r="B10311" s="267" t="s">
        <v>18038</v>
      </c>
      <c r="C10311" s="267" t="s">
        <v>2525</v>
      </c>
      <c r="D10311" s="268"/>
      <c r="E10311" s="267">
        <v>70</v>
      </c>
      <c r="F10311" s="269">
        <v>518</v>
      </c>
      <c r="G10311" s="270">
        <v>1041.8</v>
      </c>
      <c r="M10311" s="267">
        <v>-87.038050006851833</v>
      </c>
    </row>
    <row r="10312" spans="1:13" x14ac:dyDescent="0.25">
      <c r="A10312" s="267">
        <v>15084207</v>
      </c>
      <c r="B10312" s="267" t="s">
        <v>18040</v>
      </c>
      <c r="C10312" s="267" t="s">
        <v>2525</v>
      </c>
      <c r="D10312" s="268"/>
      <c r="E10312" s="267">
        <v>60</v>
      </c>
      <c r="F10312" s="269">
        <v>958</v>
      </c>
      <c r="G10312" s="270">
        <v>1925</v>
      </c>
      <c r="M10312" s="267">
        <v>-83.05018144708184</v>
      </c>
    </row>
    <row r="10313" spans="1:13" x14ac:dyDescent="0.25">
      <c r="A10313" s="267">
        <v>15084235</v>
      </c>
      <c r="B10313" s="267" t="s">
        <v>18042</v>
      </c>
      <c r="C10313" s="267" t="s">
        <v>22275</v>
      </c>
      <c r="D10313" s="268"/>
      <c r="E10313" s="267">
        <v>70</v>
      </c>
      <c r="F10313" s="269">
        <v>5128</v>
      </c>
      <c r="G10313" s="270">
        <v>10306.799999999999</v>
      </c>
      <c r="M10313" s="267">
        <v>-87.311664269732319</v>
      </c>
    </row>
    <row r="10314" spans="1:13" x14ac:dyDescent="0.25">
      <c r="A10314" s="267">
        <v>15084246</v>
      </c>
      <c r="B10314" s="267" t="s">
        <v>18044</v>
      </c>
      <c r="C10314" s="267" t="s">
        <v>2525</v>
      </c>
      <c r="D10314" s="268"/>
      <c r="E10314" s="267">
        <v>70</v>
      </c>
      <c r="F10314" s="269">
        <v>848</v>
      </c>
      <c r="G10314" s="270">
        <v>1704.2</v>
      </c>
      <c r="M10314" s="267">
        <v>-85.004934250663027</v>
      </c>
    </row>
    <row r="10315" spans="1:13" x14ac:dyDescent="0.25">
      <c r="A10315" s="267">
        <v>15084250</v>
      </c>
      <c r="B10315" s="267" t="s">
        <v>18046</v>
      </c>
      <c r="C10315" s="267" t="s">
        <v>2525</v>
      </c>
      <c r="D10315" s="268"/>
      <c r="E10315" s="267">
        <v>50</v>
      </c>
      <c r="F10315" s="269">
        <v>923</v>
      </c>
      <c r="G10315" s="270">
        <v>1855.4</v>
      </c>
      <c r="M10315" s="267">
        <v>-76.696769893632563</v>
      </c>
    </row>
    <row r="10316" spans="1:13" x14ac:dyDescent="0.25">
      <c r="A10316" s="267">
        <v>15084275</v>
      </c>
      <c r="B10316" s="267" t="s">
        <v>18048</v>
      </c>
      <c r="C10316" s="267" t="s">
        <v>2525</v>
      </c>
      <c r="D10316" s="268"/>
      <c r="E10316" s="267">
        <v>60</v>
      </c>
      <c r="F10316" s="269">
        <v>1345</v>
      </c>
      <c r="G10316" s="270">
        <v>2703.6</v>
      </c>
      <c r="M10316" s="267">
        <v>-83.721287820783573</v>
      </c>
    </row>
    <row r="10317" spans="1:13" x14ac:dyDescent="0.25">
      <c r="A10317" s="267">
        <v>15084282</v>
      </c>
      <c r="B10317" s="267" t="s">
        <v>18050</v>
      </c>
      <c r="C10317" s="267" t="s">
        <v>2525</v>
      </c>
      <c r="D10317" s="268"/>
      <c r="E10317" s="267">
        <v>70</v>
      </c>
      <c r="F10317" s="269">
        <v>588</v>
      </c>
      <c r="G10317" s="270">
        <v>1181.2</v>
      </c>
      <c r="M10317" s="267">
        <v>-88.686107828135448</v>
      </c>
    </row>
    <row r="10318" spans="1:13" x14ac:dyDescent="0.25">
      <c r="A10318" s="267">
        <v>15084285</v>
      </c>
      <c r="B10318" s="267" t="s">
        <v>18052</v>
      </c>
      <c r="C10318" s="267" t="s">
        <v>22275</v>
      </c>
      <c r="D10318" s="268"/>
      <c r="E10318" s="267">
        <v>70</v>
      </c>
      <c r="F10318" s="269">
        <v>1545</v>
      </c>
      <c r="G10318" s="270">
        <v>3105</v>
      </c>
      <c r="M10318" s="267">
        <v>-85.353226000902367</v>
      </c>
    </row>
    <row r="10319" spans="1:13" x14ac:dyDescent="0.25">
      <c r="A10319" s="267">
        <v>15084315</v>
      </c>
      <c r="B10319" s="267" t="s">
        <v>18054</v>
      </c>
      <c r="C10319" s="267" t="s">
        <v>22275</v>
      </c>
      <c r="D10319" s="268"/>
      <c r="E10319" s="267">
        <v>50</v>
      </c>
      <c r="F10319" s="269">
        <v>4497</v>
      </c>
      <c r="G10319" s="270">
        <v>9038.6</v>
      </c>
      <c r="M10319" s="267">
        <v>-49.209061118410382</v>
      </c>
    </row>
    <row r="10320" spans="1:13" x14ac:dyDescent="0.25">
      <c r="A10320" s="267">
        <v>15084335</v>
      </c>
      <c r="B10320" s="267" t="s">
        <v>18056</v>
      </c>
      <c r="C10320" s="267" t="s">
        <v>2525</v>
      </c>
      <c r="D10320" s="268"/>
      <c r="E10320" s="267">
        <v>50</v>
      </c>
      <c r="F10320" s="269">
        <v>862</v>
      </c>
      <c r="G10320" s="270">
        <v>1731.8</v>
      </c>
      <c r="M10320" s="267">
        <v>-77.825875484214123</v>
      </c>
    </row>
    <row r="10321" spans="1:13" x14ac:dyDescent="0.25">
      <c r="A10321" s="267">
        <v>15084341</v>
      </c>
      <c r="B10321" s="267" t="s">
        <v>18058</v>
      </c>
      <c r="C10321" s="267" t="s">
        <v>2525</v>
      </c>
      <c r="D10321" s="268"/>
      <c r="E10321" s="267">
        <v>70</v>
      </c>
      <c r="F10321" s="269">
        <v>568</v>
      </c>
      <c r="G10321" s="270">
        <v>1141</v>
      </c>
      <c r="M10321" s="267">
        <v>-90.031620209379298</v>
      </c>
    </row>
    <row r="10322" spans="1:13" x14ac:dyDescent="0.25">
      <c r="A10322" s="267">
        <v>15084355</v>
      </c>
      <c r="B10322" s="267" t="s">
        <v>18060</v>
      </c>
      <c r="C10322" s="267" t="s">
        <v>22275</v>
      </c>
      <c r="D10322" s="268"/>
      <c r="E10322" s="267">
        <v>70</v>
      </c>
      <c r="F10322" s="269">
        <v>16662</v>
      </c>
      <c r="G10322" s="270">
        <v>33490.6</v>
      </c>
      <c r="M10322" s="267">
        <v>-87.274836639394096</v>
      </c>
    </row>
    <row r="10323" spans="1:13" x14ac:dyDescent="0.25">
      <c r="A10323" s="267">
        <v>15084360</v>
      </c>
      <c r="B10323" s="267" t="s">
        <v>18062</v>
      </c>
      <c r="C10323" s="267" t="s">
        <v>22275</v>
      </c>
      <c r="D10323" s="268"/>
      <c r="E10323" s="267">
        <v>70</v>
      </c>
      <c r="F10323" s="269">
        <v>1722</v>
      </c>
      <c r="G10323" s="270">
        <v>3461</v>
      </c>
      <c r="M10323" s="267">
        <v>-88.72645751305086</v>
      </c>
    </row>
    <row r="10324" spans="1:13" x14ac:dyDescent="0.25">
      <c r="A10324" s="267">
        <v>15084375</v>
      </c>
      <c r="B10324" s="267" t="s">
        <v>18064</v>
      </c>
      <c r="C10324" s="267" t="s">
        <v>22275</v>
      </c>
      <c r="D10324" s="268"/>
      <c r="E10324" s="267">
        <v>60</v>
      </c>
      <c r="F10324" s="269">
        <v>1309</v>
      </c>
      <c r="G10324" s="270">
        <v>2632</v>
      </c>
      <c r="M10324" s="267">
        <v>-84.753178405595833</v>
      </c>
    </row>
    <row r="10325" spans="1:13" x14ac:dyDescent="0.25">
      <c r="A10325" s="267">
        <v>15084442</v>
      </c>
      <c r="B10325" s="267" t="s">
        <v>18066</v>
      </c>
      <c r="C10325" s="267" t="s">
        <v>2525</v>
      </c>
      <c r="D10325" s="268"/>
      <c r="E10325" s="267">
        <v>70</v>
      </c>
      <c r="F10325" s="269">
        <v>495</v>
      </c>
      <c r="G10325" s="270">
        <v>994.6</v>
      </c>
      <c r="M10325" s="267">
        <v>-88.798138513717419</v>
      </c>
    </row>
    <row r="10326" spans="1:13" x14ac:dyDescent="0.25">
      <c r="A10326" s="267">
        <v>15084445</v>
      </c>
      <c r="B10326" s="267" t="s">
        <v>18068</v>
      </c>
      <c r="C10326" s="267" t="s">
        <v>2525</v>
      </c>
      <c r="D10326" s="268"/>
      <c r="E10326" s="267">
        <v>60</v>
      </c>
      <c r="F10326" s="269">
        <v>527</v>
      </c>
      <c r="G10326" s="270">
        <v>1059.4000000000001</v>
      </c>
      <c r="M10326" s="267">
        <v>-79.670269110615095</v>
      </c>
    </row>
    <row r="10327" spans="1:13" x14ac:dyDescent="0.25">
      <c r="A10327" s="267">
        <v>15084470</v>
      </c>
      <c r="B10327" s="267" t="s">
        <v>18070</v>
      </c>
      <c r="C10327" s="267" t="s">
        <v>22275</v>
      </c>
      <c r="D10327" s="268"/>
      <c r="E10327" s="267">
        <v>70</v>
      </c>
      <c r="F10327" s="269">
        <v>471</v>
      </c>
      <c r="G10327" s="270">
        <v>946.6</v>
      </c>
      <c r="M10327" s="267">
        <v>-87.738218531950537</v>
      </c>
    </row>
    <row r="10328" spans="1:13" x14ac:dyDescent="0.25">
      <c r="A10328" s="267">
        <v>15084490</v>
      </c>
      <c r="B10328" s="267" t="s">
        <v>18072</v>
      </c>
      <c r="C10328" s="267" t="s">
        <v>22275</v>
      </c>
      <c r="D10328" s="268"/>
      <c r="E10328" s="267">
        <v>70</v>
      </c>
      <c r="F10328" s="269">
        <v>4339</v>
      </c>
      <c r="G10328" s="270">
        <v>8721.6</v>
      </c>
      <c r="M10328" s="267">
        <v>-88.976466817254874</v>
      </c>
    </row>
    <row r="10329" spans="1:13" x14ac:dyDescent="0.25">
      <c r="A10329" s="267">
        <v>15084550</v>
      </c>
      <c r="B10329" s="267" t="s">
        <v>18074</v>
      </c>
      <c r="C10329" s="267" t="s">
        <v>22275</v>
      </c>
      <c r="D10329" s="268"/>
      <c r="E10329" s="267">
        <v>60</v>
      </c>
      <c r="F10329" s="269">
        <v>20149</v>
      </c>
      <c r="G10329" s="270">
        <v>40500.199999999997</v>
      </c>
      <c r="M10329" s="267">
        <v>-81.772154328526426</v>
      </c>
    </row>
    <row r="10330" spans="1:13" x14ac:dyDescent="0.25">
      <c r="A10330" s="267">
        <v>15084560</v>
      </c>
      <c r="B10330" s="267" t="s">
        <v>18076</v>
      </c>
      <c r="C10330" s="267" t="s">
        <v>2525</v>
      </c>
      <c r="D10330" s="268"/>
      <c r="E10330" s="267">
        <v>70</v>
      </c>
      <c r="F10330" s="269">
        <v>497</v>
      </c>
      <c r="G10330" s="270">
        <v>998.2</v>
      </c>
      <c r="M10330" s="267">
        <v>-87.937007894622127</v>
      </c>
    </row>
    <row r="10331" spans="1:13" x14ac:dyDescent="0.25">
      <c r="A10331" s="267">
        <v>15084565</v>
      </c>
      <c r="B10331" s="267" t="s">
        <v>18078</v>
      </c>
      <c r="C10331" s="267" t="s">
        <v>2525</v>
      </c>
      <c r="D10331" s="268"/>
      <c r="E10331" s="267">
        <v>70</v>
      </c>
      <c r="F10331" s="269">
        <v>933</v>
      </c>
      <c r="G10331" s="270">
        <v>1874.4</v>
      </c>
      <c r="M10331" s="267">
        <v>-86.332617136239477</v>
      </c>
    </row>
    <row r="10332" spans="1:13" x14ac:dyDescent="0.25">
      <c r="A10332" s="267">
        <v>15084590</v>
      </c>
      <c r="B10332" s="267" t="s">
        <v>18080</v>
      </c>
      <c r="C10332" s="267" t="s">
        <v>22275</v>
      </c>
      <c r="D10332" s="268"/>
      <c r="E10332" s="267">
        <v>60</v>
      </c>
      <c r="F10332" s="269">
        <v>15233</v>
      </c>
      <c r="G10332" s="270">
        <v>30617.4</v>
      </c>
      <c r="M10332" s="267">
        <v>-84.291561108302801</v>
      </c>
    </row>
    <row r="10333" spans="1:13" x14ac:dyDescent="0.25">
      <c r="A10333" s="267">
        <v>15085040</v>
      </c>
      <c r="B10333" s="267" t="s">
        <v>18082</v>
      </c>
      <c r="C10333" s="267" t="s">
        <v>22275</v>
      </c>
      <c r="D10333" s="268"/>
      <c r="E10333" s="267">
        <v>70</v>
      </c>
      <c r="F10333" s="269">
        <v>4046</v>
      </c>
      <c r="G10333" s="270">
        <v>8133.4</v>
      </c>
      <c r="M10333" s="267">
        <v>-87.267967096664833</v>
      </c>
    </row>
    <row r="10334" spans="1:13" x14ac:dyDescent="0.25">
      <c r="A10334" s="267">
        <v>15085055</v>
      </c>
      <c r="B10334" s="267" t="s">
        <v>18084</v>
      </c>
      <c r="C10334" s="267" t="s">
        <v>22275</v>
      </c>
      <c r="D10334" s="268"/>
      <c r="E10334" s="267">
        <v>70</v>
      </c>
      <c r="F10334" s="269">
        <v>10608</v>
      </c>
      <c r="G10334" s="270">
        <v>21321.4</v>
      </c>
      <c r="M10334" s="267">
        <v>-87.246740959617881</v>
      </c>
    </row>
    <row r="10335" spans="1:13" x14ac:dyDescent="0.25">
      <c r="A10335" s="267">
        <v>15085090</v>
      </c>
      <c r="B10335" s="267" t="s">
        <v>18086</v>
      </c>
      <c r="C10335" s="267" t="s">
        <v>2525</v>
      </c>
      <c r="D10335" s="268"/>
      <c r="E10335" s="267">
        <v>70</v>
      </c>
      <c r="F10335" s="269">
        <v>815</v>
      </c>
      <c r="G10335" s="270">
        <v>1638.6</v>
      </c>
      <c r="M10335" s="267">
        <v>-89.084183326002758</v>
      </c>
    </row>
    <row r="10336" spans="1:13" x14ac:dyDescent="0.25">
      <c r="A10336" s="267">
        <v>15085110</v>
      </c>
      <c r="B10336" s="267" t="s">
        <v>22323</v>
      </c>
      <c r="C10336" s="267" t="s">
        <v>22275</v>
      </c>
      <c r="D10336" s="268"/>
      <c r="E10336" s="267">
        <v>60</v>
      </c>
      <c r="F10336" s="269">
        <v>2847</v>
      </c>
      <c r="G10336" s="270">
        <v>5723</v>
      </c>
      <c r="M10336" s="267">
        <v>-84.628503717182213</v>
      </c>
    </row>
    <row r="10337" spans="1:13" x14ac:dyDescent="0.25">
      <c r="A10337" s="267">
        <v>15085125</v>
      </c>
      <c r="B10337" s="267" t="s">
        <v>18089</v>
      </c>
      <c r="C10337" s="267" t="s">
        <v>2525</v>
      </c>
      <c r="D10337" s="268"/>
      <c r="E10337" s="267">
        <v>70</v>
      </c>
      <c r="F10337" s="269">
        <v>483</v>
      </c>
      <c r="G10337" s="270">
        <v>971.2</v>
      </c>
      <c r="M10337" s="267">
        <v>-88.761014529066316</v>
      </c>
    </row>
    <row r="10338" spans="1:13" x14ac:dyDescent="0.25">
      <c r="A10338" s="267">
        <v>15085135</v>
      </c>
      <c r="B10338" s="267" t="s">
        <v>18091</v>
      </c>
      <c r="C10338" s="267" t="s">
        <v>22275</v>
      </c>
      <c r="D10338" s="268"/>
      <c r="E10338" s="267">
        <v>70</v>
      </c>
      <c r="F10338" s="269">
        <v>20594</v>
      </c>
      <c r="G10338" s="270">
        <v>41393</v>
      </c>
      <c r="M10338" s="267">
        <v>-85.236688763372626</v>
      </c>
    </row>
    <row r="10339" spans="1:13" x14ac:dyDescent="0.25">
      <c r="A10339" s="267">
        <v>15085140</v>
      </c>
      <c r="B10339" s="267" t="s">
        <v>18093</v>
      </c>
      <c r="C10339" s="267" t="s">
        <v>2525</v>
      </c>
      <c r="D10339" s="268"/>
      <c r="E10339" s="267">
        <v>60</v>
      </c>
      <c r="F10339" s="269">
        <v>1100</v>
      </c>
      <c r="G10339" s="270">
        <v>2210.6</v>
      </c>
      <c r="M10339" s="267">
        <v>-84.287130948651765</v>
      </c>
    </row>
    <row r="10340" spans="1:13" x14ac:dyDescent="0.25">
      <c r="A10340" s="267">
        <v>15085145</v>
      </c>
      <c r="B10340" s="267" t="s">
        <v>18095</v>
      </c>
      <c r="C10340" s="267" t="s">
        <v>22275</v>
      </c>
      <c r="D10340" s="268"/>
      <c r="E10340" s="267">
        <v>70</v>
      </c>
      <c r="F10340" s="269">
        <v>4257</v>
      </c>
      <c r="G10340" s="270">
        <v>8555.6</v>
      </c>
      <c r="M10340" s="267">
        <v>-86.351053268848261</v>
      </c>
    </row>
    <row r="10341" spans="1:13" x14ac:dyDescent="0.25">
      <c r="A10341" s="267">
        <v>15085160</v>
      </c>
      <c r="B10341" s="267" t="s">
        <v>18097</v>
      </c>
      <c r="C10341" s="267" t="s">
        <v>2525</v>
      </c>
      <c r="D10341" s="268"/>
      <c r="E10341" s="267">
        <v>70</v>
      </c>
      <c r="F10341" s="269">
        <v>737</v>
      </c>
      <c r="G10341" s="270">
        <v>1481.6</v>
      </c>
      <c r="M10341" s="267">
        <v>-89.319795778807972</v>
      </c>
    </row>
    <row r="10342" spans="1:13" x14ac:dyDescent="0.25">
      <c r="A10342" s="267">
        <v>15085185</v>
      </c>
      <c r="B10342" s="267" t="s">
        <v>18099</v>
      </c>
      <c r="C10342" s="267" t="s">
        <v>2525</v>
      </c>
      <c r="D10342" s="268"/>
      <c r="E10342" s="267">
        <v>70</v>
      </c>
      <c r="F10342" s="269">
        <v>3864</v>
      </c>
      <c r="G10342" s="270">
        <v>7766.2</v>
      </c>
      <c r="M10342" s="267">
        <v>-89.459731119724921</v>
      </c>
    </row>
    <row r="10343" spans="1:13" x14ac:dyDescent="0.25">
      <c r="A10343" s="267">
        <v>15085190</v>
      </c>
      <c r="B10343" s="267" t="s">
        <v>18101</v>
      </c>
      <c r="C10343" s="267" t="s">
        <v>22275</v>
      </c>
      <c r="D10343" s="268"/>
      <c r="E10343" s="267">
        <v>60</v>
      </c>
      <c r="F10343" s="269">
        <v>4763</v>
      </c>
      <c r="G10343" s="270">
        <v>9574.2000000000007</v>
      </c>
      <c r="M10343" s="267">
        <v>-80.411486676457898</v>
      </c>
    </row>
    <row r="10344" spans="1:13" x14ac:dyDescent="0.25">
      <c r="A10344" s="267">
        <v>15085227</v>
      </c>
      <c r="B10344" s="267" t="s">
        <v>18103</v>
      </c>
      <c r="C10344" s="267" t="s">
        <v>2525</v>
      </c>
      <c r="D10344" s="268"/>
      <c r="E10344" s="267">
        <v>70</v>
      </c>
      <c r="F10344" s="269">
        <v>4049</v>
      </c>
      <c r="G10344" s="270">
        <v>8137.8</v>
      </c>
      <c r="M10344" s="267">
        <v>-87.500431694099717</v>
      </c>
    </row>
    <row r="10345" spans="1:13" x14ac:dyDescent="0.25">
      <c r="A10345" s="267">
        <v>15085228</v>
      </c>
      <c r="B10345" s="267" t="s">
        <v>18105</v>
      </c>
      <c r="C10345" s="267" t="s">
        <v>22275</v>
      </c>
      <c r="D10345" s="268"/>
      <c r="E10345" s="267">
        <v>60</v>
      </c>
      <c r="F10345" s="269">
        <v>5836</v>
      </c>
      <c r="G10345" s="270">
        <v>11731</v>
      </c>
      <c r="M10345" s="267">
        <v>-84.274701944665367</v>
      </c>
    </row>
    <row r="10346" spans="1:13" x14ac:dyDescent="0.25">
      <c r="A10346" s="267">
        <v>15085230</v>
      </c>
      <c r="B10346" s="267" t="s">
        <v>18107</v>
      </c>
      <c r="C10346" s="267" t="s">
        <v>22275</v>
      </c>
      <c r="D10346" s="268"/>
      <c r="E10346" s="267">
        <v>50</v>
      </c>
      <c r="F10346" s="269">
        <v>5841</v>
      </c>
      <c r="G10346" s="270">
        <v>11739.8</v>
      </c>
      <c r="M10346" s="267">
        <v>-75.541489173319974</v>
      </c>
    </row>
    <row r="10347" spans="1:13" x14ac:dyDescent="0.25">
      <c r="A10347" s="267">
        <v>15085235</v>
      </c>
      <c r="B10347" s="267" t="s">
        <v>18109</v>
      </c>
      <c r="C10347" s="267" t="s">
        <v>22275</v>
      </c>
      <c r="D10347" s="268"/>
      <c r="E10347" s="267">
        <v>70</v>
      </c>
      <c r="F10347" s="269">
        <v>13616</v>
      </c>
      <c r="G10347" s="270">
        <v>27368.400000000001</v>
      </c>
      <c r="M10347" s="267">
        <v>-86.026913035073619</v>
      </c>
    </row>
    <row r="10348" spans="1:13" x14ac:dyDescent="0.25">
      <c r="A10348" s="267">
        <v>15085285</v>
      </c>
      <c r="B10348" s="267" t="s">
        <v>18111</v>
      </c>
      <c r="C10348" s="267" t="s">
        <v>22275</v>
      </c>
      <c r="D10348" s="268"/>
      <c r="E10348" s="267">
        <v>60</v>
      </c>
      <c r="F10348" s="269">
        <v>1284</v>
      </c>
      <c r="G10348" s="270">
        <v>2581</v>
      </c>
      <c r="M10348" s="267">
        <v>-84.018125162198899</v>
      </c>
    </row>
    <row r="10349" spans="1:13" x14ac:dyDescent="0.25">
      <c r="A10349" s="267">
        <v>15085287</v>
      </c>
      <c r="B10349" s="267" t="s">
        <v>18113</v>
      </c>
      <c r="C10349" s="267" t="s">
        <v>2525</v>
      </c>
      <c r="D10349" s="268"/>
      <c r="E10349" s="267">
        <v>60</v>
      </c>
      <c r="F10349" s="269">
        <v>755</v>
      </c>
      <c r="G10349" s="270">
        <v>1517.4</v>
      </c>
      <c r="M10349" s="267">
        <v>-83.475876947723009</v>
      </c>
    </row>
    <row r="10350" spans="1:13" x14ac:dyDescent="0.25">
      <c r="A10350" s="267">
        <v>15085330</v>
      </c>
      <c r="B10350" s="267" t="s">
        <v>18115</v>
      </c>
      <c r="C10350" s="267" t="s">
        <v>22275</v>
      </c>
      <c r="D10350" s="268"/>
      <c r="E10350" s="267">
        <v>70</v>
      </c>
      <c r="F10350" s="269">
        <v>9267</v>
      </c>
      <c r="G10350" s="270">
        <v>18626.2</v>
      </c>
      <c r="M10350" s="267">
        <v>-86.166390054606666</v>
      </c>
    </row>
    <row r="10351" spans="1:13" x14ac:dyDescent="0.25">
      <c r="A10351" s="267">
        <v>15085365</v>
      </c>
      <c r="B10351" s="267" t="s">
        <v>18117</v>
      </c>
      <c r="C10351" s="267" t="s">
        <v>22275</v>
      </c>
      <c r="D10351" s="268"/>
      <c r="E10351" s="267">
        <v>70</v>
      </c>
      <c r="F10351" s="269">
        <v>1379</v>
      </c>
      <c r="G10351" s="270">
        <v>2771.8</v>
      </c>
      <c r="M10351" s="267">
        <v>-85.697372318424641</v>
      </c>
    </row>
    <row r="10352" spans="1:13" x14ac:dyDescent="0.25">
      <c r="A10352" s="267">
        <v>15085370</v>
      </c>
      <c r="B10352" s="267" t="s">
        <v>18119</v>
      </c>
      <c r="C10352" s="267" t="s">
        <v>22275</v>
      </c>
      <c r="D10352" s="268"/>
      <c r="E10352" s="267">
        <v>60</v>
      </c>
      <c r="F10352" s="269">
        <v>16930</v>
      </c>
      <c r="G10352" s="270">
        <v>34030</v>
      </c>
      <c r="M10352" s="267">
        <v>-79.915886037448502</v>
      </c>
    </row>
    <row r="10353" spans="1:13" x14ac:dyDescent="0.25">
      <c r="A10353" s="267">
        <v>15086005</v>
      </c>
      <c r="B10353" s="267" t="s">
        <v>18121</v>
      </c>
      <c r="C10353" s="267" t="s">
        <v>2525</v>
      </c>
      <c r="D10353" s="268"/>
      <c r="E10353" s="267">
        <v>60</v>
      </c>
      <c r="F10353" s="269">
        <v>4219</v>
      </c>
      <c r="G10353" s="270">
        <v>8480</v>
      </c>
      <c r="M10353" s="267">
        <v>-81.280399680243463</v>
      </c>
    </row>
    <row r="10354" spans="1:13" x14ac:dyDescent="0.25">
      <c r="A10354" s="267">
        <v>15086015</v>
      </c>
      <c r="B10354" s="267" t="s">
        <v>10710</v>
      </c>
      <c r="C10354" s="267" t="s">
        <v>22275</v>
      </c>
      <c r="D10354" s="268"/>
      <c r="E10354" s="267">
        <v>60</v>
      </c>
      <c r="F10354" s="269">
        <v>11656</v>
      </c>
      <c r="G10354" s="270">
        <v>23428.799999999999</v>
      </c>
      <c r="M10354" s="267">
        <v>-83.376235373338147</v>
      </c>
    </row>
    <row r="10355" spans="1:13" x14ac:dyDescent="0.25">
      <c r="A10355" s="267">
        <v>15086035</v>
      </c>
      <c r="B10355" s="267" t="s">
        <v>18124</v>
      </c>
      <c r="C10355" s="267" t="s">
        <v>2525</v>
      </c>
      <c r="D10355" s="268"/>
      <c r="E10355" s="267">
        <v>70</v>
      </c>
      <c r="F10355" s="269">
        <v>3508</v>
      </c>
      <c r="G10355" s="270">
        <v>7051.6</v>
      </c>
      <c r="M10355" s="267">
        <v>-90.231143644240476</v>
      </c>
    </row>
    <row r="10356" spans="1:13" x14ac:dyDescent="0.25">
      <c r="A10356" s="267">
        <v>15086040</v>
      </c>
      <c r="B10356" s="267" t="s">
        <v>18126</v>
      </c>
      <c r="C10356" s="267" t="s">
        <v>22275</v>
      </c>
      <c r="D10356" s="268"/>
      <c r="E10356" s="267">
        <v>60</v>
      </c>
      <c r="F10356" s="269">
        <v>7500</v>
      </c>
      <c r="G10356" s="270">
        <v>15075.6</v>
      </c>
      <c r="M10356" s="267">
        <v>-80.701278599477234</v>
      </c>
    </row>
    <row r="10357" spans="1:13" x14ac:dyDescent="0.25">
      <c r="A10357" s="267">
        <v>15086055</v>
      </c>
      <c r="B10357" s="267" t="s">
        <v>18128</v>
      </c>
      <c r="C10357" s="267" t="s">
        <v>22275</v>
      </c>
      <c r="D10357" s="268"/>
      <c r="E10357" s="267">
        <v>60</v>
      </c>
      <c r="F10357" s="269">
        <v>5421</v>
      </c>
      <c r="G10357" s="270">
        <v>10897.2</v>
      </c>
      <c r="M10357" s="267">
        <v>-82.454483032571929</v>
      </c>
    </row>
    <row r="10358" spans="1:13" x14ac:dyDescent="0.25">
      <c r="A10358" s="267">
        <v>15086080</v>
      </c>
      <c r="B10358" s="267" t="s">
        <v>18130</v>
      </c>
      <c r="C10358" s="267" t="s">
        <v>22275</v>
      </c>
      <c r="D10358" s="268"/>
      <c r="E10358" s="267">
        <v>70</v>
      </c>
      <c r="F10358" s="269">
        <v>3657</v>
      </c>
      <c r="G10358" s="270">
        <v>7351.2</v>
      </c>
      <c r="M10358" s="267">
        <v>-89.196939894327571</v>
      </c>
    </row>
    <row r="10359" spans="1:13" x14ac:dyDescent="0.25">
      <c r="A10359" s="267">
        <v>15086140</v>
      </c>
      <c r="B10359" s="267" t="s">
        <v>18132</v>
      </c>
      <c r="C10359" s="267" t="s">
        <v>22275</v>
      </c>
      <c r="D10359" s="268"/>
      <c r="E10359" s="267">
        <v>70</v>
      </c>
      <c r="F10359" s="269">
        <v>6856</v>
      </c>
      <c r="G10359" s="270">
        <v>13780.8</v>
      </c>
      <c r="M10359" s="267">
        <v>-85.423003093911674</v>
      </c>
    </row>
    <row r="10360" spans="1:13" x14ac:dyDescent="0.25">
      <c r="A10360" s="267">
        <v>15086145</v>
      </c>
      <c r="B10360" s="267" t="s">
        <v>18134</v>
      </c>
      <c r="C10360" s="267" t="s">
        <v>2525</v>
      </c>
      <c r="D10360" s="268"/>
      <c r="E10360" s="267">
        <v>60</v>
      </c>
      <c r="F10360" s="269">
        <v>4041</v>
      </c>
      <c r="G10360" s="270">
        <v>8122</v>
      </c>
      <c r="M10360" s="267">
        <v>-82.618838736826504</v>
      </c>
    </row>
    <row r="10361" spans="1:13" x14ac:dyDescent="0.25">
      <c r="A10361" s="267">
        <v>15087010</v>
      </c>
      <c r="B10361" s="267" t="s">
        <v>18136</v>
      </c>
      <c r="C10361" s="267" t="s">
        <v>2525</v>
      </c>
      <c r="D10361" s="268"/>
      <c r="E10361" s="267">
        <v>70</v>
      </c>
      <c r="F10361" s="269">
        <v>851</v>
      </c>
      <c r="G10361" s="270">
        <v>1710</v>
      </c>
      <c r="M10361" s="267">
        <v>-91.211349243393371</v>
      </c>
    </row>
    <row r="10362" spans="1:13" x14ac:dyDescent="0.25">
      <c r="A10362" s="267">
        <v>15087015</v>
      </c>
      <c r="B10362" s="267" t="s">
        <v>18138</v>
      </c>
      <c r="C10362" s="267" t="s">
        <v>22275</v>
      </c>
      <c r="D10362" s="268"/>
      <c r="E10362" s="267">
        <v>70</v>
      </c>
      <c r="F10362" s="269">
        <v>4142</v>
      </c>
      <c r="G10362" s="270">
        <v>8324.7999999999993</v>
      </c>
      <c r="M10362" s="267">
        <v>-88.745511530794033</v>
      </c>
    </row>
    <row r="10363" spans="1:13" x14ac:dyDescent="0.25">
      <c r="A10363" s="267">
        <v>15087031</v>
      </c>
      <c r="B10363" s="267" t="s">
        <v>13789</v>
      </c>
      <c r="C10363" s="267" t="s">
        <v>22275</v>
      </c>
      <c r="D10363" s="268"/>
      <c r="E10363" s="267">
        <v>70</v>
      </c>
      <c r="F10363" s="269">
        <v>3630</v>
      </c>
      <c r="G10363" s="270">
        <v>7296.4</v>
      </c>
      <c r="M10363" s="267">
        <v>-89.377297391442539</v>
      </c>
    </row>
    <row r="10364" spans="1:13" x14ac:dyDescent="0.25">
      <c r="A10364" s="267">
        <v>15087045</v>
      </c>
      <c r="B10364" s="267" t="s">
        <v>18141</v>
      </c>
      <c r="C10364" s="267" t="s">
        <v>2525</v>
      </c>
      <c r="D10364" s="268"/>
      <c r="E10364" s="267">
        <v>70</v>
      </c>
      <c r="F10364" s="269">
        <v>1091</v>
      </c>
      <c r="G10364" s="270">
        <v>2192.6</v>
      </c>
      <c r="M10364" s="267">
        <v>-92.645047100142023</v>
      </c>
    </row>
    <row r="10365" spans="1:13" x14ac:dyDescent="0.25">
      <c r="A10365" s="267">
        <v>15087055</v>
      </c>
      <c r="B10365" s="267" t="s">
        <v>18143</v>
      </c>
      <c r="C10365" s="267" t="s">
        <v>2525</v>
      </c>
      <c r="D10365" s="268"/>
      <c r="E10365" s="267">
        <v>50</v>
      </c>
      <c r="F10365" s="269">
        <v>881</v>
      </c>
      <c r="G10365" s="270">
        <v>1770.6</v>
      </c>
      <c r="M10365" s="267">
        <v>-78.18036443605115</v>
      </c>
    </row>
    <row r="10366" spans="1:13" x14ac:dyDescent="0.25">
      <c r="A10366" s="267">
        <v>15087070</v>
      </c>
      <c r="B10366" s="267" t="s">
        <v>2334</v>
      </c>
      <c r="C10366" s="267" t="s">
        <v>2525</v>
      </c>
      <c r="D10366" s="268"/>
      <c r="E10366" s="267">
        <v>70</v>
      </c>
      <c r="F10366" s="269">
        <v>655</v>
      </c>
      <c r="G10366" s="270">
        <v>1317.2</v>
      </c>
      <c r="M10366" s="267">
        <v>-91.690002041067146</v>
      </c>
    </row>
    <row r="10367" spans="1:13" x14ac:dyDescent="0.25">
      <c r="A10367" s="267">
        <v>15087075</v>
      </c>
      <c r="B10367" s="267" t="s">
        <v>18146</v>
      </c>
      <c r="C10367" s="267" t="s">
        <v>2525</v>
      </c>
      <c r="D10367" s="268"/>
      <c r="E10367" s="267">
        <v>70</v>
      </c>
      <c r="F10367" s="269">
        <v>422</v>
      </c>
      <c r="G10367" s="270">
        <v>847.4</v>
      </c>
      <c r="M10367" s="267">
        <v>-93.001399468907593</v>
      </c>
    </row>
    <row r="10368" spans="1:13" x14ac:dyDescent="0.25">
      <c r="A10368" s="267">
        <v>15087101</v>
      </c>
      <c r="B10368" s="267" t="s">
        <v>18148</v>
      </c>
      <c r="C10368" s="267" t="s">
        <v>2525</v>
      </c>
      <c r="D10368" s="268"/>
      <c r="E10368" s="267">
        <v>70</v>
      </c>
      <c r="F10368" s="269">
        <v>532</v>
      </c>
      <c r="G10368" s="270">
        <v>1069.5999999999999</v>
      </c>
      <c r="M10368" s="267">
        <v>-92.943271238188331</v>
      </c>
    </row>
    <row r="10369" spans="1:13" x14ac:dyDescent="0.25">
      <c r="A10369" s="267">
        <v>15087125</v>
      </c>
      <c r="B10369" s="267" t="s">
        <v>18150</v>
      </c>
      <c r="C10369" s="267" t="s">
        <v>2525</v>
      </c>
      <c r="D10369" s="268"/>
      <c r="E10369" s="267">
        <v>60</v>
      </c>
      <c r="F10369" s="269">
        <v>519</v>
      </c>
      <c r="G10369" s="270">
        <v>1044</v>
      </c>
      <c r="M10369" s="267">
        <v>-82.545479702860291</v>
      </c>
    </row>
    <row r="10370" spans="1:13" x14ac:dyDescent="0.25">
      <c r="A10370" s="267">
        <v>15087130</v>
      </c>
      <c r="B10370" s="267" t="s">
        <v>18152</v>
      </c>
      <c r="C10370" s="267" t="s">
        <v>22275</v>
      </c>
      <c r="D10370" s="268"/>
      <c r="E10370" s="267">
        <v>70</v>
      </c>
      <c r="F10370" s="269">
        <v>12380</v>
      </c>
      <c r="G10370" s="270">
        <v>24883.200000000001</v>
      </c>
      <c r="M10370" s="267">
        <v>-85.755781880316434</v>
      </c>
    </row>
    <row r="10371" spans="1:13" x14ac:dyDescent="0.25">
      <c r="A10371" s="267">
        <v>15087165</v>
      </c>
      <c r="B10371" s="267" t="s">
        <v>18154</v>
      </c>
      <c r="C10371" s="267" t="s">
        <v>22275</v>
      </c>
      <c r="D10371" s="268"/>
      <c r="E10371" s="267">
        <v>70</v>
      </c>
      <c r="F10371" s="269">
        <v>3914</v>
      </c>
      <c r="G10371" s="270">
        <v>7868</v>
      </c>
      <c r="M10371" s="267">
        <v>-87.061736218260762</v>
      </c>
    </row>
    <row r="10372" spans="1:13" x14ac:dyDescent="0.25">
      <c r="A10372" s="267">
        <v>15087205</v>
      </c>
      <c r="B10372" s="267" t="s">
        <v>18156</v>
      </c>
      <c r="C10372" s="267" t="s">
        <v>2525</v>
      </c>
      <c r="D10372" s="268"/>
      <c r="E10372" s="267">
        <v>70</v>
      </c>
      <c r="F10372" s="269">
        <v>2116</v>
      </c>
      <c r="G10372" s="270">
        <v>4252.3999999999996</v>
      </c>
      <c r="M10372" s="267">
        <v>-88.154970064901775</v>
      </c>
    </row>
    <row r="10373" spans="1:13" x14ac:dyDescent="0.25">
      <c r="A10373" s="267">
        <v>15087210</v>
      </c>
      <c r="B10373" s="267" t="s">
        <v>18158</v>
      </c>
      <c r="C10373" s="267" t="s">
        <v>2525</v>
      </c>
      <c r="D10373" s="268"/>
      <c r="E10373" s="267">
        <v>70</v>
      </c>
      <c r="F10373" s="269">
        <v>842</v>
      </c>
      <c r="G10373" s="270">
        <v>1691.6</v>
      </c>
      <c r="M10373" s="267">
        <v>-92.350075427413657</v>
      </c>
    </row>
    <row r="10374" spans="1:13" x14ac:dyDescent="0.25">
      <c r="A10374" s="267">
        <v>15087220</v>
      </c>
      <c r="B10374" s="267" t="s">
        <v>18160</v>
      </c>
      <c r="C10374" s="267" t="s">
        <v>22275</v>
      </c>
      <c r="D10374" s="268"/>
      <c r="E10374" s="267">
        <v>70</v>
      </c>
      <c r="F10374" s="269">
        <v>7510</v>
      </c>
      <c r="G10374" s="270">
        <v>15095.8</v>
      </c>
      <c r="M10374" s="267">
        <v>-87.768587663783649</v>
      </c>
    </row>
    <row r="10375" spans="1:13" x14ac:dyDescent="0.25">
      <c r="A10375" s="267">
        <v>15087250</v>
      </c>
      <c r="B10375" s="267" t="s">
        <v>18162</v>
      </c>
      <c r="C10375" s="267" t="s">
        <v>22275</v>
      </c>
      <c r="D10375" s="268"/>
      <c r="E10375" s="267">
        <v>70</v>
      </c>
      <c r="F10375" s="269">
        <v>1796</v>
      </c>
      <c r="G10375" s="270">
        <v>3609</v>
      </c>
      <c r="M10375" s="267">
        <v>-90.732851701949542</v>
      </c>
    </row>
    <row r="10376" spans="1:13" x14ac:dyDescent="0.25">
      <c r="A10376" s="267">
        <v>15087260</v>
      </c>
      <c r="B10376" s="267" t="s">
        <v>18164</v>
      </c>
      <c r="C10376" s="267" t="s">
        <v>2525</v>
      </c>
      <c r="D10376" s="268"/>
      <c r="E10376" s="267">
        <v>70</v>
      </c>
      <c r="F10376" s="269">
        <v>1256</v>
      </c>
      <c r="G10376" s="270">
        <v>2523.6</v>
      </c>
      <c r="M10376" s="267">
        <v>-85.365061274464807</v>
      </c>
    </row>
    <row r="10377" spans="1:13" x14ac:dyDescent="0.25">
      <c r="A10377" s="267">
        <v>15087275</v>
      </c>
      <c r="B10377" s="267" t="s">
        <v>18166</v>
      </c>
      <c r="C10377" s="267" t="s">
        <v>22275</v>
      </c>
      <c r="D10377" s="268"/>
      <c r="E10377" s="267">
        <v>70</v>
      </c>
      <c r="F10377" s="269">
        <v>4775</v>
      </c>
      <c r="G10377" s="270">
        <v>9598.2000000000007</v>
      </c>
      <c r="M10377" s="267">
        <v>-88.172920680491387</v>
      </c>
    </row>
    <row r="10378" spans="1:13" x14ac:dyDescent="0.25">
      <c r="A10378" s="267">
        <v>15087370</v>
      </c>
      <c r="B10378" s="267" t="s">
        <v>18168</v>
      </c>
      <c r="C10378" s="267" t="s">
        <v>22275</v>
      </c>
      <c r="D10378" s="268"/>
      <c r="E10378" s="267">
        <v>70</v>
      </c>
      <c r="F10378" s="269">
        <v>14375</v>
      </c>
      <c r="G10378" s="270">
        <v>28893</v>
      </c>
      <c r="M10378" s="267">
        <v>-86.240758324052891</v>
      </c>
    </row>
    <row r="10379" spans="1:13" x14ac:dyDescent="0.25">
      <c r="A10379" s="267">
        <v>15087386</v>
      </c>
      <c r="B10379" s="267" t="s">
        <v>18170</v>
      </c>
      <c r="C10379" s="267" t="s">
        <v>2525</v>
      </c>
      <c r="D10379" s="268"/>
      <c r="E10379" s="267">
        <v>70</v>
      </c>
      <c r="F10379" s="269">
        <v>4759</v>
      </c>
      <c r="G10379" s="270">
        <v>9565.7999999999993</v>
      </c>
      <c r="M10379" s="267">
        <v>-87.874129715755132</v>
      </c>
    </row>
    <row r="10380" spans="1:13" x14ac:dyDescent="0.25">
      <c r="A10380" s="267">
        <v>15087412</v>
      </c>
      <c r="B10380" s="267" t="s">
        <v>18172</v>
      </c>
      <c r="C10380" s="267" t="s">
        <v>2525</v>
      </c>
      <c r="D10380" s="268"/>
      <c r="E10380" s="267">
        <v>60</v>
      </c>
      <c r="F10380" s="269">
        <v>5017</v>
      </c>
      <c r="G10380" s="270">
        <v>10084</v>
      </c>
      <c r="M10380" s="267">
        <v>-83.645503736895563</v>
      </c>
    </row>
    <row r="10381" spans="1:13" x14ac:dyDescent="0.25">
      <c r="A10381" s="267">
        <v>15087440</v>
      </c>
      <c r="B10381" s="267" t="s">
        <v>4249</v>
      </c>
      <c r="C10381" s="267" t="s">
        <v>2525</v>
      </c>
      <c r="D10381" s="268"/>
      <c r="E10381" s="267">
        <v>60</v>
      </c>
      <c r="F10381" s="269">
        <v>1289</v>
      </c>
      <c r="G10381" s="270">
        <v>2590.4</v>
      </c>
      <c r="M10381" s="267">
        <v>-80.657438283426913</v>
      </c>
    </row>
    <row r="10382" spans="1:13" x14ac:dyDescent="0.25">
      <c r="A10382" s="267">
        <v>15087470</v>
      </c>
      <c r="B10382" s="267" t="s">
        <v>18175</v>
      </c>
      <c r="C10382" s="267" t="s">
        <v>2525</v>
      </c>
      <c r="D10382" s="268"/>
      <c r="E10382" s="267">
        <v>70</v>
      </c>
      <c r="F10382" s="269">
        <v>629</v>
      </c>
      <c r="G10382" s="270">
        <v>1264</v>
      </c>
      <c r="M10382" s="267">
        <v>-91.276687029595251</v>
      </c>
    </row>
    <row r="10383" spans="1:13" x14ac:dyDescent="0.25">
      <c r="A10383" s="267">
        <v>15088020</v>
      </c>
      <c r="B10383" s="267" t="s">
        <v>18177</v>
      </c>
      <c r="C10383" s="267" t="s">
        <v>22275</v>
      </c>
      <c r="D10383" s="268"/>
      <c r="E10383" s="267">
        <v>70</v>
      </c>
      <c r="F10383" s="269">
        <v>6016</v>
      </c>
      <c r="G10383" s="270">
        <v>12092.6</v>
      </c>
      <c r="M10383" s="267">
        <v>-88.26690909296083</v>
      </c>
    </row>
    <row r="10384" spans="1:13" x14ac:dyDescent="0.25">
      <c r="A10384" s="267">
        <v>15088025</v>
      </c>
      <c r="B10384" s="267" t="s">
        <v>18179</v>
      </c>
      <c r="C10384" s="267" t="s">
        <v>22275</v>
      </c>
      <c r="D10384" s="268"/>
      <c r="E10384" s="267">
        <v>60</v>
      </c>
      <c r="F10384" s="269">
        <v>4544</v>
      </c>
      <c r="G10384" s="270">
        <v>9134</v>
      </c>
      <c r="M10384" s="267">
        <v>-84.325205509276515</v>
      </c>
    </row>
    <row r="10385" spans="1:13" x14ac:dyDescent="0.25">
      <c r="A10385" s="267">
        <v>15088030</v>
      </c>
      <c r="B10385" s="267" t="s">
        <v>18181</v>
      </c>
      <c r="C10385" s="267" t="s">
        <v>2525</v>
      </c>
      <c r="D10385" s="268"/>
      <c r="E10385" s="267">
        <v>70</v>
      </c>
      <c r="F10385" s="269">
        <v>538</v>
      </c>
      <c r="G10385" s="270">
        <v>1080.8</v>
      </c>
      <c r="M10385" s="267">
        <v>-85.636864493753649</v>
      </c>
    </row>
    <row r="10386" spans="1:13" x14ac:dyDescent="0.25">
      <c r="A10386" s="267">
        <v>15088065</v>
      </c>
      <c r="B10386" s="267" t="s">
        <v>18183</v>
      </c>
      <c r="C10386" s="267" t="s">
        <v>22275</v>
      </c>
      <c r="D10386" s="268"/>
      <c r="E10386" s="267">
        <v>70</v>
      </c>
      <c r="F10386" s="269">
        <v>5837</v>
      </c>
      <c r="G10386" s="270">
        <v>11732.4</v>
      </c>
      <c r="M10386" s="267">
        <v>-88.388964325165887</v>
      </c>
    </row>
    <row r="10387" spans="1:13" x14ac:dyDescent="0.25">
      <c r="A10387" s="267">
        <v>15088100</v>
      </c>
      <c r="B10387" s="267" t="s">
        <v>18185</v>
      </c>
      <c r="C10387" s="267" t="s">
        <v>2525</v>
      </c>
      <c r="D10387" s="268"/>
      <c r="E10387" s="267">
        <v>60</v>
      </c>
      <c r="F10387" s="269">
        <v>796</v>
      </c>
      <c r="G10387" s="270">
        <v>1599.6</v>
      </c>
      <c r="M10387" s="267">
        <v>-81.193320801421024</v>
      </c>
    </row>
    <row r="10388" spans="1:13" x14ac:dyDescent="0.25">
      <c r="A10388" s="267">
        <v>15088150</v>
      </c>
      <c r="B10388" s="267" t="s">
        <v>18187</v>
      </c>
      <c r="C10388" s="267" t="s">
        <v>2525</v>
      </c>
      <c r="D10388" s="268"/>
      <c r="E10388" s="267">
        <v>50</v>
      </c>
      <c r="F10388" s="269">
        <v>4417</v>
      </c>
      <c r="G10388" s="270">
        <v>8878.6</v>
      </c>
      <c r="M10388" s="267">
        <v>-68.808734210857352</v>
      </c>
    </row>
    <row r="10389" spans="1:13" x14ac:dyDescent="0.25">
      <c r="A10389" s="267">
        <v>15088195</v>
      </c>
      <c r="B10389" s="267" t="s">
        <v>18189</v>
      </c>
      <c r="C10389" s="267" t="s">
        <v>22275</v>
      </c>
      <c r="D10389" s="268"/>
      <c r="E10389" s="267">
        <v>50</v>
      </c>
      <c r="F10389" s="269">
        <v>7620</v>
      </c>
      <c r="G10389" s="270">
        <v>15317.2</v>
      </c>
      <c r="M10389" s="267">
        <v>-66.596422115439708</v>
      </c>
    </row>
    <row r="10390" spans="1:13" x14ac:dyDescent="0.25">
      <c r="A10390" s="267">
        <v>15088205</v>
      </c>
      <c r="B10390" s="267" t="s">
        <v>18191</v>
      </c>
      <c r="C10390" s="267" t="s">
        <v>22275</v>
      </c>
      <c r="D10390" s="268"/>
      <c r="E10390" s="267">
        <v>50</v>
      </c>
      <c r="F10390" s="269">
        <v>7069</v>
      </c>
      <c r="G10390" s="270">
        <v>14209.2</v>
      </c>
      <c r="M10390" s="267">
        <v>-23.380330520426</v>
      </c>
    </row>
    <row r="10391" spans="1:13" x14ac:dyDescent="0.25">
      <c r="A10391" s="267">
        <v>15088216</v>
      </c>
      <c r="B10391" s="267" t="s">
        <v>18193</v>
      </c>
      <c r="C10391" s="267" t="s">
        <v>22275</v>
      </c>
      <c r="D10391" s="268"/>
      <c r="E10391" s="267">
        <v>70</v>
      </c>
      <c r="F10391" s="269">
        <v>5240</v>
      </c>
      <c r="G10391" s="270">
        <v>10532</v>
      </c>
      <c r="M10391" s="267">
        <v>-86.903961137700009</v>
      </c>
    </row>
    <row r="10392" spans="1:13" x14ac:dyDescent="0.25">
      <c r="A10392" s="267">
        <v>15088220</v>
      </c>
      <c r="B10392" s="267" t="s">
        <v>18195</v>
      </c>
      <c r="C10392" s="267" t="s">
        <v>22275</v>
      </c>
      <c r="D10392" s="268"/>
      <c r="E10392" s="267">
        <v>60</v>
      </c>
      <c r="F10392" s="269">
        <v>17092</v>
      </c>
      <c r="G10392" s="270">
        <v>34355.4</v>
      </c>
      <c r="M10392" s="267">
        <v>-83.732723387973365</v>
      </c>
    </row>
    <row r="10393" spans="1:13" x14ac:dyDescent="0.25">
      <c r="A10393" s="267">
        <v>15088235</v>
      </c>
      <c r="B10393" s="267" t="s">
        <v>18197</v>
      </c>
      <c r="C10393" s="267" t="s">
        <v>22275</v>
      </c>
      <c r="D10393" s="268"/>
      <c r="E10393" s="267">
        <v>70</v>
      </c>
      <c r="F10393" s="269">
        <v>4601</v>
      </c>
      <c r="G10393" s="270">
        <v>9247.4</v>
      </c>
      <c r="M10393" s="267">
        <v>-89.711420138581275</v>
      </c>
    </row>
    <row r="10394" spans="1:13" x14ac:dyDescent="0.25">
      <c r="A10394" s="267">
        <v>15088250</v>
      </c>
      <c r="B10394" s="267" t="s">
        <v>18199</v>
      </c>
      <c r="C10394" s="267" t="s">
        <v>2525</v>
      </c>
      <c r="D10394" s="268"/>
      <c r="E10394" s="267">
        <v>70</v>
      </c>
      <c r="F10394" s="269">
        <v>444</v>
      </c>
      <c r="G10394" s="270">
        <v>892.6</v>
      </c>
      <c r="M10394" s="267">
        <v>-86.579654562154687</v>
      </c>
    </row>
    <row r="10395" spans="1:13" x14ac:dyDescent="0.25">
      <c r="A10395" s="267">
        <v>15088265</v>
      </c>
      <c r="B10395" s="267" t="s">
        <v>18201</v>
      </c>
      <c r="C10395" s="267" t="s">
        <v>2525</v>
      </c>
      <c r="D10395" s="268"/>
      <c r="E10395" s="267">
        <v>70</v>
      </c>
      <c r="F10395" s="269">
        <v>1180</v>
      </c>
      <c r="G10395" s="270">
        <v>2372.6</v>
      </c>
      <c r="M10395" s="267">
        <v>-89.084358028402733</v>
      </c>
    </row>
    <row r="10396" spans="1:13" x14ac:dyDescent="0.25">
      <c r="A10396" s="267">
        <v>15088295</v>
      </c>
      <c r="B10396" s="267" t="s">
        <v>8072</v>
      </c>
      <c r="C10396" s="267" t="s">
        <v>2525</v>
      </c>
      <c r="D10396" s="268"/>
      <c r="E10396" s="267">
        <v>70</v>
      </c>
      <c r="F10396" s="269">
        <v>5054</v>
      </c>
      <c r="G10396" s="270">
        <v>10157.6</v>
      </c>
      <c r="M10396" s="267">
        <v>-85.283765524234525</v>
      </c>
    </row>
    <row r="10397" spans="1:13" x14ac:dyDescent="0.25">
      <c r="A10397" s="267">
        <v>15088305</v>
      </c>
      <c r="B10397" s="267" t="s">
        <v>18204</v>
      </c>
      <c r="C10397" s="267" t="s">
        <v>22275</v>
      </c>
      <c r="D10397" s="268"/>
      <c r="E10397" s="267">
        <v>70</v>
      </c>
      <c r="F10397" s="269">
        <v>5759</v>
      </c>
      <c r="G10397" s="270">
        <v>11575</v>
      </c>
      <c r="M10397" s="267">
        <v>-86.814379155463612</v>
      </c>
    </row>
    <row r="10398" spans="1:13" x14ac:dyDescent="0.25">
      <c r="A10398" s="267">
        <v>15088319</v>
      </c>
      <c r="B10398" s="267" t="s">
        <v>18206</v>
      </c>
      <c r="C10398" s="267" t="s">
        <v>2525</v>
      </c>
      <c r="D10398" s="268"/>
      <c r="E10398" s="267">
        <v>60</v>
      </c>
      <c r="F10398" s="269">
        <v>6068</v>
      </c>
      <c r="G10398" s="270">
        <v>12196</v>
      </c>
      <c r="M10398" s="267">
        <v>-84.230424387392333</v>
      </c>
    </row>
    <row r="10399" spans="1:13" x14ac:dyDescent="0.25">
      <c r="A10399" s="267">
        <v>15088330</v>
      </c>
      <c r="B10399" s="267" t="s">
        <v>18208</v>
      </c>
      <c r="C10399" s="267" t="s">
        <v>2525</v>
      </c>
      <c r="D10399" s="268"/>
      <c r="E10399" s="267">
        <v>50</v>
      </c>
      <c r="F10399" s="269">
        <v>5578</v>
      </c>
      <c r="G10399" s="270">
        <v>11210.8</v>
      </c>
      <c r="M10399" s="267">
        <v>-59.398907405104289</v>
      </c>
    </row>
    <row r="10400" spans="1:13" x14ac:dyDescent="0.25">
      <c r="A10400" s="267">
        <v>15088340</v>
      </c>
      <c r="B10400" s="267" t="s">
        <v>18210</v>
      </c>
      <c r="C10400" s="267" t="s">
        <v>22275</v>
      </c>
      <c r="D10400" s="268"/>
      <c r="E10400" s="267">
        <v>60</v>
      </c>
      <c r="F10400" s="269">
        <v>589</v>
      </c>
      <c r="G10400" s="270">
        <v>1184</v>
      </c>
      <c r="M10400" s="267">
        <v>-84.043257895763958</v>
      </c>
    </row>
    <row r="10401" spans="1:13" x14ac:dyDescent="0.25">
      <c r="A10401" s="267">
        <v>15088355</v>
      </c>
      <c r="B10401" s="267" t="s">
        <v>18212</v>
      </c>
      <c r="C10401" s="267" t="s">
        <v>2525</v>
      </c>
      <c r="D10401" s="268"/>
      <c r="E10401" s="267">
        <v>60</v>
      </c>
      <c r="F10401" s="269">
        <v>639</v>
      </c>
      <c r="G10401" s="270">
        <v>1283.8</v>
      </c>
      <c r="M10401" s="267">
        <v>-81.0010770100738</v>
      </c>
    </row>
    <row r="10402" spans="1:13" x14ac:dyDescent="0.25">
      <c r="A10402" s="267">
        <v>15088365</v>
      </c>
      <c r="B10402" s="267" t="s">
        <v>18214</v>
      </c>
      <c r="C10402" s="267" t="s">
        <v>2525</v>
      </c>
      <c r="D10402" s="268"/>
      <c r="E10402" s="267">
        <v>60</v>
      </c>
      <c r="F10402" s="269">
        <v>6803</v>
      </c>
      <c r="G10402" s="270">
        <v>13673.4</v>
      </c>
      <c r="M10402" s="267">
        <v>-81.068286644538944</v>
      </c>
    </row>
    <row r="10403" spans="1:13" x14ac:dyDescent="0.25">
      <c r="A10403" s="267">
        <v>15089005</v>
      </c>
      <c r="B10403" s="267" t="s">
        <v>18216</v>
      </c>
      <c r="C10403" s="267" t="s">
        <v>22275</v>
      </c>
      <c r="D10403" s="268"/>
      <c r="E10403" s="267">
        <v>60</v>
      </c>
      <c r="F10403" s="269">
        <v>1274</v>
      </c>
      <c r="G10403" s="270">
        <v>2560.1999999999998</v>
      </c>
      <c r="M10403" s="267">
        <v>-82.418204906997715</v>
      </c>
    </row>
    <row r="10404" spans="1:13" x14ac:dyDescent="0.25">
      <c r="A10404" s="267">
        <v>15089015</v>
      </c>
      <c r="B10404" s="267" t="s">
        <v>18218</v>
      </c>
      <c r="C10404" s="267" t="s">
        <v>22275</v>
      </c>
      <c r="D10404" s="268"/>
      <c r="E10404" s="267">
        <v>70</v>
      </c>
      <c r="F10404" s="269">
        <v>14218</v>
      </c>
      <c r="G10404" s="270">
        <v>28578.400000000001</v>
      </c>
      <c r="M10404" s="267">
        <v>-85.857770745982521</v>
      </c>
    </row>
    <row r="10405" spans="1:13" x14ac:dyDescent="0.25">
      <c r="A10405" s="267">
        <v>15089026</v>
      </c>
      <c r="B10405" s="267" t="s">
        <v>18220</v>
      </c>
      <c r="C10405" s="267" t="s">
        <v>22275</v>
      </c>
      <c r="D10405" s="268"/>
      <c r="E10405" s="267">
        <v>70</v>
      </c>
      <c r="F10405" s="269">
        <v>4520</v>
      </c>
      <c r="G10405" s="270">
        <v>9084.6</v>
      </c>
      <c r="M10405" s="267">
        <v>-86.183414130482362</v>
      </c>
    </row>
    <row r="10406" spans="1:13" x14ac:dyDescent="0.25">
      <c r="A10406" s="267">
        <v>15089030</v>
      </c>
      <c r="B10406" s="267" t="s">
        <v>18222</v>
      </c>
      <c r="C10406" s="267" t="s">
        <v>22275</v>
      </c>
      <c r="D10406" s="268"/>
      <c r="E10406" s="267">
        <v>60</v>
      </c>
      <c r="F10406" s="269">
        <v>17374</v>
      </c>
      <c r="G10406" s="270">
        <v>34922.199999999997</v>
      </c>
      <c r="M10406" s="267">
        <v>-82.014060012288596</v>
      </c>
    </row>
    <row r="10407" spans="1:13" x14ac:dyDescent="0.25">
      <c r="A10407" s="267">
        <v>15089041</v>
      </c>
      <c r="B10407" s="267" t="s">
        <v>18224</v>
      </c>
      <c r="C10407" s="267" t="s">
        <v>2525</v>
      </c>
      <c r="D10407" s="268"/>
      <c r="E10407" s="267">
        <v>70</v>
      </c>
      <c r="F10407" s="269">
        <v>955</v>
      </c>
      <c r="G10407" s="270">
        <v>1919.2</v>
      </c>
      <c r="M10407" s="267">
        <v>-86.069117419815953</v>
      </c>
    </row>
    <row r="10408" spans="1:13" x14ac:dyDescent="0.25">
      <c r="A10408" s="267">
        <v>15089042</v>
      </c>
      <c r="B10408" s="267" t="s">
        <v>18226</v>
      </c>
      <c r="C10408" s="267" t="s">
        <v>2525</v>
      </c>
      <c r="D10408" s="268"/>
      <c r="E10408" s="267">
        <v>70</v>
      </c>
      <c r="F10408" s="269">
        <v>3984</v>
      </c>
      <c r="G10408" s="270">
        <v>8007.6</v>
      </c>
      <c r="M10408" s="267">
        <v>-87.867638033304374</v>
      </c>
    </row>
    <row r="10409" spans="1:13" x14ac:dyDescent="0.25">
      <c r="A10409" s="267">
        <v>15089043</v>
      </c>
      <c r="B10409" s="267" t="s">
        <v>18228</v>
      </c>
      <c r="C10409" s="267" t="s">
        <v>2525</v>
      </c>
      <c r="D10409" s="268"/>
      <c r="E10409" s="267">
        <v>70</v>
      </c>
      <c r="F10409" s="269">
        <v>1638</v>
      </c>
      <c r="G10409" s="270">
        <v>3291.4</v>
      </c>
      <c r="M10409" s="267">
        <v>-89.767970495386166</v>
      </c>
    </row>
    <row r="10410" spans="1:13" x14ac:dyDescent="0.25">
      <c r="A10410" s="267">
        <v>15089045</v>
      </c>
      <c r="B10410" s="267" t="s">
        <v>18230</v>
      </c>
      <c r="C10410" s="267" t="s">
        <v>2525</v>
      </c>
      <c r="D10410" s="268"/>
      <c r="E10410" s="267">
        <v>70</v>
      </c>
      <c r="F10410" s="269">
        <v>636</v>
      </c>
      <c r="G10410" s="270">
        <v>1277.5999999999999</v>
      </c>
      <c r="M10410" s="267">
        <v>-87.691214595052315</v>
      </c>
    </row>
    <row r="10411" spans="1:13" x14ac:dyDescent="0.25">
      <c r="A10411" s="267">
        <v>15089055</v>
      </c>
      <c r="B10411" s="267" t="s">
        <v>18232</v>
      </c>
      <c r="C10411" s="267" t="s">
        <v>22275</v>
      </c>
      <c r="D10411" s="268"/>
      <c r="E10411" s="267">
        <v>60</v>
      </c>
      <c r="F10411" s="269">
        <v>4776</v>
      </c>
      <c r="G10411" s="270">
        <v>9599.6</v>
      </c>
      <c r="M10411" s="267">
        <v>-83.098186812916921</v>
      </c>
    </row>
    <row r="10412" spans="1:13" x14ac:dyDescent="0.25">
      <c r="A10412" s="267">
        <v>15089075</v>
      </c>
      <c r="B10412" s="267" t="s">
        <v>18234</v>
      </c>
      <c r="C10412" s="267" t="s">
        <v>22275</v>
      </c>
      <c r="D10412" s="268"/>
      <c r="E10412" s="267">
        <v>60</v>
      </c>
      <c r="F10412" s="269">
        <v>1796</v>
      </c>
      <c r="G10412" s="270">
        <v>3610.8</v>
      </c>
      <c r="M10412" s="267">
        <v>-80.731272891290018</v>
      </c>
    </row>
    <row r="10413" spans="1:13" x14ac:dyDescent="0.25">
      <c r="A10413" s="267">
        <v>15089130</v>
      </c>
      <c r="B10413" s="267" t="s">
        <v>18236</v>
      </c>
      <c r="C10413" s="267" t="s">
        <v>2525</v>
      </c>
      <c r="D10413" s="268"/>
      <c r="E10413" s="267">
        <v>70</v>
      </c>
      <c r="F10413" s="269">
        <v>530</v>
      </c>
      <c r="G10413" s="270">
        <v>1065</v>
      </c>
      <c r="M10413" s="267">
        <v>-90.307451031767826</v>
      </c>
    </row>
    <row r="10414" spans="1:13" x14ac:dyDescent="0.25">
      <c r="A10414" s="267">
        <v>15089165</v>
      </c>
      <c r="B10414" s="267" t="s">
        <v>18238</v>
      </c>
      <c r="C10414" s="267" t="s">
        <v>22275</v>
      </c>
      <c r="D10414" s="268"/>
      <c r="E10414" s="267">
        <v>70</v>
      </c>
      <c r="F10414" s="269">
        <v>2220</v>
      </c>
      <c r="G10414" s="270">
        <v>4462.6000000000004</v>
      </c>
      <c r="M10414" s="267">
        <v>-89.136920523674405</v>
      </c>
    </row>
    <row r="10415" spans="1:13" x14ac:dyDescent="0.25">
      <c r="A10415" s="267">
        <v>15089175</v>
      </c>
      <c r="B10415" s="267" t="s">
        <v>18240</v>
      </c>
      <c r="C10415" s="267" t="s">
        <v>22275</v>
      </c>
      <c r="D10415" s="268"/>
      <c r="E10415" s="267">
        <v>70</v>
      </c>
      <c r="F10415" s="269">
        <v>3691</v>
      </c>
      <c r="G10415" s="270">
        <v>7418</v>
      </c>
      <c r="M10415" s="267">
        <v>-87.441805801186931</v>
      </c>
    </row>
    <row r="10416" spans="1:13" x14ac:dyDescent="0.25">
      <c r="A10416" s="267">
        <v>15089185</v>
      </c>
      <c r="B10416" s="267" t="s">
        <v>18242</v>
      </c>
      <c r="C10416" s="267" t="s">
        <v>2525</v>
      </c>
      <c r="D10416" s="268"/>
      <c r="E10416" s="267">
        <v>50</v>
      </c>
      <c r="F10416" s="269">
        <v>555</v>
      </c>
      <c r="G10416" s="270">
        <v>1115.8</v>
      </c>
      <c r="M10416" s="267">
        <v>-78.566737487994658</v>
      </c>
    </row>
    <row r="10417" spans="1:13" x14ac:dyDescent="0.25">
      <c r="A10417" s="267">
        <v>15089195</v>
      </c>
      <c r="B10417" s="267" t="s">
        <v>18244</v>
      </c>
      <c r="C10417" s="267" t="s">
        <v>22275</v>
      </c>
      <c r="D10417" s="268"/>
      <c r="E10417" s="267">
        <v>60</v>
      </c>
      <c r="F10417" s="269">
        <v>4504</v>
      </c>
      <c r="G10417" s="270">
        <v>9052.7999999999993</v>
      </c>
      <c r="M10417" s="267">
        <v>-84.326717067849259</v>
      </c>
    </row>
    <row r="10418" spans="1:13" x14ac:dyDescent="0.25">
      <c r="A10418" s="267">
        <v>15089235</v>
      </c>
      <c r="B10418" s="267" t="s">
        <v>18246</v>
      </c>
      <c r="C10418" s="267" t="s">
        <v>22275</v>
      </c>
      <c r="D10418" s="268"/>
      <c r="E10418" s="267">
        <v>70</v>
      </c>
      <c r="F10418" s="269">
        <v>3411</v>
      </c>
      <c r="G10418" s="270">
        <v>6855.2</v>
      </c>
      <c r="M10418" s="267">
        <v>-86.909793176097409</v>
      </c>
    </row>
    <row r="10419" spans="1:13" x14ac:dyDescent="0.25">
      <c r="A10419" s="267">
        <v>15089245</v>
      </c>
      <c r="B10419" s="267" t="s">
        <v>18248</v>
      </c>
      <c r="C10419" s="267" t="s">
        <v>2525</v>
      </c>
      <c r="D10419" s="268"/>
      <c r="E10419" s="267">
        <v>70</v>
      </c>
      <c r="F10419" s="269">
        <v>691</v>
      </c>
      <c r="G10419" s="270">
        <v>1389.8</v>
      </c>
      <c r="M10419" s="267">
        <v>-92.560565022049616</v>
      </c>
    </row>
    <row r="10420" spans="1:13" x14ac:dyDescent="0.25">
      <c r="A10420" s="267">
        <v>15089305</v>
      </c>
      <c r="B10420" s="267" t="s">
        <v>18250</v>
      </c>
      <c r="C10420" s="267" t="s">
        <v>22275</v>
      </c>
      <c r="D10420" s="268"/>
      <c r="E10420" s="267">
        <v>70</v>
      </c>
      <c r="F10420" s="269">
        <v>16320</v>
      </c>
      <c r="G10420" s="270">
        <v>32803.4</v>
      </c>
      <c r="M10420" s="267">
        <v>-85.279926845386868</v>
      </c>
    </row>
    <row r="10421" spans="1:13" x14ac:dyDescent="0.25">
      <c r="A10421" s="267">
        <v>15089307</v>
      </c>
      <c r="B10421" s="267" t="s">
        <v>18252</v>
      </c>
      <c r="C10421" s="267" t="s">
        <v>22275</v>
      </c>
      <c r="D10421" s="268"/>
      <c r="E10421" s="267">
        <v>60</v>
      </c>
      <c r="F10421" s="269">
        <v>4358</v>
      </c>
      <c r="G10421" s="270">
        <v>8759.6</v>
      </c>
      <c r="M10421" s="267">
        <v>-79.309002218027047</v>
      </c>
    </row>
    <row r="10422" spans="1:13" x14ac:dyDescent="0.25">
      <c r="A10422" s="267">
        <v>15089310</v>
      </c>
      <c r="B10422" s="267" t="s">
        <v>18254</v>
      </c>
      <c r="C10422" s="267" t="s">
        <v>22275</v>
      </c>
      <c r="D10422" s="268"/>
      <c r="E10422" s="267">
        <v>60</v>
      </c>
      <c r="F10422" s="269">
        <v>13933</v>
      </c>
      <c r="G10422" s="270">
        <v>28005</v>
      </c>
      <c r="M10422" s="267">
        <v>-84.504029858253361</v>
      </c>
    </row>
    <row r="10423" spans="1:13" x14ac:dyDescent="0.25">
      <c r="A10423" s="267">
        <v>15089365</v>
      </c>
      <c r="B10423" s="267" t="s">
        <v>18256</v>
      </c>
      <c r="C10423" s="267" t="s">
        <v>2525</v>
      </c>
      <c r="D10423" s="268"/>
      <c r="E10423" s="267">
        <v>70</v>
      </c>
      <c r="F10423" s="269">
        <v>697</v>
      </c>
      <c r="G10423" s="270">
        <v>1400</v>
      </c>
      <c r="M10423" s="267">
        <v>-90.769113231693211</v>
      </c>
    </row>
    <row r="10424" spans="1:13" x14ac:dyDescent="0.25">
      <c r="A10424" s="267">
        <v>15090003</v>
      </c>
      <c r="B10424" s="267" t="s">
        <v>18258</v>
      </c>
      <c r="C10424" s="267" t="s">
        <v>2525</v>
      </c>
      <c r="D10424" s="268"/>
      <c r="E10424" s="267">
        <v>70</v>
      </c>
      <c r="F10424" s="269">
        <v>760</v>
      </c>
      <c r="G10424" s="270">
        <v>1528.4</v>
      </c>
      <c r="M10424" s="267">
        <v>-88.726605614550081</v>
      </c>
    </row>
    <row r="10425" spans="1:13" x14ac:dyDescent="0.25">
      <c r="A10425" s="267">
        <v>15090007</v>
      </c>
      <c r="B10425" s="267" t="s">
        <v>18260</v>
      </c>
      <c r="C10425" s="267" t="s">
        <v>2525</v>
      </c>
      <c r="D10425" s="268"/>
      <c r="E10425" s="267">
        <v>70</v>
      </c>
      <c r="F10425" s="269">
        <v>1021</v>
      </c>
      <c r="G10425" s="270">
        <v>2051.8000000000002</v>
      </c>
      <c r="M10425" s="267">
        <v>-88.931339862220838</v>
      </c>
    </row>
    <row r="10426" spans="1:13" x14ac:dyDescent="0.25">
      <c r="A10426" s="267">
        <v>15090008</v>
      </c>
      <c r="B10426" s="267" t="s">
        <v>18262</v>
      </c>
      <c r="C10426" s="267" t="s">
        <v>2525</v>
      </c>
      <c r="D10426" s="268"/>
      <c r="E10426" s="267">
        <v>70</v>
      </c>
      <c r="F10426" s="269">
        <v>470</v>
      </c>
      <c r="G10426" s="270">
        <v>944</v>
      </c>
      <c r="M10426" s="267">
        <v>-90.305704132398674</v>
      </c>
    </row>
    <row r="10427" spans="1:13" x14ac:dyDescent="0.25">
      <c r="A10427" s="267">
        <v>15090010</v>
      </c>
      <c r="B10427" s="267" t="s">
        <v>18264</v>
      </c>
      <c r="C10427" s="267" t="s">
        <v>22275</v>
      </c>
      <c r="D10427" s="268"/>
      <c r="E10427" s="267">
        <v>50</v>
      </c>
      <c r="F10427" s="269">
        <v>806</v>
      </c>
      <c r="G10427" s="270">
        <v>1620.2</v>
      </c>
      <c r="M10427" s="267">
        <v>-57.530889535520906</v>
      </c>
    </row>
    <row r="10428" spans="1:13" x14ac:dyDescent="0.25">
      <c r="A10428" s="267">
        <v>15090070</v>
      </c>
      <c r="B10428" s="267" t="s">
        <v>18266</v>
      </c>
      <c r="C10428" s="267" t="s">
        <v>22275</v>
      </c>
      <c r="D10428" s="268"/>
      <c r="E10428" s="267">
        <v>70</v>
      </c>
      <c r="F10428" s="269">
        <v>4443</v>
      </c>
      <c r="G10428" s="270">
        <v>8931</v>
      </c>
      <c r="M10428" s="267">
        <v>-88.417259893943651</v>
      </c>
    </row>
    <row r="10429" spans="1:13" x14ac:dyDescent="0.25">
      <c r="A10429" s="267">
        <v>15090135</v>
      </c>
      <c r="B10429" s="267" t="s">
        <v>18268</v>
      </c>
      <c r="C10429" s="267" t="s">
        <v>2525</v>
      </c>
      <c r="D10429" s="268"/>
      <c r="E10429" s="267">
        <v>60</v>
      </c>
      <c r="F10429" s="269">
        <v>480</v>
      </c>
      <c r="G10429" s="270">
        <v>965.6</v>
      </c>
      <c r="M10429" s="267">
        <v>-79.355604912069339</v>
      </c>
    </row>
    <row r="10430" spans="1:13" x14ac:dyDescent="0.25">
      <c r="A10430" s="267">
        <v>15090180</v>
      </c>
      <c r="B10430" s="267" t="s">
        <v>18270</v>
      </c>
      <c r="C10430" s="267" t="s">
        <v>2525</v>
      </c>
      <c r="D10430" s="268"/>
      <c r="E10430" s="267">
        <v>70</v>
      </c>
      <c r="F10430" s="269">
        <v>748</v>
      </c>
      <c r="G10430" s="270">
        <v>1504.4</v>
      </c>
      <c r="M10430" s="267">
        <v>-88.808608751224995</v>
      </c>
    </row>
    <row r="10431" spans="1:13" x14ac:dyDescent="0.25">
      <c r="A10431" s="267">
        <v>15090220</v>
      </c>
      <c r="B10431" s="267" t="s">
        <v>18272</v>
      </c>
      <c r="C10431" s="267" t="s">
        <v>2525</v>
      </c>
      <c r="D10431" s="268"/>
      <c r="E10431" s="267">
        <v>70</v>
      </c>
      <c r="F10431" s="269">
        <v>475</v>
      </c>
      <c r="G10431" s="270">
        <v>954.8</v>
      </c>
      <c r="M10431" s="267">
        <v>-86.265676186065349</v>
      </c>
    </row>
    <row r="10432" spans="1:13" x14ac:dyDescent="0.25">
      <c r="A10432" s="267">
        <v>15090225</v>
      </c>
      <c r="B10432" s="267" t="s">
        <v>18274</v>
      </c>
      <c r="C10432" s="267" t="s">
        <v>22275</v>
      </c>
      <c r="D10432" s="268"/>
      <c r="E10432" s="267">
        <v>70</v>
      </c>
      <c r="F10432" s="269">
        <v>3421</v>
      </c>
      <c r="G10432" s="270">
        <v>6876</v>
      </c>
      <c r="M10432" s="267">
        <v>-88.412282507233286</v>
      </c>
    </row>
    <row r="10433" spans="1:13" x14ac:dyDescent="0.25">
      <c r="A10433" s="267">
        <v>15090245</v>
      </c>
      <c r="B10433" s="267" t="s">
        <v>18276</v>
      </c>
      <c r="C10433" s="267" t="s">
        <v>2525</v>
      </c>
      <c r="D10433" s="268"/>
      <c r="E10433" s="267">
        <v>70</v>
      </c>
      <c r="F10433" s="269">
        <v>644</v>
      </c>
      <c r="G10433" s="270">
        <v>1294.5999999999999</v>
      </c>
      <c r="M10433" s="267">
        <v>-86.836325549323433</v>
      </c>
    </row>
    <row r="10434" spans="1:13" x14ac:dyDescent="0.25">
      <c r="A10434" s="267">
        <v>15090270</v>
      </c>
      <c r="B10434" s="267" t="s">
        <v>18278</v>
      </c>
      <c r="C10434" s="267" t="s">
        <v>2525</v>
      </c>
      <c r="D10434" s="268"/>
      <c r="E10434" s="267">
        <v>70</v>
      </c>
      <c r="F10434" s="269">
        <v>472</v>
      </c>
      <c r="G10434" s="270">
        <v>948.8</v>
      </c>
      <c r="M10434" s="267">
        <v>-89.572298024641299</v>
      </c>
    </row>
    <row r="10435" spans="1:13" x14ac:dyDescent="0.25">
      <c r="A10435" s="267">
        <v>15090285</v>
      </c>
      <c r="B10435" s="267" t="s">
        <v>18280</v>
      </c>
      <c r="C10435" s="267" t="s">
        <v>2525</v>
      </c>
      <c r="D10435" s="268"/>
      <c r="E10435" s="267">
        <v>70</v>
      </c>
      <c r="F10435" s="269">
        <v>636</v>
      </c>
      <c r="G10435" s="270">
        <v>1277.8</v>
      </c>
      <c r="M10435" s="267">
        <v>-92.107106964294175</v>
      </c>
    </row>
    <row r="10436" spans="1:13" x14ac:dyDescent="0.25">
      <c r="A10436" s="267">
        <v>15090310</v>
      </c>
      <c r="B10436" s="267" t="s">
        <v>18282</v>
      </c>
      <c r="C10436" s="267" t="s">
        <v>2525</v>
      </c>
      <c r="D10436" s="268"/>
      <c r="E10436" s="267">
        <v>70</v>
      </c>
      <c r="F10436" s="269">
        <v>811</v>
      </c>
      <c r="G10436" s="270">
        <v>1630.2</v>
      </c>
      <c r="M10436" s="267">
        <v>-90.110308482651831</v>
      </c>
    </row>
    <row r="10437" spans="1:13" x14ac:dyDescent="0.25">
      <c r="A10437" s="267">
        <v>15090415</v>
      </c>
      <c r="B10437" s="267" t="s">
        <v>18284</v>
      </c>
      <c r="C10437" s="267" t="s">
        <v>22275</v>
      </c>
      <c r="D10437" s="268"/>
      <c r="E10437" s="267">
        <v>60</v>
      </c>
      <c r="F10437" s="269">
        <v>5302</v>
      </c>
      <c r="G10437" s="270">
        <v>10656.2</v>
      </c>
      <c r="M10437" s="267">
        <v>-83.906831466831818</v>
      </c>
    </row>
    <row r="10438" spans="1:13" x14ac:dyDescent="0.25">
      <c r="A10438" s="267">
        <v>15090435</v>
      </c>
      <c r="B10438" s="267" t="s">
        <v>18286</v>
      </c>
      <c r="C10438" s="267" t="s">
        <v>2525</v>
      </c>
      <c r="D10438" s="268"/>
      <c r="E10438" s="267">
        <v>70</v>
      </c>
      <c r="F10438" s="269">
        <v>555</v>
      </c>
      <c r="G10438" s="270">
        <v>1114.5999999999999</v>
      </c>
      <c r="M10438" s="267">
        <v>-87.106678481981419</v>
      </c>
    </row>
    <row r="10439" spans="1:13" x14ac:dyDescent="0.25">
      <c r="A10439" s="267">
        <v>15090445</v>
      </c>
      <c r="B10439" s="267" t="s">
        <v>18288</v>
      </c>
      <c r="C10439" s="267" t="s">
        <v>22275</v>
      </c>
      <c r="D10439" s="268"/>
      <c r="E10439" s="267">
        <v>70</v>
      </c>
      <c r="F10439" s="269">
        <v>465</v>
      </c>
      <c r="G10439" s="270">
        <v>935.4</v>
      </c>
      <c r="M10439" s="267">
        <v>-88.71889219154852</v>
      </c>
    </row>
    <row r="10440" spans="1:13" x14ac:dyDescent="0.25">
      <c r="A10440" s="267">
        <v>15090485</v>
      </c>
      <c r="B10440" s="267" t="s">
        <v>18290</v>
      </c>
      <c r="C10440" s="267" t="s">
        <v>2525</v>
      </c>
      <c r="D10440" s="268"/>
      <c r="E10440" s="267">
        <v>70</v>
      </c>
      <c r="F10440" s="269">
        <v>637</v>
      </c>
      <c r="G10440" s="270">
        <v>1281.2</v>
      </c>
      <c r="M10440" s="267">
        <v>-92.929886364156843</v>
      </c>
    </row>
    <row r="10441" spans="1:13" x14ac:dyDescent="0.25">
      <c r="A10441" s="267">
        <v>15090500</v>
      </c>
      <c r="B10441" s="267" t="s">
        <v>18292</v>
      </c>
      <c r="C10441" s="267" t="s">
        <v>2525</v>
      </c>
      <c r="D10441" s="268"/>
      <c r="E10441" s="267">
        <v>70</v>
      </c>
      <c r="F10441" s="269">
        <v>1138</v>
      </c>
      <c r="G10441" s="270">
        <v>2286.8000000000002</v>
      </c>
      <c r="M10441" s="267">
        <v>-89.708523725658068</v>
      </c>
    </row>
    <row r="10442" spans="1:13" x14ac:dyDescent="0.25">
      <c r="A10442" s="267">
        <v>15090520</v>
      </c>
      <c r="B10442" s="267" t="s">
        <v>18294</v>
      </c>
      <c r="C10442" s="267" t="s">
        <v>22275</v>
      </c>
      <c r="D10442" s="268"/>
      <c r="E10442" s="267">
        <v>70</v>
      </c>
      <c r="F10442" s="269">
        <v>2623</v>
      </c>
      <c r="G10442" s="270">
        <v>5272.2</v>
      </c>
      <c r="M10442" s="267">
        <v>-86.902330144994821</v>
      </c>
    </row>
    <row r="10443" spans="1:13" x14ac:dyDescent="0.25">
      <c r="A10443" s="267">
        <v>15090535</v>
      </c>
      <c r="B10443" s="267" t="s">
        <v>18296</v>
      </c>
      <c r="C10443" s="267" t="s">
        <v>22275</v>
      </c>
      <c r="D10443" s="268"/>
      <c r="E10443" s="267">
        <v>70</v>
      </c>
      <c r="F10443" s="269">
        <v>20516</v>
      </c>
      <c r="G10443" s="270">
        <v>41237.4</v>
      </c>
      <c r="M10443" s="267">
        <v>-85.176458973850856</v>
      </c>
    </row>
    <row r="10444" spans="1:13" x14ac:dyDescent="0.25">
      <c r="A10444" s="267">
        <v>15090546</v>
      </c>
      <c r="B10444" s="267" t="s">
        <v>18298</v>
      </c>
      <c r="C10444" s="267" t="s">
        <v>22275</v>
      </c>
      <c r="D10444" s="268"/>
      <c r="E10444" s="267">
        <v>70</v>
      </c>
      <c r="F10444" s="269">
        <v>5768</v>
      </c>
      <c r="G10444" s="270">
        <v>11594.4</v>
      </c>
      <c r="M10444" s="267">
        <v>-88.064793978438459</v>
      </c>
    </row>
    <row r="10445" spans="1:13" x14ac:dyDescent="0.25">
      <c r="A10445" s="267">
        <v>15090550</v>
      </c>
      <c r="B10445" s="267" t="s">
        <v>18300</v>
      </c>
      <c r="C10445" s="267" t="s">
        <v>22275</v>
      </c>
      <c r="D10445" s="268"/>
      <c r="E10445" s="267">
        <v>60</v>
      </c>
      <c r="F10445" s="269">
        <v>5328</v>
      </c>
      <c r="G10445" s="270">
        <v>10708.4</v>
      </c>
      <c r="M10445" s="267">
        <v>-84.885952793387744</v>
      </c>
    </row>
    <row r="10446" spans="1:13" x14ac:dyDescent="0.25">
      <c r="A10446" s="267">
        <v>15090610</v>
      </c>
      <c r="B10446" s="267" t="s">
        <v>18302</v>
      </c>
      <c r="C10446" s="267" t="s">
        <v>22275</v>
      </c>
      <c r="D10446" s="268"/>
      <c r="E10446" s="267">
        <v>70</v>
      </c>
      <c r="F10446" s="269">
        <v>599</v>
      </c>
      <c r="G10446" s="270">
        <v>1204</v>
      </c>
      <c r="M10446" s="267">
        <v>-92.081078962080653</v>
      </c>
    </row>
    <row r="10447" spans="1:13" x14ac:dyDescent="0.25">
      <c r="A10447" s="267">
        <v>15090631</v>
      </c>
      <c r="B10447" s="267" t="s">
        <v>18304</v>
      </c>
      <c r="C10447" s="267" t="s">
        <v>2525</v>
      </c>
      <c r="D10447" s="268"/>
      <c r="E10447" s="267">
        <v>70</v>
      </c>
      <c r="F10447" s="269">
        <v>702</v>
      </c>
      <c r="G10447" s="270">
        <v>1410.8</v>
      </c>
      <c r="M10447" s="267">
        <v>-88.612280669381363</v>
      </c>
    </row>
    <row r="10448" spans="1:13" x14ac:dyDescent="0.25">
      <c r="A10448" s="267">
        <v>15090635</v>
      </c>
      <c r="B10448" s="267" t="s">
        <v>21228</v>
      </c>
      <c r="C10448" s="267" t="s">
        <v>2525</v>
      </c>
      <c r="D10448" s="268"/>
      <c r="E10448" s="267">
        <v>70</v>
      </c>
      <c r="F10448" s="269">
        <v>481</v>
      </c>
      <c r="G10448" s="270">
        <v>966.6</v>
      </c>
      <c r="M10448" s="267">
        <v>-91.189710645058568</v>
      </c>
    </row>
    <row r="10449" spans="1:13" x14ac:dyDescent="0.25">
      <c r="A10449" s="267">
        <v>15091010</v>
      </c>
      <c r="B10449" s="267" t="s">
        <v>21230</v>
      </c>
      <c r="C10449" s="267" t="s">
        <v>22275</v>
      </c>
      <c r="D10449" s="268"/>
      <c r="E10449" s="267">
        <v>70</v>
      </c>
      <c r="F10449" s="269">
        <v>3656</v>
      </c>
      <c r="G10449" s="270">
        <v>7348.6</v>
      </c>
      <c r="M10449" s="267">
        <v>-88.49788904281165</v>
      </c>
    </row>
    <row r="10450" spans="1:13" x14ac:dyDescent="0.25">
      <c r="A10450" s="267">
        <v>15091020</v>
      </c>
      <c r="B10450" s="267" t="s">
        <v>21232</v>
      </c>
      <c r="C10450" s="267" t="s">
        <v>22275</v>
      </c>
      <c r="D10450" s="268"/>
      <c r="E10450" s="267">
        <v>70</v>
      </c>
      <c r="F10450" s="269">
        <v>4407</v>
      </c>
      <c r="G10450" s="270">
        <v>8858.6</v>
      </c>
      <c r="M10450" s="267">
        <v>-89.150440848944797</v>
      </c>
    </row>
    <row r="10451" spans="1:13" x14ac:dyDescent="0.25">
      <c r="A10451" s="267">
        <v>15091060</v>
      </c>
      <c r="B10451" s="267" t="s">
        <v>21234</v>
      </c>
      <c r="C10451" s="267" t="s">
        <v>22275</v>
      </c>
      <c r="D10451" s="268"/>
      <c r="E10451" s="267">
        <v>60</v>
      </c>
      <c r="F10451" s="269">
        <v>6375</v>
      </c>
      <c r="G10451" s="270">
        <v>12814.4</v>
      </c>
      <c r="M10451" s="267">
        <v>-84.896528501732035</v>
      </c>
    </row>
    <row r="10452" spans="1:13" x14ac:dyDescent="0.25">
      <c r="A10452" s="267">
        <v>15091110</v>
      </c>
      <c r="B10452" s="267" t="s">
        <v>21236</v>
      </c>
      <c r="C10452" s="267" t="s">
        <v>22275</v>
      </c>
      <c r="D10452" s="268"/>
      <c r="E10452" s="267">
        <v>60</v>
      </c>
      <c r="F10452" s="269">
        <v>6411</v>
      </c>
      <c r="G10452" s="270">
        <v>12886.6</v>
      </c>
      <c r="M10452" s="267">
        <v>-81.282516522300824</v>
      </c>
    </row>
    <row r="10453" spans="1:13" x14ac:dyDescent="0.25">
      <c r="A10453" s="267">
        <v>15091145</v>
      </c>
      <c r="B10453" s="267" t="s">
        <v>21238</v>
      </c>
      <c r="C10453" s="267" t="s">
        <v>22275</v>
      </c>
      <c r="D10453" s="268"/>
      <c r="E10453" s="267">
        <v>60</v>
      </c>
      <c r="F10453" s="269">
        <v>7285</v>
      </c>
      <c r="G10453" s="270">
        <v>14643.4</v>
      </c>
      <c r="M10453" s="267">
        <v>-83.687979648983827</v>
      </c>
    </row>
    <row r="10454" spans="1:13" x14ac:dyDescent="0.25">
      <c r="A10454" s="267">
        <v>15091160</v>
      </c>
      <c r="B10454" s="267" t="s">
        <v>21240</v>
      </c>
      <c r="C10454" s="267" t="s">
        <v>22275</v>
      </c>
      <c r="D10454" s="268"/>
      <c r="E10454" s="267">
        <v>70</v>
      </c>
      <c r="F10454" s="269">
        <v>5286</v>
      </c>
      <c r="G10454" s="270">
        <v>10624.2</v>
      </c>
      <c r="M10454" s="267">
        <v>-87.978054297833253</v>
      </c>
    </row>
    <row r="10455" spans="1:13" x14ac:dyDescent="0.25">
      <c r="A10455" s="267">
        <v>15091241</v>
      </c>
      <c r="B10455" s="267" t="s">
        <v>21242</v>
      </c>
      <c r="C10455" s="267" t="s">
        <v>22275</v>
      </c>
      <c r="D10455" s="268"/>
      <c r="E10455" s="267">
        <v>60</v>
      </c>
      <c r="F10455" s="269">
        <v>4323</v>
      </c>
      <c r="G10455" s="270">
        <v>8689.4</v>
      </c>
      <c r="M10455" s="267">
        <v>-82.882969976360698</v>
      </c>
    </row>
    <row r="10456" spans="1:13" x14ac:dyDescent="0.25">
      <c r="A10456" s="267">
        <v>15091375</v>
      </c>
      <c r="B10456" s="267" t="s">
        <v>21244</v>
      </c>
      <c r="C10456" s="267" t="s">
        <v>22275</v>
      </c>
      <c r="D10456" s="268"/>
      <c r="E10456" s="267">
        <v>50</v>
      </c>
      <c r="F10456" s="269">
        <v>23900</v>
      </c>
      <c r="G10456" s="270">
        <v>48040</v>
      </c>
      <c r="M10456" s="267">
        <v>-74.17885359453247</v>
      </c>
    </row>
    <row r="10457" spans="1:13" x14ac:dyDescent="0.25">
      <c r="A10457" s="267">
        <v>15091391</v>
      </c>
      <c r="B10457" s="267" t="s">
        <v>21246</v>
      </c>
      <c r="C10457" s="267" t="s">
        <v>22275</v>
      </c>
      <c r="D10457" s="268"/>
      <c r="E10457" s="267">
        <v>60</v>
      </c>
      <c r="F10457" s="269">
        <v>4854</v>
      </c>
      <c r="G10457" s="270">
        <v>9756.2000000000007</v>
      </c>
      <c r="M10457" s="267">
        <v>-82.683356709300298</v>
      </c>
    </row>
    <row r="10458" spans="1:13" x14ac:dyDescent="0.25">
      <c r="A10458" s="267">
        <v>16051000</v>
      </c>
      <c r="B10458" s="267" t="s">
        <v>21248</v>
      </c>
      <c r="C10458" s="267" t="s">
        <v>22275</v>
      </c>
      <c r="D10458" s="268"/>
      <c r="E10458" s="267">
        <v>60</v>
      </c>
      <c r="F10458" s="269">
        <v>101407</v>
      </c>
      <c r="G10458" s="270">
        <v>203828.2</v>
      </c>
      <c r="M10458" s="267">
        <v>-80.315578673271688</v>
      </c>
    </row>
    <row r="10459" spans="1:13" x14ac:dyDescent="0.25">
      <c r="A10459" s="267">
        <v>16052000</v>
      </c>
      <c r="B10459" s="267" t="s">
        <v>21250</v>
      </c>
      <c r="C10459" s="267" t="s">
        <v>22275</v>
      </c>
      <c r="D10459" s="268"/>
      <c r="E10459" s="267">
        <v>60</v>
      </c>
      <c r="F10459" s="269">
        <v>48294</v>
      </c>
      <c r="G10459" s="270">
        <v>97071.2</v>
      </c>
      <c r="M10459" s="267">
        <v>-83.77223608053383</v>
      </c>
    </row>
    <row r="10460" spans="1:13" x14ac:dyDescent="0.25">
      <c r="A10460" s="267">
        <v>16053000</v>
      </c>
      <c r="B10460" s="267" t="s">
        <v>21252</v>
      </c>
      <c r="C10460" s="267" t="s">
        <v>22275</v>
      </c>
      <c r="D10460" s="268"/>
      <c r="E10460" s="267">
        <v>50</v>
      </c>
      <c r="F10460" s="269">
        <v>52796</v>
      </c>
      <c r="G10460" s="270">
        <v>106120</v>
      </c>
      <c r="M10460" s="267">
        <v>-76.96889579645935</v>
      </c>
    </row>
    <row r="10461" spans="1:13" x14ac:dyDescent="0.25">
      <c r="A10461" s="267">
        <v>16054000</v>
      </c>
      <c r="B10461" s="267" t="s">
        <v>21254</v>
      </c>
      <c r="C10461" s="267" t="s">
        <v>22275</v>
      </c>
      <c r="D10461" s="268"/>
      <c r="E10461" s="267">
        <v>60</v>
      </c>
      <c r="F10461" s="269">
        <v>18558</v>
      </c>
      <c r="G10461" s="270">
        <v>37300.800000000003</v>
      </c>
      <c r="M10461" s="267">
        <v>-80.062648068429141</v>
      </c>
    </row>
    <row r="10462" spans="1:13" x14ac:dyDescent="0.25">
      <c r="A10462" s="267">
        <v>16055000</v>
      </c>
      <c r="B10462" s="267" t="s">
        <v>21256</v>
      </c>
      <c r="C10462" s="267" t="s">
        <v>22275</v>
      </c>
      <c r="D10462" s="268"/>
      <c r="E10462" s="267">
        <v>60</v>
      </c>
      <c r="F10462" s="269">
        <v>31856</v>
      </c>
      <c r="G10462" s="270">
        <v>64029.8</v>
      </c>
      <c r="M10462" s="267">
        <v>-84.031008669575215</v>
      </c>
    </row>
    <row r="10463" spans="1:13" x14ac:dyDescent="0.25">
      <c r="A10463" s="267">
        <v>16056000</v>
      </c>
      <c r="B10463" s="267" t="s">
        <v>6330</v>
      </c>
      <c r="C10463" s="267" t="s">
        <v>22275</v>
      </c>
      <c r="D10463" s="268"/>
      <c r="E10463" s="267">
        <v>60</v>
      </c>
      <c r="F10463" s="269">
        <v>20957</v>
      </c>
      <c r="G10463" s="270">
        <v>42123.199999999997</v>
      </c>
      <c r="M10463" s="267">
        <v>-81.763475884545613</v>
      </c>
    </row>
    <row r="10464" spans="1:13" x14ac:dyDescent="0.25">
      <c r="A10464" s="267">
        <v>16061001</v>
      </c>
      <c r="B10464" s="267" t="s">
        <v>21259</v>
      </c>
      <c r="C10464" s="267" t="s">
        <v>2525</v>
      </c>
      <c r="D10464" s="268"/>
      <c r="E10464" s="267">
        <v>70</v>
      </c>
      <c r="F10464" s="269">
        <v>504</v>
      </c>
      <c r="G10464" s="270">
        <v>1013.2</v>
      </c>
      <c r="M10464" s="267">
        <v>-87.611744460574556</v>
      </c>
    </row>
    <row r="10465" spans="1:13" x14ac:dyDescent="0.25">
      <c r="A10465" s="267">
        <v>16061002</v>
      </c>
      <c r="B10465" s="267" t="s">
        <v>21261</v>
      </c>
      <c r="C10465" s="267" t="s">
        <v>2525</v>
      </c>
      <c r="D10465" s="268"/>
      <c r="E10465" s="267">
        <v>60</v>
      </c>
      <c r="F10465" s="269">
        <v>55</v>
      </c>
      <c r="G10465" s="270">
        <v>111.2</v>
      </c>
      <c r="M10465" s="267">
        <v>-82.856357091909871</v>
      </c>
    </row>
    <row r="10466" spans="1:13" x14ac:dyDescent="0.25">
      <c r="A10466" s="267">
        <v>16061003</v>
      </c>
      <c r="B10466" s="267" t="s">
        <v>21263</v>
      </c>
      <c r="C10466" s="267" t="s">
        <v>2525</v>
      </c>
      <c r="D10466" s="268"/>
      <c r="E10466" s="267">
        <v>50</v>
      </c>
      <c r="F10466" s="269">
        <v>608</v>
      </c>
      <c r="G10466" s="270">
        <v>1223</v>
      </c>
      <c r="M10466" s="267">
        <v>-78.247011398242407</v>
      </c>
    </row>
    <row r="10467" spans="1:13" x14ac:dyDescent="0.25">
      <c r="A10467" s="267">
        <v>16061004</v>
      </c>
      <c r="B10467" s="267" t="s">
        <v>21265</v>
      </c>
      <c r="C10467" s="267" t="s">
        <v>2525</v>
      </c>
      <c r="D10467" s="268"/>
      <c r="E10467" s="267">
        <v>60</v>
      </c>
      <c r="F10467" s="269">
        <v>118</v>
      </c>
      <c r="G10467" s="270">
        <v>238</v>
      </c>
      <c r="M10467" s="267">
        <v>-84.092897019909387</v>
      </c>
    </row>
    <row r="10468" spans="1:13" x14ac:dyDescent="0.25">
      <c r="A10468" s="267">
        <v>16061007</v>
      </c>
      <c r="B10468" s="267" t="s">
        <v>21267</v>
      </c>
      <c r="C10468" s="267" t="s">
        <v>2525</v>
      </c>
      <c r="D10468" s="268"/>
      <c r="E10468" s="267">
        <v>70</v>
      </c>
      <c r="F10468" s="269">
        <v>293</v>
      </c>
      <c r="G10468" s="270">
        <v>589</v>
      </c>
      <c r="M10468" s="267">
        <v>-92.24089409262767</v>
      </c>
    </row>
    <row r="10469" spans="1:13" x14ac:dyDescent="0.25">
      <c r="A10469" s="267">
        <v>16061012</v>
      </c>
      <c r="B10469" s="267" t="s">
        <v>21269</v>
      </c>
      <c r="C10469" s="267" t="s">
        <v>2525</v>
      </c>
      <c r="D10469" s="268"/>
      <c r="E10469" s="267">
        <v>70</v>
      </c>
      <c r="F10469" s="269">
        <v>572</v>
      </c>
      <c r="G10469" s="270">
        <v>1149.4000000000001</v>
      </c>
      <c r="M10469" s="267">
        <v>-89.940825458234229</v>
      </c>
    </row>
    <row r="10470" spans="1:13" x14ac:dyDescent="0.25">
      <c r="A10470" s="267">
        <v>16061014</v>
      </c>
      <c r="B10470" s="267" t="s">
        <v>21271</v>
      </c>
      <c r="C10470" s="267" t="s">
        <v>2525</v>
      </c>
      <c r="D10470" s="268"/>
      <c r="E10470" s="267">
        <v>70</v>
      </c>
      <c r="F10470" s="269">
        <v>144</v>
      </c>
      <c r="G10470" s="270">
        <v>289</v>
      </c>
      <c r="M10470" s="267">
        <v>-88.492452006048424</v>
      </c>
    </row>
    <row r="10471" spans="1:13" x14ac:dyDescent="0.25">
      <c r="A10471" s="267">
        <v>16061015</v>
      </c>
      <c r="B10471" s="267" t="s">
        <v>21273</v>
      </c>
      <c r="C10471" s="267" t="s">
        <v>2525</v>
      </c>
      <c r="D10471" s="268"/>
      <c r="E10471" s="267">
        <v>70</v>
      </c>
      <c r="F10471" s="269">
        <v>552</v>
      </c>
      <c r="G10471" s="270">
        <v>1108.8</v>
      </c>
      <c r="M10471" s="267">
        <v>-92.418965358780355</v>
      </c>
    </row>
    <row r="10472" spans="1:13" x14ac:dyDescent="0.25">
      <c r="A10472" s="267">
        <v>16061017</v>
      </c>
      <c r="B10472" s="267" t="s">
        <v>21275</v>
      </c>
      <c r="C10472" s="267" t="s">
        <v>2525</v>
      </c>
      <c r="D10472" s="268"/>
      <c r="E10472" s="267">
        <v>70</v>
      </c>
      <c r="F10472" s="269">
        <v>1712</v>
      </c>
      <c r="G10472" s="270">
        <v>3440.6</v>
      </c>
      <c r="M10472" s="267">
        <v>-88.644017215044514</v>
      </c>
    </row>
    <row r="10473" spans="1:13" x14ac:dyDescent="0.25">
      <c r="A10473" s="267">
        <v>16061018</v>
      </c>
      <c r="B10473" s="267" t="s">
        <v>21277</v>
      </c>
      <c r="C10473" s="267" t="s">
        <v>2525</v>
      </c>
      <c r="D10473" s="268"/>
      <c r="E10473" s="267">
        <v>70</v>
      </c>
      <c r="F10473" s="269">
        <v>438</v>
      </c>
      <c r="G10473" s="270">
        <v>880.4</v>
      </c>
      <c r="M10473" s="267">
        <v>-88.588845920211213</v>
      </c>
    </row>
    <row r="10474" spans="1:13" x14ac:dyDescent="0.25">
      <c r="A10474" s="267">
        <v>16061019</v>
      </c>
      <c r="B10474" s="267" t="s">
        <v>21279</v>
      </c>
      <c r="C10474" s="267" t="s">
        <v>2525</v>
      </c>
      <c r="D10474" s="268"/>
      <c r="E10474" s="267">
        <v>70</v>
      </c>
      <c r="F10474" s="269">
        <v>266</v>
      </c>
      <c r="G10474" s="270">
        <v>535.4</v>
      </c>
      <c r="M10474" s="267">
        <v>-88.799822279261875</v>
      </c>
    </row>
    <row r="10475" spans="1:13" x14ac:dyDescent="0.25">
      <c r="A10475" s="267">
        <v>16061021</v>
      </c>
      <c r="B10475" s="267" t="s">
        <v>21281</v>
      </c>
      <c r="C10475" s="267" t="s">
        <v>2525</v>
      </c>
      <c r="D10475" s="268"/>
      <c r="E10475" s="267">
        <v>70</v>
      </c>
      <c r="F10475" s="269">
        <v>113</v>
      </c>
      <c r="G10475" s="270">
        <v>227.8</v>
      </c>
      <c r="M10475" s="267">
        <v>-92.721838320579295</v>
      </c>
    </row>
    <row r="10476" spans="1:13" x14ac:dyDescent="0.25">
      <c r="A10476" s="267">
        <v>16061022</v>
      </c>
      <c r="B10476" s="267" t="s">
        <v>21283</v>
      </c>
      <c r="C10476" s="267" t="s">
        <v>2525</v>
      </c>
      <c r="D10476" s="268"/>
      <c r="E10476" s="267">
        <v>50</v>
      </c>
      <c r="F10476" s="269">
        <v>592</v>
      </c>
      <c r="G10476" s="270">
        <v>1189.8</v>
      </c>
      <c r="M10476" s="267">
        <v>-78.540628416966342</v>
      </c>
    </row>
    <row r="10477" spans="1:13" x14ac:dyDescent="0.25">
      <c r="A10477" s="267">
        <v>16061023</v>
      </c>
      <c r="B10477" s="267" t="s">
        <v>21285</v>
      </c>
      <c r="C10477" s="267" t="s">
        <v>2525</v>
      </c>
      <c r="D10477" s="268"/>
      <c r="E10477" s="267">
        <v>70</v>
      </c>
      <c r="F10477" s="269">
        <v>41</v>
      </c>
      <c r="G10477" s="270">
        <v>81.8</v>
      </c>
      <c r="M10477" s="267">
        <v>-91.648402165848267</v>
      </c>
    </row>
    <row r="10478" spans="1:13" x14ac:dyDescent="0.25">
      <c r="A10478" s="267">
        <v>16061024</v>
      </c>
      <c r="B10478" s="267" t="s">
        <v>22231</v>
      </c>
      <c r="C10478" s="267" t="s">
        <v>2525</v>
      </c>
      <c r="D10478" s="268"/>
      <c r="E10478" s="267">
        <v>70</v>
      </c>
      <c r="F10478" s="269">
        <v>64</v>
      </c>
      <c r="G10478" s="270">
        <v>129.6</v>
      </c>
      <c r="M10478" s="267">
        <v>-92.61008790679432</v>
      </c>
    </row>
    <row r="10479" spans="1:13" x14ac:dyDescent="0.25">
      <c r="A10479" s="267">
        <v>16061025</v>
      </c>
      <c r="B10479" s="267" t="s">
        <v>21288</v>
      </c>
      <c r="C10479" s="267" t="s">
        <v>22275</v>
      </c>
      <c r="D10479" s="268"/>
      <c r="E10479" s="267">
        <v>60</v>
      </c>
      <c r="F10479" s="269">
        <v>2229</v>
      </c>
      <c r="G10479" s="270">
        <v>4481.2</v>
      </c>
      <c r="M10479" s="267">
        <v>-83.443749303295533</v>
      </c>
    </row>
    <row r="10480" spans="1:13" x14ac:dyDescent="0.25">
      <c r="A10480" s="267">
        <v>16061026</v>
      </c>
      <c r="B10480" s="267" t="s">
        <v>21290</v>
      </c>
      <c r="C10480" s="267" t="s">
        <v>2525</v>
      </c>
      <c r="D10480" s="268"/>
      <c r="E10480" s="267">
        <v>70</v>
      </c>
      <c r="F10480" s="269">
        <v>368</v>
      </c>
      <c r="G10480" s="270">
        <v>740</v>
      </c>
      <c r="M10480" s="267">
        <v>-92.023157689505709</v>
      </c>
    </row>
    <row r="10481" spans="1:13" x14ac:dyDescent="0.25">
      <c r="A10481" s="267">
        <v>16061027</v>
      </c>
      <c r="B10481" s="267" t="s">
        <v>21292</v>
      </c>
      <c r="C10481" s="267" t="s">
        <v>2525</v>
      </c>
      <c r="D10481" s="268"/>
      <c r="E10481" s="267">
        <v>70</v>
      </c>
      <c r="F10481" s="269">
        <v>637</v>
      </c>
      <c r="G10481" s="270">
        <v>1280.4000000000001</v>
      </c>
      <c r="M10481" s="267">
        <v>-91.155534347964618</v>
      </c>
    </row>
    <row r="10482" spans="1:13" x14ac:dyDescent="0.25">
      <c r="A10482" s="267">
        <v>16061028</v>
      </c>
      <c r="B10482" s="267" t="s">
        <v>21294</v>
      </c>
      <c r="C10482" s="267" t="s">
        <v>2525</v>
      </c>
      <c r="D10482" s="268"/>
      <c r="E10482" s="267">
        <v>70</v>
      </c>
      <c r="F10482" s="269">
        <v>44</v>
      </c>
      <c r="G10482" s="270">
        <v>88.6</v>
      </c>
      <c r="M10482" s="267">
        <v>-93.849252519295348</v>
      </c>
    </row>
    <row r="10483" spans="1:13" x14ac:dyDescent="0.25">
      <c r="A10483" s="267">
        <v>16061031</v>
      </c>
      <c r="B10483" s="267" t="s">
        <v>21296</v>
      </c>
      <c r="C10483" s="267" t="s">
        <v>2525</v>
      </c>
      <c r="D10483" s="268"/>
      <c r="E10483" s="267">
        <v>70</v>
      </c>
      <c r="F10483" s="269">
        <v>285</v>
      </c>
      <c r="G10483" s="270">
        <v>573</v>
      </c>
      <c r="M10483" s="267">
        <v>-90.46498812949244</v>
      </c>
    </row>
    <row r="10484" spans="1:13" x14ac:dyDescent="0.25">
      <c r="A10484" s="267">
        <v>16061032</v>
      </c>
      <c r="B10484" s="267" t="s">
        <v>21298</v>
      </c>
      <c r="C10484" s="267" t="s">
        <v>2525</v>
      </c>
      <c r="D10484" s="268"/>
      <c r="E10484" s="267">
        <v>70</v>
      </c>
      <c r="F10484" s="269">
        <v>149</v>
      </c>
      <c r="G10484" s="270">
        <v>298.60000000000002</v>
      </c>
      <c r="M10484" s="267">
        <v>-90.531851508586655</v>
      </c>
    </row>
    <row r="10485" spans="1:13" x14ac:dyDescent="0.25">
      <c r="A10485" s="267">
        <v>16061033</v>
      </c>
      <c r="B10485" s="267" t="s">
        <v>21300</v>
      </c>
      <c r="C10485" s="267" t="s">
        <v>2525</v>
      </c>
      <c r="D10485" s="268"/>
      <c r="E10485" s="267">
        <v>70</v>
      </c>
      <c r="F10485" s="269">
        <v>88</v>
      </c>
      <c r="G10485" s="270">
        <v>176.6</v>
      </c>
      <c r="M10485" s="267">
        <v>-89.428996910382097</v>
      </c>
    </row>
    <row r="10486" spans="1:13" x14ac:dyDescent="0.25">
      <c r="A10486" s="267">
        <v>16061034</v>
      </c>
      <c r="B10486" s="267" t="s">
        <v>21302</v>
      </c>
      <c r="C10486" s="267" t="s">
        <v>2525</v>
      </c>
      <c r="D10486" s="268"/>
      <c r="E10486" s="267">
        <v>60</v>
      </c>
      <c r="F10486" s="269">
        <v>505</v>
      </c>
      <c r="G10486" s="270">
        <v>1014.6</v>
      </c>
      <c r="M10486" s="267">
        <v>-84.717834213304528</v>
      </c>
    </row>
    <row r="10487" spans="1:13" x14ac:dyDescent="0.25">
      <c r="A10487" s="267">
        <v>16061035</v>
      </c>
      <c r="B10487" s="267" t="s">
        <v>21304</v>
      </c>
      <c r="C10487" s="267" t="s">
        <v>2525</v>
      </c>
      <c r="D10487" s="268"/>
      <c r="E10487" s="267">
        <v>70</v>
      </c>
      <c r="F10487" s="269">
        <v>581</v>
      </c>
      <c r="G10487" s="270">
        <v>1168.8</v>
      </c>
      <c r="M10487" s="267">
        <v>-88.194298966737335</v>
      </c>
    </row>
    <row r="10488" spans="1:13" x14ac:dyDescent="0.25">
      <c r="A10488" s="267">
        <v>16061036</v>
      </c>
      <c r="B10488" s="267" t="s">
        <v>21306</v>
      </c>
      <c r="C10488" s="267" t="s">
        <v>2525</v>
      </c>
      <c r="D10488" s="268"/>
      <c r="E10488" s="267">
        <v>60</v>
      </c>
      <c r="F10488" s="269">
        <v>316</v>
      </c>
      <c r="G10488" s="270">
        <v>636</v>
      </c>
      <c r="M10488" s="267">
        <v>-81.922229302658266</v>
      </c>
    </row>
    <row r="10489" spans="1:13" x14ac:dyDescent="0.25">
      <c r="A10489" s="267">
        <v>16061037</v>
      </c>
      <c r="B10489" s="267" t="s">
        <v>21308</v>
      </c>
      <c r="C10489" s="267" t="s">
        <v>2525</v>
      </c>
      <c r="D10489" s="268"/>
      <c r="E10489" s="267">
        <v>70</v>
      </c>
      <c r="F10489" s="269">
        <v>793</v>
      </c>
      <c r="G10489" s="270">
        <v>1594.2</v>
      </c>
      <c r="M10489" s="267">
        <v>-88.235838637450115</v>
      </c>
    </row>
    <row r="10490" spans="1:13" x14ac:dyDescent="0.25">
      <c r="A10490" s="267">
        <v>16061038</v>
      </c>
      <c r="B10490" s="267" t="s">
        <v>21310</v>
      </c>
      <c r="C10490" s="267" t="s">
        <v>2525</v>
      </c>
      <c r="D10490" s="268"/>
      <c r="E10490" s="267">
        <v>70</v>
      </c>
      <c r="F10490" s="269">
        <v>190</v>
      </c>
      <c r="G10490" s="270">
        <v>382.6</v>
      </c>
      <c r="M10490" s="267">
        <v>-86.803662055961837</v>
      </c>
    </row>
    <row r="10491" spans="1:13" x14ac:dyDescent="0.25">
      <c r="A10491" s="267">
        <v>16061039</v>
      </c>
      <c r="B10491" s="267" t="s">
        <v>21312</v>
      </c>
      <c r="C10491" s="267" t="s">
        <v>2525</v>
      </c>
      <c r="D10491" s="268"/>
      <c r="E10491" s="267">
        <v>70</v>
      </c>
      <c r="F10491" s="269">
        <v>87</v>
      </c>
      <c r="G10491" s="270">
        <v>174.4</v>
      </c>
      <c r="M10491" s="267">
        <v>-91.98589225828502</v>
      </c>
    </row>
    <row r="10492" spans="1:13" x14ac:dyDescent="0.25">
      <c r="A10492" s="267">
        <v>16061041</v>
      </c>
      <c r="B10492" s="267" t="s">
        <v>21314</v>
      </c>
      <c r="C10492" s="267" t="s">
        <v>2525</v>
      </c>
      <c r="D10492" s="268"/>
      <c r="E10492" s="267">
        <v>70</v>
      </c>
      <c r="F10492" s="269">
        <v>466</v>
      </c>
      <c r="G10492" s="270">
        <v>936</v>
      </c>
      <c r="M10492" s="267">
        <v>-91.624856989849732</v>
      </c>
    </row>
    <row r="10493" spans="1:13" x14ac:dyDescent="0.25">
      <c r="A10493" s="267">
        <v>16061043</v>
      </c>
      <c r="B10493" s="267" t="s">
        <v>4346</v>
      </c>
      <c r="C10493" s="267" t="s">
        <v>2525</v>
      </c>
      <c r="D10493" s="268"/>
      <c r="E10493" s="267">
        <v>70</v>
      </c>
      <c r="F10493" s="269">
        <v>211</v>
      </c>
      <c r="G10493" s="270">
        <v>424.2</v>
      </c>
      <c r="M10493" s="267">
        <v>-85.959011815218616</v>
      </c>
    </row>
    <row r="10494" spans="1:13" x14ac:dyDescent="0.25">
      <c r="A10494" s="267">
        <v>16061044</v>
      </c>
      <c r="B10494" s="267" t="s">
        <v>21317</v>
      </c>
      <c r="C10494" s="267" t="s">
        <v>2525</v>
      </c>
      <c r="D10494" s="268"/>
      <c r="E10494" s="267">
        <v>50</v>
      </c>
      <c r="F10494" s="269">
        <v>333</v>
      </c>
      <c r="G10494" s="270">
        <v>669</v>
      </c>
      <c r="M10494" s="267">
        <v>-74.1261128367954</v>
      </c>
    </row>
    <row r="10495" spans="1:13" x14ac:dyDescent="0.25">
      <c r="A10495" s="267">
        <v>16061045</v>
      </c>
      <c r="B10495" s="267" t="s">
        <v>21319</v>
      </c>
      <c r="C10495" s="267" t="s">
        <v>22275</v>
      </c>
      <c r="D10495" s="268"/>
      <c r="E10495" s="267">
        <v>60</v>
      </c>
      <c r="F10495" s="269">
        <v>8166</v>
      </c>
      <c r="G10495" s="270">
        <v>16414</v>
      </c>
      <c r="M10495" s="267">
        <v>-82.422894576603866</v>
      </c>
    </row>
    <row r="10496" spans="1:13" x14ac:dyDescent="0.25">
      <c r="A10496" s="267">
        <v>16061046</v>
      </c>
      <c r="B10496" s="267" t="s">
        <v>21321</v>
      </c>
      <c r="C10496" s="267" t="s">
        <v>2525</v>
      </c>
      <c r="D10496" s="268"/>
      <c r="E10496" s="267">
        <v>60</v>
      </c>
      <c r="F10496" s="269">
        <v>264</v>
      </c>
      <c r="G10496" s="270">
        <v>530</v>
      </c>
      <c r="M10496" s="267">
        <v>-84.825337820038897</v>
      </c>
    </row>
    <row r="10497" spans="1:13" x14ac:dyDescent="0.25">
      <c r="A10497" s="267">
        <v>16061047</v>
      </c>
      <c r="B10497" s="267" t="s">
        <v>21323</v>
      </c>
      <c r="C10497" s="267" t="s">
        <v>2525</v>
      </c>
      <c r="D10497" s="268"/>
      <c r="E10497" s="267">
        <v>70</v>
      </c>
      <c r="F10497" s="269">
        <v>375</v>
      </c>
      <c r="G10497" s="270">
        <v>753</v>
      </c>
      <c r="M10497" s="267">
        <v>-90.691164264131544</v>
      </c>
    </row>
    <row r="10498" spans="1:13" x14ac:dyDescent="0.25">
      <c r="A10498" s="267">
        <v>16061048</v>
      </c>
      <c r="B10498" s="267" t="s">
        <v>21325</v>
      </c>
      <c r="C10498" s="267" t="s">
        <v>2525</v>
      </c>
      <c r="D10498" s="268"/>
      <c r="E10498" s="267">
        <v>60</v>
      </c>
      <c r="F10498" s="269">
        <v>285</v>
      </c>
      <c r="G10498" s="270">
        <v>572</v>
      </c>
      <c r="M10498" s="267">
        <v>-80.332426743226534</v>
      </c>
    </row>
    <row r="10499" spans="1:13" x14ac:dyDescent="0.25">
      <c r="A10499" s="267">
        <v>16061049</v>
      </c>
      <c r="B10499" s="267" t="s">
        <v>21327</v>
      </c>
      <c r="C10499" s="267" t="s">
        <v>2525</v>
      </c>
      <c r="D10499" s="268"/>
      <c r="E10499" s="267">
        <v>70</v>
      </c>
      <c r="F10499" s="269">
        <v>677</v>
      </c>
      <c r="G10499" s="270">
        <v>1359.8</v>
      </c>
      <c r="M10499" s="267">
        <v>-91.524408435012177</v>
      </c>
    </row>
    <row r="10500" spans="1:13" x14ac:dyDescent="0.25">
      <c r="A10500" s="267">
        <v>16061052</v>
      </c>
      <c r="B10500" s="267" t="s">
        <v>21329</v>
      </c>
      <c r="C10500" s="267" t="s">
        <v>2525</v>
      </c>
      <c r="D10500" s="268"/>
      <c r="E10500" s="267">
        <v>70</v>
      </c>
      <c r="F10500" s="269">
        <v>607</v>
      </c>
      <c r="G10500" s="270">
        <v>1219.8</v>
      </c>
      <c r="M10500" s="267">
        <v>-91.561905637276524</v>
      </c>
    </row>
    <row r="10501" spans="1:13" x14ac:dyDescent="0.25">
      <c r="A10501" s="267">
        <v>16061054</v>
      </c>
      <c r="B10501" s="267" t="s">
        <v>21331</v>
      </c>
      <c r="C10501" s="267" t="s">
        <v>2525</v>
      </c>
      <c r="D10501" s="268"/>
      <c r="E10501" s="267">
        <v>70</v>
      </c>
      <c r="F10501" s="269">
        <v>303</v>
      </c>
      <c r="G10501" s="270">
        <v>609.6</v>
      </c>
      <c r="M10501" s="267">
        <v>-91.599507481104709</v>
      </c>
    </row>
    <row r="10502" spans="1:13" x14ac:dyDescent="0.25">
      <c r="A10502" s="267">
        <v>16061055</v>
      </c>
      <c r="B10502" s="267" t="s">
        <v>21333</v>
      </c>
      <c r="C10502" s="267" t="s">
        <v>2525</v>
      </c>
      <c r="D10502" s="268"/>
      <c r="E10502" s="267">
        <v>70</v>
      </c>
      <c r="F10502" s="269">
        <v>379</v>
      </c>
      <c r="G10502" s="270">
        <v>761.6</v>
      </c>
      <c r="M10502" s="267">
        <v>-91.080782181911687</v>
      </c>
    </row>
    <row r="10503" spans="1:13" x14ac:dyDescent="0.25">
      <c r="A10503" s="267">
        <v>16061056</v>
      </c>
      <c r="B10503" s="267" t="s">
        <v>21335</v>
      </c>
      <c r="C10503" s="267" t="s">
        <v>2525</v>
      </c>
      <c r="D10503" s="268"/>
      <c r="E10503" s="267">
        <v>70</v>
      </c>
      <c r="F10503" s="269">
        <v>268</v>
      </c>
      <c r="G10503" s="270">
        <v>539</v>
      </c>
      <c r="M10503" s="267">
        <v>-91.504243222641492</v>
      </c>
    </row>
    <row r="10504" spans="1:13" x14ac:dyDescent="0.25">
      <c r="A10504" s="267">
        <v>16061057</v>
      </c>
      <c r="B10504" s="267" t="s">
        <v>21337</v>
      </c>
      <c r="C10504" s="267" t="s">
        <v>2525</v>
      </c>
      <c r="D10504" s="268"/>
      <c r="E10504" s="267">
        <v>50</v>
      </c>
      <c r="F10504" s="269">
        <v>296</v>
      </c>
      <c r="G10504" s="270">
        <v>595.20000000000005</v>
      </c>
      <c r="M10504" s="267">
        <v>4.9154733781051618</v>
      </c>
    </row>
    <row r="10505" spans="1:13" x14ac:dyDescent="0.25">
      <c r="A10505" s="267">
        <v>16061058</v>
      </c>
      <c r="B10505" s="267" t="s">
        <v>21339</v>
      </c>
      <c r="C10505" s="267" t="s">
        <v>2525</v>
      </c>
      <c r="D10505" s="268"/>
      <c r="E10505" s="267">
        <v>70</v>
      </c>
      <c r="F10505" s="269">
        <v>685</v>
      </c>
      <c r="G10505" s="270">
        <v>1377.2</v>
      </c>
      <c r="M10505" s="267">
        <v>-89.687089836185308</v>
      </c>
    </row>
    <row r="10506" spans="1:13" x14ac:dyDescent="0.25">
      <c r="A10506" s="267">
        <v>16061059</v>
      </c>
      <c r="B10506" s="267" t="s">
        <v>21341</v>
      </c>
      <c r="C10506" s="267" t="s">
        <v>2525</v>
      </c>
      <c r="D10506" s="268"/>
      <c r="E10506" s="267">
        <v>60</v>
      </c>
      <c r="F10506" s="269">
        <v>208</v>
      </c>
      <c r="G10506" s="270">
        <v>418.8</v>
      </c>
      <c r="M10506" s="267">
        <v>-83.077474583593499</v>
      </c>
    </row>
    <row r="10507" spans="1:13" x14ac:dyDescent="0.25">
      <c r="A10507" s="267">
        <v>16061061</v>
      </c>
      <c r="B10507" s="267" t="s">
        <v>21343</v>
      </c>
      <c r="C10507" s="267" t="s">
        <v>2525</v>
      </c>
      <c r="D10507" s="268"/>
      <c r="E10507" s="267">
        <v>70</v>
      </c>
      <c r="F10507" s="269">
        <v>380</v>
      </c>
      <c r="G10507" s="270">
        <v>764.2</v>
      </c>
      <c r="M10507" s="267">
        <v>-90.114773713851847</v>
      </c>
    </row>
    <row r="10508" spans="1:13" x14ac:dyDescent="0.25">
      <c r="A10508" s="267">
        <v>16061062</v>
      </c>
      <c r="B10508" s="267" t="s">
        <v>13398</v>
      </c>
      <c r="C10508" s="267" t="s">
        <v>2525</v>
      </c>
      <c r="D10508" s="268"/>
      <c r="E10508" s="267">
        <v>70</v>
      </c>
      <c r="F10508" s="269">
        <v>97</v>
      </c>
      <c r="G10508" s="270">
        <v>195.8</v>
      </c>
      <c r="M10508" s="267">
        <v>-91.966001052547085</v>
      </c>
    </row>
    <row r="10509" spans="1:13" x14ac:dyDescent="0.25">
      <c r="A10509" s="267">
        <v>16061063</v>
      </c>
      <c r="B10509" s="267" t="s">
        <v>21346</v>
      </c>
      <c r="C10509" s="267" t="s">
        <v>2525</v>
      </c>
      <c r="D10509" s="268"/>
      <c r="E10509" s="267">
        <v>70</v>
      </c>
      <c r="F10509" s="269">
        <v>717</v>
      </c>
      <c r="G10509" s="270">
        <v>1441.6</v>
      </c>
      <c r="M10509" s="267">
        <v>-87.776920579067649</v>
      </c>
    </row>
    <row r="10510" spans="1:13" x14ac:dyDescent="0.25">
      <c r="A10510" s="267">
        <v>16061065</v>
      </c>
      <c r="B10510" s="267" t="s">
        <v>21348</v>
      </c>
      <c r="C10510" s="267" t="s">
        <v>2525</v>
      </c>
      <c r="D10510" s="268"/>
      <c r="E10510" s="267">
        <v>70</v>
      </c>
      <c r="F10510" s="269">
        <v>152</v>
      </c>
      <c r="G10510" s="270">
        <v>305.39999999999998</v>
      </c>
      <c r="M10510" s="267">
        <v>-91.169781829641778</v>
      </c>
    </row>
    <row r="10511" spans="1:13" x14ac:dyDescent="0.25">
      <c r="A10511" s="267">
        <v>16061066</v>
      </c>
      <c r="B10511" s="267" t="s">
        <v>21350</v>
      </c>
      <c r="C10511" s="267" t="s">
        <v>2525</v>
      </c>
      <c r="D10511" s="268"/>
      <c r="E10511" s="267">
        <v>70</v>
      </c>
      <c r="F10511" s="269">
        <v>122</v>
      </c>
      <c r="G10511" s="270">
        <v>245.4</v>
      </c>
      <c r="M10511" s="267">
        <v>-86.400981352785863</v>
      </c>
    </row>
    <row r="10512" spans="1:13" x14ac:dyDescent="0.25">
      <c r="A10512" s="267">
        <v>16061067</v>
      </c>
      <c r="B10512" s="267" t="s">
        <v>21352</v>
      </c>
      <c r="C10512" s="267" t="s">
        <v>2525</v>
      </c>
      <c r="D10512" s="268"/>
      <c r="E10512" s="267">
        <v>70</v>
      </c>
      <c r="F10512" s="269">
        <v>358</v>
      </c>
      <c r="G10512" s="270">
        <v>719.6</v>
      </c>
      <c r="M10512" s="267">
        <v>-92.333761943505067</v>
      </c>
    </row>
    <row r="10513" spans="1:13" x14ac:dyDescent="0.25">
      <c r="A10513" s="267">
        <v>16061068</v>
      </c>
      <c r="B10513" s="267" t="s">
        <v>21354</v>
      </c>
      <c r="C10513" s="267" t="s">
        <v>2525</v>
      </c>
      <c r="D10513" s="268"/>
      <c r="E10513" s="267">
        <v>70</v>
      </c>
      <c r="F10513" s="269">
        <v>160</v>
      </c>
      <c r="G10513" s="270">
        <v>320.60000000000002</v>
      </c>
      <c r="M10513" s="267">
        <v>-92.292819036363284</v>
      </c>
    </row>
    <row r="10514" spans="1:13" x14ac:dyDescent="0.25">
      <c r="A10514" s="267">
        <v>16061069</v>
      </c>
      <c r="B10514" s="267" t="s">
        <v>21356</v>
      </c>
      <c r="C10514" s="267" t="s">
        <v>2525</v>
      </c>
      <c r="D10514" s="268"/>
      <c r="E10514" s="267">
        <v>50</v>
      </c>
      <c r="F10514" s="269">
        <v>171</v>
      </c>
      <c r="G10514" s="270">
        <v>344.2</v>
      </c>
      <c r="M10514" s="267">
        <v>-70.567781152274662</v>
      </c>
    </row>
    <row r="10515" spans="1:13" x14ac:dyDescent="0.25">
      <c r="A10515" s="267">
        <v>16061074</v>
      </c>
      <c r="B10515" s="267" t="s">
        <v>21358</v>
      </c>
      <c r="C10515" s="267" t="s">
        <v>2525</v>
      </c>
      <c r="D10515" s="268"/>
      <c r="E10515" s="267">
        <v>70</v>
      </c>
      <c r="F10515" s="269">
        <v>1575</v>
      </c>
      <c r="G10515" s="270">
        <v>3165.4</v>
      </c>
      <c r="M10515" s="267">
        <v>-87.600220768078572</v>
      </c>
    </row>
    <row r="10516" spans="1:13" x14ac:dyDescent="0.25">
      <c r="A10516" s="267">
        <v>16061075</v>
      </c>
      <c r="B10516" s="267" t="s">
        <v>21360</v>
      </c>
      <c r="C10516" s="267" t="s">
        <v>2525</v>
      </c>
      <c r="D10516" s="268"/>
      <c r="E10516" s="267">
        <v>50</v>
      </c>
      <c r="F10516" s="269">
        <v>159</v>
      </c>
      <c r="G10516" s="270">
        <v>320.39999999999998</v>
      </c>
      <c r="M10516" s="267">
        <v>-71.999810860172559</v>
      </c>
    </row>
    <row r="10517" spans="1:13" x14ac:dyDescent="0.25">
      <c r="A10517" s="267">
        <v>16061076</v>
      </c>
      <c r="B10517" s="267" t="s">
        <v>21362</v>
      </c>
      <c r="C10517" s="267" t="s">
        <v>2525</v>
      </c>
      <c r="D10517" s="268"/>
      <c r="E10517" s="267">
        <v>60</v>
      </c>
      <c r="F10517" s="269">
        <v>393</v>
      </c>
      <c r="G10517" s="270">
        <v>790.2</v>
      </c>
      <c r="M10517" s="267">
        <v>-82.892790711045777</v>
      </c>
    </row>
    <row r="10518" spans="1:13" x14ac:dyDescent="0.25">
      <c r="A10518" s="267">
        <v>16061077</v>
      </c>
      <c r="B10518" s="267" t="s">
        <v>21364</v>
      </c>
      <c r="C10518" s="267" t="s">
        <v>2525</v>
      </c>
      <c r="D10518" s="268"/>
      <c r="E10518" s="267">
        <v>70</v>
      </c>
      <c r="F10518" s="269">
        <v>122</v>
      </c>
      <c r="G10518" s="270">
        <v>245.6</v>
      </c>
      <c r="M10518" s="267">
        <v>-93.050232099963821</v>
      </c>
    </row>
    <row r="10519" spans="1:13" x14ac:dyDescent="0.25">
      <c r="A10519" s="267">
        <v>16061078</v>
      </c>
      <c r="B10519" s="267" t="s">
        <v>17925</v>
      </c>
      <c r="C10519" s="267" t="s">
        <v>2525</v>
      </c>
      <c r="D10519" s="268"/>
      <c r="E10519" s="267">
        <v>70</v>
      </c>
      <c r="F10519" s="269">
        <v>119</v>
      </c>
      <c r="G10519" s="270">
        <v>238.8</v>
      </c>
      <c r="M10519" s="267">
        <v>-91.915467847539887</v>
      </c>
    </row>
    <row r="10520" spans="1:13" x14ac:dyDescent="0.25">
      <c r="A10520" s="267">
        <v>16061082</v>
      </c>
      <c r="B10520" s="267" t="s">
        <v>21367</v>
      </c>
      <c r="C10520" s="267" t="s">
        <v>2525</v>
      </c>
      <c r="D10520" s="268"/>
      <c r="E10520" s="267">
        <v>70</v>
      </c>
      <c r="F10520" s="269">
        <v>251</v>
      </c>
      <c r="G10520" s="270">
        <v>504</v>
      </c>
      <c r="M10520" s="267">
        <v>-90.985862612989962</v>
      </c>
    </row>
    <row r="10521" spans="1:13" x14ac:dyDescent="0.25">
      <c r="A10521" s="267">
        <v>16061083</v>
      </c>
      <c r="B10521" s="267" t="s">
        <v>21369</v>
      </c>
      <c r="C10521" s="267" t="s">
        <v>2525</v>
      </c>
      <c r="D10521" s="268"/>
      <c r="E10521" s="267">
        <v>70</v>
      </c>
      <c r="F10521" s="269">
        <v>130</v>
      </c>
      <c r="G10521" s="270">
        <v>262.2</v>
      </c>
      <c r="M10521" s="267">
        <v>-89.828215104717188</v>
      </c>
    </row>
    <row r="10522" spans="1:13" x14ac:dyDescent="0.25">
      <c r="A10522" s="267">
        <v>16061084</v>
      </c>
      <c r="B10522" s="267" t="s">
        <v>21371</v>
      </c>
      <c r="C10522" s="267" t="s">
        <v>2525</v>
      </c>
      <c r="D10522" s="268"/>
      <c r="E10522" s="267">
        <v>70</v>
      </c>
      <c r="F10522" s="269">
        <v>76</v>
      </c>
      <c r="G10522" s="270">
        <v>152.19999999999999</v>
      </c>
      <c r="M10522" s="267">
        <v>-93.036989784948972</v>
      </c>
    </row>
    <row r="10523" spans="1:13" x14ac:dyDescent="0.25">
      <c r="A10523" s="267">
        <v>16061085</v>
      </c>
      <c r="B10523" s="267" t="s">
        <v>21373</v>
      </c>
      <c r="C10523" s="267" t="s">
        <v>2525</v>
      </c>
      <c r="D10523" s="268"/>
      <c r="E10523" s="267">
        <v>70</v>
      </c>
      <c r="F10523" s="269">
        <v>59</v>
      </c>
      <c r="G10523" s="270">
        <v>118.8</v>
      </c>
      <c r="M10523" s="267">
        <v>-95.159977350170777</v>
      </c>
    </row>
    <row r="10524" spans="1:13" x14ac:dyDescent="0.25">
      <c r="A10524" s="267">
        <v>16061086</v>
      </c>
      <c r="B10524" s="267" t="s">
        <v>21375</v>
      </c>
      <c r="C10524" s="267" t="s">
        <v>2525</v>
      </c>
      <c r="D10524" s="268"/>
      <c r="E10524" s="267">
        <v>70</v>
      </c>
      <c r="F10524" s="269">
        <v>75</v>
      </c>
      <c r="G10524" s="270">
        <v>150.80000000000001</v>
      </c>
      <c r="M10524" s="267">
        <v>-90.714050735517404</v>
      </c>
    </row>
    <row r="10525" spans="1:13" x14ac:dyDescent="0.25">
      <c r="A10525" s="267">
        <v>16061087</v>
      </c>
      <c r="B10525" s="267" t="s">
        <v>21377</v>
      </c>
      <c r="C10525" s="267" t="s">
        <v>2525</v>
      </c>
      <c r="D10525" s="268"/>
      <c r="E10525" s="267">
        <v>70</v>
      </c>
      <c r="F10525" s="269">
        <v>329</v>
      </c>
      <c r="G10525" s="270">
        <v>661</v>
      </c>
      <c r="M10525" s="267">
        <v>-90.106767192021465</v>
      </c>
    </row>
    <row r="10526" spans="1:13" x14ac:dyDescent="0.25">
      <c r="A10526" s="267">
        <v>16061089</v>
      </c>
      <c r="B10526" s="267" t="s">
        <v>9807</v>
      </c>
      <c r="C10526" s="267" t="s">
        <v>2525</v>
      </c>
      <c r="D10526" s="268"/>
      <c r="E10526" s="267">
        <v>70</v>
      </c>
      <c r="F10526" s="269">
        <v>278</v>
      </c>
      <c r="G10526" s="270">
        <v>558.20000000000005</v>
      </c>
      <c r="M10526" s="267">
        <v>-88.829378682681252</v>
      </c>
    </row>
    <row r="10527" spans="1:13" x14ac:dyDescent="0.25">
      <c r="A10527" s="267">
        <v>16061091</v>
      </c>
      <c r="B10527" s="267" t="s">
        <v>21380</v>
      </c>
      <c r="C10527" s="267" t="s">
        <v>2525</v>
      </c>
      <c r="D10527" s="268"/>
      <c r="E10527" s="267">
        <v>70</v>
      </c>
      <c r="F10527" s="269">
        <v>126</v>
      </c>
      <c r="G10527" s="270">
        <v>254</v>
      </c>
      <c r="M10527" s="267">
        <v>-86.988492370456541</v>
      </c>
    </row>
    <row r="10528" spans="1:13" x14ac:dyDescent="0.25">
      <c r="A10528" s="267">
        <v>16061094</v>
      </c>
      <c r="B10528" s="267" t="s">
        <v>21382</v>
      </c>
      <c r="C10528" s="267" t="s">
        <v>2525</v>
      </c>
      <c r="D10528" s="268"/>
      <c r="E10528" s="267">
        <v>70</v>
      </c>
      <c r="F10528" s="269">
        <v>128</v>
      </c>
      <c r="G10528" s="270">
        <v>257.2</v>
      </c>
      <c r="M10528" s="267">
        <v>-90.619251011791945</v>
      </c>
    </row>
    <row r="10529" spans="1:13" x14ac:dyDescent="0.25">
      <c r="A10529" s="267">
        <v>16061096</v>
      </c>
      <c r="B10529" s="267" t="s">
        <v>21384</v>
      </c>
      <c r="C10529" s="267" t="s">
        <v>2525</v>
      </c>
      <c r="D10529" s="268"/>
      <c r="E10529" s="267">
        <v>60</v>
      </c>
      <c r="F10529" s="269">
        <v>193</v>
      </c>
      <c r="G10529" s="270">
        <v>387.6</v>
      </c>
      <c r="M10529" s="267">
        <v>-82.04752960522795</v>
      </c>
    </row>
    <row r="10530" spans="1:13" x14ac:dyDescent="0.25">
      <c r="A10530" s="267">
        <v>16061097</v>
      </c>
      <c r="B10530" s="267" t="s">
        <v>21386</v>
      </c>
      <c r="C10530" s="267" t="s">
        <v>2525</v>
      </c>
      <c r="D10530" s="268"/>
      <c r="E10530" s="267">
        <v>70</v>
      </c>
      <c r="F10530" s="269">
        <v>1273</v>
      </c>
      <c r="G10530" s="270">
        <v>2558.4</v>
      </c>
      <c r="M10530" s="267">
        <v>-85.607246677003104</v>
      </c>
    </row>
    <row r="10531" spans="1:13" x14ac:dyDescent="0.25">
      <c r="A10531" s="267">
        <v>16061098</v>
      </c>
      <c r="B10531" s="267" t="s">
        <v>21388</v>
      </c>
      <c r="C10531" s="267" t="s">
        <v>2525</v>
      </c>
      <c r="D10531" s="268"/>
      <c r="E10531" s="267">
        <v>70</v>
      </c>
      <c r="F10531" s="269">
        <v>120</v>
      </c>
      <c r="G10531" s="270">
        <v>241.6</v>
      </c>
      <c r="M10531" s="267">
        <v>-93.012494841252249</v>
      </c>
    </row>
    <row r="10532" spans="1:13" x14ac:dyDescent="0.25">
      <c r="A10532" s="267">
        <v>16061101</v>
      </c>
      <c r="B10532" s="267" t="s">
        <v>21390</v>
      </c>
      <c r="C10532" s="267" t="s">
        <v>2525</v>
      </c>
      <c r="D10532" s="268"/>
      <c r="E10532" s="267">
        <v>70</v>
      </c>
      <c r="F10532" s="269">
        <v>257</v>
      </c>
      <c r="G10532" s="270">
        <v>516.4</v>
      </c>
      <c r="M10532" s="267">
        <v>-86.46673188312154</v>
      </c>
    </row>
    <row r="10533" spans="1:13" x14ac:dyDescent="0.25">
      <c r="A10533" s="267">
        <v>16061102</v>
      </c>
      <c r="B10533" s="267" t="s">
        <v>21392</v>
      </c>
      <c r="C10533" s="267" t="s">
        <v>2525</v>
      </c>
      <c r="D10533" s="268"/>
      <c r="E10533" s="267">
        <v>70</v>
      </c>
      <c r="F10533" s="269">
        <v>163</v>
      </c>
      <c r="G10533" s="270">
        <v>327.60000000000002</v>
      </c>
      <c r="M10533" s="267">
        <v>-85.085691405664249</v>
      </c>
    </row>
    <row r="10534" spans="1:13" x14ac:dyDescent="0.25">
      <c r="A10534" s="267">
        <v>16061103</v>
      </c>
      <c r="B10534" s="267" t="s">
        <v>21394</v>
      </c>
      <c r="C10534" s="267" t="s">
        <v>2525</v>
      </c>
      <c r="D10534" s="268"/>
      <c r="E10534" s="267">
        <v>70</v>
      </c>
      <c r="F10534" s="269">
        <v>186</v>
      </c>
      <c r="G10534" s="270">
        <v>373.6</v>
      </c>
      <c r="M10534" s="267">
        <v>-92.563833826950898</v>
      </c>
    </row>
    <row r="10535" spans="1:13" x14ac:dyDescent="0.25">
      <c r="A10535" s="267">
        <v>16061105</v>
      </c>
      <c r="B10535" s="267" t="s">
        <v>21396</v>
      </c>
      <c r="C10535" s="267" t="s">
        <v>2525</v>
      </c>
      <c r="D10535" s="268"/>
      <c r="E10535" s="267">
        <v>70</v>
      </c>
      <c r="F10535" s="269">
        <v>121</v>
      </c>
      <c r="G10535" s="270">
        <v>242.4</v>
      </c>
      <c r="M10535" s="267">
        <v>-91.82412854642233</v>
      </c>
    </row>
    <row r="10536" spans="1:13" x14ac:dyDescent="0.25">
      <c r="A10536" s="267">
        <v>16061107</v>
      </c>
      <c r="B10536" s="267" t="s">
        <v>21398</v>
      </c>
      <c r="C10536" s="267" t="s">
        <v>2525</v>
      </c>
      <c r="D10536" s="268"/>
      <c r="E10536" s="267">
        <v>70</v>
      </c>
      <c r="F10536" s="269">
        <v>610</v>
      </c>
      <c r="G10536" s="270">
        <v>1226.8</v>
      </c>
      <c r="M10536" s="267">
        <v>-86.417462124831872</v>
      </c>
    </row>
    <row r="10537" spans="1:13" x14ac:dyDescent="0.25">
      <c r="A10537" s="267">
        <v>16061111</v>
      </c>
      <c r="B10537" s="267" t="s">
        <v>21400</v>
      </c>
      <c r="C10537" s="267" t="s">
        <v>2525</v>
      </c>
      <c r="D10537" s="268"/>
      <c r="E10537" s="267">
        <v>60</v>
      </c>
      <c r="F10537" s="269">
        <v>305</v>
      </c>
      <c r="G10537" s="270">
        <v>612.4</v>
      </c>
      <c r="M10537" s="267">
        <v>-82.790429492987045</v>
      </c>
    </row>
    <row r="10538" spans="1:13" x14ac:dyDescent="0.25">
      <c r="A10538" s="267">
        <v>16061113</v>
      </c>
      <c r="B10538" s="267" t="s">
        <v>21402</v>
      </c>
      <c r="C10538" s="267" t="s">
        <v>2525</v>
      </c>
      <c r="D10538" s="268"/>
      <c r="E10538" s="267">
        <v>70</v>
      </c>
      <c r="F10538" s="269">
        <v>1142</v>
      </c>
      <c r="G10538" s="270">
        <v>2296.1999999999998</v>
      </c>
      <c r="M10538" s="267">
        <v>-89.846339772656961</v>
      </c>
    </row>
    <row r="10539" spans="1:13" x14ac:dyDescent="0.25">
      <c r="A10539" s="267">
        <v>16061114</v>
      </c>
      <c r="B10539" s="267" t="s">
        <v>21404</v>
      </c>
      <c r="C10539" s="267" t="s">
        <v>2525</v>
      </c>
      <c r="D10539" s="268"/>
      <c r="E10539" s="267">
        <v>60</v>
      </c>
      <c r="F10539" s="269">
        <v>1237</v>
      </c>
      <c r="G10539" s="270">
        <v>2487.1999999999998</v>
      </c>
      <c r="M10539" s="267">
        <v>-82.641969612618553</v>
      </c>
    </row>
    <row r="10540" spans="1:13" x14ac:dyDescent="0.25">
      <c r="A10540" s="267">
        <v>16061115</v>
      </c>
      <c r="B10540" s="267" t="s">
        <v>21406</v>
      </c>
      <c r="C10540" s="267" t="s">
        <v>22275</v>
      </c>
      <c r="D10540" s="268"/>
      <c r="E10540" s="267">
        <v>60</v>
      </c>
      <c r="F10540" s="269">
        <v>9467</v>
      </c>
      <c r="G10540" s="270">
        <v>19028.2</v>
      </c>
      <c r="M10540" s="267">
        <v>-79.337098748254149</v>
      </c>
    </row>
    <row r="10541" spans="1:13" x14ac:dyDescent="0.25">
      <c r="A10541" s="267">
        <v>16061116</v>
      </c>
      <c r="B10541" s="267" t="s">
        <v>21408</v>
      </c>
      <c r="C10541" s="267" t="s">
        <v>2525</v>
      </c>
      <c r="D10541" s="268"/>
      <c r="E10541" s="267">
        <v>70</v>
      </c>
      <c r="F10541" s="269">
        <v>1933</v>
      </c>
      <c r="G10541" s="270">
        <v>3884.6</v>
      </c>
      <c r="M10541" s="267">
        <v>-87.52418646239704</v>
      </c>
    </row>
    <row r="10542" spans="1:13" x14ac:dyDescent="0.25">
      <c r="A10542" s="267">
        <v>16061117</v>
      </c>
      <c r="B10542" s="267" t="s">
        <v>21410</v>
      </c>
      <c r="C10542" s="267" t="s">
        <v>2525</v>
      </c>
      <c r="D10542" s="268"/>
      <c r="E10542" s="267">
        <v>70</v>
      </c>
      <c r="F10542" s="269">
        <v>2433</v>
      </c>
      <c r="G10542" s="270">
        <v>4889.3999999999996</v>
      </c>
      <c r="M10542" s="267">
        <v>-89.252180450849536</v>
      </c>
    </row>
    <row r="10543" spans="1:13" x14ac:dyDescent="0.25">
      <c r="A10543" s="267">
        <v>16062002</v>
      </c>
      <c r="B10543" s="267" t="s">
        <v>21412</v>
      </c>
      <c r="C10543" s="267" t="s">
        <v>22275</v>
      </c>
      <c r="D10543" s="268"/>
      <c r="E10543" s="267">
        <v>70</v>
      </c>
      <c r="F10543" s="269">
        <v>3248</v>
      </c>
      <c r="G10543" s="270">
        <v>6529.4</v>
      </c>
      <c r="M10543" s="267">
        <v>-85.268236492216715</v>
      </c>
    </row>
    <row r="10544" spans="1:13" x14ac:dyDescent="0.25">
      <c r="A10544" s="267">
        <v>16062004</v>
      </c>
      <c r="B10544" s="267" t="s">
        <v>2608</v>
      </c>
      <c r="C10544" s="267" t="s">
        <v>2525</v>
      </c>
      <c r="D10544" s="268"/>
      <c r="E10544" s="267">
        <v>70</v>
      </c>
      <c r="F10544" s="269">
        <v>110</v>
      </c>
      <c r="G10544" s="270">
        <v>222</v>
      </c>
      <c r="M10544" s="267">
        <v>-93.039531386134385</v>
      </c>
    </row>
    <row r="10545" spans="1:13" x14ac:dyDescent="0.25">
      <c r="A10545" s="267">
        <v>16062005</v>
      </c>
      <c r="B10545" s="267" t="s">
        <v>21415</v>
      </c>
      <c r="C10545" s="267" t="s">
        <v>22275</v>
      </c>
      <c r="D10545" s="268"/>
      <c r="E10545" s="267">
        <v>70</v>
      </c>
      <c r="F10545" s="269">
        <v>2798</v>
      </c>
      <c r="G10545" s="270">
        <v>5624.6</v>
      </c>
      <c r="M10545" s="267">
        <v>-88.20954009195367</v>
      </c>
    </row>
    <row r="10546" spans="1:13" x14ac:dyDescent="0.25">
      <c r="A10546" s="267">
        <v>16062006</v>
      </c>
      <c r="B10546" s="267" t="s">
        <v>21417</v>
      </c>
      <c r="C10546" s="267" t="s">
        <v>2525</v>
      </c>
      <c r="D10546" s="268"/>
      <c r="E10546" s="267">
        <v>70</v>
      </c>
      <c r="F10546" s="269">
        <v>49</v>
      </c>
      <c r="G10546" s="270">
        <v>98.4</v>
      </c>
      <c r="M10546" s="267">
        <v>-92.952864488012807</v>
      </c>
    </row>
    <row r="10547" spans="1:13" x14ac:dyDescent="0.25">
      <c r="A10547" s="267">
        <v>16062007</v>
      </c>
      <c r="B10547" s="267" t="s">
        <v>14715</v>
      </c>
      <c r="C10547" s="267" t="s">
        <v>2525</v>
      </c>
      <c r="D10547" s="268"/>
      <c r="E10547" s="267">
        <v>70</v>
      </c>
      <c r="F10547" s="269">
        <v>114</v>
      </c>
      <c r="G10547" s="270">
        <v>230</v>
      </c>
      <c r="M10547" s="267">
        <v>-87.604675334208153</v>
      </c>
    </row>
    <row r="10548" spans="1:13" x14ac:dyDescent="0.25">
      <c r="A10548" s="267">
        <v>16062008</v>
      </c>
      <c r="B10548" s="267" t="s">
        <v>21420</v>
      </c>
      <c r="C10548" s="267" t="s">
        <v>2525</v>
      </c>
      <c r="D10548" s="268"/>
      <c r="E10548" s="267">
        <v>70</v>
      </c>
      <c r="F10548" s="269">
        <v>531</v>
      </c>
      <c r="G10548" s="270">
        <v>1066.5999999999999</v>
      </c>
      <c r="M10548" s="267">
        <v>-89.235430096122087</v>
      </c>
    </row>
    <row r="10549" spans="1:13" x14ac:dyDescent="0.25">
      <c r="A10549" s="267">
        <v>16062009</v>
      </c>
      <c r="B10549" s="267" t="s">
        <v>21422</v>
      </c>
      <c r="C10549" s="267" t="s">
        <v>2525</v>
      </c>
      <c r="D10549" s="268"/>
      <c r="E10549" s="267">
        <v>70</v>
      </c>
      <c r="F10549" s="269">
        <v>476</v>
      </c>
      <c r="G10549" s="270">
        <v>956.8</v>
      </c>
      <c r="M10549" s="267">
        <v>-90.624485243319413</v>
      </c>
    </row>
    <row r="10550" spans="1:13" x14ac:dyDescent="0.25">
      <c r="A10550" s="267">
        <v>16062014</v>
      </c>
      <c r="B10550" s="267" t="s">
        <v>22232</v>
      </c>
      <c r="C10550" s="267" t="s">
        <v>2525</v>
      </c>
      <c r="D10550" s="268"/>
      <c r="E10550" s="267">
        <v>70</v>
      </c>
      <c r="F10550" s="269">
        <v>183</v>
      </c>
      <c r="G10550" s="270">
        <v>367.4</v>
      </c>
      <c r="M10550" s="267">
        <v>-89.774399304012306</v>
      </c>
    </row>
    <row r="10551" spans="1:13" x14ac:dyDescent="0.25">
      <c r="A10551" s="267">
        <v>16062016</v>
      </c>
      <c r="B10551" s="267" t="s">
        <v>21425</v>
      </c>
      <c r="C10551" s="267" t="s">
        <v>2525</v>
      </c>
      <c r="D10551" s="268"/>
      <c r="E10551" s="267">
        <v>70</v>
      </c>
      <c r="F10551" s="269">
        <v>105</v>
      </c>
      <c r="G10551" s="270">
        <v>210.8</v>
      </c>
      <c r="M10551" s="267">
        <v>-89.140581310532596</v>
      </c>
    </row>
    <row r="10552" spans="1:13" x14ac:dyDescent="0.25">
      <c r="A10552" s="267">
        <v>16062018</v>
      </c>
      <c r="B10552" s="267" t="s">
        <v>21427</v>
      </c>
      <c r="C10552" s="267" t="s">
        <v>2525</v>
      </c>
      <c r="D10552" s="268"/>
      <c r="E10552" s="267">
        <v>70</v>
      </c>
      <c r="F10552" s="269">
        <v>189</v>
      </c>
      <c r="G10552" s="270">
        <v>380.8</v>
      </c>
      <c r="M10552" s="267">
        <v>-90.531996939880159</v>
      </c>
    </row>
    <row r="10553" spans="1:13" x14ac:dyDescent="0.25">
      <c r="A10553" s="267">
        <v>16062024</v>
      </c>
      <c r="B10553" s="267" t="s">
        <v>21429</v>
      </c>
      <c r="C10553" s="267" t="s">
        <v>2525</v>
      </c>
      <c r="D10553" s="268"/>
      <c r="E10553" s="267">
        <v>70</v>
      </c>
      <c r="F10553" s="269">
        <v>239</v>
      </c>
      <c r="G10553" s="270">
        <v>479.6</v>
      </c>
      <c r="M10553" s="267">
        <v>-91.156411592920549</v>
      </c>
    </row>
    <row r="10554" spans="1:13" x14ac:dyDescent="0.25">
      <c r="A10554" s="267">
        <v>16062025</v>
      </c>
      <c r="B10554" s="267" t="s">
        <v>21431</v>
      </c>
      <c r="C10554" s="267" t="s">
        <v>2525</v>
      </c>
      <c r="D10554" s="268"/>
      <c r="E10554" s="267">
        <v>70</v>
      </c>
      <c r="F10554" s="269">
        <v>188</v>
      </c>
      <c r="G10554" s="270">
        <v>378.8</v>
      </c>
      <c r="M10554" s="267">
        <v>-90.034152828977739</v>
      </c>
    </row>
    <row r="10555" spans="1:13" x14ac:dyDescent="0.25">
      <c r="A10555" s="267">
        <v>16062026</v>
      </c>
      <c r="B10555" s="267" t="s">
        <v>21433</v>
      </c>
      <c r="C10555" s="267" t="s">
        <v>2525</v>
      </c>
      <c r="D10555" s="268"/>
      <c r="E10555" s="267">
        <v>70</v>
      </c>
      <c r="F10555" s="269">
        <v>574</v>
      </c>
      <c r="G10555" s="270">
        <v>1153.4000000000001</v>
      </c>
      <c r="M10555" s="267">
        <v>-89.937785534060168</v>
      </c>
    </row>
    <row r="10556" spans="1:13" x14ac:dyDescent="0.25">
      <c r="A10556" s="267">
        <v>16062029</v>
      </c>
      <c r="B10556" s="267" t="s">
        <v>21435</v>
      </c>
      <c r="C10556" s="267" t="s">
        <v>2525</v>
      </c>
      <c r="D10556" s="268"/>
      <c r="E10556" s="267">
        <v>70</v>
      </c>
      <c r="F10556" s="269">
        <v>148</v>
      </c>
      <c r="G10556" s="270">
        <v>296.8</v>
      </c>
      <c r="M10556" s="267">
        <v>-90.437243716282509</v>
      </c>
    </row>
    <row r="10557" spans="1:13" x14ac:dyDescent="0.25">
      <c r="A10557" s="267">
        <v>16062033</v>
      </c>
      <c r="B10557" s="267" t="s">
        <v>21437</v>
      </c>
      <c r="C10557" s="267" t="s">
        <v>2525</v>
      </c>
      <c r="D10557" s="268"/>
      <c r="E10557" s="267">
        <v>70</v>
      </c>
      <c r="F10557" s="269">
        <v>280</v>
      </c>
      <c r="G10557" s="270">
        <v>561.79999999999995</v>
      </c>
      <c r="M10557" s="267">
        <v>-87.042412584760811</v>
      </c>
    </row>
    <row r="10558" spans="1:13" x14ac:dyDescent="0.25">
      <c r="A10558" s="267">
        <v>16062036</v>
      </c>
      <c r="B10558" s="267" t="s">
        <v>22233</v>
      </c>
      <c r="C10558" s="267" t="s">
        <v>2525</v>
      </c>
      <c r="D10558" s="268"/>
      <c r="E10558" s="267">
        <v>70</v>
      </c>
      <c r="F10558" s="269">
        <v>557</v>
      </c>
      <c r="G10558" s="270">
        <v>1120.2</v>
      </c>
      <c r="M10558" s="267">
        <v>-88.145519013421406</v>
      </c>
    </row>
    <row r="10559" spans="1:13" x14ac:dyDescent="0.25">
      <c r="A10559" s="267">
        <v>16062037</v>
      </c>
      <c r="B10559" s="267" t="s">
        <v>21440</v>
      </c>
      <c r="C10559" s="267" t="s">
        <v>2525</v>
      </c>
      <c r="D10559" s="268"/>
      <c r="E10559" s="267">
        <v>70</v>
      </c>
      <c r="F10559" s="269">
        <v>351</v>
      </c>
      <c r="G10559" s="270">
        <v>705</v>
      </c>
      <c r="M10559" s="267">
        <v>-88.060029182818141</v>
      </c>
    </row>
    <row r="10560" spans="1:13" x14ac:dyDescent="0.25">
      <c r="A10560" s="267">
        <v>16062039</v>
      </c>
      <c r="B10560" s="267" t="s">
        <v>21442</v>
      </c>
      <c r="C10560" s="267" t="s">
        <v>2525</v>
      </c>
      <c r="D10560" s="268"/>
      <c r="E10560" s="267">
        <v>70</v>
      </c>
      <c r="F10560" s="269">
        <v>436</v>
      </c>
      <c r="G10560" s="270">
        <v>876.2</v>
      </c>
      <c r="M10560" s="267">
        <v>-90.483480490846759</v>
      </c>
    </row>
    <row r="10561" spans="1:13" x14ac:dyDescent="0.25">
      <c r="A10561" s="267">
        <v>16062041</v>
      </c>
      <c r="B10561" s="267" t="s">
        <v>21444</v>
      </c>
      <c r="C10561" s="267" t="s">
        <v>22275</v>
      </c>
      <c r="D10561" s="268"/>
      <c r="E10561" s="267">
        <v>60</v>
      </c>
      <c r="F10561" s="269">
        <v>21331</v>
      </c>
      <c r="G10561" s="270">
        <v>42875.8</v>
      </c>
      <c r="M10561" s="267">
        <v>-81.625124391811866</v>
      </c>
    </row>
    <row r="10562" spans="1:13" x14ac:dyDescent="0.25">
      <c r="A10562" s="267">
        <v>16062049</v>
      </c>
      <c r="B10562" s="267" t="s">
        <v>21446</v>
      </c>
      <c r="C10562" s="267" t="s">
        <v>2525</v>
      </c>
      <c r="D10562" s="268"/>
      <c r="E10562" s="267">
        <v>70</v>
      </c>
      <c r="F10562" s="269">
        <v>1568</v>
      </c>
      <c r="G10562" s="270">
        <v>3152.6</v>
      </c>
      <c r="M10562" s="267">
        <v>-89.249924582172767</v>
      </c>
    </row>
    <row r="10563" spans="1:13" x14ac:dyDescent="0.25">
      <c r="A10563" s="267">
        <v>16062054</v>
      </c>
      <c r="B10563" s="267" t="s">
        <v>9571</v>
      </c>
      <c r="C10563" s="267" t="s">
        <v>2525</v>
      </c>
      <c r="D10563" s="268"/>
      <c r="E10563" s="267">
        <v>60</v>
      </c>
      <c r="F10563" s="269">
        <v>459</v>
      </c>
      <c r="G10563" s="270">
        <v>921.6</v>
      </c>
      <c r="M10563" s="267">
        <v>-82.327909264880688</v>
      </c>
    </row>
    <row r="10564" spans="1:13" x14ac:dyDescent="0.25">
      <c r="A10564" s="267">
        <v>16062058</v>
      </c>
      <c r="B10564" s="267" t="s">
        <v>21449</v>
      </c>
      <c r="C10564" s="267" t="s">
        <v>2525</v>
      </c>
      <c r="D10564" s="268"/>
      <c r="E10564" s="267">
        <v>70</v>
      </c>
      <c r="F10564" s="269">
        <v>700</v>
      </c>
      <c r="G10564" s="270">
        <v>1406.6</v>
      </c>
      <c r="M10564" s="267">
        <v>-89.209116160782045</v>
      </c>
    </row>
    <row r="10565" spans="1:13" x14ac:dyDescent="0.25">
      <c r="A10565" s="267">
        <v>16062059</v>
      </c>
      <c r="B10565" s="267" t="s">
        <v>21451</v>
      </c>
      <c r="C10565" s="267" t="s">
        <v>2525</v>
      </c>
      <c r="D10565" s="268"/>
      <c r="E10565" s="267">
        <v>70</v>
      </c>
      <c r="F10565" s="269">
        <v>500</v>
      </c>
      <c r="G10565" s="270">
        <v>1005.4</v>
      </c>
      <c r="M10565" s="267">
        <v>-90.364812725577963</v>
      </c>
    </row>
    <row r="10566" spans="1:13" x14ac:dyDescent="0.25">
      <c r="A10566" s="267">
        <v>16062062</v>
      </c>
      <c r="B10566" s="267" t="s">
        <v>3092</v>
      </c>
      <c r="C10566" s="267" t="s">
        <v>2525</v>
      </c>
      <c r="D10566" s="268"/>
      <c r="E10566" s="267">
        <v>70</v>
      </c>
      <c r="F10566" s="269">
        <v>1220</v>
      </c>
      <c r="G10566" s="270">
        <v>2452.6</v>
      </c>
      <c r="M10566" s="267">
        <v>-90.932750371106152</v>
      </c>
    </row>
    <row r="10567" spans="1:13" x14ac:dyDescent="0.25">
      <c r="A10567" s="267">
        <v>16062063</v>
      </c>
      <c r="B10567" s="267" t="s">
        <v>21454</v>
      </c>
      <c r="C10567" s="267" t="s">
        <v>2525</v>
      </c>
      <c r="D10567" s="268"/>
      <c r="E10567" s="267">
        <v>70</v>
      </c>
      <c r="F10567" s="269">
        <v>1669</v>
      </c>
      <c r="G10567" s="270">
        <v>3353.8</v>
      </c>
      <c r="M10567" s="267">
        <v>-88.260426284577832</v>
      </c>
    </row>
    <row r="10568" spans="1:13" x14ac:dyDescent="0.25">
      <c r="A10568" s="267">
        <v>16062064</v>
      </c>
      <c r="B10568" s="267" t="s">
        <v>22324</v>
      </c>
      <c r="C10568" s="267" t="s">
        <v>22275</v>
      </c>
      <c r="D10568" s="268"/>
      <c r="E10568" s="267">
        <v>70</v>
      </c>
      <c r="F10568" s="269">
        <v>2536</v>
      </c>
      <c r="G10568" s="270">
        <v>5097.3999999999996</v>
      </c>
      <c r="M10568" s="267">
        <v>-90.512984143042317</v>
      </c>
    </row>
    <row r="10569" spans="1:13" x14ac:dyDescent="0.25">
      <c r="A10569" s="267">
        <v>16062065</v>
      </c>
      <c r="B10569" s="267" t="s">
        <v>21457</v>
      </c>
      <c r="C10569" s="267" t="s">
        <v>2525</v>
      </c>
      <c r="D10569" s="268"/>
      <c r="E10569" s="267">
        <v>70</v>
      </c>
      <c r="F10569" s="269">
        <v>3058</v>
      </c>
      <c r="G10569" s="270">
        <v>6146.6</v>
      </c>
      <c r="M10569" s="267">
        <v>-88.929702625084801</v>
      </c>
    </row>
    <row r="10570" spans="1:13" x14ac:dyDescent="0.25">
      <c r="A10570" s="267">
        <v>16063003</v>
      </c>
      <c r="B10570" s="267" t="s">
        <v>21459</v>
      </c>
      <c r="C10570" s="267" t="s">
        <v>22275</v>
      </c>
      <c r="D10570" s="268"/>
      <c r="E10570" s="267">
        <v>60</v>
      </c>
      <c r="F10570" s="269">
        <v>7822</v>
      </c>
      <c r="G10570" s="270">
        <v>15721.6</v>
      </c>
      <c r="M10570" s="267">
        <v>-84.35184691654068</v>
      </c>
    </row>
    <row r="10571" spans="1:13" x14ac:dyDescent="0.25">
      <c r="A10571" s="267">
        <v>16063004</v>
      </c>
      <c r="B10571" s="267" t="s">
        <v>21461</v>
      </c>
      <c r="C10571" s="267" t="s">
        <v>2525</v>
      </c>
      <c r="D10571" s="268"/>
      <c r="E10571" s="267">
        <v>60</v>
      </c>
      <c r="F10571" s="269">
        <v>2399</v>
      </c>
      <c r="G10571" s="270">
        <v>4821.2</v>
      </c>
      <c r="M10571" s="267">
        <v>-81.487537737143271</v>
      </c>
    </row>
    <row r="10572" spans="1:13" x14ac:dyDescent="0.25">
      <c r="A10572" s="267">
        <v>16063006</v>
      </c>
      <c r="B10572" s="267" t="s">
        <v>21463</v>
      </c>
      <c r="C10572" s="267" t="s">
        <v>2525</v>
      </c>
      <c r="D10572" s="268"/>
      <c r="E10572" s="267">
        <v>70</v>
      </c>
      <c r="F10572" s="269">
        <v>400</v>
      </c>
      <c r="G10572" s="270">
        <v>805</v>
      </c>
      <c r="M10572" s="267">
        <v>-87.035636390705008</v>
      </c>
    </row>
    <row r="10573" spans="1:13" x14ac:dyDescent="0.25">
      <c r="A10573" s="267">
        <v>16063007</v>
      </c>
      <c r="B10573" s="267" t="s">
        <v>22325</v>
      </c>
      <c r="C10573" s="267" t="s">
        <v>22275</v>
      </c>
      <c r="D10573" s="268"/>
      <c r="E10573" s="267">
        <v>50</v>
      </c>
      <c r="F10573" s="269">
        <v>2173</v>
      </c>
      <c r="G10573" s="270">
        <v>4368.6000000000004</v>
      </c>
      <c r="M10573" s="267">
        <v>-78.825021841190079</v>
      </c>
    </row>
    <row r="10574" spans="1:13" x14ac:dyDescent="0.25">
      <c r="A10574" s="267">
        <v>16063008</v>
      </c>
      <c r="B10574" s="267" t="s">
        <v>21466</v>
      </c>
      <c r="C10574" s="267" t="s">
        <v>2525</v>
      </c>
      <c r="D10574" s="268"/>
      <c r="E10574" s="267">
        <v>50</v>
      </c>
      <c r="F10574" s="269">
        <v>340</v>
      </c>
      <c r="G10574" s="270">
        <v>683.4</v>
      </c>
      <c r="M10574" s="267">
        <v>-49.858405153552873</v>
      </c>
    </row>
    <row r="10575" spans="1:13" x14ac:dyDescent="0.25">
      <c r="A10575" s="267">
        <v>16063009</v>
      </c>
      <c r="B10575" s="267" t="s">
        <v>21468</v>
      </c>
      <c r="C10575" s="267" t="s">
        <v>2525</v>
      </c>
      <c r="D10575" s="268"/>
      <c r="E10575" s="267">
        <v>70</v>
      </c>
      <c r="F10575" s="269">
        <v>192</v>
      </c>
      <c r="G10575" s="270">
        <v>385.4</v>
      </c>
      <c r="M10575" s="267">
        <v>-92.520445042793583</v>
      </c>
    </row>
    <row r="10576" spans="1:13" x14ac:dyDescent="0.25">
      <c r="A10576" s="267">
        <v>16063011</v>
      </c>
      <c r="B10576" s="267" t="s">
        <v>21470</v>
      </c>
      <c r="C10576" s="267" t="s">
        <v>2525</v>
      </c>
      <c r="D10576" s="268"/>
      <c r="E10576" s="267">
        <v>50</v>
      </c>
      <c r="F10576" s="269">
        <v>670</v>
      </c>
      <c r="G10576" s="270">
        <v>1346.2</v>
      </c>
      <c r="M10576" s="267">
        <v>-74.7492936583713</v>
      </c>
    </row>
    <row r="10577" spans="1:13" x14ac:dyDescent="0.25">
      <c r="A10577" s="267">
        <v>16063013</v>
      </c>
      <c r="B10577" s="267" t="s">
        <v>21472</v>
      </c>
      <c r="C10577" s="267" t="s">
        <v>22275</v>
      </c>
      <c r="D10577" s="268"/>
      <c r="E10577" s="267">
        <v>50</v>
      </c>
      <c r="F10577" s="269">
        <v>1208</v>
      </c>
      <c r="G10577" s="270">
        <v>2427.6</v>
      </c>
      <c r="M10577" s="267">
        <v>-72.874409165628762</v>
      </c>
    </row>
    <row r="10578" spans="1:13" x14ac:dyDescent="0.25">
      <c r="A10578" s="267">
        <v>16063014</v>
      </c>
      <c r="B10578" s="267" t="s">
        <v>21474</v>
      </c>
      <c r="C10578" s="267" t="s">
        <v>2525</v>
      </c>
      <c r="D10578" s="268"/>
      <c r="E10578" s="267">
        <v>70</v>
      </c>
      <c r="F10578" s="269">
        <v>517</v>
      </c>
      <c r="G10578" s="270">
        <v>1038.5999999999999</v>
      </c>
      <c r="M10578" s="267">
        <v>-87.43829533963951</v>
      </c>
    </row>
    <row r="10579" spans="1:13" x14ac:dyDescent="0.25">
      <c r="A10579" s="267">
        <v>16063015</v>
      </c>
      <c r="B10579" s="267" t="s">
        <v>21476</v>
      </c>
      <c r="C10579" s="267" t="s">
        <v>2525</v>
      </c>
      <c r="D10579" s="268"/>
      <c r="E10579" s="267">
        <v>60</v>
      </c>
      <c r="F10579" s="269">
        <v>1537</v>
      </c>
      <c r="G10579" s="270">
        <v>3089.8</v>
      </c>
      <c r="M10579" s="267">
        <v>-81.094547682073284</v>
      </c>
    </row>
    <row r="10580" spans="1:13" x14ac:dyDescent="0.25">
      <c r="A10580" s="267">
        <v>16063016</v>
      </c>
      <c r="B10580" s="267" t="s">
        <v>22234</v>
      </c>
      <c r="C10580" s="267" t="s">
        <v>2525</v>
      </c>
      <c r="D10580" s="268"/>
      <c r="E10580" s="267">
        <v>60</v>
      </c>
      <c r="F10580" s="269">
        <v>186</v>
      </c>
      <c r="G10580" s="270">
        <v>374.4</v>
      </c>
      <c r="M10580" s="267">
        <v>-82.745514067003398</v>
      </c>
    </row>
    <row r="10581" spans="1:13" x14ac:dyDescent="0.25">
      <c r="A10581" s="267">
        <v>16063017</v>
      </c>
      <c r="B10581" s="267" t="s">
        <v>21479</v>
      </c>
      <c r="C10581" s="267" t="s">
        <v>2525</v>
      </c>
      <c r="D10581" s="268"/>
      <c r="E10581" s="267">
        <v>70</v>
      </c>
      <c r="F10581" s="269">
        <v>540</v>
      </c>
      <c r="G10581" s="270">
        <v>1085</v>
      </c>
      <c r="M10581" s="267">
        <v>-86.286560410282476</v>
      </c>
    </row>
    <row r="10582" spans="1:13" x14ac:dyDescent="0.25">
      <c r="A10582" s="267">
        <v>16063019</v>
      </c>
      <c r="B10582" s="267" t="s">
        <v>21481</v>
      </c>
      <c r="C10582" s="267" t="s">
        <v>2525</v>
      </c>
      <c r="D10582" s="268"/>
      <c r="E10582" s="267">
        <v>70</v>
      </c>
      <c r="F10582" s="269">
        <v>144</v>
      </c>
      <c r="G10582" s="270">
        <v>288.60000000000002</v>
      </c>
      <c r="M10582" s="267">
        <v>-88.943914626015257</v>
      </c>
    </row>
    <row r="10583" spans="1:13" x14ac:dyDescent="0.25">
      <c r="A10583" s="267">
        <v>16063023</v>
      </c>
      <c r="B10583" s="267" t="s">
        <v>21483</v>
      </c>
      <c r="C10583" s="267" t="s">
        <v>2525</v>
      </c>
      <c r="D10583" s="268"/>
      <c r="E10583" s="267">
        <v>50</v>
      </c>
      <c r="F10583" s="269">
        <v>301</v>
      </c>
      <c r="G10583" s="270">
        <v>605.4</v>
      </c>
      <c r="M10583" s="267">
        <v>-68.466631887356812</v>
      </c>
    </row>
    <row r="10584" spans="1:13" x14ac:dyDescent="0.25">
      <c r="A10584" s="267">
        <v>16063024</v>
      </c>
      <c r="B10584" s="267" t="s">
        <v>21485</v>
      </c>
      <c r="C10584" s="267" t="s">
        <v>2525</v>
      </c>
      <c r="D10584" s="268"/>
      <c r="E10584" s="267">
        <v>70</v>
      </c>
      <c r="F10584" s="269">
        <v>218</v>
      </c>
      <c r="G10584" s="270">
        <v>438.2</v>
      </c>
      <c r="M10584" s="267">
        <v>-92.397975054510923</v>
      </c>
    </row>
    <row r="10585" spans="1:13" x14ac:dyDescent="0.25">
      <c r="A10585" s="267">
        <v>16063028</v>
      </c>
      <c r="B10585" s="267" t="s">
        <v>21487</v>
      </c>
      <c r="C10585" s="267" t="s">
        <v>2525</v>
      </c>
      <c r="D10585" s="268"/>
      <c r="E10585" s="267">
        <v>70</v>
      </c>
      <c r="F10585" s="269">
        <v>166</v>
      </c>
      <c r="G10585" s="270">
        <v>334.6</v>
      </c>
      <c r="M10585" s="267">
        <v>-88.322664282872935</v>
      </c>
    </row>
    <row r="10586" spans="1:13" x14ac:dyDescent="0.25">
      <c r="A10586" s="267">
        <v>16063029</v>
      </c>
      <c r="B10586" s="267" t="s">
        <v>21489</v>
      </c>
      <c r="C10586" s="267" t="s">
        <v>2525</v>
      </c>
      <c r="D10586" s="268"/>
      <c r="E10586" s="267">
        <v>70</v>
      </c>
      <c r="F10586" s="269">
        <v>430</v>
      </c>
      <c r="G10586" s="270">
        <v>864.6</v>
      </c>
      <c r="M10586" s="267">
        <v>-89.119533396277873</v>
      </c>
    </row>
    <row r="10587" spans="1:13" x14ac:dyDescent="0.25">
      <c r="A10587" s="267">
        <v>16063032</v>
      </c>
      <c r="B10587" s="267" t="s">
        <v>21491</v>
      </c>
      <c r="C10587" s="267" t="s">
        <v>22275</v>
      </c>
      <c r="D10587" s="268"/>
      <c r="E10587" s="267">
        <v>60</v>
      </c>
      <c r="F10587" s="269">
        <v>2340</v>
      </c>
      <c r="G10587" s="270">
        <v>4703</v>
      </c>
      <c r="M10587" s="267">
        <v>-82.691575075164977</v>
      </c>
    </row>
    <row r="10588" spans="1:13" x14ac:dyDescent="0.25">
      <c r="A10588" s="267">
        <v>16063033</v>
      </c>
      <c r="B10588" s="267" t="s">
        <v>21493</v>
      </c>
      <c r="C10588" s="267" t="s">
        <v>2525</v>
      </c>
      <c r="D10588" s="268"/>
      <c r="E10588" s="267">
        <v>70</v>
      </c>
      <c r="F10588" s="269">
        <v>31</v>
      </c>
      <c r="G10588" s="270">
        <v>62.2</v>
      </c>
      <c r="M10588" s="267">
        <v>-91.441490762287799</v>
      </c>
    </row>
    <row r="10589" spans="1:13" x14ac:dyDescent="0.25">
      <c r="A10589" s="267">
        <v>16063036</v>
      </c>
      <c r="B10589" s="267" t="s">
        <v>1223</v>
      </c>
      <c r="C10589" s="267" t="s">
        <v>2525</v>
      </c>
      <c r="D10589" s="268"/>
      <c r="E10589" s="267">
        <v>70</v>
      </c>
      <c r="F10589" s="269">
        <v>97</v>
      </c>
      <c r="G10589" s="270">
        <v>195</v>
      </c>
      <c r="M10589" s="267">
        <v>-86.126024022572395</v>
      </c>
    </row>
    <row r="10590" spans="1:13" x14ac:dyDescent="0.25">
      <c r="A10590" s="267">
        <v>16063037</v>
      </c>
      <c r="B10590" s="267" t="s">
        <v>21496</v>
      </c>
      <c r="C10590" s="267" t="s">
        <v>2525</v>
      </c>
      <c r="D10590" s="268"/>
      <c r="E10590" s="267">
        <v>70</v>
      </c>
      <c r="F10590" s="269">
        <v>110</v>
      </c>
      <c r="G10590" s="270">
        <v>220.2</v>
      </c>
      <c r="M10590" s="267">
        <v>-87.089419317654915</v>
      </c>
    </row>
    <row r="10591" spans="1:13" x14ac:dyDescent="0.25">
      <c r="A10591" s="267">
        <v>16063039</v>
      </c>
      <c r="B10591" s="267" t="s">
        <v>21498</v>
      </c>
      <c r="C10591" s="267" t="s">
        <v>2525</v>
      </c>
      <c r="D10591" s="268"/>
      <c r="E10591" s="267">
        <v>70</v>
      </c>
      <c r="F10591" s="269">
        <v>590</v>
      </c>
      <c r="G10591" s="270">
        <v>1186.4000000000001</v>
      </c>
      <c r="M10591" s="267">
        <v>-87.701603981342515</v>
      </c>
    </row>
    <row r="10592" spans="1:13" x14ac:dyDescent="0.25">
      <c r="A10592" s="267">
        <v>16063046</v>
      </c>
      <c r="B10592" s="267" t="s">
        <v>21500</v>
      </c>
      <c r="C10592" s="267" t="s">
        <v>2525</v>
      </c>
      <c r="D10592" s="268"/>
      <c r="E10592" s="267">
        <v>50</v>
      </c>
      <c r="F10592" s="269">
        <v>806</v>
      </c>
      <c r="G10592" s="270">
        <v>1620.4</v>
      </c>
      <c r="M10592" s="267">
        <v>-51.963441884219193</v>
      </c>
    </row>
    <row r="10593" spans="1:13" x14ac:dyDescent="0.25">
      <c r="A10593" s="267">
        <v>16063049</v>
      </c>
      <c r="B10593" s="267" t="s">
        <v>14089</v>
      </c>
      <c r="C10593" s="267" t="s">
        <v>2525</v>
      </c>
      <c r="D10593" s="268"/>
      <c r="E10593" s="267">
        <v>70</v>
      </c>
      <c r="F10593" s="269">
        <v>329</v>
      </c>
      <c r="G10593" s="270">
        <v>661</v>
      </c>
      <c r="M10593" s="267">
        <v>-86.36050309394372</v>
      </c>
    </row>
    <row r="10594" spans="1:13" x14ac:dyDescent="0.25">
      <c r="A10594" s="267">
        <v>16063051</v>
      </c>
      <c r="B10594" s="267" t="s">
        <v>8375</v>
      </c>
      <c r="C10594" s="267" t="s">
        <v>2525</v>
      </c>
      <c r="D10594" s="268"/>
      <c r="E10594" s="267">
        <v>50</v>
      </c>
      <c r="F10594" s="269">
        <v>875</v>
      </c>
      <c r="G10594" s="270">
        <v>1759.6</v>
      </c>
      <c r="M10594" s="267">
        <v>-77.814210777084384</v>
      </c>
    </row>
    <row r="10595" spans="1:13" x14ac:dyDescent="0.25">
      <c r="A10595" s="267">
        <v>16063052</v>
      </c>
      <c r="B10595" s="267" t="s">
        <v>21504</v>
      </c>
      <c r="C10595" s="267" t="s">
        <v>2525</v>
      </c>
      <c r="D10595" s="268"/>
      <c r="E10595" s="267">
        <v>50</v>
      </c>
      <c r="F10595" s="269">
        <v>1475</v>
      </c>
      <c r="G10595" s="270">
        <v>2963.8</v>
      </c>
      <c r="M10595" s="267">
        <v>-78.184215384818742</v>
      </c>
    </row>
    <row r="10596" spans="1:13" x14ac:dyDescent="0.25">
      <c r="A10596" s="267">
        <v>16063055</v>
      </c>
      <c r="B10596" s="267" t="s">
        <v>21506</v>
      </c>
      <c r="C10596" s="267" t="s">
        <v>2525</v>
      </c>
      <c r="D10596" s="268"/>
      <c r="E10596" s="267">
        <v>50</v>
      </c>
      <c r="F10596" s="269">
        <v>1111</v>
      </c>
      <c r="G10596" s="270">
        <v>2232.1999999999998</v>
      </c>
      <c r="M10596" s="267">
        <v>-78.114191577796035</v>
      </c>
    </row>
    <row r="10597" spans="1:13" x14ac:dyDescent="0.25">
      <c r="A10597" s="267">
        <v>16063058</v>
      </c>
      <c r="B10597" s="267" t="s">
        <v>21508</v>
      </c>
      <c r="C10597" s="267" t="s">
        <v>2525</v>
      </c>
      <c r="D10597" s="268"/>
      <c r="E10597" s="267">
        <v>70</v>
      </c>
      <c r="F10597" s="269">
        <v>287</v>
      </c>
      <c r="G10597" s="270">
        <v>577.20000000000005</v>
      </c>
      <c r="M10597" s="267">
        <v>-91.454027942572353</v>
      </c>
    </row>
    <row r="10598" spans="1:13" x14ac:dyDescent="0.25">
      <c r="A10598" s="267">
        <v>16063059</v>
      </c>
      <c r="B10598" s="267" t="s">
        <v>21510</v>
      </c>
      <c r="C10598" s="267" t="s">
        <v>2525</v>
      </c>
      <c r="D10598" s="268"/>
      <c r="E10598" s="267">
        <v>70</v>
      </c>
      <c r="F10598" s="269">
        <v>164</v>
      </c>
      <c r="G10598" s="270">
        <v>328.8</v>
      </c>
      <c r="M10598" s="267">
        <v>-92.135298820963541</v>
      </c>
    </row>
    <row r="10599" spans="1:13" x14ac:dyDescent="0.25">
      <c r="A10599" s="267">
        <v>16063062</v>
      </c>
      <c r="B10599" s="267" t="s">
        <v>21512</v>
      </c>
      <c r="C10599" s="267" t="s">
        <v>2525</v>
      </c>
      <c r="D10599" s="268"/>
      <c r="E10599" s="267">
        <v>70</v>
      </c>
      <c r="F10599" s="269">
        <v>323</v>
      </c>
      <c r="G10599" s="270">
        <v>650</v>
      </c>
      <c r="M10599" s="267">
        <v>-91.687443932983726</v>
      </c>
    </row>
    <row r="10600" spans="1:13" x14ac:dyDescent="0.25">
      <c r="A10600" s="267">
        <v>16063066</v>
      </c>
      <c r="B10600" s="267" t="s">
        <v>21514</v>
      </c>
      <c r="C10600" s="267" t="s">
        <v>22275</v>
      </c>
      <c r="D10600" s="268"/>
      <c r="E10600" s="267">
        <v>60</v>
      </c>
      <c r="F10600" s="269">
        <v>2977</v>
      </c>
      <c r="G10600" s="270">
        <v>5984.6</v>
      </c>
      <c r="M10600" s="267">
        <v>-83.030027289221138</v>
      </c>
    </row>
    <row r="10601" spans="1:13" x14ac:dyDescent="0.25">
      <c r="A10601" s="267">
        <v>16063068</v>
      </c>
      <c r="B10601" s="267" t="s">
        <v>10890</v>
      </c>
      <c r="C10601" s="267" t="s">
        <v>2525</v>
      </c>
      <c r="D10601" s="268"/>
      <c r="E10601" s="267">
        <v>70</v>
      </c>
      <c r="F10601" s="269">
        <v>519</v>
      </c>
      <c r="G10601" s="270">
        <v>1043.4000000000001</v>
      </c>
      <c r="M10601" s="267">
        <v>-90.402701007151052</v>
      </c>
    </row>
    <row r="10602" spans="1:13" x14ac:dyDescent="0.25">
      <c r="A10602" s="267">
        <v>16063071</v>
      </c>
      <c r="B10602" s="267" t="s">
        <v>14056</v>
      </c>
      <c r="C10602" s="267" t="s">
        <v>2525</v>
      </c>
      <c r="D10602" s="268"/>
      <c r="E10602" s="267">
        <v>50</v>
      </c>
      <c r="F10602" s="269">
        <v>1060</v>
      </c>
      <c r="G10602" s="270">
        <v>2130.4</v>
      </c>
      <c r="M10602" s="267">
        <v>-70.892459825155626</v>
      </c>
    </row>
    <row r="10603" spans="1:13" x14ac:dyDescent="0.25">
      <c r="A10603" s="267">
        <v>16063072</v>
      </c>
      <c r="B10603" s="267" t="s">
        <v>21518</v>
      </c>
      <c r="C10603" s="267" t="s">
        <v>22275</v>
      </c>
      <c r="D10603" s="268"/>
      <c r="E10603" s="267">
        <v>70</v>
      </c>
      <c r="F10603" s="269">
        <v>1244</v>
      </c>
      <c r="G10603" s="270">
        <v>2501.1999999999998</v>
      </c>
      <c r="M10603" s="267">
        <v>-88.788742380515998</v>
      </c>
    </row>
    <row r="10604" spans="1:13" x14ac:dyDescent="0.25">
      <c r="A10604" s="267">
        <v>16063075</v>
      </c>
      <c r="B10604" s="267" t="s">
        <v>21520</v>
      </c>
      <c r="C10604" s="267" t="s">
        <v>2525</v>
      </c>
      <c r="D10604" s="268"/>
      <c r="E10604" s="267">
        <v>70</v>
      </c>
      <c r="F10604" s="269">
        <v>2018</v>
      </c>
      <c r="G10604" s="270">
        <v>4055.6</v>
      </c>
      <c r="M10604" s="267">
        <v>-87.393605544817802</v>
      </c>
    </row>
    <row r="10605" spans="1:13" x14ac:dyDescent="0.25">
      <c r="A10605" s="267">
        <v>16063076</v>
      </c>
      <c r="B10605" s="267" t="s">
        <v>21522</v>
      </c>
      <c r="C10605" s="267" t="s">
        <v>22275</v>
      </c>
      <c r="D10605" s="268"/>
      <c r="E10605" s="267">
        <v>70</v>
      </c>
      <c r="F10605" s="269">
        <v>2694</v>
      </c>
      <c r="G10605" s="270">
        <v>5414.2</v>
      </c>
      <c r="M10605" s="267">
        <v>-87.631433279520508</v>
      </c>
    </row>
    <row r="10606" spans="1:13" x14ac:dyDescent="0.25">
      <c r="A10606" s="267">
        <v>16063078</v>
      </c>
      <c r="B10606" s="267" t="s">
        <v>21524</v>
      </c>
      <c r="C10606" s="267" t="s">
        <v>2525</v>
      </c>
      <c r="D10606" s="268"/>
      <c r="E10606" s="267">
        <v>50</v>
      </c>
      <c r="F10606" s="269">
        <v>1829</v>
      </c>
      <c r="G10606" s="270">
        <v>3675.4</v>
      </c>
      <c r="M10606" s="267">
        <v>-38.674065250107553</v>
      </c>
    </row>
    <row r="10607" spans="1:13" x14ac:dyDescent="0.25">
      <c r="A10607" s="267">
        <v>16063081</v>
      </c>
      <c r="B10607" s="267" t="s">
        <v>21526</v>
      </c>
      <c r="C10607" s="267" t="s">
        <v>2525</v>
      </c>
      <c r="D10607" s="268"/>
      <c r="E10607" s="267">
        <v>70</v>
      </c>
      <c r="F10607" s="269">
        <v>382</v>
      </c>
      <c r="G10607" s="270">
        <v>768</v>
      </c>
      <c r="M10607" s="267">
        <v>-90.70891667493315</v>
      </c>
    </row>
    <row r="10608" spans="1:13" x14ac:dyDescent="0.25">
      <c r="A10608" s="267">
        <v>16063082</v>
      </c>
      <c r="B10608" s="267" t="s">
        <v>21528</v>
      </c>
      <c r="C10608" s="267" t="s">
        <v>22275</v>
      </c>
      <c r="D10608" s="268"/>
      <c r="E10608" s="267">
        <v>60</v>
      </c>
      <c r="F10608" s="269">
        <v>2736</v>
      </c>
      <c r="G10608" s="270">
        <v>5500.2</v>
      </c>
      <c r="M10608" s="267">
        <v>-84.903878567406949</v>
      </c>
    </row>
    <row r="10609" spans="1:13" x14ac:dyDescent="0.25">
      <c r="A10609" s="267">
        <v>16063084</v>
      </c>
      <c r="B10609" s="267" t="s">
        <v>21530</v>
      </c>
      <c r="C10609" s="267" t="s">
        <v>2525</v>
      </c>
      <c r="D10609" s="268"/>
      <c r="E10609" s="267">
        <v>70</v>
      </c>
      <c r="F10609" s="269">
        <v>439</v>
      </c>
      <c r="G10609" s="270">
        <v>882.4</v>
      </c>
      <c r="M10609" s="267">
        <v>-92.680473784811625</v>
      </c>
    </row>
    <row r="10610" spans="1:13" x14ac:dyDescent="0.25">
      <c r="A10610" s="267">
        <v>16063086</v>
      </c>
      <c r="B10610" s="267" t="s">
        <v>21532</v>
      </c>
      <c r="C10610" s="267" t="s">
        <v>2525</v>
      </c>
      <c r="D10610" s="268"/>
      <c r="E10610" s="267">
        <v>70</v>
      </c>
      <c r="F10610" s="269">
        <v>385</v>
      </c>
      <c r="G10610" s="270">
        <v>773</v>
      </c>
      <c r="M10610" s="267">
        <v>-90.52505252457803</v>
      </c>
    </row>
    <row r="10611" spans="1:13" x14ac:dyDescent="0.25">
      <c r="A10611" s="267">
        <v>16063089</v>
      </c>
      <c r="B10611" s="267" t="s">
        <v>21534</v>
      </c>
      <c r="C10611" s="267" t="s">
        <v>2525</v>
      </c>
      <c r="D10611" s="268"/>
      <c r="E10611" s="267">
        <v>70</v>
      </c>
      <c r="F10611" s="269">
        <v>355</v>
      </c>
      <c r="G10611" s="270">
        <v>713</v>
      </c>
      <c r="M10611" s="267">
        <v>-86.782728953618843</v>
      </c>
    </row>
    <row r="10612" spans="1:13" x14ac:dyDescent="0.25">
      <c r="A10612" s="267">
        <v>16063092</v>
      </c>
      <c r="B10612" s="267" t="s">
        <v>21536</v>
      </c>
      <c r="C10612" s="267" t="s">
        <v>2525</v>
      </c>
      <c r="D10612" s="268"/>
      <c r="E10612" s="267">
        <v>60</v>
      </c>
      <c r="F10612" s="269">
        <v>3203</v>
      </c>
      <c r="G10612" s="270">
        <v>6438.8</v>
      </c>
      <c r="M10612" s="267">
        <v>-81.417463672295327</v>
      </c>
    </row>
    <row r="10613" spans="1:13" x14ac:dyDescent="0.25">
      <c r="A10613" s="267">
        <v>16063093</v>
      </c>
      <c r="B10613" s="267" t="s">
        <v>22235</v>
      </c>
      <c r="C10613" s="267" t="s">
        <v>2525</v>
      </c>
      <c r="D10613" s="268"/>
      <c r="E10613" s="267">
        <v>70</v>
      </c>
      <c r="F10613" s="269">
        <v>226</v>
      </c>
      <c r="G10613" s="270">
        <v>453.8</v>
      </c>
      <c r="M10613" s="267">
        <v>-89.886445702084032</v>
      </c>
    </row>
    <row r="10614" spans="1:13" x14ac:dyDescent="0.25">
      <c r="A10614" s="267">
        <v>16063094</v>
      </c>
      <c r="B10614" s="267" t="s">
        <v>21539</v>
      </c>
      <c r="C10614" s="267" t="s">
        <v>2525</v>
      </c>
      <c r="D10614" s="268"/>
      <c r="E10614" s="267">
        <v>70</v>
      </c>
      <c r="F10614" s="269">
        <v>1723</v>
      </c>
      <c r="G10614" s="270">
        <v>3462.6</v>
      </c>
      <c r="M10614" s="267">
        <v>-87.202508415870128</v>
      </c>
    </row>
    <row r="10615" spans="1:13" x14ac:dyDescent="0.25">
      <c r="A10615" s="267">
        <v>16063097</v>
      </c>
      <c r="B10615" s="267" t="s">
        <v>21541</v>
      </c>
      <c r="C10615" s="267" t="s">
        <v>2525</v>
      </c>
      <c r="D10615" s="268"/>
      <c r="E10615" s="267">
        <v>60</v>
      </c>
      <c r="F10615" s="269">
        <v>2958</v>
      </c>
      <c r="G10615" s="270">
        <v>5945.6</v>
      </c>
      <c r="M10615" s="267">
        <v>-83.676898091150122</v>
      </c>
    </row>
    <row r="10616" spans="1:13" x14ac:dyDescent="0.25">
      <c r="A10616" s="267">
        <v>16063098</v>
      </c>
      <c r="B10616" s="267" t="s">
        <v>21543</v>
      </c>
      <c r="C10616" s="267" t="s">
        <v>2525</v>
      </c>
      <c r="D10616" s="268"/>
      <c r="E10616" s="267">
        <v>60</v>
      </c>
      <c r="F10616" s="269">
        <v>3153</v>
      </c>
      <c r="G10616" s="270">
        <v>6338</v>
      </c>
      <c r="M10616" s="267">
        <v>-80.733170403627213</v>
      </c>
    </row>
    <row r="10617" spans="1:13" x14ac:dyDescent="0.25">
      <c r="A10617" s="267">
        <v>16063099</v>
      </c>
      <c r="B10617" s="267" t="s">
        <v>21545</v>
      </c>
      <c r="C10617" s="267" t="s">
        <v>22275</v>
      </c>
      <c r="D10617" s="268"/>
      <c r="E10617" s="267">
        <v>70</v>
      </c>
      <c r="F10617" s="269">
        <v>3993</v>
      </c>
      <c r="G10617" s="270">
        <v>8025.2</v>
      </c>
      <c r="M10617" s="267">
        <v>-90.93916206883641</v>
      </c>
    </row>
    <row r="10618" spans="1:13" x14ac:dyDescent="0.25">
      <c r="A10618" s="267">
        <v>16063101</v>
      </c>
      <c r="B10618" s="267" t="s">
        <v>21547</v>
      </c>
      <c r="C10618" s="267" t="s">
        <v>2525</v>
      </c>
      <c r="D10618" s="268"/>
      <c r="E10618" s="267">
        <v>50</v>
      </c>
      <c r="F10618" s="269">
        <v>2724</v>
      </c>
      <c r="G10618" s="270">
        <v>5475</v>
      </c>
      <c r="M10618" s="267">
        <v>-72.643152379790507</v>
      </c>
    </row>
    <row r="10619" spans="1:13" x14ac:dyDescent="0.25">
      <c r="A10619" s="267">
        <v>16063102</v>
      </c>
      <c r="B10619" s="267" t="s">
        <v>21549</v>
      </c>
      <c r="C10619" s="267" t="s">
        <v>22275</v>
      </c>
      <c r="D10619" s="268"/>
      <c r="E10619" s="267">
        <v>70</v>
      </c>
      <c r="F10619" s="269">
        <v>1682</v>
      </c>
      <c r="G10619" s="270">
        <v>3380.6</v>
      </c>
      <c r="M10619" s="267">
        <v>-90.086320503247137</v>
      </c>
    </row>
    <row r="10620" spans="1:13" x14ac:dyDescent="0.25">
      <c r="A10620" s="267">
        <v>16064001</v>
      </c>
      <c r="B10620" s="267" t="s">
        <v>21551</v>
      </c>
      <c r="C10620" s="267" t="s">
        <v>2525</v>
      </c>
      <c r="D10620" s="268"/>
      <c r="E10620" s="267">
        <v>70</v>
      </c>
      <c r="F10620" s="269">
        <v>528</v>
      </c>
      <c r="G10620" s="270">
        <v>1061.2</v>
      </c>
      <c r="M10620" s="267">
        <v>-88.536951422050862</v>
      </c>
    </row>
    <row r="10621" spans="1:13" x14ac:dyDescent="0.25">
      <c r="A10621" s="267">
        <v>16064003</v>
      </c>
      <c r="B10621" s="267" t="s">
        <v>21553</v>
      </c>
      <c r="C10621" s="267" t="s">
        <v>22275</v>
      </c>
      <c r="D10621" s="268"/>
      <c r="E10621" s="267">
        <v>60</v>
      </c>
      <c r="F10621" s="269">
        <v>8870</v>
      </c>
      <c r="G10621" s="270">
        <v>17828</v>
      </c>
      <c r="M10621" s="267">
        <v>-84.44200594166945</v>
      </c>
    </row>
    <row r="10622" spans="1:13" x14ac:dyDescent="0.25">
      <c r="A10622" s="267">
        <v>16064004</v>
      </c>
      <c r="B10622" s="267" t="s">
        <v>21555</v>
      </c>
      <c r="C10622" s="267" t="s">
        <v>22275</v>
      </c>
      <c r="D10622" s="268"/>
      <c r="E10622" s="267">
        <v>70</v>
      </c>
      <c r="F10622" s="269">
        <v>1251</v>
      </c>
      <c r="G10622" s="270">
        <v>2515.4</v>
      </c>
      <c r="M10622" s="267">
        <v>-86.940055725315446</v>
      </c>
    </row>
    <row r="10623" spans="1:13" x14ac:dyDescent="0.25">
      <c r="A10623" s="267">
        <v>16064005</v>
      </c>
      <c r="B10623" s="267" t="s">
        <v>21557</v>
      </c>
      <c r="C10623" s="267" t="s">
        <v>2525</v>
      </c>
      <c r="D10623" s="268"/>
      <c r="E10623" s="267">
        <v>70</v>
      </c>
      <c r="F10623" s="269">
        <v>442</v>
      </c>
      <c r="G10623" s="270">
        <v>887.6</v>
      </c>
      <c r="M10623" s="267">
        <v>-86.764897634889707</v>
      </c>
    </row>
    <row r="10624" spans="1:13" x14ac:dyDescent="0.25">
      <c r="A10624" s="267">
        <v>16064007</v>
      </c>
      <c r="B10624" s="267" t="s">
        <v>21559</v>
      </c>
      <c r="C10624" s="267" t="s">
        <v>2525</v>
      </c>
      <c r="D10624" s="268"/>
      <c r="E10624" s="267">
        <v>70</v>
      </c>
      <c r="F10624" s="269">
        <v>75</v>
      </c>
      <c r="G10624" s="270">
        <v>150.4</v>
      </c>
      <c r="M10624" s="267">
        <v>-90.312028007761668</v>
      </c>
    </row>
    <row r="10625" spans="1:13" x14ac:dyDescent="0.25">
      <c r="A10625" s="267">
        <v>16064008</v>
      </c>
      <c r="B10625" s="267" t="s">
        <v>21561</v>
      </c>
      <c r="C10625" s="267" t="s">
        <v>2525</v>
      </c>
      <c r="D10625" s="268"/>
      <c r="E10625" s="267">
        <v>70</v>
      </c>
      <c r="F10625" s="269">
        <v>230</v>
      </c>
      <c r="G10625" s="270">
        <v>462.8</v>
      </c>
      <c r="M10625" s="267">
        <v>-90.44614852339177</v>
      </c>
    </row>
    <row r="10626" spans="1:13" x14ac:dyDescent="0.25">
      <c r="A10626" s="267">
        <v>16064009</v>
      </c>
      <c r="B10626" s="267" t="s">
        <v>21563</v>
      </c>
      <c r="C10626" s="267" t="s">
        <v>2525</v>
      </c>
      <c r="D10626" s="268"/>
      <c r="E10626" s="267">
        <v>70</v>
      </c>
      <c r="F10626" s="269">
        <v>129</v>
      </c>
      <c r="G10626" s="270">
        <v>260.2</v>
      </c>
      <c r="M10626" s="267">
        <v>-89.744177685108639</v>
      </c>
    </row>
    <row r="10627" spans="1:13" x14ac:dyDescent="0.25">
      <c r="A10627" s="267">
        <v>16064014</v>
      </c>
      <c r="B10627" s="267" t="s">
        <v>21565</v>
      </c>
      <c r="C10627" s="267" t="s">
        <v>2525</v>
      </c>
      <c r="D10627" s="268"/>
      <c r="E10627" s="267">
        <v>70</v>
      </c>
      <c r="F10627" s="269">
        <v>1168</v>
      </c>
      <c r="G10627" s="270">
        <v>2348.1999999999998</v>
      </c>
      <c r="M10627" s="267">
        <v>-88.690346565517331</v>
      </c>
    </row>
    <row r="10628" spans="1:13" x14ac:dyDescent="0.25">
      <c r="A10628" s="267">
        <v>16064017</v>
      </c>
      <c r="B10628" s="267" t="s">
        <v>21567</v>
      </c>
      <c r="C10628" s="267" t="s">
        <v>2525</v>
      </c>
      <c r="D10628" s="268"/>
      <c r="E10628" s="267">
        <v>70</v>
      </c>
      <c r="F10628" s="269">
        <v>214</v>
      </c>
      <c r="G10628" s="270">
        <v>430.6</v>
      </c>
      <c r="M10628" s="267">
        <v>-90.401695505564788</v>
      </c>
    </row>
    <row r="10629" spans="1:13" x14ac:dyDescent="0.25">
      <c r="A10629" s="267">
        <v>16064018</v>
      </c>
      <c r="B10629" s="267" t="s">
        <v>21569</v>
      </c>
      <c r="C10629" s="267" t="s">
        <v>2525</v>
      </c>
      <c r="D10629" s="268"/>
      <c r="E10629" s="267">
        <v>70</v>
      </c>
      <c r="F10629" s="269">
        <v>1117</v>
      </c>
      <c r="G10629" s="270">
        <v>2245</v>
      </c>
      <c r="M10629" s="267">
        <v>-86.044036052782118</v>
      </c>
    </row>
    <row r="10630" spans="1:13" x14ac:dyDescent="0.25">
      <c r="A10630" s="267">
        <v>16064019</v>
      </c>
      <c r="B10630" s="267" t="s">
        <v>21571</v>
      </c>
      <c r="C10630" s="267" t="s">
        <v>2525</v>
      </c>
      <c r="D10630" s="268"/>
      <c r="E10630" s="267">
        <v>70</v>
      </c>
      <c r="F10630" s="269">
        <v>369</v>
      </c>
      <c r="G10630" s="270">
        <v>741.6</v>
      </c>
      <c r="M10630" s="267">
        <v>-88.49009467121877</v>
      </c>
    </row>
    <row r="10631" spans="1:13" x14ac:dyDescent="0.25">
      <c r="A10631" s="267">
        <v>16064021</v>
      </c>
      <c r="B10631" s="267" t="s">
        <v>21573</v>
      </c>
      <c r="C10631" s="267" t="s">
        <v>2525</v>
      </c>
      <c r="D10631" s="268"/>
      <c r="E10631" s="267">
        <v>70</v>
      </c>
      <c r="F10631" s="269">
        <v>120</v>
      </c>
      <c r="G10631" s="270">
        <v>242</v>
      </c>
      <c r="M10631" s="267">
        <v>-90.861025152364363</v>
      </c>
    </row>
    <row r="10632" spans="1:13" x14ac:dyDescent="0.25">
      <c r="A10632" s="267">
        <v>16064022</v>
      </c>
      <c r="B10632" s="267" t="s">
        <v>21575</v>
      </c>
      <c r="C10632" s="267" t="s">
        <v>2525</v>
      </c>
      <c r="D10632" s="268"/>
      <c r="E10632" s="267">
        <v>70</v>
      </c>
      <c r="F10632" s="269">
        <v>1497</v>
      </c>
      <c r="G10632" s="270">
        <v>3009</v>
      </c>
      <c r="M10632" s="267">
        <v>-90.246425401473189</v>
      </c>
    </row>
    <row r="10633" spans="1:13" x14ac:dyDescent="0.25">
      <c r="A10633" s="267">
        <v>16064023</v>
      </c>
      <c r="B10633" s="267" t="s">
        <v>21577</v>
      </c>
      <c r="C10633" s="267" t="s">
        <v>2525</v>
      </c>
      <c r="D10633" s="268"/>
      <c r="E10633" s="267">
        <v>70</v>
      </c>
      <c r="F10633" s="269">
        <v>101</v>
      </c>
      <c r="G10633" s="270">
        <v>203.6</v>
      </c>
      <c r="M10633" s="267">
        <v>-89.59137317114741</v>
      </c>
    </row>
    <row r="10634" spans="1:13" x14ac:dyDescent="0.25">
      <c r="A10634" s="267">
        <v>16064027</v>
      </c>
      <c r="B10634" s="267" t="s">
        <v>21579</v>
      </c>
      <c r="C10634" s="267" t="s">
        <v>2525</v>
      </c>
      <c r="D10634" s="268"/>
      <c r="E10634" s="267">
        <v>70</v>
      </c>
      <c r="F10634" s="269">
        <v>73</v>
      </c>
      <c r="G10634" s="270">
        <v>147.19999999999999</v>
      </c>
      <c r="M10634" s="267">
        <v>-87.149510130542339</v>
      </c>
    </row>
    <row r="10635" spans="1:13" x14ac:dyDescent="0.25">
      <c r="A10635" s="267">
        <v>16064029</v>
      </c>
      <c r="B10635" s="267" t="s">
        <v>21581</v>
      </c>
      <c r="C10635" s="267" t="s">
        <v>2525</v>
      </c>
      <c r="D10635" s="268"/>
      <c r="E10635" s="267">
        <v>70</v>
      </c>
      <c r="F10635" s="269">
        <v>67</v>
      </c>
      <c r="G10635" s="270">
        <v>134.6</v>
      </c>
      <c r="M10635" s="267">
        <v>-90.715367398144863</v>
      </c>
    </row>
    <row r="10636" spans="1:13" x14ac:dyDescent="0.25">
      <c r="A10636" s="267">
        <v>16064032</v>
      </c>
      <c r="B10636" s="267" t="s">
        <v>5516</v>
      </c>
      <c r="C10636" s="267" t="s">
        <v>2525</v>
      </c>
      <c r="D10636" s="268"/>
      <c r="E10636" s="267">
        <v>70</v>
      </c>
      <c r="F10636" s="269">
        <v>425</v>
      </c>
      <c r="G10636" s="270">
        <v>853.6</v>
      </c>
      <c r="M10636" s="267">
        <v>-91.705903210218736</v>
      </c>
    </row>
    <row r="10637" spans="1:13" x14ac:dyDescent="0.25">
      <c r="A10637" s="267">
        <v>16064033</v>
      </c>
      <c r="B10637" s="267" t="s">
        <v>21584</v>
      </c>
      <c r="C10637" s="267" t="s">
        <v>2525</v>
      </c>
      <c r="D10637" s="268"/>
      <c r="E10637" s="267">
        <v>50</v>
      </c>
      <c r="F10637" s="269">
        <v>401</v>
      </c>
      <c r="G10637" s="270">
        <v>805.8</v>
      </c>
      <c r="M10637" s="267">
        <v>-77.5391377975795</v>
      </c>
    </row>
    <row r="10638" spans="1:13" x14ac:dyDescent="0.25">
      <c r="A10638" s="267">
        <v>16064035</v>
      </c>
      <c r="B10638" s="267" t="s">
        <v>21586</v>
      </c>
      <c r="C10638" s="267" t="s">
        <v>2525</v>
      </c>
      <c r="D10638" s="268"/>
      <c r="E10638" s="267">
        <v>60</v>
      </c>
      <c r="F10638" s="269">
        <v>66</v>
      </c>
      <c r="G10638" s="270">
        <v>133.6</v>
      </c>
      <c r="M10638" s="267">
        <v>-84.742012811388108</v>
      </c>
    </row>
    <row r="10639" spans="1:13" x14ac:dyDescent="0.25">
      <c r="A10639" s="267">
        <v>16064036</v>
      </c>
      <c r="B10639" s="267" t="s">
        <v>21588</v>
      </c>
      <c r="C10639" s="267" t="s">
        <v>2525</v>
      </c>
      <c r="D10639" s="268"/>
      <c r="E10639" s="267">
        <v>70</v>
      </c>
      <c r="F10639" s="269">
        <v>108</v>
      </c>
      <c r="G10639" s="270">
        <v>218</v>
      </c>
      <c r="M10639" s="267">
        <v>-90.536191089156603</v>
      </c>
    </row>
    <row r="10640" spans="1:13" x14ac:dyDescent="0.25">
      <c r="A10640" s="267">
        <v>16064037</v>
      </c>
      <c r="B10640" s="267" t="s">
        <v>21590</v>
      </c>
      <c r="C10640" s="267" t="s">
        <v>2525</v>
      </c>
      <c r="D10640" s="268"/>
      <c r="E10640" s="267">
        <v>70</v>
      </c>
      <c r="F10640" s="269">
        <v>879</v>
      </c>
      <c r="G10640" s="270">
        <v>1765.8</v>
      </c>
      <c r="M10640" s="267">
        <v>-89.725241601785157</v>
      </c>
    </row>
    <row r="10641" spans="1:13" x14ac:dyDescent="0.25">
      <c r="A10641" s="267">
        <v>16064038</v>
      </c>
      <c r="B10641" s="267" t="s">
        <v>21592</v>
      </c>
      <c r="C10641" s="267" t="s">
        <v>2525</v>
      </c>
      <c r="D10641" s="268"/>
      <c r="E10641" s="267">
        <v>70</v>
      </c>
      <c r="F10641" s="269">
        <v>317</v>
      </c>
      <c r="G10641" s="270">
        <v>637.20000000000005</v>
      </c>
      <c r="M10641" s="267">
        <v>-91.043560146983978</v>
      </c>
    </row>
    <row r="10642" spans="1:13" x14ac:dyDescent="0.25">
      <c r="A10642" s="267">
        <v>16064043</v>
      </c>
      <c r="B10642" s="267" t="s">
        <v>21594</v>
      </c>
      <c r="C10642" s="267" t="s">
        <v>2525</v>
      </c>
      <c r="D10642" s="268"/>
      <c r="E10642" s="267">
        <v>50</v>
      </c>
      <c r="F10642" s="269">
        <v>164</v>
      </c>
      <c r="G10642" s="270">
        <v>329.2</v>
      </c>
      <c r="M10642" s="267">
        <v>-64.030420219427114</v>
      </c>
    </row>
    <row r="10643" spans="1:13" x14ac:dyDescent="0.25">
      <c r="A10643" s="267">
        <v>16064045</v>
      </c>
      <c r="B10643" s="267" t="s">
        <v>21596</v>
      </c>
      <c r="C10643" s="267" t="s">
        <v>2525</v>
      </c>
      <c r="D10643" s="268"/>
      <c r="E10643" s="267">
        <v>70</v>
      </c>
      <c r="F10643" s="269">
        <v>114</v>
      </c>
      <c r="G10643" s="270">
        <v>229.4</v>
      </c>
      <c r="M10643" s="267">
        <v>-92.316938880353874</v>
      </c>
    </row>
    <row r="10644" spans="1:13" x14ac:dyDescent="0.25">
      <c r="A10644" s="267">
        <v>16064046</v>
      </c>
      <c r="B10644" s="267" t="s">
        <v>22326</v>
      </c>
      <c r="C10644" s="267" t="s">
        <v>22275</v>
      </c>
      <c r="D10644" s="268"/>
      <c r="E10644" s="267">
        <v>60</v>
      </c>
      <c r="F10644" s="269">
        <v>17086</v>
      </c>
      <c r="G10644" s="270">
        <v>34343</v>
      </c>
      <c r="M10644" s="267">
        <v>-83.950746282189527</v>
      </c>
    </row>
    <row r="10645" spans="1:13" x14ac:dyDescent="0.25">
      <c r="A10645" s="267">
        <v>16064047</v>
      </c>
      <c r="B10645" s="267" t="s">
        <v>21599</v>
      </c>
      <c r="C10645" s="267" t="s">
        <v>2525</v>
      </c>
      <c r="D10645" s="268"/>
      <c r="E10645" s="267">
        <v>70</v>
      </c>
      <c r="F10645" s="269">
        <v>351</v>
      </c>
      <c r="G10645" s="270">
        <v>705.8</v>
      </c>
      <c r="M10645" s="267">
        <v>-89.453425185582645</v>
      </c>
    </row>
    <row r="10646" spans="1:13" x14ac:dyDescent="0.25">
      <c r="A10646" s="267">
        <v>16064048</v>
      </c>
      <c r="B10646" s="267" t="s">
        <v>21601</v>
      </c>
      <c r="C10646" s="267" t="s">
        <v>2525</v>
      </c>
      <c r="D10646" s="268"/>
      <c r="E10646" s="267">
        <v>70</v>
      </c>
      <c r="F10646" s="269">
        <v>243</v>
      </c>
      <c r="G10646" s="270">
        <v>488.6</v>
      </c>
      <c r="M10646" s="267">
        <v>-88.014141759608691</v>
      </c>
    </row>
    <row r="10647" spans="1:13" x14ac:dyDescent="0.25">
      <c r="A10647" s="267">
        <v>16064052</v>
      </c>
      <c r="B10647" s="267" t="s">
        <v>21603</v>
      </c>
      <c r="C10647" s="267" t="s">
        <v>2525</v>
      </c>
      <c r="D10647" s="268"/>
      <c r="E10647" s="267">
        <v>70</v>
      </c>
      <c r="F10647" s="269">
        <v>452</v>
      </c>
      <c r="G10647" s="270">
        <v>908</v>
      </c>
      <c r="M10647" s="267">
        <v>-92.128526640342372</v>
      </c>
    </row>
    <row r="10648" spans="1:13" x14ac:dyDescent="0.25">
      <c r="A10648" s="267">
        <v>16064053</v>
      </c>
      <c r="B10648" s="267" t="s">
        <v>21605</v>
      </c>
      <c r="C10648" s="267" t="s">
        <v>2525</v>
      </c>
      <c r="D10648" s="268"/>
      <c r="E10648" s="267">
        <v>70</v>
      </c>
      <c r="F10648" s="269">
        <v>156</v>
      </c>
      <c r="G10648" s="270">
        <v>314.39999999999998</v>
      </c>
      <c r="M10648" s="267">
        <v>-90.299688028845978</v>
      </c>
    </row>
    <row r="10649" spans="1:13" x14ac:dyDescent="0.25">
      <c r="A10649" s="267">
        <v>16064055</v>
      </c>
      <c r="B10649" s="267" t="s">
        <v>21607</v>
      </c>
      <c r="C10649" s="267" t="s">
        <v>2525</v>
      </c>
      <c r="D10649" s="268"/>
      <c r="E10649" s="267">
        <v>60</v>
      </c>
      <c r="F10649" s="269">
        <v>1039</v>
      </c>
      <c r="G10649" s="270">
        <v>2089.1999999999998</v>
      </c>
      <c r="M10649" s="267">
        <v>-82.455088050488655</v>
      </c>
    </row>
    <row r="10650" spans="1:13" x14ac:dyDescent="0.25">
      <c r="A10650" s="267">
        <v>16064057</v>
      </c>
      <c r="B10650" s="267" t="s">
        <v>21609</v>
      </c>
      <c r="C10650" s="267" t="s">
        <v>22275</v>
      </c>
      <c r="D10650" s="268"/>
      <c r="E10650" s="267">
        <v>70</v>
      </c>
      <c r="F10650" s="269">
        <v>1937</v>
      </c>
      <c r="G10650" s="270">
        <v>3893.6</v>
      </c>
      <c r="M10650" s="267">
        <v>-85.810770292876597</v>
      </c>
    </row>
    <row r="10651" spans="1:13" x14ac:dyDescent="0.25">
      <c r="A10651" s="267">
        <v>16064058</v>
      </c>
      <c r="B10651" s="267" t="s">
        <v>21611</v>
      </c>
      <c r="C10651" s="267" t="s">
        <v>2525</v>
      </c>
      <c r="D10651" s="268"/>
      <c r="E10651" s="267">
        <v>70</v>
      </c>
      <c r="F10651" s="269">
        <v>697</v>
      </c>
      <c r="G10651" s="270">
        <v>1400.8</v>
      </c>
      <c r="M10651" s="267">
        <v>-86.592714662716716</v>
      </c>
    </row>
    <row r="10652" spans="1:13" x14ac:dyDescent="0.25">
      <c r="A10652" s="267">
        <v>16064061</v>
      </c>
      <c r="B10652" s="267" t="s">
        <v>21613</v>
      </c>
      <c r="C10652" s="267" t="s">
        <v>2525</v>
      </c>
      <c r="D10652" s="268"/>
      <c r="E10652" s="267">
        <v>70</v>
      </c>
      <c r="F10652" s="269">
        <v>189</v>
      </c>
      <c r="G10652" s="270">
        <v>379.2</v>
      </c>
      <c r="M10652" s="267">
        <v>-90.601349830494343</v>
      </c>
    </row>
    <row r="10653" spans="1:13" x14ac:dyDescent="0.25">
      <c r="A10653" s="267">
        <v>16064062</v>
      </c>
      <c r="B10653" s="267" t="s">
        <v>21615</v>
      </c>
      <c r="C10653" s="267" t="s">
        <v>2525</v>
      </c>
      <c r="D10653" s="268"/>
      <c r="E10653" s="267">
        <v>70</v>
      </c>
      <c r="F10653" s="269">
        <v>75</v>
      </c>
      <c r="G10653" s="270">
        <v>150.6</v>
      </c>
      <c r="M10653" s="267">
        <v>-91.071204301275444</v>
      </c>
    </row>
    <row r="10654" spans="1:13" x14ac:dyDescent="0.25">
      <c r="A10654" s="267">
        <v>16064064</v>
      </c>
      <c r="B10654" s="267" t="s">
        <v>21617</v>
      </c>
      <c r="C10654" s="267" t="s">
        <v>2525</v>
      </c>
      <c r="D10654" s="268"/>
      <c r="E10654" s="267">
        <v>70</v>
      </c>
      <c r="F10654" s="269">
        <v>215</v>
      </c>
      <c r="G10654" s="270">
        <v>432.4</v>
      </c>
      <c r="M10654" s="267">
        <v>-88.39817873536758</v>
      </c>
    </row>
    <row r="10655" spans="1:13" x14ac:dyDescent="0.25">
      <c r="A10655" s="267">
        <v>16064065</v>
      </c>
      <c r="B10655" s="267" t="s">
        <v>21619</v>
      </c>
      <c r="C10655" s="267" t="s">
        <v>2525</v>
      </c>
      <c r="D10655" s="268"/>
      <c r="E10655" s="267">
        <v>70</v>
      </c>
      <c r="F10655" s="269">
        <v>289</v>
      </c>
      <c r="G10655" s="270">
        <v>580.4</v>
      </c>
      <c r="M10655" s="267">
        <v>-87.893834935736095</v>
      </c>
    </row>
    <row r="10656" spans="1:13" x14ac:dyDescent="0.25">
      <c r="A10656" s="267">
        <v>16064066</v>
      </c>
      <c r="B10656" s="267" t="s">
        <v>21621</v>
      </c>
      <c r="C10656" s="267" t="s">
        <v>2525</v>
      </c>
      <c r="D10656" s="268"/>
      <c r="E10656" s="267">
        <v>60</v>
      </c>
      <c r="F10656" s="269">
        <v>1558</v>
      </c>
      <c r="G10656" s="270">
        <v>3130.8</v>
      </c>
      <c r="M10656" s="267">
        <v>-83.438260784513574</v>
      </c>
    </row>
    <row r="10657" spans="1:13" x14ac:dyDescent="0.25">
      <c r="A10657" s="267">
        <v>16064071</v>
      </c>
      <c r="B10657" s="267" t="s">
        <v>21623</v>
      </c>
      <c r="C10657" s="267" t="s">
        <v>2525</v>
      </c>
      <c r="D10657" s="268"/>
      <c r="E10657" s="267">
        <v>70</v>
      </c>
      <c r="F10657" s="269">
        <v>1637</v>
      </c>
      <c r="G10657" s="270">
        <v>3290.2</v>
      </c>
      <c r="M10657" s="267">
        <v>-85.831321103143182</v>
      </c>
    </row>
    <row r="10658" spans="1:13" x14ac:dyDescent="0.25">
      <c r="A10658" s="267">
        <v>16064072</v>
      </c>
      <c r="B10658" s="267" t="s">
        <v>21625</v>
      </c>
      <c r="C10658" s="267" t="s">
        <v>2525</v>
      </c>
      <c r="D10658" s="268"/>
      <c r="E10658" s="267">
        <v>60</v>
      </c>
      <c r="F10658" s="269">
        <v>1074</v>
      </c>
      <c r="G10658" s="270">
        <v>2159.4</v>
      </c>
      <c r="M10658" s="267">
        <v>-84.968619148438137</v>
      </c>
    </row>
    <row r="10659" spans="1:13" x14ac:dyDescent="0.25">
      <c r="A10659" s="267">
        <v>16064073</v>
      </c>
      <c r="B10659" s="267" t="s">
        <v>21627</v>
      </c>
      <c r="C10659" s="267" t="s">
        <v>2525</v>
      </c>
      <c r="D10659" s="268"/>
      <c r="E10659" s="267">
        <v>70</v>
      </c>
      <c r="F10659" s="269">
        <v>1649</v>
      </c>
      <c r="G10659" s="270">
        <v>3313.8</v>
      </c>
      <c r="M10659" s="267">
        <v>-88.041310579898976</v>
      </c>
    </row>
    <row r="10660" spans="1:13" x14ac:dyDescent="0.25">
      <c r="A10660" s="267">
        <v>16064074</v>
      </c>
      <c r="B10660" s="267" t="s">
        <v>21629</v>
      </c>
      <c r="C10660" s="267" t="s">
        <v>2525</v>
      </c>
      <c r="D10660" s="268"/>
      <c r="E10660" s="267">
        <v>70</v>
      </c>
      <c r="F10660" s="269">
        <v>3450</v>
      </c>
      <c r="G10660" s="270">
        <v>6933.8</v>
      </c>
      <c r="M10660" s="267">
        <v>-89.998673759313917</v>
      </c>
    </row>
    <row r="10661" spans="1:13" x14ac:dyDescent="0.25">
      <c r="A10661" s="267">
        <v>16064075</v>
      </c>
      <c r="B10661" s="267" t="s">
        <v>21631</v>
      </c>
      <c r="C10661" s="267" t="s">
        <v>2525</v>
      </c>
      <c r="D10661" s="268"/>
      <c r="E10661" s="267">
        <v>70</v>
      </c>
      <c r="F10661" s="269">
        <v>2236</v>
      </c>
      <c r="G10661" s="270">
        <v>4493.8</v>
      </c>
      <c r="M10661" s="267">
        <v>-87.313800470136428</v>
      </c>
    </row>
    <row r="10662" spans="1:13" x14ac:dyDescent="0.25">
      <c r="A10662" s="267">
        <v>16065001</v>
      </c>
      <c r="B10662" s="267" t="s">
        <v>21633</v>
      </c>
      <c r="C10662" s="267" t="s">
        <v>2525</v>
      </c>
      <c r="D10662" s="268"/>
      <c r="E10662" s="267">
        <v>70</v>
      </c>
      <c r="F10662" s="269">
        <v>252</v>
      </c>
      <c r="G10662" s="270">
        <v>507.2</v>
      </c>
      <c r="M10662" s="267">
        <v>-92.169157732696277</v>
      </c>
    </row>
    <row r="10663" spans="1:13" x14ac:dyDescent="0.25">
      <c r="A10663" s="267">
        <v>16065002</v>
      </c>
      <c r="B10663" s="267" t="s">
        <v>22327</v>
      </c>
      <c r="C10663" s="267" t="s">
        <v>22275</v>
      </c>
      <c r="D10663" s="268"/>
      <c r="E10663" s="267">
        <v>70</v>
      </c>
      <c r="F10663" s="269">
        <v>2850</v>
      </c>
      <c r="G10663" s="270">
        <v>5729.2</v>
      </c>
      <c r="M10663" s="267">
        <v>-85.158141809374484</v>
      </c>
    </row>
    <row r="10664" spans="1:13" x14ac:dyDescent="0.25">
      <c r="A10664" s="267">
        <v>16065003</v>
      </c>
      <c r="B10664" s="267" t="s">
        <v>22328</v>
      </c>
      <c r="C10664" s="267" t="s">
        <v>22275</v>
      </c>
      <c r="D10664" s="268"/>
      <c r="E10664" s="267">
        <v>70</v>
      </c>
      <c r="F10664" s="269">
        <v>4377</v>
      </c>
      <c r="G10664" s="270">
        <v>8797.6</v>
      </c>
      <c r="M10664" s="267">
        <v>-88.706391374072609</v>
      </c>
    </row>
    <row r="10665" spans="1:13" x14ac:dyDescent="0.25">
      <c r="A10665" s="267">
        <v>16065005</v>
      </c>
      <c r="B10665" s="267" t="s">
        <v>21637</v>
      </c>
      <c r="C10665" s="267" t="s">
        <v>2525</v>
      </c>
      <c r="D10665" s="268"/>
      <c r="E10665" s="267">
        <v>70</v>
      </c>
      <c r="F10665" s="269">
        <v>83</v>
      </c>
      <c r="G10665" s="270">
        <v>166.8</v>
      </c>
      <c r="M10665" s="267">
        <v>-91.982417881555236</v>
      </c>
    </row>
    <row r="10666" spans="1:13" x14ac:dyDescent="0.25">
      <c r="A10666" s="267">
        <v>16065008</v>
      </c>
      <c r="B10666" s="267" t="s">
        <v>21639</v>
      </c>
      <c r="C10666" s="267" t="s">
        <v>2525</v>
      </c>
      <c r="D10666" s="268"/>
      <c r="E10666" s="267">
        <v>70</v>
      </c>
      <c r="F10666" s="269">
        <v>149</v>
      </c>
      <c r="G10666" s="270">
        <v>299.60000000000002</v>
      </c>
      <c r="M10666" s="267">
        <v>-91.712491270824216</v>
      </c>
    </row>
    <row r="10667" spans="1:13" x14ac:dyDescent="0.25">
      <c r="A10667" s="267">
        <v>16065011</v>
      </c>
      <c r="B10667" s="267" t="s">
        <v>21641</v>
      </c>
      <c r="C10667" s="267" t="s">
        <v>2525</v>
      </c>
      <c r="D10667" s="268"/>
      <c r="E10667" s="267">
        <v>70</v>
      </c>
      <c r="F10667" s="269">
        <v>286</v>
      </c>
      <c r="G10667" s="270">
        <v>574.79999999999995</v>
      </c>
      <c r="M10667" s="267">
        <v>-92.937728256198994</v>
      </c>
    </row>
    <row r="10668" spans="1:13" x14ac:dyDescent="0.25">
      <c r="A10668" s="267">
        <v>16065012</v>
      </c>
      <c r="B10668" s="267" t="s">
        <v>21643</v>
      </c>
      <c r="C10668" s="267" t="s">
        <v>22275</v>
      </c>
      <c r="D10668" s="268"/>
      <c r="E10668" s="267">
        <v>70</v>
      </c>
      <c r="F10668" s="269">
        <v>528</v>
      </c>
      <c r="G10668" s="270">
        <v>1062.2</v>
      </c>
      <c r="M10668" s="267">
        <v>-91.158657047281821</v>
      </c>
    </row>
    <row r="10669" spans="1:13" x14ac:dyDescent="0.25">
      <c r="A10669" s="267">
        <v>16065013</v>
      </c>
      <c r="B10669" s="267" t="s">
        <v>21645</v>
      </c>
      <c r="C10669" s="267" t="s">
        <v>2525</v>
      </c>
      <c r="D10669" s="268"/>
      <c r="E10669" s="267">
        <v>70</v>
      </c>
      <c r="F10669" s="269">
        <v>411</v>
      </c>
      <c r="G10669" s="270">
        <v>827</v>
      </c>
      <c r="M10669" s="267">
        <v>-91.588414724467896</v>
      </c>
    </row>
    <row r="10670" spans="1:13" x14ac:dyDescent="0.25">
      <c r="A10670" s="267">
        <v>16065014</v>
      </c>
      <c r="B10670" s="267" t="s">
        <v>21647</v>
      </c>
      <c r="C10670" s="267" t="s">
        <v>22275</v>
      </c>
      <c r="D10670" s="268"/>
      <c r="E10670" s="267">
        <v>70</v>
      </c>
      <c r="F10670" s="269">
        <v>1432</v>
      </c>
      <c r="G10670" s="270">
        <v>2878.8</v>
      </c>
      <c r="M10670" s="267">
        <v>-86.028459132899584</v>
      </c>
    </row>
    <row r="10671" spans="1:13" x14ac:dyDescent="0.25">
      <c r="A10671" s="267">
        <v>16065016</v>
      </c>
      <c r="B10671" s="267" t="s">
        <v>21649</v>
      </c>
      <c r="C10671" s="267" t="s">
        <v>2525</v>
      </c>
      <c r="D10671" s="268"/>
      <c r="E10671" s="267">
        <v>70</v>
      </c>
      <c r="F10671" s="269">
        <v>146</v>
      </c>
      <c r="G10671" s="270">
        <v>292.60000000000002</v>
      </c>
      <c r="M10671" s="267">
        <v>-92.208133247908762</v>
      </c>
    </row>
    <row r="10672" spans="1:13" x14ac:dyDescent="0.25">
      <c r="A10672" s="267">
        <v>16065018</v>
      </c>
      <c r="B10672" s="267" t="s">
        <v>21651</v>
      </c>
      <c r="C10672" s="267" t="s">
        <v>2525</v>
      </c>
      <c r="D10672" s="268"/>
      <c r="E10672" s="267">
        <v>70</v>
      </c>
      <c r="F10672" s="269">
        <v>133</v>
      </c>
      <c r="G10672" s="270">
        <v>267.8</v>
      </c>
      <c r="M10672" s="267">
        <v>-93.931066894343857</v>
      </c>
    </row>
    <row r="10673" spans="1:13" x14ac:dyDescent="0.25">
      <c r="A10673" s="267">
        <v>16065019</v>
      </c>
      <c r="B10673" s="267" t="s">
        <v>21653</v>
      </c>
      <c r="C10673" s="267" t="s">
        <v>2525</v>
      </c>
      <c r="D10673" s="268"/>
      <c r="E10673" s="267">
        <v>70</v>
      </c>
      <c r="F10673" s="269">
        <v>344</v>
      </c>
      <c r="G10673" s="270">
        <v>692.2</v>
      </c>
      <c r="M10673" s="267">
        <v>-93.2632319041237</v>
      </c>
    </row>
    <row r="10674" spans="1:13" x14ac:dyDescent="0.25">
      <c r="A10674" s="267">
        <v>16065022</v>
      </c>
      <c r="B10674" s="267" t="s">
        <v>21655</v>
      </c>
      <c r="C10674" s="267" t="s">
        <v>2525</v>
      </c>
      <c r="D10674" s="268"/>
      <c r="E10674" s="267">
        <v>70</v>
      </c>
      <c r="F10674" s="269">
        <v>274</v>
      </c>
      <c r="G10674" s="270">
        <v>551</v>
      </c>
      <c r="M10674" s="267">
        <v>-91.749455111126593</v>
      </c>
    </row>
    <row r="10675" spans="1:13" x14ac:dyDescent="0.25">
      <c r="A10675" s="267">
        <v>16065023</v>
      </c>
      <c r="B10675" s="267" t="s">
        <v>21657</v>
      </c>
      <c r="C10675" s="267" t="s">
        <v>22275</v>
      </c>
      <c r="D10675" s="268"/>
      <c r="E10675" s="267">
        <v>70</v>
      </c>
      <c r="F10675" s="269">
        <v>1851</v>
      </c>
      <c r="G10675" s="270">
        <v>3719.6</v>
      </c>
      <c r="M10675" s="267">
        <v>-87.299547911818536</v>
      </c>
    </row>
    <row r="10676" spans="1:13" x14ac:dyDescent="0.25">
      <c r="A10676" s="267">
        <v>16065031</v>
      </c>
      <c r="B10676" s="267" t="s">
        <v>21659</v>
      </c>
      <c r="C10676" s="267" t="s">
        <v>2525</v>
      </c>
      <c r="D10676" s="268"/>
      <c r="E10676" s="267">
        <v>70</v>
      </c>
      <c r="F10676" s="269">
        <v>273</v>
      </c>
      <c r="G10676" s="270">
        <v>549.4</v>
      </c>
      <c r="M10676" s="267">
        <v>-88.688007181229978</v>
      </c>
    </row>
    <row r="10677" spans="1:13" x14ac:dyDescent="0.25">
      <c r="A10677" s="267">
        <v>16065032</v>
      </c>
      <c r="B10677" s="267" t="s">
        <v>21661</v>
      </c>
      <c r="C10677" s="267" t="s">
        <v>2525</v>
      </c>
      <c r="D10677" s="268"/>
      <c r="E10677" s="267">
        <v>70</v>
      </c>
      <c r="F10677" s="269">
        <v>1260</v>
      </c>
      <c r="G10677" s="270">
        <v>2532.6</v>
      </c>
      <c r="M10677" s="267">
        <v>-90.882814253352507</v>
      </c>
    </row>
    <row r="10678" spans="1:13" x14ac:dyDescent="0.25">
      <c r="A10678" s="267">
        <v>16065033</v>
      </c>
      <c r="B10678" s="267" t="s">
        <v>21663</v>
      </c>
      <c r="C10678" s="267" t="s">
        <v>22275</v>
      </c>
      <c r="D10678" s="268"/>
      <c r="E10678" s="267">
        <v>70</v>
      </c>
      <c r="F10678" s="269">
        <v>1109</v>
      </c>
      <c r="G10678" s="270">
        <v>2229.6</v>
      </c>
      <c r="M10678" s="267">
        <v>-87.855379312133806</v>
      </c>
    </row>
    <row r="10679" spans="1:13" x14ac:dyDescent="0.25">
      <c r="A10679" s="267">
        <v>16065034</v>
      </c>
      <c r="B10679" s="267" t="s">
        <v>21665</v>
      </c>
      <c r="C10679" s="267" t="s">
        <v>2525</v>
      </c>
      <c r="D10679" s="268"/>
      <c r="E10679" s="267">
        <v>70</v>
      </c>
      <c r="F10679" s="269">
        <v>115</v>
      </c>
      <c r="G10679" s="270">
        <v>230.4</v>
      </c>
      <c r="M10679" s="267">
        <v>-90.675647286924132</v>
      </c>
    </row>
    <row r="10680" spans="1:13" x14ac:dyDescent="0.25">
      <c r="A10680" s="267">
        <v>16065035</v>
      </c>
      <c r="B10680" s="267" t="s">
        <v>21667</v>
      </c>
      <c r="C10680" s="267" t="s">
        <v>2525</v>
      </c>
      <c r="D10680" s="268"/>
      <c r="E10680" s="267">
        <v>70</v>
      </c>
      <c r="F10680" s="269">
        <v>294</v>
      </c>
      <c r="G10680" s="270">
        <v>590.20000000000005</v>
      </c>
      <c r="M10680" s="267">
        <v>-92.549785601665931</v>
      </c>
    </row>
    <row r="10681" spans="1:13" x14ac:dyDescent="0.25">
      <c r="A10681" s="267">
        <v>16065038</v>
      </c>
      <c r="B10681" s="267" t="s">
        <v>21669</v>
      </c>
      <c r="C10681" s="267" t="s">
        <v>2525</v>
      </c>
      <c r="D10681" s="268"/>
      <c r="E10681" s="267">
        <v>70</v>
      </c>
      <c r="F10681" s="269">
        <v>141</v>
      </c>
      <c r="G10681" s="270">
        <v>283.8</v>
      </c>
      <c r="M10681" s="267">
        <v>-91.172948199422464</v>
      </c>
    </row>
    <row r="10682" spans="1:13" x14ac:dyDescent="0.25">
      <c r="A10682" s="267">
        <v>16065039</v>
      </c>
      <c r="B10682" s="267" t="s">
        <v>21671</v>
      </c>
      <c r="C10682" s="267" t="s">
        <v>2525</v>
      </c>
      <c r="D10682" s="268"/>
      <c r="E10682" s="267">
        <v>70</v>
      </c>
      <c r="F10682" s="269">
        <v>306</v>
      </c>
      <c r="G10682" s="270">
        <v>615.79999999999995</v>
      </c>
      <c r="M10682" s="267">
        <v>-88.907511827980315</v>
      </c>
    </row>
    <row r="10683" spans="1:13" x14ac:dyDescent="0.25">
      <c r="A10683" s="267">
        <v>16065042</v>
      </c>
      <c r="B10683" s="267" t="s">
        <v>21673</v>
      </c>
      <c r="C10683" s="267" t="s">
        <v>2525</v>
      </c>
      <c r="D10683" s="268"/>
      <c r="E10683" s="267">
        <v>70</v>
      </c>
      <c r="F10683" s="269">
        <v>357</v>
      </c>
      <c r="G10683" s="270">
        <v>716.6</v>
      </c>
      <c r="M10683" s="267">
        <v>-85.048594201395801</v>
      </c>
    </row>
    <row r="10684" spans="1:13" x14ac:dyDescent="0.25">
      <c r="A10684" s="267">
        <v>16065046</v>
      </c>
      <c r="B10684" s="267" t="s">
        <v>21675</v>
      </c>
      <c r="C10684" s="267" t="s">
        <v>2525</v>
      </c>
      <c r="D10684" s="268"/>
      <c r="E10684" s="267">
        <v>70</v>
      </c>
      <c r="F10684" s="269">
        <v>180</v>
      </c>
      <c r="G10684" s="270">
        <v>362</v>
      </c>
      <c r="M10684" s="267">
        <v>-92.472451289240226</v>
      </c>
    </row>
    <row r="10685" spans="1:13" x14ac:dyDescent="0.25">
      <c r="A10685" s="267">
        <v>16065047</v>
      </c>
      <c r="B10685" s="267" t="s">
        <v>21677</v>
      </c>
      <c r="C10685" s="267" t="s">
        <v>2525</v>
      </c>
      <c r="D10685" s="268"/>
      <c r="E10685" s="267">
        <v>70</v>
      </c>
      <c r="F10685" s="269">
        <v>84</v>
      </c>
      <c r="G10685" s="270">
        <v>168.4</v>
      </c>
      <c r="M10685" s="267">
        <v>-91.11407796015925</v>
      </c>
    </row>
    <row r="10686" spans="1:13" x14ac:dyDescent="0.25">
      <c r="A10686" s="267">
        <v>16065048</v>
      </c>
      <c r="B10686" s="267" t="s">
        <v>21679</v>
      </c>
      <c r="C10686" s="267" t="s">
        <v>2525</v>
      </c>
      <c r="D10686" s="268"/>
      <c r="E10686" s="267">
        <v>70</v>
      </c>
      <c r="F10686" s="269">
        <v>67</v>
      </c>
      <c r="G10686" s="270">
        <v>135</v>
      </c>
      <c r="M10686" s="267">
        <v>-88.265117095239333</v>
      </c>
    </row>
    <row r="10687" spans="1:13" x14ac:dyDescent="0.25">
      <c r="A10687" s="267">
        <v>16065051</v>
      </c>
      <c r="B10687" s="267" t="s">
        <v>21681</v>
      </c>
      <c r="C10687" s="267" t="s">
        <v>2525</v>
      </c>
      <c r="D10687" s="268"/>
      <c r="E10687" s="267">
        <v>70</v>
      </c>
      <c r="F10687" s="269">
        <v>195</v>
      </c>
      <c r="G10687" s="270">
        <v>392.4</v>
      </c>
      <c r="M10687" s="267">
        <v>-90.531907344228884</v>
      </c>
    </row>
    <row r="10688" spans="1:13" x14ac:dyDescent="0.25">
      <c r="A10688" s="267">
        <v>16065052</v>
      </c>
      <c r="B10688" s="267" t="s">
        <v>21683</v>
      </c>
      <c r="C10688" s="267" t="s">
        <v>2525</v>
      </c>
      <c r="D10688" s="268"/>
      <c r="E10688" s="267">
        <v>70</v>
      </c>
      <c r="F10688" s="269">
        <v>427</v>
      </c>
      <c r="G10688" s="270">
        <v>857.4</v>
      </c>
      <c r="M10688" s="267">
        <v>-88.602792138346189</v>
      </c>
    </row>
    <row r="10689" spans="1:13" x14ac:dyDescent="0.25">
      <c r="A10689" s="267">
        <v>16065054</v>
      </c>
      <c r="B10689" s="267" t="s">
        <v>21685</v>
      </c>
      <c r="C10689" s="267" t="s">
        <v>2525</v>
      </c>
      <c r="D10689" s="268"/>
      <c r="E10689" s="267">
        <v>70</v>
      </c>
      <c r="F10689" s="269">
        <v>1113</v>
      </c>
      <c r="G10689" s="270">
        <v>2236.1999999999998</v>
      </c>
      <c r="M10689" s="267">
        <v>-89.78511273972984</v>
      </c>
    </row>
    <row r="10690" spans="1:13" x14ac:dyDescent="0.25">
      <c r="A10690" s="267">
        <v>16065056</v>
      </c>
      <c r="B10690" s="267" t="s">
        <v>21021</v>
      </c>
      <c r="C10690" s="267" t="s">
        <v>2525</v>
      </c>
      <c r="D10690" s="268"/>
      <c r="E10690" s="267">
        <v>70</v>
      </c>
      <c r="F10690" s="269">
        <v>392</v>
      </c>
      <c r="G10690" s="270">
        <v>787.6</v>
      </c>
      <c r="M10690" s="267">
        <v>-91.715317745534719</v>
      </c>
    </row>
    <row r="10691" spans="1:13" x14ac:dyDescent="0.25">
      <c r="A10691" s="267">
        <v>16065057</v>
      </c>
      <c r="B10691" s="267" t="s">
        <v>18787</v>
      </c>
      <c r="C10691" s="267" t="s">
        <v>2525</v>
      </c>
      <c r="D10691" s="268"/>
      <c r="E10691" s="267">
        <v>70</v>
      </c>
      <c r="F10691" s="269">
        <v>451</v>
      </c>
      <c r="G10691" s="270">
        <v>906</v>
      </c>
      <c r="M10691" s="267">
        <v>-88.383306580711661</v>
      </c>
    </row>
    <row r="10692" spans="1:13" x14ac:dyDescent="0.25">
      <c r="A10692" s="267">
        <v>16065058</v>
      </c>
      <c r="B10692" s="267" t="s">
        <v>18789</v>
      </c>
      <c r="C10692" s="267" t="s">
        <v>2525</v>
      </c>
      <c r="D10692" s="268"/>
      <c r="E10692" s="267">
        <v>70</v>
      </c>
      <c r="F10692" s="269">
        <v>121</v>
      </c>
      <c r="G10692" s="270">
        <v>243.8</v>
      </c>
      <c r="M10692" s="267">
        <v>-89.809364788627263</v>
      </c>
    </row>
    <row r="10693" spans="1:13" x14ac:dyDescent="0.25">
      <c r="A10693" s="267">
        <v>16065061</v>
      </c>
      <c r="B10693" s="267" t="s">
        <v>18791</v>
      </c>
      <c r="C10693" s="267" t="s">
        <v>22275</v>
      </c>
      <c r="D10693" s="268"/>
      <c r="E10693" s="267">
        <v>70</v>
      </c>
      <c r="F10693" s="269">
        <v>2699</v>
      </c>
      <c r="G10693" s="270">
        <v>5425.4</v>
      </c>
      <c r="M10693" s="267">
        <v>-90.728866007759237</v>
      </c>
    </row>
    <row r="10694" spans="1:13" x14ac:dyDescent="0.25">
      <c r="A10694" s="267">
        <v>16065067</v>
      </c>
      <c r="B10694" s="267" t="s">
        <v>18793</v>
      </c>
      <c r="C10694" s="267" t="s">
        <v>22275</v>
      </c>
      <c r="D10694" s="268"/>
      <c r="E10694" s="267">
        <v>60</v>
      </c>
      <c r="F10694" s="269">
        <v>11254</v>
      </c>
      <c r="G10694" s="270">
        <v>22620.799999999999</v>
      </c>
      <c r="M10694" s="267">
        <v>-82.39862647276405</v>
      </c>
    </row>
    <row r="10695" spans="1:13" x14ac:dyDescent="0.25">
      <c r="A10695" s="267">
        <v>16065072</v>
      </c>
      <c r="B10695" s="267" t="s">
        <v>18795</v>
      </c>
      <c r="C10695" s="267" t="s">
        <v>2525</v>
      </c>
      <c r="D10695" s="268"/>
      <c r="E10695" s="267">
        <v>70</v>
      </c>
      <c r="F10695" s="269">
        <v>57</v>
      </c>
      <c r="G10695" s="270">
        <v>115.2</v>
      </c>
      <c r="M10695" s="267">
        <v>-93.563100899299613</v>
      </c>
    </row>
    <row r="10696" spans="1:13" x14ac:dyDescent="0.25">
      <c r="A10696" s="267">
        <v>16065074</v>
      </c>
      <c r="B10696" s="267" t="s">
        <v>18797</v>
      </c>
      <c r="C10696" s="267" t="s">
        <v>2525</v>
      </c>
      <c r="D10696" s="268"/>
      <c r="E10696" s="267">
        <v>70</v>
      </c>
      <c r="F10696" s="269">
        <v>300</v>
      </c>
      <c r="G10696" s="270">
        <v>604</v>
      </c>
      <c r="M10696" s="267">
        <v>-90.38134590755044</v>
      </c>
    </row>
    <row r="10697" spans="1:13" x14ac:dyDescent="0.25">
      <c r="A10697" s="267">
        <v>16065075</v>
      </c>
      <c r="B10697" s="267" t="s">
        <v>18799</v>
      </c>
      <c r="C10697" s="267" t="s">
        <v>2525</v>
      </c>
      <c r="D10697" s="268"/>
      <c r="E10697" s="267">
        <v>70</v>
      </c>
      <c r="F10697" s="269">
        <v>151</v>
      </c>
      <c r="G10697" s="270">
        <v>302.60000000000002</v>
      </c>
      <c r="M10697" s="267">
        <v>-86.479187382037978</v>
      </c>
    </row>
    <row r="10698" spans="1:13" x14ac:dyDescent="0.25">
      <c r="A10698" s="267">
        <v>16065076</v>
      </c>
      <c r="B10698" s="267" t="s">
        <v>18801</v>
      </c>
      <c r="C10698" s="267" t="s">
        <v>2525</v>
      </c>
      <c r="D10698" s="268"/>
      <c r="E10698" s="267">
        <v>70</v>
      </c>
      <c r="F10698" s="269">
        <v>466</v>
      </c>
      <c r="G10698" s="270">
        <v>936.4</v>
      </c>
      <c r="M10698" s="267">
        <v>-90.286408233837108</v>
      </c>
    </row>
    <row r="10699" spans="1:13" x14ac:dyDescent="0.25">
      <c r="A10699" s="267">
        <v>16065077</v>
      </c>
      <c r="B10699" s="267" t="s">
        <v>18803</v>
      </c>
      <c r="C10699" s="267" t="s">
        <v>2525</v>
      </c>
      <c r="D10699" s="268"/>
      <c r="E10699" s="267">
        <v>70</v>
      </c>
      <c r="F10699" s="269">
        <v>212</v>
      </c>
      <c r="G10699" s="270">
        <v>425.4</v>
      </c>
      <c r="M10699" s="267">
        <v>-91.551945007995059</v>
      </c>
    </row>
    <row r="10700" spans="1:13" x14ac:dyDescent="0.25">
      <c r="A10700" s="267">
        <v>16065079</v>
      </c>
      <c r="B10700" s="267" t="s">
        <v>18805</v>
      </c>
      <c r="C10700" s="267" t="s">
        <v>2525</v>
      </c>
      <c r="D10700" s="268"/>
      <c r="E10700" s="267">
        <v>70</v>
      </c>
      <c r="F10700" s="269">
        <v>194</v>
      </c>
      <c r="G10700" s="270">
        <v>389.4</v>
      </c>
      <c r="M10700" s="267">
        <v>-92.710868056218658</v>
      </c>
    </row>
    <row r="10701" spans="1:13" x14ac:dyDescent="0.25">
      <c r="A10701" s="267">
        <v>16065081</v>
      </c>
      <c r="B10701" s="267" t="s">
        <v>18807</v>
      </c>
      <c r="C10701" s="267" t="s">
        <v>22275</v>
      </c>
      <c r="D10701" s="268"/>
      <c r="E10701" s="267">
        <v>60</v>
      </c>
      <c r="F10701" s="269">
        <v>994</v>
      </c>
      <c r="G10701" s="270">
        <v>1998.6</v>
      </c>
      <c r="M10701" s="267">
        <v>-84.613907441461535</v>
      </c>
    </row>
    <row r="10702" spans="1:13" x14ac:dyDescent="0.25">
      <c r="A10702" s="267">
        <v>16065082</v>
      </c>
      <c r="B10702" s="267" t="s">
        <v>18809</v>
      </c>
      <c r="C10702" s="267" t="s">
        <v>2525</v>
      </c>
      <c r="D10702" s="268"/>
      <c r="E10702" s="267">
        <v>70</v>
      </c>
      <c r="F10702" s="269">
        <v>72</v>
      </c>
      <c r="G10702" s="270">
        <v>144.19999999999999</v>
      </c>
      <c r="M10702" s="267">
        <v>-92.165456090251297</v>
      </c>
    </row>
    <row r="10703" spans="1:13" x14ac:dyDescent="0.25">
      <c r="A10703" s="267">
        <v>16065084</v>
      </c>
      <c r="B10703" s="267" t="s">
        <v>18811</v>
      </c>
      <c r="C10703" s="267" t="s">
        <v>22275</v>
      </c>
      <c r="D10703" s="268"/>
      <c r="E10703" s="267">
        <v>70</v>
      </c>
      <c r="F10703" s="269">
        <v>1285</v>
      </c>
      <c r="G10703" s="270">
        <v>2582.1999999999998</v>
      </c>
      <c r="M10703" s="267">
        <v>-88.065780568287963</v>
      </c>
    </row>
    <row r="10704" spans="1:13" x14ac:dyDescent="0.25">
      <c r="A10704" s="267">
        <v>16065085</v>
      </c>
      <c r="B10704" s="267" t="s">
        <v>18813</v>
      </c>
      <c r="C10704" s="267" t="s">
        <v>2525</v>
      </c>
      <c r="D10704" s="268"/>
      <c r="E10704" s="267">
        <v>70</v>
      </c>
      <c r="F10704" s="269">
        <v>2099</v>
      </c>
      <c r="G10704" s="270">
        <v>4219.6000000000004</v>
      </c>
      <c r="M10704" s="267">
        <v>-89.799809217989875</v>
      </c>
    </row>
    <row r="10705" spans="1:13" x14ac:dyDescent="0.25">
      <c r="A10705" s="267">
        <v>16066001</v>
      </c>
      <c r="B10705" s="267" t="s">
        <v>18815</v>
      </c>
      <c r="C10705" s="267" t="s">
        <v>2525</v>
      </c>
      <c r="D10705" s="268"/>
      <c r="E10705" s="267">
        <v>70</v>
      </c>
      <c r="F10705" s="269">
        <v>255</v>
      </c>
      <c r="G10705" s="270">
        <v>513.4</v>
      </c>
      <c r="M10705" s="267">
        <v>-85.530614116910186</v>
      </c>
    </row>
    <row r="10706" spans="1:13" x14ac:dyDescent="0.25">
      <c r="A10706" s="267">
        <v>16066002</v>
      </c>
      <c r="B10706" s="267" t="s">
        <v>18817</v>
      </c>
      <c r="C10706" s="267" t="s">
        <v>2525</v>
      </c>
      <c r="D10706" s="268"/>
      <c r="E10706" s="267">
        <v>70</v>
      </c>
      <c r="F10706" s="269">
        <v>85</v>
      </c>
      <c r="G10706" s="270">
        <v>171.6</v>
      </c>
      <c r="M10706" s="267">
        <v>-92.446989580812925</v>
      </c>
    </row>
    <row r="10707" spans="1:13" x14ac:dyDescent="0.25">
      <c r="A10707" s="267">
        <v>16066005</v>
      </c>
      <c r="B10707" s="267" t="s">
        <v>18819</v>
      </c>
      <c r="C10707" s="267" t="s">
        <v>2525</v>
      </c>
      <c r="D10707" s="268"/>
      <c r="E10707" s="267">
        <v>70</v>
      </c>
      <c r="F10707" s="269">
        <v>181</v>
      </c>
      <c r="G10707" s="270">
        <v>363</v>
      </c>
      <c r="M10707" s="267">
        <v>-89.499911806640498</v>
      </c>
    </row>
    <row r="10708" spans="1:13" x14ac:dyDescent="0.25">
      <c r="A10708" s="267">
        <v>16066006</v>
      </c>
      <c r="B10708" s="267" t="s">
        <v>18821</v>
      </c>
      <c r="C10708" s="267" t="s">
        <v>2525</v>
      </c>
      <c r="D10708" s="268"/>
      <c r="E10708" s="267">
        <v>60</v>
      </c>
      <c r="F10708" s="269">
        <v>1225</v>
      </c>
      <c r="G10708" s="270">
        <v>2461.4</v>
      </c>
      <c r="M10708" s="267">
        <v>-84.055754099849111</v>
      </c>
    </row>
    <row r="10709" spans="1:13" x14ac:dyDescent="0.25">
      <c r="A10709" s="267">
        <v>16066008</v>
      </c>
      <c r="B10709" s="267" t="s">
        <v>18823</v>
      </c>
      <c r="C10709" s="267" t="s">
        <v>2525</v>
      </c>
      <c r="D10709" s="268"/>
      <c r="E10709" s="267">
        <v>60</v>
      </c>
      <c r="F10709" s="269">
        <v>273</v>
      </c>
      <c r="G10709" s="270">
        <v>548</v>
      </c>
      <c r="M10709" s="267">
        <v>-82.575912878300144</v>
      </c>
    </row>
    <row r="10710" spans="1:13" x14ac:dyDescent="0.25">
      <c r="A10710" s="267">
        <v>16066012</v>
      </c>
      <c r="B10710" s="267" t="s">
        <v>18825</v>
      </c>
      <c r="C10710" s="267" t="s">
        <v>2525</v>
      </c>
      <c r="D10710" s="268"/>
      <c r="E10710" s="267">
        <v>70</v>
      </c>
      <c r="F10710" s="269">
        <v>88</v>
      </c>
      <c r="G10710" s="270">
        <v>176.2</v>
      </c>
      <c r="M10710" s="267">
        <v>-93.472230177399695</v>
      </c>
    </row>
    <row r="10711" spans="1:13" x14ac:dyDescent="0.25">
      <c r="A10711" s="267">
        <v>16066013</v>
      </c>
      <c r="B10711" s="267" t="s">
        <v>22236</v>
      </c>
      <c r="C10711" s="267" t="s">
        <v>2525</v>
      </c>
      <c r="D10711" s="268"/>
      <c r="E10711" s="267">
        <v>70</v>
      </c>
      <c r="F10711" s="269">
        <v>2437</v>
      </c>
      <c r="G10711" s="270">
        <v>4898.8</v>
      </c>
      <c r="M10711" s="267">
        <v>-85.375137322355215</v>
      </c>
    </row>
    <row r="10712" spans="1:13" x14ac:dyDescent="0.25">
      <c r="A10712" s="267">
        <v>16066015</v>
      </c>
      <c r="B10712" s="267" t="s">
        <v>18828</v>
      </c>
      <c r="C10712" s="267" t="s">
        <v>2525</v>
      </c>
      <c r="D10712" s="268"/>
      <c r="E10712" s="267">
        <v>70</v>
      </c>
      <c r="F10712" s="269">
        <v>305</v>
      </c>
      <c r="G10712" s="270">
        <v>613</v>
      </c>
      <c r="M10712" s="267">
        <v>-90.526006365681184</v>
      </c>
    </row>
    <row r="10713" spans="1:13" x14ac:dyDescent="0.25">
      <c r="A10713" s="267">
        <v>16066016</v>
      </c>
      <c r="B10713" s="267" t="s">
        <v>18830</v>
      </c>
      <c r="C10713" s="267" t="s">
        <v>2525</v>
      </c>
      <c r="D10713" s="268"/>
      <c r="E10713" s="267">
        <v>70</v>
      </c>
      <c r="F10713" s="269">
        <v>414</v>
      </c>
      <c r="G10713" s="270">
        <v>831.4</v>
      </c>
      <c r="M10713" s="267">
        <v>-89.967705158175193</v>
      </c>
    </row>
    <row r="10714" spans="1:13" x14ac:dyDescent="0.25">
      <c r="A10714" s="267">
        <v>16066017</v>
      </c>
      <c r="B10714" s="267" t="s">
        <v>7502</v>
      </c>
      <c r="C10714" s="267" t="s">
        <v>2525</v>
      </c>
      <c r="D10714" s="268"/>
      <c r="E10714" s="267">
        <v>60</v>
      </c>
      <c r="F10714" s="269">
        <v>221</v>
      </c>
      <c r="G10714" s="270">
        <v>444</v>
      </c>
      <c r="M10714" s="267">
        <v>-83.841759851477519</v>
      </c>
    </row>
    <row r="10715" spans="1:13" x14ac:dyDescent="0.25">
      <c r="A10715" s="267">
        <v>16066018</v>
      </c>
      <c r="B10715" s="267" t="s">
        <v>18833</v>
      </c>
      <c r="C10715" s="267" t="s">
        <v>2525</v>
      </c>
      <c r="D10715" s="268"/>
      <c r="E10715" s="267">
        <v>70</v>
      </c>
      <c r="F10715" s="269">
        <v>124</v>
      </c>
      <c r="G10715" s="270">
        <v>250</v>
      </c>
      <c r="M10715" s="267">
        <v>-88.765452247368756</v>
      </c>
    </row>
    <row r="10716" spans="1:13" x14ac:dyDescent="0.25">
      <c r="A10716" s="267">
        <v>16066019</v>
      </c>
      <c r="B10716" s="267" t="s">
        <v>18835</v>
      </c>
      <c r="C10716" s="267" t="s">
        <v>2525</v>
      </c>
      <c r="D10716" s="268"/>
      <c r="E10716" s="267">
        <v>70</v>
      </c>
      <c r="F10716" s="269">
        <v>283</v>
      </c>
      <c r="G10716" s="270">
        <v>569.20000000000005</v>
      </c>
      <c r="M10716" s="267">
        <v>-91.597228376004139</v>
      </c>
    </row>
    <row r="10717" spans="1:13" x14ac:dyDescent="0.25">
      <c r="A10717" s="267">
        <v>16066022</v>
      </c>
      <c r="B10717" s="267" t="s">
        <v>18837</v>
      </c>
      <c r="C10717" s="267" t="s">
        <v>2525</v>
      </c>
      <c r="D10717" s="268"/>
      <c r="E10717" s="267">
        <v>60</v>
      </c>
      <c r="F10717" s="269">
        <v>1092</v>
      </c>
      <c r="G10717" s="270">
        <v>2195</v>
      </c>
      <c r="M10717" s="267">
        <v>-80.849347003740093</v>
      </c>
    </row>
    <row r="10718" spans="1:13" x14ac:dyDescent="0.25">
      <c r="A10718" s="267">
        <v>16066023</v>
      </c>
      <c r="B10718" s="267" t="s">
        <v>18839</v>
      </c>
      <c r="C10718" s="267" t="s">
        <v>2525</v>
      </c>
      <c r="D10718" s="268"/>
      <c r="E10718" s="267">
        <v>60</v>
      </c>
      <c r="F10718" s="269">
        <v>3122</v>
      </c>
      <c r="G10718" s="270">
        <v>6275</v>
      </c>
      <c r="M10718" s="267">
        <v>-82.248349979986784</v>
      </c>
    </row>
    <row r="10719" spans="1:13" x14ac:dyDescent="0.25">
      <c r="A10719" s="267">
        <v>16066024</v>
      </c>
      <c r="B10719" s="267" t="s">
        <v>22237</v>
      </c>
      <c r="C10719" s="267" t="s">
        <v>2525</v>
      </c>
      <c r="D10719" s="268"/>
      <c r="E10719" s="267">
        <v>70</v>
      </c>
      <c r="F10719" s="269">
        <v>583</v>
      </c>
      <c r="G10719" s="270">
        <v>1171.5999999999999</v>
      </c>
      <c r="M10719" s="267">
        <v>-93.515791068764443</v>
      </c>
    </row>
    <row r="10720" spans="1:13" x14ac:dyDescent="0.25">
      <c r="A10720" s="267">
        <v>16066025</v>
      </c>
      <c r="B10720" s="267" t="s">
        <v>18842</v>
      </c>
      <c r="C10720" s="267" t="s">
        <v>2525</v>
      </c>
      <c r="D10720" s="268"/>
      <c r="E10720" s="267">
        <v>70</v>
      </c>
      <c r="F10720" s="269">
        <v>157</v>
      </c>
      <c r="G10720" s="270">
        <v>315.2</v>
      </c>
      <c r="M10720" s="267">
        <v>-92.148137257144001</v>
      </c>
    </row>
    <row r="10721" spans="1:13" x14ac:dyDescent="0.25">
      <c r="A10721" s="267">
        <v>16066028</v>
      </c>
      <c r="B10721" s="267" t="s">
        <v>18844</v>
      </c>
      <c r="C10721" s="267" t="s">
        <v>2525</v>
      </c>
      <c r="D10721" s="268"/>
      <c r="E10721" s="267">
        <v>70</v>
      </c>
      <c r="F10721" s="269">
        <v>315</v>
      </c>
      <c r="G10721" s="270">
        <v>633.4</v>
      </c>
      <c r="M10721" s="267">
        <v>-89.50354432794289</v>
      </c>
    </row>
    <row r="10722" spans="1:13" x14ac:dyDescent="0.25">
      <c r="A10722" s="267">
        <v>16066033</v>
      </c>
      <c r="B10722" s="267" t="s">
        <v>18846</v>
      </c>
      <c r="C10722" s="267" t="s">
        <v>2525</v>
      </c>
      <c r="D10722" s="268"/>
      <c r="E10722" s="267">
        <v>70</v>
      </c>
      <c r="F10722" s="269">
        <v>213</v>
      </c>
      <c r="G10722" s="270">
        <v>428.4</v>
      </c>
      <c r="M10722" s="267">
        <v>-92.814710815195056</v>
      </c>
    </row>
    <row r="10723" spans="1:13" x14ac:dyDescent="0.25">
      <c r="A10723" s="267">
        <v>16066035</v>
      </c>
      <c r="B10723" s="267" t="s">
        <v>18848</v>
      </c>
      <c r="C10723" s="267" t="s">
        <v>2525</v>
      </c>
      <c r="D10723" s="268"/>
      <c r="E10723" s="267">
        <v>70</v>
      </c>
      <c r="F10723" s="269">
        <v>398</v>
      </c>
      <c r="G10723" s="270">
        <v>800.4</v>
      </c>
      <c r="M10723" s="267">
        <v>-86.079955989187553</v>
      </c>
    </row>
    <row r="10724" spans="1:13" x14ac:dyDescent="0.25">
      <c r="A10724" s="267">
        <v>16066036</v>
      </c>
      <c r="B10724" s="267" t="s">
        <v>18850</v>
      </c>
      <c r="C10724" s="267" t="s">
        <v>2525</v>
      </c>
      <c r="D10724" s="268"/>
      <c r="E10724" s="267">
        <v>70</v>
      </c>
      <c r="F10724" s="269">
        <v>481</v>
      </c>
      <c r="G10724" s="270">
        <v>966.6</v>
      </c>
      <c r="M10724" s="267">
        <v>-90.642444124759805</v>
      </c>
    </row>
    <row r="10725" spans="1:13" x14ac:dyDescent="0.25">
      <c r="A10725" s="267">
        <v>16066038</v>
      </c>
      <c r="B10725" s="267" t="s">
        <v>18852</v>
      </c>
      <c r="C10725" s="267" t="s">
        <v>2525</v>
      </c>
      <c r="D10725" s="268"/>
      <c r="E10725" s="267">
        <v>70</v>
      </c>
      <c r="F10725" s="269">
        <v>505</v>
      </c>
      <c r="G10725" s="270">
        <v>1015.6</v>
      </c>
      <c r="M10725" s="267">
        <v>-91.496805259771833</v>
      </c>
    </row>
    <row r="10726" spans="1:13" x14ac:dyDescent="0.25">
      <c r="A10726" s="267">
        <v>16066039</v>
      </c>
      <c r="B10726" s="267" t="s">
        <v>21199</v>
      </c>
      <c r="C10726" s="267" t="s">
        <v>2525</v>
      </c>
      <c r="D10726" s="268"/>
      <c r="E10726" s="267">
        <v>70</v>
      </c>
      <c r="F10726" s="269">
        <v>129</v>
      </c>
      <c r="G10726" s="270">
        <v>260</v>
      </c>
      <c r="M10726" s="267">
        <v>-89.557543126038738</v>
      </c>
    </row>
    <row r="10727" spans="1:13" x14ac:dyDescent="0.25">
      <c r="A10727" s="267">
        <v>16066041</v>
      </c>
      <c r="B10727" s="267" t="s">
        <v>18855</v>
      </c>
      <c r="C10727" s="267" t="s">
        <v>2525</v>
      </c>
      <c r="D10727" s="268"/>
      <c r="E10727" s="267">
        <v>70</v>
      </c>
      <c r="F10727" s="269">
        <v>176</v>
      </c>
      <c r="G10727" s="270">
        <v>353.2</v>
      </c>
      <c r="M10727" s="267">
        <v>-91.892408476003993</v>
      </c>
    </row>
    <row r="10728" spans="1:13" x14ac:dyDescent="0.25">
      <c r="A10728" s="267">
        <v>16066042</v>
      </c>
      <c r="B10728" s="267" t="s">
        <v>18857</v>
      </c>
      <c r="C10728" s="267" t="s">
        <v>22275</v>
      </c>
      <c r="D10728" s="268"/>
      <c r="E10728" s="267">
        <v>60</v>
      </c>
      <c r="F10728" s="269">
        <v>10527</v>
      </c>
      <c r="G10728" s="270">
        <v>21159.4</v>
      </c>
      <c r="M10728" s="267">
        <v>-82.660234183546265</v>
      </c>
    </row>
    <row r="10729" spans="1:13" x14ac:dyDescent="0.25">
      <c r="A10729" s="267">
        <v>16066043</v>
      </c>
      <c r="B10729" s="267" t="s">
        <v>18859</v>
      </c>
      <c r="C10729" s="267" t="s">
        <v>2525</v>
      </c>
      <c r="D10729" s="268"/>
      <c r="E10729" s="267">
        <v>70</v>
      </c>
      <c r="F10729" s="269">
        <v>46</v>
      </c>
      <c r="G10729" s="270">
        <v>93</v>
      </c>
      <c r="M10729" s="267">
        <v>-90.989392327524385</v>
      </c>
    </row>
    <row r="10730" spans="1:13" x14ac:dyDescent="0.25">
      <c r="A10730" s="267">
        <v>16066044</v>
      </c>
      <c r="B10730" s="267" t="s">
        <v>18861</v>
      </c>
      <c r="C10730" s="267" t="s">
        <v>2525</v>
      </c>
      <c r="D10730" s="268"/>
      <c r="E10730" s="267">
        <v>70</v>
      </c>
      <c r="F10730" s="269">
        <v>337</v>
      </c>
      <c r="G10730" s="270">
        <v>677.2</v>
      </c>
      <c r="M10730" s="267">
        <v>-91.367217968975737</v>
      </c>
    </row>
    <row r="10731" spans="1:13" x14ac:dyDescent="0.25">
      <c r="A10731" s="267">
        <v>16066045</v>
      </c>
      <c r="B10731" s="267" t="s">
        <v>18489</v>
      </c>
      <c r="C10731" s="267" t="s">
        <v>2525</v>
      </c>
      <c r="D10731" s="268"/>
      <c r="E10731" s="267">
        <v>60</v>
      </c>
      <c r="F10731" s="269">
        <v>280</v>
      </c>
      <c r="G10731" s="270">
        <v>561.79999999999995</v>
      </c>
      <c r="M10731" s="267">
        <v>-83.014963329468628</v>
      </c>
    </row>
    <row r="10732" spans="1:13" x14ac:dyDescent="0.25">
      <c r="A10732" s="267">
        <v>16066047</v>
      </c>
      <c r="B10732" s="267" t="s">
        <v>18864</v>
      </c>
      <c r="C10732" s="267" t="s">
        <v>22275</v>
      </c>
      <c r="D10732" s="268"/>
      <c r="E10732" s="267">
        <v>60</v>
      </c>
      <c r="F10732" s="269">
        <v>788</v>
      </c>
      <c r="G10732" s="270">
        <v>1583.2</v>
      </c>
      <c r="M10732" s="267">
        <v>-81.469610538397916</v>
      </c>
    </row>
    <row r="10733" spans="1:13" x14ac:dyDescent="0.25">
      <c r="A10733" s="267">
        <v>16066048</v>
      </c>
      <c r="B10733" s="267" t="s">
        <v>18866</v>
      </c>
      <c r="C10733" s="267" t="s">
        <v>2525</v>
      </c>
      <c r="D10733" s="268"/>
      <c r="E10733" s="267">
        <v>70</v>
      </c>
      <c r="F10733" s="269">
        <v>138</v>
      </c>
      <c r="G10733" s="270">
        <v>276.8</v>
      </c>
      <c r="M10733" s="267">
        <v>-91.377352909204589</v>
      </c>
    </row>
    <row r="10734" spans="1:13" x14ac:dyDescent="0.25">
      <c r="A10734" s="267">
        <v>16066049</v>
      </c>
      <c r="B10734" s="267" t="s">
        <v>18868</v>
      </c>
      <c r="C10734" s="267" t="s">
        <v>2525</v>
      </c>
      <c r="D10734" s="268"/>
      <c r="E10734" s="267">
        <v>70</v>
      </c>
      <c r="F10734" s="269">
        <v>610</v>
      </c>
      <c r="G10734" s="270">
        <v>1226.4000000000001</v>
      </c>
      <c r="M10734" s="267">
        <v>-88.874979424644522</v>
      </c>
    </row>
    <row r="10735" spans="1:13" x14ac:dyDescent="0.25">
      <c r="A10735" s="267">
        <v>16066051</v>
      </c>
      <c r="B10735" s="267" t="s">
        <v>18870</v>
      </c>
      <c r="C10735" s="267" t="s">
        <v>2525</v>
      </c>
      <c r="D10735" s="268"/>
      <c r="E10735" s="267">
        <v>70</v>
      </c>
      <c r="F10735" s="269">
        <v>414</v>
      </c>
      <c r="G10735" s="270">
        <v>831.8</v>
      </c>
      <c r="M10735" s="267">
        <v>-89.589150469532598</v>
      </c>
    </row>
    <row r="10736" spans="1:13" x14ac:dyDescent="0.25">
      <c r="A10736" s="267">
        <v>16066052</v>
      </c>
      <c r="B10736" s="267" t="s">
        <v>18872</v>
      </c>
      <c r="C10736" s="267" t="s">
        <v>2525</v>
      </c>
      <c r="D10736" s="268"/>
      <c r="E10736" s="267">
        <v>70</v>
      </c>
      <c r="F10736" s="269">
        <v>265</v>
      </c>
      <c r="G10736" s="270">
        <v>531.79999999999995</v>
      </c>
      <c r="M10736" s="267">
        <v>-92.508725839046804</v>
      </c>
    </row>
    <row r="10737" spans="1:13" x14ac:dyDescent="0.25">
      <c r="A10737" s="267">
        <v>16066053</v>
      </c>
      <c r="B10737" s="267" t="s">
        <v>18874</v>
      </c>
      <c r="C10737" s="267" t="s">
        <v>2525</v>
      </c>
      <c r="D10737" s="268"/>
      <c r="E10737" s="267">
        <v>70</v>
      </c>
      <c r="F10737" s="269">
        <v>242</v>
      </c>
      <c r="G10737" s="270">
        <v>487.4</v>
      </c>
      <c r="M10737" s="267">
        <v>-91.466431485749922</v>
      </c>
    </row>
    <row r="10738" spans="1:13" x14ac:dyDescent="0.25">
      <c r="A10738" s="267">
        <v>16066056</v>
      </c>
      <c r="B10738" s="267" t="s">
        <v>18876</v>
      </c>
      <c r="C10738" s="267" t="s">
        <v>2525</v>
      </c>
      <c r="D10738" s="268"/>
      <c r="E10738" s="267">
        <v>50</v>
      </c>
      <c r="F10738" s="269">
        <v>439</v>
      </c>
      <c r="G10738" s="270">
        <v>882.8</v>
      </c>
      <c r="M10738" s="267">
        <v>-69.199173857447889</v>
      </c>
    </row>
    <row r="10739" spans="1:13" x14ac:dyDescent="0.25">
      <c r="A10739" s="267">
        <v>16066057</v>
      </c>
      <c r="B10739" s="267" t="s">
        <v>18878</v>
      </c>
      <c r="C10739" s="267" t="s">
        <v>2525</v>
      </c>
      <c r="D10739" s="268"/>
      <c r="E10739" s="267">
        <v>50</v>
      </c>
      <c r="F10739" s="269">
        <v>168</v>
      </c>
      <c r="G10739" s="270">
        <v>338.2</v>
      </c>
      <c r="M10739" s="267">
        <v>-64.118871358517481</v>
      </c>
    </row>
    <row r="10740" spans="1:13" x14ac:dyDescent="0.25">
      <c r="A10740" s="267">
        <v>16066058</v>
      </c>
      <c r="B10740" s="267" t="s">
        <v>13287</v>
      </c>
      <c r="C10740" s="267" t="s">
        <v>2525</v>
      </c>
      <c r="D10740" s="268"/>
      <c r="E10740" s="267">
        <v>70</v>
      </c>
      <c r="F10740" s="269">
        <v>488</v>
      </c>
      <c r="G10740" s="270">
        <v>981</v>
      </c>
      <c r="M10740" s="267">
        <v>-86.829142188191639</v>
      </c>
    </row>
    <row r="10741" spans="1:13" x14ac:dyDescent="0.25">
      <c r="A10741" s="267">
        <v>16066059</v>
      </c>
      <c r="B10741" s="267" t="s">
        <v>18881</v>
      </c>
      <c r="C10741" s="267" t="s">
        <v>2525</v>
      </c>
      <c r="D10741" s="268"/>
      <c r="E10741" s="267">
        <v>70</v>
      </c>
      <c r="F10741" s="269">
        <v>377</v>
      </c>
      <c r="G10741" s="270">
        <v>758.6</v>
      </c>
      <c r="M10741" s="267">
        <v>-89.540961782339949</v>
      </c>
    </row>
    <row r="10742" spans="1:13" x14ac:dyDescent="0.25">
      <c r="A10742" s="267">
        <v>16066061</v>
      </c>
      <c r="B10742" s="267" t="s">
        <v>2880</v>
      </c>
      <c r="C10742" s="267" t="s">
        <v>2525</v>
      </c>
      <c r="D10742" s="268"/>
      <c r="E10742" s="267">
        <v>70</v>
      </c>
      <c r="F10742" s="269">
        <v>338</v>
      </c>
      <c r="G10742" s="270">
        <v>680</v>
      </c>
      <c r="M10742" s="267">
        <v>-90.692769176127698</v>
      </c>
    </row>
    <row r="10743" spans="1:13" x14ac:dyDescent="0.25">
      <c r="A10743" s="267">
        <v>16066062</v>
      </c>
      <c r="B10743" s="267" t="s">
        <v>18884</v>
      </c>
      <c r="C10743" s="267" t="s">
        <v>2525</v>
      </c>
      <c r="D10743" s="268"/>
      <c r="E10743" s="267">
        <v>70</v>
      </c>
      <c r="F10743" s="269">
        <v>382</v>
      </c>
      <c r="G10743" s="270">
        <v>768.4</v>
      </c>
      <c r="M10743" s="267">
        <v>-86.061188975993772</v>
      </c>
    </row>
    <row r="10744" spans="1:13" x14ac:dyDescent="0.25">
      <c r="A10744" s="267">
        <v>16066063</v>
      </c>
      <c r="B10744" s="267" t="s">
        <v>18886</v>
      </c>
      <c r="C10744" s="267" t="s">
        <v>22275</v>
      </c>
      <c r="D10744" s="268"/>
      <c r="E10744" s="267">
        <v>60</v>
      </c>
      <c r="F10744" s="269">
        <v>9816</v>
      </c>
      <c r="G10744" s="270">
        <v>19730.599999999999</v>
      </c>
      <c r="M10744" s="267">
        <v>-82.886844513126718</v>
      </c>
    </row>
    <row r="10745" spans="1:13" x14ac:dyDescent="0.25">
      <c r="A10745" s="267">
        <v>16066064</v>
      </c>
      <c r="B10745" s="267" t="s">
        <v>18888</v>
      </c>
      <c r="C10745" s="267" t="s">
        <v>2525</v>
      </c>
      <c r="D10745" s="268"/>
      <c r="E10745" s="267">
        <v>70</v>
      </c>
      <c r="F10745" s="269">
        <v>1245</v>
      </c>
      <c r="G10745" s="270">
        <v>2501.8000000000002</v>
      </c>
      <c r="M10745" s="267">
        <v>-85.492228722635346</v>
      </c>
    </row>
    <row r="10746" spans="1:13" x14ac:dyDescent="0.25">
      <c r="A10746" s="267">
        <v>16066065</v>
      </c>
      <c r="B10746" s="267" t="s">
        <v>18890</v>
      </c>
      <c r="C10746" s="267" t="s">
        <v>2525</v>
      </c>
      <c r="D10746" s="268"/>
      <c r="E10746" s="267">
        <v>70</v>
      </c>
      <c r="F10746" s="269">
        <v>633</v>
      </c>
      <c r="G10746" s="270">
        <v>1272.4000000000001</v>
      </c>
      <c r="M10746" s="267">
        <v>-86.125468026914575</v>
      </c>
    </row>
    <row r="10747" spans="1:13" x14ac:dyDescent="0.25">
      <c r="A10747" s="267">
        <v>16066067</v>
      </c>
      <c r="B10747" s="267" t="s">
        <v>18892</v>
      </c>
      <c r="C10747" s="267" t="s">
        <v>2525</v>
      </c>
      <c r="D10747" s="268"/>
      <c r="E10747" s="267">
        <v>60</v>
      </c>
      <c r="F10747" s="269">
        <v>298</v>
      </c>
      <c r="G10747" s="270">
        <v>598</v>
      </c>
      <c r="M10747" s="267">
        <v>-79.138088492182376</v>
      </c>
    </row>
    <row r="10748" spans="1:13" x14ac:dyDescent="0.25">
      <c r="A10748" s="267">
        <v>16066069</v>
      </c>
      <c r="B10748" s="267" t="s">
        <v>18894</v>
      </c>
      <c r="C10748" s="267" t="s">
        <v>22275</v>
      </c>
      <c r="D10748" s="268"/>
      <c r="E10748" s="267">
        <v>60</v>
      </c>
      <c r="F10748" s="269">
        <v>2596</v>
      </c>
      <c r="G10748" s="270">
        <v>5217.8</v>
      </c>
      <c r="M10748" s="267">
        <v>-84.069968021722474</v>
      </c>
    </row>
    <row r="10749" spans="1:13" x14ac:dyDescent="0.25">
      <c r="A10749" s="267">
        <v>16066071</v>
      </c>
      <c r="B10749" s="267" t="s">
        <v>18896</v>
      </c>
      <c r="C10749" s="267" t="s">
        <v>2525</v>
      </c>
      <c r="D10749" s="268"/>
      <c r="E10749" s="267">
        <v>70</v>
      </c>
      <c r="F10749" s="269">
        <v>320</v>
      </c>
      <c r="G10749" s="270">
        <v>643</v>
      </c>
      <c r="M10749" s="267">
        <v>-89.950114934618455</v>
      </c>
    </row>
    <row r="10750" spans="1:13" x14ac:dyDescent="0.25">
      <c r="A10750" s="267">
        <v>16066073</v>
      </c>
      <c r="B10750" s="267" t="s">
        <v>18898</v>
      </c>
      <c r="C10750" s="267" t="s">
        <v>2525</v>
      </c>
      <c r="D10750" s="268"/>
      <c r="E10750" s="267">
        <v>60</v>
      </c>
      <c r="F10750" s="269">
        <v>433</v>
      </c>
      <c r="G10750" s="270">
        <v>869.8</v>
      </c>
      <c r="M10750" s="267">
        <v>-84.221517107920661</v>
      </c>
    </row>
    <row r="10751" spans="1:13" x14ac:dyDescent="0.25">
      <c r="A10751" s="267">
        <v>16066074</v>
      </c>
      <c r="B10751" s="267" t="s">
        <v>18900</v>
      </c>
      <c r="C10751" s="267" t="s">
        <v>22275</v>
      </c>
      <c r="D10751" s="268"/>
      <c r="E10751" s="267">
        <v>60</v>
      </c>
      <c r="F10751" s="269">
        <v>3260</v>
      </c>
      <c r="G10751" s="270">
        <v>6552.4</v>
      </c>
      <c r="M10751" s="267">
        <v>-79.90633004821855</v>
      </c>
    </row>
    <row r="10752" spans="1:13" x14ac:dyDescent="0.25">
      <c r="A10752" s="267">
        <v>16066075</v>
      </c>
      <c r="B10752" s="267" t="s">
        <v>18902</v>
      </c>
      <c r="C10752" s="267" t="s">
        <v>2525</v>
      </c>
      <c r="D10752" s="268"/>
      <c r="E10752" s="267">
        <v>70</v>
      </c>
      <c r="F10752" s="269">
        <v>199</v>
      </c>
      <c r="G10752" s="270">
        <v>399.4</v>
      </c>
      <c r="M10752" s="267">
        <v>-89.909487806054457</v>
      </c>
    </row>
    <row r="10753" spans="1:13" x14ac:dyDescent="0.25">
      <c r="A10753" s="267">
        <v>16066076</v>
      </c>
      <c r="B10753" s="267" t="s">
        <v>18904</v>
      </c>
      <c r="C10753" s="267" t="s">
        <v>2525</v>
      </c>
      <c r="D10753" s="268"/>
      <c r="E10753" s="267">
        <v>70</v>
      </c>
      <c r="F10753" s="269">
        <v>648</v>
      </c>
      <c r="G10753" s="270">
        <v>1301.8</v>
      </c>
      <c r="M10753" s="267">
        <v>-88.40754304053047</v>
      </c>
    </row>
    <row r="10754" spans="1:13" x14ac:dyDescent="0.25">
      <c r="A10754" s="267">
        <v>16066077</v>
      </c>
      <c r="B10754" s="267" t="s">
        <v>18906</v>
      </c>
      <c r="C10754" s="267" t="s">
        <v>2525</v>
      </c>
      <c r="D10754" s="268"/>
      <c r="E10754" s="267">
        <v>70</v>
      </c>
      <c r="F10754" s="269">
        <v>274</v>
      </c>
      <c r="G10754" s="270">
        <v>550.79999999999995</v>
      </c>
      <c r="M10754" s="267">
        <v>-86.052415296859792</v>
      </c>
    </row>
    <row r="10755" spans="1:13" x14ac:dyDescent="0.25">
      <c r="A10755" s="267">
        <v>16066078</v>
      </c>
      <c r="B10755" s="267" t="s">
        <v>18908</v>
      </c>
      <c r="C10755" s="267" t="s">
        <v>2525</v>
      </c>
      <c r="D10755" s="268"/>
      <c r="E10755" s="267">
        <v>70</v>
      </c>
      <c r="F10755" s="269">
        <v>228</v>
      </c>
      <c r="G10755" s="270">
        <v>458</v>
      </c>
      <c r="M10755" s="267">
        <v>-92.266241356749461</v>
      </c>
    </row>
    <row r="10756" spans="1:13" x14ac:dyDescent="0.25">
      <c r="A10756" s="267">
        <v>16066079</v>
      </c>
      <c r="B10756" s="267" t="s">
        <v>18910</v>
      </c>
      <c r="C10756" s="267" t="s">
        <v>2525</v>
      </c>
      <c r="D10756" s="268"/>
      <c r="E10756" s="267">
        <v>70</v>
      </c>
      <c r="F10756" s="269">
        <v>235</v>
      </c>
      <c r="G10756" s="270">
        <v>471.8</v>
      </c>
      <c r="M10756" s="267">
        <v>-87.683452749325525</v>
      </c>
    </row>
    <row r="10757" spans="1:13" x14ac:dyDescent="0.25">
      <c r="A10757" s="267">
        <v>16066081</v>
      </c>
      <c r="B10757" s="267" t="s">
        <v>18912</v>
      </c>
      <c r="C10757" s="267" t="s">
        <v>2525</v>
      </c>
      <c r="D10757" s="268"/>
      <c r="E10757" s="267">
        <v>70</v>
      </c>
      <c r="F10757" s="269">
        <v>411</v>
      </c>
      <c r="G10757" s="270">
        <v>826</v>
      </c>
      <c r="M10757" s="267">
        <v>-89.163457108454438</v>
      </c>
    </row>
    <row r="10758" spans="1:13" x14ac:dyDescent="0.25">
      <c r="A10758" s="267">
        <v>16066082</v>
      </c>
      <c r="B10758" s="267" t="s">
        <v>18914</v>
      </c>
      <c r="C10758" s="267" t="s">
        <v>2525</v>
      </c>
      <c r="D10758" s="268"/>
      <c r="E10758" s="267">
        <v>60</v>
      </c>
      <c r="F10758" s="269">
        <v>1004</v>
      </c>
      <c r="G10758" s="270">
        <v>2017.8</v>
      </c>
      <c r="M10758" s="267">
        <v>-82.080585239641039</v>
      </c>
    </row>
    <row r="10759" spans="1:13" x14ac:dyDescent="0.25">
      <c r="A10759" s="267">
        <v>16066083</v>
      </c>
      <c r="B10759" s="267" t="s">
        <v>18916</v>
      </c>
      <c r="C10759" s="267" t="s">
        <v>2525</v>
      </c>
      <c r="D10759" s="268"/>
      <c r="E10759" s="267">
        <v>70</v>
      </c>
      <c r="F10759" s="269">
        <v>218</v>
      </c>
      <c r="G10759" s="270">
        <v>438.8</v>
      </c>
      <c r="M10759" s="267">
        <v>-92.028301383922596</v>
      </c>
    </row>
    <row r="10760" spans="1:13" x14ac:dyDescent="0.25">
      <c r="A10760" s="267">
        <v>16066084</v>
      </c>
      <c r="B10760" s="267" t="s">
        <v>18918</v>
      </c>
      <c r="C10760" s="267" t="s">
        <v>2525</v>
      </c>
      <c r="D10760" s="268"/>
      <c r="E10760" s="267">
        <v>70</v>
      </c>
      <c r="F10760" s="269">
        <v>179</v>
      </c>
      <c r="G10760" s="270">
        <v>359.2</v>
      </c>
      <c r="M10760" s="267">
        <v>-90.506379635583301</v>
      </c>
    </row>
    <row r="10761" spans="1:13" x14ac:dyDescent="0.25">
      <c r="A10761" s="267">
        <v>16066085</v>
      </c>
      <c r="B10761" s="267" t="s">
        <v>9156</v>
      </c>
      <c r="C10761" s="267" t="s">
        <v>2525</v>
      </c>
      <c r="D10761" s="268"/>
      <c r="E10761" s="267">
        <v>60</v>
      </c>
      <c r="F10761" s="269">
        <v>1097</v>
      </c>
      <c r="G10761" s="270">
        <v>2205.4</v>
      </c>
      <c r="M10761" s="267">
        <v>-82.901910741007981</v>
      </c>
    </row>
    <row r="10762" spans="1:13" x14ac:dyDescent="0.25">
      <c r="A10762" s="267">
        <v>16066086</v>
      </c>
      <c r="B10762" s="267" t="s">
        <v>18921</v>
      </c>
      <c r="C10762" s="267" t="s">
        <v>22275</v>
      </c>
      <c r="D10762" s="268"/>
      <c r="E10762" s="267">
        <v>60</v>
      </c>
      <c r="F10762" s="269">
        <v>1746</v>
      </c>
      <c r="G10762" s="270">
        <v>3509</v>
      </c>
      <c r="M10762" s="267">
        <v>-84.928229241257483</v>
      </c>
    </row>
    <row r="10763" spans="1:13" x14ac:dyDescent="0.25">
      <c r="A10763" s="267">
        <v>16066088</v>
      </c>
      <c r="B10763" s="267" t="s">
        <v>18923</v>
      </c>
      <c r="C10763" s="267" t="s">
        <v>2525</v>
      </c>
      <c r="D10763" s="268"/>
      <c r="E10763" s="267">
        <v>70</v>
      </c>
      <c r="F10763" s="269">
        <v>182</v>
      </c>
      <c r="G10763" s="270">
        <v>365.8</v>
      </c>
      <c r="M10763" s="267">
        <v>-90.725866864368498</v>
      </c>
    </row>
    <row r="10764" spans="1:13" x14ac:dyDescent="0.25">
      <c r="A10764" s="267">
        <v>16066092</v>
      </c>
      <c r="B10764" s="267" t="s">
        <v>18925</v>
      </c>
      <c r="C10764" s="267" t="s">
        <v>22275</v>
      </c>
      <c r="D10764" s="268"/>
      <c r="E10764" s="267">
        <v>60</v>
      </c>
      <c r="F10764" s="269">
        <v>5593</v>
      </c>
      <c r="G10764" s="270">
        <v>11241</v>
      </c>
      <c r="M10764" s="267">
        <v>-79.95670255588476</v>
      </c>
    </row>
    <row r="10765" spans="1:13" x14ac:dyDescent="0.25">
      <c r="A10765" s="267">
        <v>16066093</v>
      </c>
      <c r="B10765" s="267" t="s">
        <v>18927</v>
      </c>
      <c r="C10765" s="267" t="s">
        <v>2525</v>
      </c>
      <c r="D10765" s="268"/>
      <c r="E10765" s="267">
        <v>70</v>
      </c>
      <c r="F10765" s="269">
        <v>1415</v>
      </c>
      <c r="G10765" s="270">
        <v>2844.6</v>
      </c>
      <c r="M10765" s="267">
        <v>-91.292468133742489</v>
      </c>
    </row>
    <row r="10766" spans="1:13" x14ac:dyDescent="0.25">
      <c r="A10766" s="267">
        <v>16066094</v>
      </c>
      <c r="B10766" s="267" t="s">
        <v>18929</v>
      </c>
      <c r="C10766" s="267" t="s">
        <v>2525</v>
      </c>
      <c r="D10766" s="268"/>
      <c r="E10766" s="267">
        <v>70</v>
      </c>
      <c r="F10766" s="269">
        <v>2764</v>
      </c>
      <c r="G10766" s="270">
        <v>5556.2</v>
      </c>
      <c r="M10766" s="267">
        <v>-88.974530336621626</v>
      </c>
    </row>
    <row r="10767" spans="1:13" x14ac:dyDescent="0.25">
      <c r="A10767" s="267">
        <v>16067003</v>
      </c>
      <c r="B10767" s="267" t="s">
        <v>18931</v>
      </c>
      <c r="C10767" s="267" t="s">
        <v>2525</v>
      </c>
      <c r="D10767" s="268"/>
      <c r="E10767" s="267">
        <v>70</v>
      </c>
      <c r="F10767" s="269">
        <v>344</v>
      </c>
      <c r="G10767" s="270">
        <v>690.6</v>
      </c>
      <c r="M10767" s="267">
        <v>-89.117883397295827</v>
      </c>
    </row>
    <row r="10768" spans="1:13" x14ac:dyDescent="0.25">
      <c r="A10768" s="267">
        <v>16067004</v>
      </c>
      <c r="B10768" s="267" t="s">
        <v>18933</v>
      </c>
      <c r="C10768" s="267" t="s">
        <v>2525</v>
      </c>
      <c r="D10768" s="268"/>
      <c r="E10768" s="267">
        <v>60</v>
      </c>
      <c r="F10768" s="269">
        <v>342</v>
      </c>
      <c r="G10768" s="270">
        <v>687.6</v>
      </c>
      <c r="M10768" s="267">
        <v>-83.66290468652673</v>
      </c>
    </row>
    <row r="10769" spans="1:13" x14ac:dyDescent="0.25">
      <c r="A10769" s="267">
        <v>16067005</v>
      </c>
      <c r="B10769" s="267" t="s">
        <v>18935</v>
      </c>
      <c r="C10769" s="267" t="s">
        <v>2525</v>
      </c>
      <c r="D10769" s="268"/>
      <c r="E10769" s="267">
        <v>70</v>
      </c>
      <c r="F10769" s="269">
        <v>255</v>
      </c>
      <c r="G10769" s="270">
        <v>511.8</v>
      </c>
      <c r="M10769" s="267">
        <v>-91.603003142692927</v>
      </c>
    </row>
    <row r="10770" spans="1:13" x14ac:dyDescent="0.25">
      <c r="A10770" s="267">
        <v>16067006</v>
      </c>
      <c r="B10770" s="267" t="s">
        <v>18937</v>
      </c>
      <c r="C10770" s="267" t="s">
        <v>2525</v>
      </c>
      <c r="D10770" s="268"/>
      <c r="E10770" s="267">
        <v>70</v>
      </c>
      <c r="F10770" s="269">
        <v>520</v>
      </c>
      <c r="G10770" s="270">
        <v>1046.2</v>
      </c>
      <c r="M10770" s="267">
        <v>-88.028415618863235</v>
      </c>
    </row>
    <row r="10771" spans="1:13" x14ac:dyDescent="0.25">
      <c r="A10771" s="267">
        <v>16067008</v>
      </c>
      <c r="B10771" s="267" t="s">
        <v>18939</v>
      </c>
      <c r="C10771" s="267" t="s">
        <v>2525</v>
      </c>
      <c r="D10771" s="268"/>
      <c r="E10771" s="267">
        <v>70</v>
      </c>
      <c r="F10771" s="269">
        <v>753</v>
      </c>
      <c r="G10771" s="270">
        <v>1512.6</v>
      </c>
      <c r="M10771" s="267">
        <v>-88.916524388679093</v>
      </c>
    </row>
    <row r="10772" spans="1:13" x14ac:dyDescent="0.25">
      <c r="A10772" s="267">
        <v>16067009</v>
      </c>
      <c r="B10772" s="267" t="s">
        <v>18941</v>
      </c>
      <c r="C10772" s="267" t="s">
        <v>2525</v>
      </c>
      <c r="D10772" s="268"/>
      <c r="E10772" s="267">
        <v>70</v>
      </c>
      <c r="F10772" s="269">
        <v>789</v>
      </c>
      <c r="G10772" s="270">
        <v>1586.4</v>
      </c>
      <c r="M10772" s="267">
        <v>-86.044080260770187</v>
      </c>
    </row>
    <row r="10773" spans="1:13" x14ac:dyDescent="0.25">
      <c r="A10773" s="267">
        <v>16067011</v>
      </c>
      <c r="B10773" s="267" t="s">
        <v>18943</v>
      </c>
      <c r="C10773" s="267" t="s">
        <v>2525</v>
      </c>
      <c r="D10773" s="268"/>
      <c r="E10773" s="267">
        <v>70</v>
      </c>
      <c r="F10773" s="269">
        <v>572</v>
      </c>
      <c r="G10773" s="270">
        <v>1149</v>
      </c>
      <c r="M10773" s="267">
        <v>-86.512517035849186</v>
      </c>
    </row>
    <row r="10774" spans="1:13" x14ac:dyDescent="0.25">
      <c r="A10774" s="267">
        <v>16067013</v>
      </c>
      <c r="B10774" s="267" t="s">
        <v>18945</v>
      </c>
      <c r="C10774" s="267" t="s">
        <v>2525</v>
      </c>
      <c r="D10774" s="268"/>
      <c r="E10774" s="267">
        <v>50</v>
      </c>
      <c r="F10774" s="269">
        <v>376</v>
      </c>
      <c r="G10774" s="270">
        <v>755.2</v>
      </c>
      <c r="M10774" s="267">
        <v>-42.623949888530561</v>
      </c>
    </row>
    <row r="10775" spans="1:13" x14ac:dyDescent="0.25">
      <c r="A10775" s="267">
        <v>16067016</v>
      </c>
      <c r="B10775" s="267" t="s">
        <v>18947</v>
      </c>
      <c r="C10775" s="267" t="s">
        <v>2525</v>
      </c>
      <c r="D10775" s="268"/>
      <c r="E10775" s="267">
        <v>70</v>
      </c>
      <c r="F10775" s="269">
        <v>365</v>
      </c>
      <c r="G10775" s="270">
        <v>733</v>
      </c>
      <c r="M10775" s="267">
        <v>-90.29156007850986</v>
      </c>
    </row>
    <row r="10776" spans="1:13" x14ac:dyDescent="0.25">
      <c r="A10776" s="267">
        <v>16067019</v>
      </c>
      <c r="B10776" s="267" t="s">
        <v>18949</v>
      </c>
      <c r="C10776" s="267" t="s">
        <v>22275</v>
      </c>
      <c r="D10776" s="268"/>
      <c r="E10776" s="267">
        <v>70</v>
      </c>
      <c r="F10776" s="269">
        <v>3689</v>
      </c>
      <c r="G10776" s="270">
        <v>7414</v>
      </c>
      <c r="M10776" s="267">
        <v>-87.931973561357125</v>
      </c>
    </row>
    <row r="10777" spans="1:13" x14ac:dyDescent="0.25">
      <c r="A10777" s="267">
        <v>16067021</v>
      </c>
      <c r="B10777" s="267" t="s">
        <v>18951</v>
      </c>
      <c r="C10777" s="267" t="s">
        <v>2525</v>
      </c>
      <c r="D10777" s="268"/>
      <c r="E10777" s="267">
        <v>70</v>
      </c>
      <c r="F10777" s="269">
        <v>257</v>
      </c>
      <c r="G10777" s="270">
        <v>516</v>
      </c>
      <c r="M10777" s="267">
        <v>-90.688397251057978</v>
      </c>
    </row>
    <row r="10778" spans="1:13" x14ac:dyDescent="0.25">
      <c r="A10778" s="267">
        <v>16067022</v>
      </c>
      <c r="B10778" s="267" t="s">
        <v>18953</v>
      </c>
      <c r="C10778" s="267" t="s">
        <v>2525</v>
      </c>
      <c r="D10778" s="268"/>
      <c r="E10778" s="267">
        <v>70</v>
      </c>
      <c r="F10778" s="269">
        <v>538</v>
      </c>
      <c r="G10778" s="270">
        <v>1081.5999999999999</v>
      </c>
      <c r="M10778" s="267">
        <v>-90.227688547163368</v>
      </c>
    </row>
    <row r="10779" spans="1:13" x14ac:dyDescent="0.25">
      <c r="A10779" s="267">
        <v>16067025</v>
      </c>
      <c r="B10779" s="267" t="s">
        <v>22238</v>
      </c>
      <c r="C10779" s="267" t="s">
        <v>2525</v>
      </c>
      <c r="D10779" s="268"/>
      <c r="E10779" s="267">
        <v>70</v>
      </c>
      <c r="F10779" s="269">
        <v>1290</v>
      </c>
      <c r="G10779" s="270">
        <v>2593.4</v>
      </c>
      <c r="M10779" s="267">
        <v>-86.551572417774381</v>
      </c>
    </row>
    <row r="10780" spans="1:13" x14ac:dyDescent="0.25">
      <c r="A10780" s="267">
        <v>16067026</v>
      </c>
      <c r="B10780" s="267" t="s">
        <v>18956</v>
      </c>
      <c r="C10780" s="267" t="s">
        <v>2525</v>
      </c>
      <c r="D10780" s="268"/>
      <c r="E10780" s="267">
        <v>70</v>
      </c>
      <c r="F10780" s="269">
        <v>426</v>
      </c>
      <c r="G10780" s="270">
        <v>856.4</v>
      </c>
      <c r="M10780" s="267">
        <v>-87.164798464230756</v>
      </c>
    </row>
    <row r="10781" spans="1:13" x14ac:dyDescent="0.25">
      <c r="A10781" s="267">
        <v>16067027</v>
      </c>
      <c r="B10781" s="267" t="s">
        <v>13377</v>
      </c>
      <c r="C10781" s="267" t="s">
        <v>2525</v>
      </c>
      <c r="D10781" s="268"/>
      <c r="E10781" s="267">
        <v>70</v>
      </c>
      <c r="F10781" s="269">
        <v>841</v>
      </c>
      <c r="G10781" s="270">
        <v>1690.4</v>
      </c>
      <c r="M10781" s="267">
        <v>-87.333078622570994</v>
      </c>
    </row>
    <row r="10782" spans="1:13" x14ac:dyDescent="0.25">
      <c r="A10782" s="267">
        <v>16067029</v>
      </c>
      <c r="B10782" s="267" t="s">
        <v>18959</v>
      </c>
      <c r="C10782" s="267" t="s">
        <v>22275</v>
      </c>
      <c r="D10782" s="268"/>
      <c r="E10782" s="267">
        <v>60</v>
      </c>
      <c r="F10782" s="269">
        <v>22317</v>
      </c>
      <c r="G10782" s="270">
        <v>44857.8</v>
      </c>
      <c r="M10782" s="267">
        <v>-81.808296080453232</v>
      </c>
    </row>
    <row r="10783" spans="1:13" x14ac:dyDescent="0.25">
      <c r="A10783" s="267">
        <v>16067032</v>
      </c>
      <c r="B10783" s="267" t="s">
        <v>18961</v>
      </c>
      <c r="C10783" s="267" t="s">
        <v>2525</v>
      </c>
      <c r="D10783" s="268"/>
      <c r="E10783" s="267">
        <v>70</v>
      </c>
      <c r="F10783" s="269">
        <v>681</v>
      </c>
      <c r="G10783" s="270">
        <v>1369.6</v>
      </c>
      <c r="M10783" s="267">
        <v>-89.100087582046555</v>
      </c>
    </row>
    <row r="10784" spans="1:13" x14ac:dyDescent="0.25">
      <c r="A10784" s="267">
        <v>16067033</v>
      </c>
      <c r="B10784" s="267" t="s">
        <v>18963</v>
      </c>
      <c r="C10784" s="267" t="s">
        <v>2525</v>
      </c>
      <c r="D10784" s="268"/>
      <c r="E10784" s="267">
        <v>60</v>
      </c>
      <c r="F10784" s="269">
        <v>416</v>
      </c>
      <c r="G10784" s="270">
        <v>836.2</v>
      </c>
      <c r="M10784" s="267">
        <v>-84.08004674724836</v>
      </c>
    </row>
    <row r="10785" spans="1:13" x14ac:dyDescent="0.25">
      <c r="A10785" s="267">
        <v>16067035</v>
      </c>
      <c r="B10785" s="267" t="s">
        <v>18965</v>
      </c>
      <c r="C10785" s="267" t="s">
        <v>2525</v>
      </c>
      <c r="D10785" s="268"/>
      <c r="E10785" s="267">
        <v>70</v>
      </c>
      <c r="F10785" s="269">
        <v>244</v>
      </c>
      <c r="G10785" s="270">
        <v>490.8</v>
      </c>
      <c r="M10785" s="267">
        <v>-90.370142186538303</v>
      </c>
    </row>
    <row r="10786" spans="1:13" x14ac:dyDescent="0.25">
      <c r="A10786" s="267">
        <v>16067036</v>
      </c>
      <c r="B10786" s="267" t="s">
        <v>18967</v>
      </c>
      <c r="C10786" s="267" t="s">
        <v>2525</v>
      </c>
      <c r="D10786" s="268"/>
      <c r="E10786" s="267">
        <v>60</v>
      </c>
      <c r="F10786" s="269">
        <v>395</v>
      </c>
      <c r="G10786" s="270">
        <v>794</v>
      </c>
      <c r="M10786" s="267">
        <v>-80.437552830886617</v>
      </c>
    </row>
    <row r="10787" spans="1:13" x14ac:dyDescent="0.25">
      <c r="A10787" s="267">
        <v>16067037</v>
      </c>
      <c r="B10787" s="267" t="s">
        <v>18969</v>
      </c>
      <c r="C10787" s="267" t="s">
        <v>2525</v>
      </c>
      <c r="D10787" s="268"/>
      <c r="E10787" s="267">
        <v>70</v>
      </c>
      <c r="F10787" s="269">
        <v>235</v>
      </c>
      <c r="G10787" s="270">
        <v>471.6</v>
      </c>
      <c r="M10787" s="267">
        <v>-88.700680691671351</v>
      </c>
    </row>
    <row r="10788" spans="1:13" x14ac:dyDescent="0.25">
      <c r="A10788" s="267">
        <v>16067039</v>
      </c>
      <c r="B10788" s="267" t="s">
        <v>20524</v>
      </c>
      <c r="C10788" s="267" t="s">
        <v>2525</v>
      </c>
      <c r="D10788" s="268"/>
      <c r="E10788" s="267">
        <v>70</v>
      </c>
      <c r="F10788" s="269">
        <v>365</v>
      </c>
      <c r="G10788" s="270">
        <v>732.8</v>
      </c>
      <c r="M10788" s="267">
        <v>-85.111203243319451</v>
      </c>
    </row>
    <row r="10789" spans="1:13" x14ac:dyDescent="0.25">
      <c r="A10789" s="267">
        <v>16067044</v>
      </c>
      <c r="B10789" s="267" t="s">
        <v>18972</v>
      </c>
      <c r="C10789" s="267" t="s">
        <v>2525</v>
      </c>
      <c r="D10789" s="268"/>
      <c r="E10789" s="267">
        <v>70</v>
      </c>
      <c r="F10789" s="269">
        <v>641</v>
      </c>
      <c r="G10789" s="270">
        <v>1288.5999999999999</v>
      </c>
      <c r="M10789" s="267">
        <v>-87.699914000971319</v>
      </c>
    </row>
    <row r="10790" spans="1:13" x14ac:dyDescent="0.25">
      <c r="A10790" s="267">
        <v>16067047</v>
      </c>
      <c r="B10790" s="267" t="s">
        <v>18974</v>
      </c>
      <c r="C10790" s="267" t="s">
        <v>2525</v>
      </c>
      <c r="D10790" s="268"/>
      <c r="E10790" s="267">
        <v>70</v>
      </c>
      <c r="F10790" s="269">
        <v>540</v>
      </c>
      <c r="G10790" s="270">
        <v>1085.8</v>
      </c>
      <c r="M10790" s="267">
        <v>-90.762548902047982</v>
      </c>
    </row>
    <row r="10791" spans="1:13" x14ac:dyDescent="0.25">
      <c r="A10791" s="267">
        <v>16067052</v>
      </c>
      <c r="B10791" s="267" t="s">
        <v>18976</v>
      </c>
      <c r="C10791" s="267" t="s">
        <v>2525</v>
      </c>
      <c r="D10791" s="268"/>
      <c r="E10791" s="267">
        <v>70</v>
      </c>
      <c r="F10791" s="269">
        <v>218</v>
      </c>
      <c r="G10791" s="270">
        <v>438.6</v>
      </c>
      <c r="M10791" s="267">
        <v>-88.887218353707041</v>
      </c>
    </row>
    <row r="10792" spans="1:13" x14ac:dyDescent="0.25">
      <c r="A10792" s="267">
        <v>16067053</v>
      </c>
      <c r="B10792" s="267" t="s">
        <v>18978</v>
      </c>
      <c r="C10792" s="267" t="s">
        <v>22275</v>
      </c>
      <c r="D10792" s="268"/>
      <c r="E10792" s="267">
        <v>50</v>
      </c>
      <c r="F10792" s="269">
        <v>2783</v>
      </c>
      <c r="G10792" s="270">
        <v>5594.2</v>
      </c>
      <c r="M10792" s="267">
        <v>-71.011992981468126</v>
      </c>
    </row>
    <row r="10793" spans="1:13" x14ac:dyDescent="0.25">
      <c r="A10793" s="267">
        <v>16067054</v>
      </c>
      <c r="B10793" s="267" t="s">
        <v>18980</v>
      </c>
      <c r="C10793" s="267" t="s">
        <v>2525</v>
      </c>
      <c r="D10793" s="268"/>
      <c r="E10793" s="267">
        <v>70</v>
      </c>
      <c r="F10793" s="269">
        <v>169</v>
      </c>
      <c r="G10793" s="270">
        <v>339.2</v>
      </c>
      <c r="M10793" s="267">
        <v>-91.437151401231162</v>
      </c>
    </row>
    <row r="10794" spans="1:13" x14ac:dyDescent="0.25">
      <c r="A10794" s="267">
        <v>16067055</v>
      </c>
      <c r="B10794" s="267" t="s">
        <v>18982</v>
      </c>
      <c r="C10794" s="267" t="s">
        <v>2525</v>
      </c>
      <c r="D10794" s="268"/>
      <c r="E10794" s="267">
        <v>70</v>
      </c>
      <c r="F10794" s="269">
        <v>202</v>
      </c>
      <c r="G10794" s="270">
        <v>406</v>
      </c>
      <c r="M10794" s="267">
        <v>-90.423243489070188</v>
      </c>
    </row>
    <row r="10795" spans="1:13" x14ac:dyDescent="0.25">
      <c r="A10795" s="267">
        <v>16067056</v>
      </c>
      <c r="B10795" s="267" t="s">
        <v>18984</v>
      </c>
      <c r="C10795" s="267" t="s">
        <v>2525</v>
      </c>
      <c r="D10795" s="268"/>
      <c r="E10795" s="267">
        <v>70</v>
      </c>
      <c r="F10795" s="269">
        <v>474</v>
      </c>
      <c r="G10795" s="270">
        <v>952</v>
      </c>
      <c r="M10795" s="267">
        <v>-89.761825316852267</v>
      </c>
    </row>
    <row r="10796" spans="1:13" x14ac:dyDescent="0.25">
      <c r="A10796" s="267">
        <v>16067059</v>
      </c>
      <c r="B10796" s="267" t="s">
        <v>15031</v>
      </c>
      <c r="C10796" s="267" t="s">
        <v>2525</v>
      </c>
      <c r="D10796" s="268"/>
      <c r="E10796" s="267">
        <v>50</v>
      </c>
      <c r="F10796" s="269">
        <v>364</v>
      </c>
      <c r="G10796" s="270">
        <v>731</v>
      </c>
      <c r="M10796" s="267">
        <v>-55.996993703136063</v>
      </c>
    </row>
    <row r="10797" spans="1:13" x14ac:dyDescent="0.25">
      <c r="A10797" s="267">
        <v>16067063</v>
      </c>
      <c r="B10797" s="267" t="s">
        <v>18987</v>
      </c>
      <c r="C10797" s="267" t="s">
        <v>2525</v>
      </c>
      <c r="D10797" s="268"/>
      <c r="E10797" s="267">
        <v>50</v>
      </c>
      <c r="F10797" s="269">
        <v>620</v>
      </c>
      <c r="G10797" s="270">
        <v>1246.5999999999999</v>
      </c>
      <c r="M10797" s="267">
        <v>-71.559907275953677</v>
      </c>
    </row>
    <row r="10798" spans="1:13" x14ac:dyDescent="0.25">
      <c r="A10798" s="267">
        <v>16067064</v>
      </c>
      <c r="B10798" s="267" t="s">
        <v>22239</v>
      </c>
      <c r="C10798" s="267" t="s">
        <v>2525</v>
      </c>
      <c r="D10798" s="268"/>
      <c r="E10798" s="267">
        <v>70</v>
      </c>
      <c r="F10798" s="269">
        <v>2000</v>
      </c>
      <c r="G10798" s="270">
        <v>4019</v>
      </c>
      <c r="M10798" s="267">
        <v>-85.870767194904701</v>
      </c>
    </row>
    <row r="10799" spans="1:13" x14ac:dyDescent="0.25">
      <c r="A10799" s="267">
        <v>16067065</v>
      </c>
      <c r="B10799" s="267" t="s">
        <v>22329</v>
      </c>
      <c r="C10799" s="267" t="s">
        <v>22275</v>
      </c>
      <c r="D10799" s="268"/>
      <c r="E10799" s="267">
        <v>60</v>
      </c>
      <c r="F10799" s="269">
        <v>2066</v>
      </c>
      <c r="G10799" s="270">
        <v>4152.3999999999996</v>
      </c>
      <c r="M10799" s="267">
        <v>-84.302198849928743</v>
      </c>
    </row>
    <row r="10800" spans="1:13" x14ac:dyDescent="0.25">
      <c r="A10800" s="267">
        <v>16067067</v>
      </c>
      <c r="B10800" s="267" t="s">
        <v>18991</v>
      </c>
      <c r="C10800" s="267" t="s">
        <v>2525</v>
      </c>
      <c r="D10800" s="268"/>
      <c r="E10800" s="267">
        <v>70</v>
      </c>
      <c r="F10800" s="269">
        <v>1440</v>
      </c>
      <c r="G10800" s="270">
        <v>2893.4</v>
      </c>
      <c r="M10800" s="267">
        <v>-89.285063189287726</v>
      </c>
    </row>
    <row r="10801" spans="1:13" x14ac:dyDescent="0.25">
      <c r="A10801" s="267">
        <v>16067068</v>
      </c>
      <c r="B10801" s="267" t="s">
        <v>18993</v>
      </c>
      <c r="C10801" s="267" t="s">
        <v>2525</v>
      </c>
      <c r="D10801" s="268"/>
      <c r="E10801" s="267">
        <v>70</v>
      </c>
      <c r="F10801" s="269">
        <v>157</v>
      </c>
      <c r="G10801" s="270">
        <v>314.60000000000002</v>
      </c>
      <c r="M10801" s="267">
        <v>-88.024974959716971</v>
      </c>
    </row>
    <row r="10802" spans="1:13" x14ac:dyDescent="0.25">
      <c r="A10802" s="267">
        <v>16067071</v>
      </c>
      <c r="B10802" s="267" t="s">
        <v>18995</v>
      </c>
      <c r="C10802" s="267" t="s">
        <v>2525</v>
      </c>
      <c r="D10802" s="268"/>
      <c r="E10802" s="267">
        <v>60</v>
      </c>
      <c r="F10802" s="269">
        <v>376</v>
      </c>
      <c r="G10802" s="270">
        <v>755.8</v>
      </c>
      <c r="M10802" s="267">
        <v>-84.684407787867073</v>
      </c>
    </row>
    <row r="10803" spans="1:13" x14ac:dyDescent="0.25">
      <c r="A10803" s="267">
        <v>16067072</v>
      </c>
      <c r="B10803" s="267" t="s">
        <v>18997</v>
      </c>
      <c r="C10803" s="267" t="s">
        <v>22275</v>
      </c>
      <c r="D10803" s="268"/>
      <c r="E10803" s="267">
        <v>70</v>
      </c>
      <c r="F10803" s="269">
        <v>6631</v>
      </c>
      <c r="G10803" s="270">
        <v>13328.8</v>
      </c>
      <c r="M10803" s="267">
        <v>-85.23131341465168</v>
      </c>
    </row>
    <row r="10804" spans="1:13" x14ac:dyDescent="0.25">
      <c r="A10804" s="267">
        <v>16067074</v>
      </c>
      <c r="B10804" s="267" t="s">
        <v>18999</v>
      </c>
      <c r="C10804" s="267" t="s">
        <v>2525</v>
      </c>
      <c r="D10804" s="268"/>
      <c r="E10804" s="267">
        <v>70</v>
      </c>
      <c r="F10804" s="269">
        <v>347</v>
      </c>
      <c r="G10804" s="270">
        <v>697.6</v>
      </c>
      <c r="M10804" s="267">
        <v>-87.485537078196458</v>
      </c>
    </row>
    <row r="10805" spans="1:13" x14ac:dyDescent="0.25">
      <c r="A10805" s="267">
        <v>16067075</v>
      </c>
      <c r="B10805" s="267" t="s">
        <v>19001</v>
      </c>
      <c r="C10805" s="267" t="s">
        <v>2525</v>
      </c>
      <c r="D10805" s="268"/>
      <c r="E10805" s="267">
        <v>60</v>
      </c>
      <c r="F10805" s="269">
        <v>355</v>
      </c>
      <c r="G10805" s="270">
        <v>713</v>
      </c>
      <c r="M10805" s="267">
        <v>-81.943731029728411</v>
      </c>
    </row>
    <row r="10806" spans="1:13" x14ac:dyDescent="0.25">
      <c r="A10806" s="267">
        <v>16067078</v>
      </c>
      <c r="B10806" s="267" t="s">
        <v>8899</v>
      </c>
      <c r="C10806" s="267" t="s">
        <v>2525</v>
      </c>
      <c r="D10806" s="268"/>
      <c r="E10806" s="267">
        <v>70</v>
      </c>
      <c r="F10806" s="269">
        <v>264</v>
      </c>
      <c r="G10806" s="270">
        <v>530.6</v>
      </c>
      <c r="M10806" s="267">
        <v>-91.445071262960013</v>
      </c>
    </row>
    <row r="10807" spans="1:13" x14ac:dyDescent="0.25">
      <c r="A10807" s="267">
        <v>16067081</v>
      </c>
      <c r="B10807" s="267" t="s">
        <v>19004</v>
      </c>
      <c r="C10807" s="267" t="s">
        <v>2525</v>
      </c>
      <c r="D10807" s="268"/>
      <c r="E10807" s="267">
        <v>70</v>
      </c>
      <c r="F10807" s="269">
        <v>743</v>
      </c>
      <c r="G10807" s="270">
        <v>1494.2</v>
      </c>
      <c r="M10807" s="267">
        <v>-92.255331732447658</v>
      </c>
    </row>
    <row r="10808" spans="1:13" x14ac:dyDescent="0.25">
      <c r="A10808" s="267">
        <v>16067082</v>
      </c>
      <c r="B10808" s="267" t="s">
        <v>19006</v>
      </c>
      <c r="C10808" s="267" t="s">
        <v>2525</v>
      </c>
      <c r="D10808" s="268"/>
      <c r="E10808" s="267">
        <v>70</v>
      </c>
      <c r="F10808" s="269">
        <v>181</v>
      </c>
      <c r="G10808" s="270">
        <v>364.6</v>
      </c>
      <c r="M10808" s="267">
        <v>-87.938151413307565</v>
      </c>
    </row>
    <row r="10809" spans="1:13" x14ac:dyDescent="0.25">
      <c r="A10809" s="267">
        <v>16067083</v>
      </c>
      <c r="B10809" s="267" t="s">
        <v>19008</v>
      </c>
      <c r="C10809" s="267" t="s">
        <v>2525</v>
      </c>
      <c r="D10809" s="268"/>
      <c r="E10809" s="267">
        <v>70</v>
      </c>
      <c r="F10809" s="269">
        <v>1860</v>
      </c>
      <c r="G10809" s="270">
        <v>3739</v>
      </c>
      <c r="M10809" s="267">
        <v>-88.001261697358615</v>
      </c>
    </row>
    <row r="10810" spans="1:13" x14ac:dyDescent="0.25">
      <c r="A10810" s="267">
        <v>16067085</v>
      </c>
      <c r="B10810" s="267" t="s">
        <v>19010</v>
      </c>
      <c r="C10810" s="267" t="s">
        <v>2525</v>
      </c>
      <c r="D10810" s="268"/>
      <c r="E10810" s="267">
        <v>60</v>
      </c>
      <c r="F10810" s="269">
        <v>1506</v>
      </c>
      <c r="G10810" s="270">
        <v>3028</v>
      </c>
      <c r="M10810" s="267">
        <v>-79.461554269646143</v>
      </c>
    </row>
    <row r="10811" spans="1:13" x14ac:dyDescent="0.25">
      <c r="A10811" s="267">
        <v>16067086</v>
      </c>
      <c r="B10811" s="267" t="s">
        <v>19012</v>
      </c>
      <c r="C10811" s="267" t="s">
        <v>2525</v>
      </c>
      <c r="D10811" s="268"/>
      <c r="E10811" s="267">
        <v>70</v>
      </c>
      <c r="F10811" s="269">
        <v>2584</v>
      </c>
      <c r="G10811" s="270">
        <v>5193.6000000000004</v>
      </c>
      <c r="M10811" s="267">
        <v>-85.367176347630405</v>
      </c>
    </row>
    <row r="10812" spans="1:13" x14ac:dyDescent="0.25">
      <c r="A10812" s="267">
        <v>16067087</v>
      </c>
      <c r="B10812" s="267" t="s">
        <v>19014</v>
      </c>
      <c r="C10812" s="267" t="s">
        <v>2525</v>
      </c>
      <c r="D10812" s="268"/>
      <c r="E10812" s="267">
        <v>60</v>
      </c>
      <c r="F10812" s="269">
        <v>3010</v>
      </c>
      <c r="G10812" s="270">
        <v>6050.4</v>
      </c>
      <c r="M10812" s="267">
        <v>-80.432871246665783</v>
      </c>
    </row>
    <row r="10813" spans="1:13" x14ac:dyDescent="0.25">
      <c r="A10813" s="267">
        <v>16067088</v>
      </c>
      <c r="B10813" s="267" t="s">
        <v>19016</v>
      </c>
      <c r="C10813" s="267" t="s">
        <v>2525</v>
      </c>
      <c r="D10813" s="268"/>
      <c r="E10813" s="267">
        <v>60</v>
      </c>
      <c r="F10813" s="269">
        <v>2464</v>
      </c>
      <c r="G10813" s="270">
        <v>4952</v>
      </c>
      <c r="M10813" s="267">
        <v>-82.624003656676237</v>
      </c>
    </row>
    <row r="10814" spans="1:13" x14ac:dyDescent="0.25">
      <c r="A10814" s="267">
        <v>16068001</v>
      </c>
      <c r="B10814" s="267" t="s">
        <v>19018</v>
      </c>
      <c r="C10814" s="267" t="s">
        <v>2525</v>
      </c>
      <c r="D10814" s="268"/>
      <c r="E10814" s="267">
        <v>50</v>
      </c>
      <c r="F10814" s="269">
        <v>349</v>
      </c>
      <c r="G10814" s="270">
        <v>700.8</v>
      </c>
      <c r="M10814" s="267">
        <v>-77.261990728607373</v>
      </c>
    </row>
    <row r="10815" spans="1:13" x14ac:dyDescent="0.25">
      <c r="A10815" s="267">
        <v>16068002</v>
      </c>
      <c r="B10815" s="267" t="s">
        <v>19020</v>
      </c>
      <c r="C10815" s="267" t="s">
        <v>2525</v>
      </c>
      <c r="D10815" s="268"/>
      <c r="E10815" s="267">
        <v>60</v>
      </c>
      <c r="F10815" s="269">
        <v>295</v>
      </c>
      <c r="G10815" s="270">
        <v>592.6</v>
      </c>
      <c r="M10815" s="267">
        <v>-84.015520333773665</v>
      </c>
    </row>
    <row r="10816" spans="1:13" x14ac:dyDescent="0.25">
      <c r="A10816" s="267">
        <v>16068003</v>
      </c>
      <c r="B10816" s="267" t="s">
        <v>19022</v>
      </c>
      <c r="C10816" s="267" t="s">
        <v>2525</v>
      </c>
      <c r="D10816" s="268"/>
      <c r="E10816" s="267">
        <v>70</v>
      </c>
      <c r="F10816" s="269">
        <v>264</v>
      </c>
      <c r="G10816" s="270">
        <v>531.6</v>
      </c>
      <c r="M10816" s="267">
        <v>-89.486108264745653</v>
      </c>
    </row>
    <row r="10817" spans="1:13" x14ac:dyDescent="0.25">
      <c r="A10817" s="267">
        <v>16068004</v>
      </c>
      <c r="B10817" s="267" t="s">
        <v>19024</v>
      </c>
      <c r="C10817" s="267" t="s">
        <v>2525</v>
      </c>
      <c r="D10817" s="268"/>
      <c r="E10817" s="267">
        <v>70</v>
      </c>
      <c r="F10817" s="269">
        <v>363</v>
      </c>
      <c r="G10817" s="270">
        <v>730</v>
      </c>
      <c r="M10817" s="267">
        <v>-94.026744663028651</v>
      </c>
    </row>
    <row r="10818" spans="1:13" x14ac:dyDescent="0.25">
      <c r="A10818" s="267">
        <v>16068005</v>
      </c>
      <c r="B10818" s="267" t="s">
        <v>4499</v>
      </c>
      <c r="C10818" s="267" t="s">
        <v>2525</v>
      </c>
      <c r="D10818" s="268"/>
      <c r="E10818" s="267">
        <v>70</v>
      </c>
      <c r="F10818" s="269">
        <v>120</v>
      </c>
      <c r="G10818" s="270">
        <v>240.4</v>
      </c>
      <c r="M10818" s="267">
        <v>-87.624096960300989</v>
      </c>
    </row>
    <row r="10819" spans="1:13" x14ac:dyDescent="0.25">
      <c r="A10819" s="267">
        <v>16068006</v>
      </c>
      <c r="B10819" s="267" t="s">
        <v>19027</v>
      </c>
      <c r="C10819" s="267" t="s">
        <v>22275</v>
      </c>
      <c r="D10819" s="268"/>
      <c r="E10819" s="267">
        <v>60</v>
      </c>
      <c r="F10819" s="269">
        <v>1245</v>
      </c>
      <c r="G10819" s="270">
        <v>2503</v>
      </c>
      <c r="M10819" s="267">
        <v>-83.331373027977264</v>
      </c>
    </row>
    <row r="10820" spans="1:13" x14ac:dyDescent="0.25">
      <c r="A10820" s="267">
        <v>16068007</v>
      </c>
      <c r="B10820" s="267" t="s">
        <v>19029</v>
      </c>
      <c r="C10820" s="267" t="s">
        <v>2525</v>
      </c>
      <c r="D10820" s="268"/>
      <c r="E10820" s="267">
        <v>70</v>
      </c>
      <c r="F10820" s="269">
        <v>302</v>
      </c>
      <c r="G10820" s="270">
        <v>606.4</v>
      </c>
      <c r="M10820" s="267">
        <v>-89.101615926976791</v>
      </c>
    </row>
    <row r="10821" spans="1:13" x14ac:dyDescent="0.25">
      <c r="A10821" s="267">
        <v>16068008</v>
      </c>
      <c r="B10821" s="267" t="s">
        <v>19031</v>
      </c>
      <c r="C10821" s="267" t="s">
        <v>2525</v>
      </c>
      <c r="D10821" s="268"/>
      <c r="E10821" s="267">
        <v>60</v>
      </c>
      <c r="F10821" s="269">
        <v>139</v>
      </c>
      <c r="G10821" s="270">
        <v>280</v>
      </c>
      <c r="M10821" s="267">
        <v>-83.734014593866192</v>
      </c>
    </row>
    <row r="10822" spans="1:13" x14ac:dyDescent="0.25">
      <c r="A10822" s="267">
        <v>16068009</v>
      </c>
      <c r="B10822" s="267" t="s">
        <v>19033</v>
      </c>
      <c r="C10822" s="267" t="s">
        <v>2525</v>
      </c>
      <c r="D10822" s="268"/>
      <c r="E10822" s="267">
        <v>50</v>
      </c>
      <c r="F10822" s="269">
        <v>1130</v>
      </c>
      <c r="G10822" s="270">
        <v>2272.1999999999998</v>
      </c>
      <c r="M10822" s="267">
        <v>-72.824106849849372</v>
      </c>
    </row>
    <row r="10823" spans="1:13" x14ac:dyDescent="0.25">
      <c r="A10823" s="267">
        <v>16068011</v>
      </c>
      <c r="B10823" s="267" t="s">
        <v>19035</v>
      </c>
      <c r="C10823" s="267" t="s">
        <v>2525</v>
      </c>
      <c r="D10823" s="268"/>
      <c r="E10823" s="267">
        <v>70</v>
      </c>
      <c r="F10823" s="269">
        <v>163</v>
      </c>
      <c r="G10823" s="270">
        <v>328.2</v>
      </c>
      <c r="M10823" s="267">
        <v>-91.341235859202271</v>
      </c>
    </row>
    <row r="10824" spans="1:13" x14ac:dyDescent="0.25">
      <c r="A10824" s="267">
        <v>16068012</v>
      </c>
      <c r="B10824" s="267" t="s">
        <v>19037</v>
      </c>
      <c r="C10824" s="267" t="s">
        <v>2525</v>
      </c>
      <c r="D10824" s="268"/>
      <c r="E10824" s="267">
        <v>70</v>
      </c>
      <c r="F10824" s="269">
        <v>271</v>
      </c>
      <c r="G10824" s="270">
        <v>544.79999999999995</v>
      </c>
      <c r="M10824" s="267">
        <v>-92.011451073253852</v>
      </c>
    </row>
    <row r="10825" spans="1:13" x14ac:dyDescent="0.25">
      <c r="A10825" s="267">
        <v>16068013</v>
      </c>
      <c r="B10825" s="267" t="s">
        <v>19039</v>
      </c>
      <c r="C10825" s="267" t="s">
        <v>2525</v>
      </c>
      <c r="D10825" s="268"/>
      <c r="E10825" s="267">
        <v>70</v>
      </c>
      <c r="F10825" s="269">
        <v>511</v>
      </c>
      <c r="G10825" s="270">
        <v>1027.2</v>
      </c>
      <c r="M10825" s="267">
        <v>-90.004255985590447</v>
      </c>
    </row>
    <row r="10826" spans="1:13" x14ac:dyDescent="0.25">
      <c r="A10826" s="267">
        <v>16068014</v>
      </c>
      <c r="B10826" s="267" t="s">
        <v>19041</v>
      </c>
      <c r="C10826" s="267" t="s">
        <v>22275</v>
      </c>
      <c r="D10826" s="268"/>
      <c r="E10826" s="267">
        <v>50</v>
      </c>
      <c r="F10826" s="269">
        <v>1068</v>
      </c>
      <c r="G10826" s="270">
        <v>2147.4</v>
      </c>
      <c r="M10826" s="267">
        <v>-76.454290200010206</v>
      </c>
    </row>
    <row r="10827" spans="1:13" x14ac:dyDescent="0.25">
      <c r="A10827" s="267">
        <v>16068015</v>
      </c>
      <c r="B10827" s="267" t="s">
        <v>19043</v>
      </c>
      <c r="C10827" s="267" t="s">
        <v>2525</v>
      </c>
      <c r="D10827" s="268"/>
      <c r="E10827" s="267">
        <v>70</v>
      </c>
      <c r="F10827" s="269">
        <v>145</v>
      </c>
      <c r="G10827" s="270">
        <v>290.60000000000002</v>
      </c>
      <c r="M10827" s="267">
        <v>-88.84189647675808</v>
      </c>
    </row>
    <row r="10828" spans="1:13" x14ac:dyDescent="0.25">
      <c r="A10828" s="267">
        <v>16068016</v>
      </c>
      <c r="B10828" s="267" t="s">
        <v>19045</v>
      </c>
      <c r="C10828" s="267" t="s">
        <v>2525</v>
      </c>
      <c r="D10828" s="268"/>
      <c r="E10828" s="267">
        <v>70</v>
      </c>
      <c r="F10828" s="269">
        <v>364</v>
      </c>
      <c r="G10828" s="270">
        <v>731.2</v>
      </c>
      <c r="M10828" s="267">
        <v>-87.25151482358811</v>
      </c>
    </row>
    <row r="10829" spans="1:13" x14ac:dyDescent="0.25">
      <c r="A10829" s="267">
        <v>16068017</v>
      </c>
      <c r="B10829" s="267" t="s">
        <v>19047</v>
      </c>
      <c r="C10829" s="267" t="s">
        <v>2525</v>
      </c>
      <c r="D10829" s="268"/>
      <c r="E10829" s="267">
        <v>70</v>
      </c>
      <c r="F10829" s="269">
        <v>114</v>
      </c>
      <c r="G10829" s="270">
        <v>229.8</v>
      </c>
      <c r="M10829" s="267">
        <v>-85.94767259441582</v>
      </c>
    </row>
    <row r="10830" spans="1:13" x14ac:dyDescent="0.25">
      <c r="A10830" s="267">
        <v>16068019</v>
      </c>
      <c r="B10830" s="267" t="s">
        <v>19049</v>
      </c>
      <c r="C10830" s="267" t="s">
        <v>2525</v>
      </c>
      <c r="D10830" s="268"/>
      <c r="E10830" s="267">
        <v>70</v>
      </c>
      <c r="F10830" s="269">
        <v>349</v>
      </c>
      <c r="G10830" s="270">
        <v>701.2</v>
      </c>
      <c r="M10830" s="267">
        <v>-89.819474128582868</v>
      </c>
    </row>
    <row r="10831" spans="1:13" x14ac:dyDescent="0.25">
      <c r="A10831" s="267">
        <v>16068021</v>
      </c>
      <c r="B10831" s="267" t="s">
        <v>19051</v>
      </c>
      <c r="C10831" s="267" t="s">
        <v>2525</v>
      </c>
      <c r="D10831" s="268"/>
      <c r="E10831" s="267">
        <v>70</v>
      </c>
      <c r="F10831" s="269">
        <v>953</v>
      </c>
      <c r="G10831" s="270">
        <v>1915.4</v>
      </c>
      <c r="M10831" s="267">
        <v>-85.620368429860434</v>
      </c>
    </row>
    <row r="10832" spans="1:13" x14ac:dyDescent="0.25">
      <c r="A10832" s="267">
        <v>16068022</v>
      </c>
      <c r="B10832" s="267" t="s">
        <v>19053</v>
      </c>
      <c r="C10832" s="267" t="s">
        <v>2525</v>
      </c>
      <c r="D10832" s="268"/>
      <c r="E10832" s="267">
        <v>70</v>
      </c>
      <c r="F10832" s="269">
        <v>382</v>
      </c>
      <c r="G10832" s="270">
        <v>768.2</v>
      </c>
      <c r="M10832" s="267">
        <v>-91.669400253874329</v>
      </c>
    </row>
    <row r="10833" spans="1:13" x14ac:dyDescent="0.25">
      <c r="A10833" s="267">
        <v>16068023</v>
      </c>
      <c r="B10833" s="267" t="s">
        <v>19055</v>
      </c>
      <c r="C10833" s="267" t="s">
        <v>2525</v>
      </c>
      <c r="D10833" s="268"/>
      <c r="E10833" s="267">
        <v>70</v>
      </c>
      <c r="F10833" s="269">
        <v>397</v>
      </c>
      <c r="G10833" s="270">
        <v>797</v>
      </c>
      <c r="M10833" s="267">
        <v>-91.054638779663151</v>
      </c>
    </row>
    <row r="10834" spans="1:13" x14ac:dyDescent="0.25">
      <c r="A10834" s="267">
        <v>16068024</v>
      </c>
      <c r="B10834" s="267" t="s">
        <v>19057</v>
      </c>
      <c r="C10834" s="267" t="s">
        <v>2525</v>
      </c>
      <c r="D10834" s="268"/>
      <c r="E10834" s="267">
        <v>70</v>
      </c>
      <c r="F10834" s="269">
        <v>285</v>
      </c>
      <c r="G10834" s="270">
        <v>572.4</v>
      </c>
      <c r="M10834" s="267">
        <v>-85.633579697178263</v>
      </c>
    </row>
    <row r="10835" spans="1:13" x14ac:dyDescent="0.25">
      <c r="A10835" s="267">
        <v>16068025</v>
      </c>
      <c r="B10835" s="267" t="s">
        <v>19059</v>
      </c>
      <c r="C10835" s="267" t="s">
        <v>2525</v>
      </c>
      <c r="D10835" s="268"/>
      <c r="E10835" s="267">
        <v>70</v>
      </c>
      <c r="F10835" s="269">
        <v>503</v>
      </c>
      <c r="G10835" s="270">
        <v>1011.6</v>
      </c>
      <c r="M10835" s="267">
        <v>-90.645338652493564</v>
      </c>
    </row>
    <row r="10836" spans="1:13" x14ac:dyDescent="0.25">
      <c r="A10836" s="267">
        <v>16068026</v>
      </c>
      <c r="B10836" s="267" t="s">
        <v>19061</v>
      </c>
      <c r="C10836" s="267" t="s">
        <v>2525</v>
      </c>
      <c r="D10836" s="268"/>
      <c r="E10836" s="267">
        <v>70</v>
      </c>
      <c r="F10836" s="269">
        <v>179</v>
      </c>
      <c r="G10836" s="270">
        <v>360.2</v>
      </c>
      <c r="M10836" s="267">
        <v>-91.683266062820692</v>
      </c>
    </row>
    <row r="10837" spans="1:13" x14ac:dyDescent="0.25">
      <c r="A10837" s="267">
        <v>16068027</v>
      </c>
      <c r="B10837" s="267" t="s">
        <v>19063</v>
      </c>
      <c r="C10837" s="267" t="s">
        <v>2525</v>
      </c>
      <c r="D10837" s="268"/>
      <c r="E10837" s="267">
        <v>70</v>
      </c>
      <c r="F10837" s="269">
        <v>147</v>
      </c>
      <c r="G10837" s="270">
        <v>294.8</v>
      </c>
      <c r="M10837" s="267">
        <v>-92.059370455290377</v>
      </c>
    </row>
    <row r="10838" spans="1:13" x14ac:dyDescent="0.25">
      <c r="A10838" s="267">
        <v>16068028</v>
      </c>
      <c r="B10838" s="267" t="s">
        <v>19065</v>
      </c>
      <c r="C10838" s="267" t="s">
        <v>2525</v>
      </c>
      <c r="D10838" s="268"/>
      <c r="E10838" s="267">
        <v>70</v>
      </c>
      <c r="F10838" s="269">
        <v>414</v>
      </c>
      <c r="G10838" s="270">
        <v>832.2</v>
      </c>
      <c r="M10838" s="267">
        <v>-90.902747523608355</v>
      </c>
    </row>
    <row r="10839" spans="1:13" x14ac:dyDescent="0.25">
      <c r="A10839" s="267">
        <v>16068029</v>
      </c>
      <c r="B10839" s="267" t="s">
        <v>19067</v>
      </c>
      <c r="C10839" s="267" t="s">
        <v>22275</v>
      </c>
      <c r="D10839" s="268"/>
      <c r="E10839" s="267">
        <v>70</v>
      </c>
      <c r="F10839" s="269">
        <v>895</v>
      </c>
      <c r="G10839" s="270">
        <v>1798.6</v>
      </c>
      <c r="M10839" s="267">
        <v>-88.736105558251765</v>
      </c>
    </row>
    <row r="10840" spans="1:13" x14ac:dyDescent="0.25">
      <c r="A10840" s="267">
        <v>16068031</v>
      </c>
      <c r="B10840" s="267" t="s">
        <v>19069</v>
      </c>
      <c r="C10840" s="267" t="s">
        <v>2525</v>
      </c>
      <c r="D10840" s="268"/>
      <c r="E10840" s="267">
        <v>50</v>
      </c>
      <c r="F10840" s="269">
        <v>158</v>
      </c>
      <c r="G10840" s="270">
        <v>318.2</v>
      </c>
      <c r="M10840" s="267">
        <v>-74.926713588077661</v>
      </c>
    </row>
    <row r="10841" spans="1:13" x14ac:dyDescent="0.25">
      <c r="A10841" s="267">
        <v>16068032</v>
      </c>
      <c r="B10841" s="267" t="s">
        <v>19071</v>
      </c>
      <c r="C10841" s="267" t="s">
        <v>2525</v>
      </c>
      <c r="D10841" s="268"/>
      <c r="E10841" s="267">
        <v>70</v>
      </c>
      <c r="F10841" s="269">
        <v>167</v>
      </c>
      <c r="G10841" s="270">
        <v>336.4</v>
      </c>
      <c r="M10841" s="267">
        <v>-86.26093002235713</v>
      </c>
    </row>
    <row r="10842" spans="1:13" x14ac:dyDescent="0.25">
      <c r="A10842" s="267">
        <v>16068033</v>
      </c>
      <c r="B10842" s="267" t="s">
        <v>19073</v>
      </c>
      <c r="C10842" s="267" t="s">
        <v>2525</v>
      </c>
      <c r="D10842" s="268"/>
      <c r="E10842" s="267">
        <v>70</v>
      </c>
      <c r="F10842" s="269">
        <v>205</v>
      </c>
      <c r="G10842" s="270">
        <v>412.4</v>
      </c>
      <c r="M10842" s="267">
        <v>-90.717918948387904</v>
      </c>
    </row>
    <row r="10843" spans="1:13" x14ac:dyDescent="0.25">
      <c r="A10843" s="267">
        <v>16068034</v>
      </c>
      <c r="B10843" s="267" t="s">
        <v>19075</v>
      </c>
      <c r="C10843" s="267" t="s">
        <v>22275</v>
      </c>
      <c r="D10843" s="268"/>
      <c r="E10843" s="267">
        <v>60</v>
      </c>
      <c r="F10843" s="269">
        <v>3119</v>
      </c>
      <c r="G10843" s="270">
        <v>6269.8</v>
      </c>
      <c r="M10843" s="267">
        <v>-79.809857826002499</v>
      </c>
    </row>
    <row r="10844" spans="1:13" x14ac:dyDescent="0.25">
      <c r="A10844" s="267">
        <v>16068035</v>
      </c>
      <c r="B10844" s="267" t="s">
        <v>19077</v>
      </c>
      <c r="C10844" s="267" t="s">
        <v>2525</v>
      </c>
      <c r="D10844" s="268"/>
      <c r="E10844" s="267">
        <v>70</v>
      </c>
      <c r="F10844" s="269">
        <v>189</v>
      </c>
      <c r="G10844" s="270">
        <v>380.4</v>
      </c>
      <c r="M10844" s="267">
        <v>-92.905723204159955</v>
      </c>
    </row>
    <row r="10845" spans="1:13" x14ac:dyDescent="0.25">
      <c r="A10845" s="267">
        <v>16068036</v>
      </c>
      <c r="B10845" s="267" t="s">
        <v>19079</v>
      </c>
      <c r="C10845" s="267" t="s">
        <v>2525</v>
      </c>
      <c r="D10845" s="268"/>
      <c r="E10845" s="267">
        <v>70</v>
      </c>
      <c r="F10845" s="269">
        <v>274</v>
      </c>
      <c r="G10845" s="270">
        <v>550</v>
      </c>
      <c r="M10845" s="267">
        <v>-90.374465223451068</v>
      </c>
    </row>
    <row r="10846" spans="1:13" x14ac:dyDescent="0.25">
      <c r="A10846" s="267">
        <v>16068037</v>
      </c>
      <c r="B10846" s="267" t="s">
        <v>19081</v>
      </c>
      <c r="C10846" s="267" t="s">
        <v>2525</v>
      </c>
      <c r="D10846" s="268"/>
      <c r="E10846" s="267">
        <v>70</v>
      </c>
      <c r="F10846" s="269">
        <v>410</v>
      </c>
      <c r="G10846" s="270">
        <v>824</v>
      </c>
      <c r="M10846" s="267">
        <v>-87.070730508309111</v>
      </c>
    </row>
    <row r="10847" spans="1:13" x14ac:dyDescent="0.25">
      <c r="A10847" s="267">
        <v>16068038</v>
      </c>
      <c r="B10847" s="267" t="s">
        <v>19083</v>
      </c>
      <c r="C10847" s="267" t="s">
        <v>2525</v>
      </c>
      <c r="D10847" s="268"/>
      <c r="E10847" s="267">
        <v>70</v>
      </c>
      <c r="F10847" s="269">
        <v>377</v>
      </c>
      <c r="G10847" s="270">
        <v>757</v>
      </c>
      <c r="M10847" s="267">
        <v>-86.344368904832535</v>
      </c>
    </row>
    <row r="10848" spans="1:13" x14ac:dyDescent="0.25">
      <c r="A10848" s="267">
        <v>16068039</v>
      </c>
      <c r="B10848" s="267" t="s">
        <v>19085</v>
      </c>
      <c r="C10848" s="267" t="s">
        <v>2525</v>
      </c>
      <c r="D10848" s="268"/>
      <c r="E10848" s="267">
        <v>70</v>
      </c>
      <c r="F10848" s="269">
        <v>217</v>
      </c>
      <c r="G10848" s="270">
        <v>436.8</v>
      </c>
      <c r="M10848" s="267">
        <v>-85.645527666598596</v>
      </c>
    </row>
    <row r="10849" spans="1:13" x14ac:dyDescent="0.25">
      <c r="A10849" s="267">
        <v>16068041</v>
      </c>
      <c r="B10849" s="267" t="s">
        <v>19087</v>
      </c>
      <c r="C10849" s="267" t="s">
        <v>2525</v>
      </c>
      <c r="D10849" s="268"/>
      <c r="E10849" s="267">
        <v>70</v>
      </c>
      <c r="F10849" s="269">
        <v>271</v>
      </c>
      <c r="G10849" s="270">
        <v>545.4</v>
      </c>
      <c r="M10849" s="267">
        <v>-91.778405058187559</v>
      </c>
    </row>
    <row r="10850" spans="1:13" x14ac:dyDescent="0.25">
      <c r="A10850" s="267">
        <v>16068042</v>
      </c>
      <c r="B10850" s="267" t="s">
        <v>19089</v>
      </c>
      <c r="C10850" s="267" t="s">
        <v>22275</v>
      </c>
      <c r="D10850" s="268"/>
      <c r="E10850" s="267">
        <v>70</v>
      </c>
      <c r="F10850" s="269">
        <v>1343</v>
      </c>
      <c r="G10850" s="270">
        <v>2700.4</v>
      </c>
      <c r="M10850" s="267">
        <v>-87.758876830517053</v>
      </c>
    </row>
    <row r="10851" spans="1:13" x14ac:dyDescent="0.25">
      <c r="A10851" s="267">
        <v>16068043</v>
      </c>
      <c r="B10851" s="267" t="s">
        <v>19091</v>
      </c>
      <c r="C10851" s="267" t="s">
        <v>2525</v>
      </c>
      <c r="D10851" s="268"/>
      <c r="E10851" s="267">
        <v>70</v>
      </c>
      <c r="F10851" s="269">
        <v>123</v>
      </c>
      <c r="G10851" s="270">
        <v>247.2</v>
      </c>
      <c r="M10851" s="267">
        <v>-86.706069766588215</v>
      </c>
    </row>
    <row r="10852" spans="1:13" x14ac:dyDescent="0.25">
      <c r="A10852" s="267">
        <v>16068044</v>
      </c>
      <c r="B10852" s="267" t="s">
        <v>19093</v>
      </c>
      <c r="C10852" s="267" t="s">
        <v>2525</v>
      </c>
      <c r="D10852" s="268"/>
      <c r="E10852" s="267">
        <v>70</v>
      </c>
      <c r="F10852" s="269">
        <v>504</v>
      </c>
      <c r="G10852" s="270">
        <v>1013.2</v>
      </c>
      <c r="M10852" s="267">
        <v>-87.505785198819623</v>
      </c>
    </row>
    <row r="10853" spans="1:13" x14ac:dyDescent="0.25">
      <c r="A10853" s="267">
        <v>16068045</v>
      </c>
      <c r="B10853" s="267" t="s">
        <v>18787</v>
      </c>
      <c r="C10853" s="267" t="s">
        <v>2525</v>
      </c>
      <c r="D10853" s="268"/>
      <c r="E10853" s="267">
        <v>70</v>
      </c>
      <c r="F10853" s="269">
        <v>252</v>
      </c>
      <c r="G10853" s="270">
        <v>506.8</v>
      </c>
      <c r="M10853" s="267">
        <v>-86.66475722652315</v>
      </c>
    </row>
    <row r="10854" spans="1:13" x14ac:dyDescent="0.25">
      <c r="A10854" s="267">
        <v>16068046</v>
      </c>
      <c r="B10854" s="267" t="s">
        <v>19096</v>
      </c>
      <c r="C10854" s="267" t="s">
        <v>2525</v>
      </c>
      <c r="D10854" s="268"/>
      <c r="E10854" s="267">
        <v>70</v>
      </c>
      <c r="F10854" s="269">
        <v>168</v>
      </c>
      <c r="G10854" s="270">
        <v>338.6</v>
      </c>
      <c r="M10854" s="267">
        <v>-86.70781129496622</v>
      </c>
    </row>
    <row r="10855" spans="1:13" x14ac:dyDescent="0.25">
      <c r="A10855" s="267">
        <v>16068047</v>
      </c>
      <c r="B10855" s="267" t="s">
        <v>19098</v>
      </c>
      <c r="C10855" s="267" t="s">
        <v>2525</v>
      </c>
      <c r="D10855" s="268"/>
      <c r="E10855" s="267">
        <v>70</v>
      </c>
      <c r="F10855" s="269">
        <v>117</v>
      </c>
      <c r="G10855" s="270">
        <v>234.6</v>
      </c>
      <c r="M10855" s="267">
        <v>-89.861615188368233</v>
      </c>
    </row>
    <row r="10856" spans="1:13" x14ac:dyDescent="0.25">
      <c r="A10856" s="267">
        <v>16068048</v>
      </c>
      <c r="B10856" s="267" t="s">
        <v>19100</v>
      </c>
      <c r="C10856" s="267" t="s">
        <v>2525</v>
      </c>
      <c r="D10856" s="268"/>
      <c r="E10856" s="267">
        <v>60</v>
      </c>
      <c r="F10856" s="269">
        <v>692</v>
      </c>
      <c r="G10856" s="270">
        <v>1391.8</v>
      </c>
      <c r="M10856" s="267">
        <v>-84.963166902566442</v>
      </c>
    </row>
    <row r="10857" spans="1:13" x14ac:dyDescent="0.25">
      <c r="A10857" s="267">
        <v>16068049</v>
      </c>
      <c r="B10857" s="267" t="s">
        <v>19102</v>
      </c>
      <c r="C10857" s="267" t="s">
        <v>2525</v>
      </c>
      <c r="D10857" s="268"/>
      <c r="E10857" s="267">
        <v>70</v>
      </c>
      <c r="F10857" s="269">
        <v>308</v>
      </c>
      <c r="G10857" s="270">
        <v>618.4</v>
      </c>
      <c r="M10857" s="267">
        <v>-91.923929703973144</v>
      </c>
    </row>
    <row r="10858" spans="1:13" x14ac:dyDescent="0.25">
      <c r="A10858" s="267">
        <v>16068051</v>
      </c>
      <c r="B10858" s="267" t="s">
        <v>19104</v>
      </c>
      <c r="C10858" s="267" t="s">
        <v>22275</v>
      </c>
      <c r="D10858" s="268"/>
      <c r="E10858" s="267">
        <v>60</v>
      </c>
      <c r="F10858" s="269">
        <v>9704</v>
      </c>
      <c r="G10858" s="270">
        <v>19504.2</v>
      </c>
      <c r="M10858" s="267">
        <v>-80.300748637088375</v>
      </c>
    </row>
    <row r="10859" spans="1:13" x14ac:dyDescent="0.25">
      <c r="A10859" s="267">
        <v>16068052</v>
      </c>
      <c r="B10859" s="267" t="s">
        <v>19106</v>
      </c>
      <c r="C10859" s="267" t="s">
        <v>2525</v>
      </c>
      <c r="D10859" s="268"/>
      <c r="E10859" s="267">
        <v>60</v>
      </c>
      <c r="F10859" s="269">
        <v>399</v>
      </c>
      <c r="G10859" s="270">
        <v>801.6</v>
      </c>
      <c r="M10859" s="267">
        <v>-84.589273471667937</v>
      </c>
    </row>
    <row r="10860" spans="1:13" x14ac:dyDescent="0.25">
      <c r="A10860" s="267">
        <v>16068053</v>
      </c>
      <c r="B10860" s="267" t="s">
        <v>19108</v>
      </c>
      <c r="C10860" s="267" t="s">
        <v>2525</v>
      </c>
      <c r="D10860" s="268"/>
      <c r="E10860" s="267">
        <v>60</v>
      </c>
      <c r="F10860" s="269">
        <v>901</v>
      </c>
      <c r="G10860" s="270">
        <v>1811.2</v>
      </c>
      <c r="M10860" s="267">
        <v>-79.757959366281028</v>
      </c>
    </row>
    <row r="10861" spans="1:13" x14ac:dyDescent="0.25">
      <c r="A10861" s="267">
        <v>16068055</v>
      </c>
      <c r="B10861" s="267" t="s">
        <v>19110</v>
      </c>
      <c r="C10861" s="267" t="s">
        <v>2525</v>
      </c>
      <c r="D10861" s="268"/>
      <c r="E10861" s="267">
        <v>70</v>
      </c>
      <c r="F10861" s="269">
        <v>397</v>
      </c>
      <c r="G10861" s="270">
        <v>798.2</v>
      </c>
      <c r="M10861" s="267">
        <v>-89.613479341988167</v>
      </c>
    </row>
    <row r="10862" spans="1:13" x14ac:dyDescent="0.25">
      <c r="A10862" s="267">
        <v>16068056</v>
      </c>
      <c r="B10862" s="267" t="s">
        <v>19112</v>
      </c>
      <c r="C10862" s="267" t="s">
        <v>2525</v>
      </c>
      <c r="D10862" s="268"/>
      <c r="E10862" s="267">
        <v>60</v>
      </c>
      <c r="F10862" s="269">
        <v>348</v>
      </c>
      <c r="G10862" s="270">
        <v>698.6</v>
      </c>
      <c r="M10862" s="267">
        <v>-80.059400462691727</v>
      </c>
    </row>
    <row r="10863" spans="1:13" x14ac:dyDescent="0.25">
      <c r="A10863" s="267">
        <v>16068057</v>
      </c>
      <c r="B10863" s="267" t="s">
        <v>19114</v>
      </c>
      <c r="C10863" s="267" t="s">
        <v>2525</v>
      </c>
      <c r="D10863" s="268"/>
      <c r="E10863" s="267">
        <v>70</v>
      </c>
      <c r="F10863" s="269">
        <v>882</v>
      </c>
      <c r="G10863" s="270">
        <v>1773.2</v>
      </c>
      <c r="M10863" s="267">
        <v>-86.386993660004734</v>
      </c>
    </row>
    <row r="10864" spans="1:13" x14ac:dyDescent="0.25">
      <c r="A10864" s="267">
        <v>16068058</v>
      </c>
      <c r="B10864" s="267" t="s">
        <v>19116</v>
      </c>
      <c r="C10864" s="267" t="s">
        <v>22275</v>
      </c>
      <c r="D10864" s="268"/>
      <c r="E10864" s="267">
        <v>50</v>
      </c>
      <c r="F10864" s="269">
        <v>1714</v>
      </c>
      <c r="G10864" s="270">
        <v>3444.6</v>
      </c>
      <c r="M10864" s="267">
        <v>-72.524589830474412</v>
      </c>
    </row>
    <row r="10865" spans="1:13" x14ac:dyDescent="0.25">
      <c r="A10865" s="267">
        <v>16068059</v>
      </c>
      <c r="B10865" s="267" t="s">
        <v>19118</v>
      </c>
      <c r="C10865" s="267" t="s">
        <v>2525</v>
      </c>
      <c r="D10865" s="268"/>
      <c r="E10865" s="267">
        <v>70</v>
      </c>
      <c r="F10865" s="269">
        <v>338</v>
      </c>
      <c r="G10865" s="270">
        <v>679</v>
      </c>
      <c r="M10865" s="267">
        <v>-91.340080250776836</v>
      </c>
    </row>
    <row r="10866" spans="1:13" x14ac:dyDescent="0.25">
      <c r="A10866" s="267">
        <v>16068061</v>
      </c>
      <c r="B10866" s="267" t="s">
        <v>19120</v>
      </c>
      <c r="C10866" s="267" t="s">
        <v>2525</v>
      </c>
      <c r="D10866" s="268"/>
      <c r="E10866" s="267">
        <v>60</v>
      </c>
      <c r="F10866" s="269">
        <v>547</v>
      </c>
      <c r="G10866" s="270">
        <v>1099.2</v>
      </c>
      <c r="M10866" s="267">
        <v>-82.972348922488848</v>
      </c>
    </row>
    <row r="10867" spans="1:13" x14ac:dyDescent="0.25">
      <c r="A10867" s="267">
        <v>16068062</v>
      </c>
      <c r="B10867" s="267" t="s">
        <v>19122</v>
      </c>
      <c r="C10867" s="267" t="s">
        <v>2525</v>
      </c>
      <c r="D10867" s="268"/>
      <c r="E10867" s="267">
        <v>70</v>
      </c>
      <c r="F10867" s="269">
        <v>343</v>
      </c>
      <c r="G10867" s="270">
        <v>690.4</v>
      </c>
      <c r="M10867" s="267">
        <v>-85.43286601850518</v>
      </c>
    </row>
    <row r="10868" spans="1:13" x14ac:dyDescent="0.25">
      <c r="A10868" s="267">
        <v>16069001</v>
      </c>
      <c r="B10868" s="267" t="s">
        <v>19124</v>
      </c>
      <c r="C10868" s="267" t="s">
        <v>2525</v>
      </c>
      <c r="D10868" s="268"/>
      <c r="E10868" s="267">
        <v>70</v>
      </c>
      <c r="F10868" s="269">
        <v>68</v>
      </c>
      <c r="G10868" s="270">
        <v>136.19999999999999</v>
      </c>
      <c r="M10868" s="267">
        <v>-89.168331530694076</v>
      </c>
    </row>
    <row r="10869" spans="1:13" x14ac:dyDescent="0.25">
      <c r="A10869" s="267">
        <v>16069002</v>
      </c>
      <c r="B10869" s="267" t="s">
        <v>19126</v>
      </c>
      <c r="C10869" s="267" t="s">
        <v>22275</v>
      </c>
      <c r="D10869" s="268"/>
      <c r="E10869" s="267">
        <v>70</v>
      </c>
      <c r="F10869" s="269">
        <v>1038</v>
      </c>
      <c r="G10869" s="270">
        <v>2085.8000000000002</v>
      </c>
      <c r="M10869" s="267">
        <v>-87.174510898585254</v>
      </c>
    </row>
    <row r="10870" spans="1:13" x14ac:dyDescent="0.25">
      <c r="A10870" s="267">
        <v>16069003</v>
      </c>
      <c r="B10870" s="267" t="s">
        <v>19128</v>
      </c>
      <c r="C10870" s="267" t="s">
        <v>2525</v>
      </c>
      <c r="D10870" s="268"/>
      <c r="E10870" s="267">
        <v>70</v>
      </c>
      <c r="F10870" s="269">
        <v>176</v>
      </c>
      <c r="G10870" s="270">
        <v>354</v>
      </c>
      <c r="M10870" s="267">
        <v>-90.558014894669967</v>
      </c>
    </row>
    <row r="10871" spans="1:13" x14ac:dyDescent="0.25">
      <c r="A10871" s="267">
        <v>16069004</v>
      </c>
      <c r="B10871" s="267" t="s">
        <v>19130</v>
      </c>
      <c r="C10871" s="267" t="s">
        <v>2525</v>
      </c>
      <c r="D10871" s="268"/>
      <c r="E10871" s="267">
        <v>70</v>
      </c>
      <c r="F10871" s="269">
        <v>92</v>
      </c>
      <c r="G10871" s="270">
        <v>184.8</v>
      </c>
      <c r="M10871" s="267">
        <v>-92.322016587020698</v>
      </c>
    </row>
    <row r="10872" spans="1:13" x14ac:dyDescent="0.25">
      <c r="A10872" s="267">
        <v>16069006</v>
      </c>
      <c r="B10872" s="267" t="s">
        <v>22240</v>
      </c>
      <c r="C10872" s="267" t="s">
        <v>2525</v>
      </c>
      <c r="D10872" s="268"/>
      <c r="E10872" s="267">
        <v>70</v>
      </c>
      <c r="F10872" s="269">
        <v>225</v>
      </c>
      <c r="G10872" s="270">
        <v>451.4</v>
      </c>
      <c r="M10872" s="267">
        <v>-92.063085998327153</v>
      </c>
    </row>
    <row r="10873" spans="1:13" x14ac:dyDescent="0.25">
      <c r="A10873" s="267">
        <v>16069008</v>
      </c>
      <c r="B10873" s="267" t="s">
        <v>19133</v>
      </c>
      <c r="C10873" s="267" t="s">
        <v>2525</v>
      </c>
      <c r="D10873" s="268"/>
      <c r="E10873" s="267">
        <v>70</v>
      </c>
      <c r="F10873" s="269">
        <v>129</v>
      </c>
      <c r="G10873" s="270">
        <v>260</v>
      </c>
      <c r="M10873" s="267">
        <v>-86.772068810597105</v>
      </c>
    </row>
    <row r="10874" spans="1:13" x14ac:dyDescent="0.25">
      <c r="A10874" s="267">
        <v>16069009</v>
      </c>
      <c r="B10874" s="267" t="s">
        <v>19135</v>
      </c>
      <c r="C10874" s="267" t="s">
        <v>2525</v>
      </c>
      <c r="D10874" s="268"/>
      <c r="E10874" s="267">
        <v>70</v>
      </c>
      <c r="F10874" s="269">
        <v>94</v>
      </c>
      <c r="G10874" s="270">
        <v>188</v>
      </c>
      <c r="M10874" s="267">
        <v>-93.333882436185874</v>
      </c>
    </row>
    <row r="10875" spans="1:13" x14ac:dyDescent="0.25">
      <c r="A10875" s="267">
        <v>16069011</v>
      </c>
      <c r="B10875" s="267" t="s">
        <v>19137</v>
      </c>
      <c r="C10875" s="267" t="s">
        <v>2525</v>
      </c>
      <c r="D10875" s="268"/>
      <c r="E10875" s="267">
        <v>70</v>
      </c>
      <c r="F10875" s="269">
        <v>89</v>
      </c>
      <c r="G10875" s="270">
        <v>179.6</v>
      </c>
      <c r="M10875" s="267">
        <v>-92.318681256874413</v>
      </c>
    </row>
    <row r="10876" spans="1:13" x14ac:dyDescent="0.25">
      <c r="A10876" s="267">
        <v>16069012</v>
      </c>
      <c r="B10876" s="267" t="s">
        <v>19139</v>
      </c>
      <c r="C10876" s="267" t="s">
        <v>22275</v>
      </c>
      <c r="D10876" s="268"/>
      <c r="E10876" s="267">
        <v>60</v>
      </c>
      <c r="F10876" s="269">
        <v>2875</v>
      </c>
      <c r="G10876" s="270">
        <v>5779.6</v>
      </c>
      <c r="M10876" s="267">
        <v>-83.149774282775127</v>
      </c>
    </row>
    <row r="10877" spans="1:13" x14ac:dyDescent="0.25">
      <c r="A10877" s="267">
        <v>16069015</v>
      </c>
      <c r="B10877" s="267" t="s">
        <v>19141</v>
      </c>
      <c r="C10877" s="267" t="s">
        <v>2525</v>
      </c>
      <c r="D10877" s="268"/>
      <c r="E10877" s="267">
        <v>70</v>
      </c>
      <c r="F10877" s="269">
        <v>235</v>
      </c>
      <c r="G10877" s="270">
        <v>472.2</v>
      </c>
      <c r="M10877" s="267">
        <v>-90.927501852189224</v>
      </c>
    </row>
    <row r="10878" spans="1:13" x14ac:dyDescent="0.25">
      <c r="A10878" s="267">
        <v>16069016</v>
      </c>
      <c r="B10878" s="267" t="s">
        <v>19143</v>
      </c>
      <c r="C10878" s="267" t="s">
        <v>2525</v>
      </c>
      <c r="D10878" s="268"/>
      <c r="E10878" s="267">
        <v>70</v>
      </c>
      <c r="F10878" s="269">
        <v>89</v>
      </c>
      <c r="G10878" s="270">
        <v>179.2</v>
      </c>
      <c r="M10878" s="267">
        <v>-90.764235939847296</v>
      </c>
    </row>
    <row r="10879" spans="1:13" x14ac:dyDescent="0.25">
      <c r="A10879" s="267">
        <v>16069017</v>
      </c>
      <c r="B10879" s="267" t="s">
        <v>19145</v>
      </c>
      <c r="C10879" s="267" t="s">
        <v>2525</v>
      </c>
      <c r="D10879" s="268"/>
      <c r="E10879" s="267">
        <v>70</v>
      </c>
      <c r="F10879" s="269">
        <v>85</v>
      </c>
      <c r="G10879" s="270">
        <v>171.2</v>
      </c>
      <c r="M10879" s="267">
        <v>-91.561234739731361</v>
      </c>
    </row>
    <row r="10880" spans="1:13" x14ac:dyDescent="0.25">
      <c r="A10880" s="267">
        <v>16069019</v>
      </c>
      <c r="B10880" s="267" t="s">
        <v>19147</v>
      </c>
      <c r="C10880" s="267" t="s">
        <v>2525</v>
      </c>
      <c r="D10880" s="268"/>
      <c r="E10880" s="267">
        <v>70</v>
      </c>
      <c r="F10880" s="269">
        <v>517</v>
      </c>
      <c r="G10880" s="270">
        <v>1039.8</v>
      </c>
      <c r="M10880" s="267">
        <v>-88.806623776149252</v>
      </c>
    </row>
    <row r="10881" spans="1:13" x14ac:dyDescent="0.25">
      <c r="A10881" s="267">
        <v>16069021</v>
      </c>
      <c r="B10881" s="267" t="s">
        <v>19149</v>
      </c>
      <c r="C10881" s="267" t="s">
        <v>2525</v>
      </c>
      <c r="D10881" s="268"/>
      <c r="E10881" s="267">
        <v>70</v>
      </c>
      <c r="F10881" s="269">
        <v>185</v>
      </c>
      <c r="G10881" s="270">
        <v>371.6</v>
      </c>
      <c r="M10881" s="267">
        <v>-92.001201940358897</v>
      </c>
    </row>
    <row r="10882" spans="1:13" x14ac:dyDescent="0.25">
      <c r="A10882" s="267">
        <v>16069024</v>
      </c>
      <c r="B10882" s="267" t="s">
        <v>19151</v>
      </c>
      <c r="C10882" s="267" t="s">
        <v>22275</v>
      </c>
      <c r="D10882" s="268"/>
      <c r="E10882" s="267">
        <v>60</v>
      </c>
      <c r="F10882" s="269">
        <v>5876</v>
      </c>
      <c r="G10882" s="270">
        <v>11810</v>
      </c>
      <c r="M10882" s="267">
        <v>-82.82646505082127</v>
      </c>
    </row>
    <row r="10883" spans="1:13" x14ac:dyDescent="0.25">
      <c r="A10883" s="267">
        <v>16069025</v>
      </c>
      <c r="B10883" s="267" t="s">
        <v>19153</v>
      </c>
      <c r="C10883" s="267" t="s">
        <v>2525</v>
      </c>
      <c r="D10883" s="268"/>
      <c r="E10883" s="267">
        <v>70</v>
      </c>
      <c r="F10883" s="269">
        <v>163</v>
      </c>
      <c r="G10883" s="270">
        <v>327</v>
      </c>
      <c r="M10883" s="267">
        <v>-88.831764576414486</v>
      </c>
    </row>
    <row r="10884" spans="1:13" x14ac:dyDescent="0.25">
      <c r="A10884" s="267">
        <v>16069026</v>
      </c>
      <c r="B10884" s="267" t="s">
        <v>19155</v>
      </c>
      <c r="C10884" s="267" t="s">
        <v>2525</v>
      </c>
      <c r="D10884" s="268"/>
      <c r="E10884" s="267">
        <v>70</v>
      </c>
      <c r="F10884" s="269">
        <v>223</v>
      </c>
      <c r="G10884" s="270">
        <v>448.8</v>
      </c>
      <c r="M10884" s="267">
        <v>-91.421046435326119</v>
      </c>
    </row>
    <row r="10885" spans="1:13" x14ac:dyDescent="0.25">
      <c r="A10885" s="267">
        <v>16069028</v>
      </c>
      <c r="B10885" s="267" t="s">
        <v>19157</v>
      </c>
      <c r="C10885" s="267" t="s">
        <v>2525</v>
      </c>
      <c r="D10885" s="268"/>
      <c r="E10885" s="267">
        <v>70</v>
      </c>
      <c r="F10885" s="269">
        <v>223</v>
      </c>
      <c r="G10885" s="270">
        <v>447.4</v>
      </c>
      <c r="M10885" s="267">
        <v>-91.430915651326671</v>
      </c>
    </row>
    <row r="10886" spans="1:13" x14ac:dyDescent="0.25">
      <c r="A10886" s="267">
        <v>16069035</v>
      </c>
      <c r="B10886" s="267" t="s">
        <v>19159</v>
      </c>
      <c r="C10886" s="267" t="s">
        <v>2525</v>
      </c>
      <c r="D10886" s="268"/>
      <c r="E10886" s="267">
        <v>70</v>
      </c>
      <c r="F10886" s="269">
        <v>183</v>
      </c>
      <c r="G10886" s="270">
        <v>368.8</v>
      </c>
      <c r="M10886" s="267">
        <v>-87.654746420313359</v>
      </c>
    </row>
    <row r="10887" spans="1:13" x14ac:dyDescent="0.25">
      <c r="A10887" s="267">
        <v>16069037</v>
      </c>
      <c r="B10887" s="267" t="s">
        <v>19161</v>
      </c>
      <c r="C10887" s="267" t="s">
        <v>2525</v>
      </c>
      <c r="D10887" s="268"/>
      <c r="E10887" s="267">
        <v>70</v>
      </c>
      <c r="F10887" s="269">
        <v>434</v>
      </c>
      <c r="G10887" s="270">
        <v>873.2</v>
      </c>
      <c r="M10887" s="267">
        <v>-90.335556673465163</v>
      </c>
    </row>
    <row r="10888" spans="1:13" x14ac:dyDescent="0.25">
      <c r="A10888" s="267">
        <v>16069039</v>
      </c>
      <c r="B10888" s="267" t="s">
        <v>19163</v>
      </c>
      <c r="C10888" s="267" t="s">
        <v>2525</v>
      </c>
      <c r="D10888" s="268"/>
      <c r="E10888" s="267">
        <v>70</v>
      </c>
      <c r="F10888" s="269">
        <v>1067</v>
      </c>
      <c r="G10888" s="270">
        <v>2145.4</v>
      </c>
      <c r="M10888" s="267">
        <v>-86.956187911881372</v>
      </c>
    </row>
    <row r="10889" spans="1:13" x14ac:dyDescent="0.25">
      <c r="A10889" s="267">
        <v>16069041</v>
      </c>
      <c r="B10889" s="267" t="s">
        <v>19165</v>
      </c>
      <c r="C10889" s="267" t="s">
        <v>2525</v>
      </c>
      <c r="D10889" s="268"/>
      <c r="E10889" s="267">
        <v>70</v>
      </c>
      <c r="F10889" s="269">
        <v>82</v>
      </c>
      <c r="G10889" s="270">
        <v>165</v>
      </c>
      <c r="M10889" s="267">
        <v>-90.29134606415893</v>
      </c>
    </row>
    <row r="10890" spans="1:13" x14ac:dyDescent="0.25">
      <c r="A10890" s="267">
        <v>16069042</v>
      </c>
      <c r="B10890" s="267" t="s">
        <v>19167</v>
      </c>
      <c r="C10890" s="267" t="s">
        <v>2525</v>
      </c>
      <c r="D10890" s="268"/>
      <c r="E10890" s="267">
        <v>70</v>
      </c>
      <c r="F10890" s="269">
        <v>1476</v>
      </c>
      <c r="G10890" s="270">
        <v>2967.4</v>
      </c>
      <c r="M10890" s="267">
        <v>-85.339926957004849</v>
      </c>
    </row>
    <row r="10891" spans="1:13" x14ac:dyDescent="0.25">
      <c r="A10891" s="267">
        <v>16069043</v>
      </c>
      <c r="B10891" s="267" t="s">
        <v>19169</v>
      </c>
      <c r="C10891" s="267" t="s">
        <v>22275</v>
      </c>
      <c r="D10891" s="268"/>
      <c r="E10891" s="267">
        <v>60</v>
      </c>
      <c r="F10891" s="269">
        <v>2690</v>
      </c>
      <c r="G10891" s="270">
        <v>5406</v>
      </c>
      <c r="M10891" s="267">
        <v>-81.175908834040143</v>
      </c>
    </row>
    <row r="10892" spans="1:13" x14ac:dyDescent="0.25">
      <c r="A10892" s="267">
        <v>16069044</v>
      </c>
      <c r="B10892" s="267" t="s">
        <v>19171</v>
      </c>
      <c r="C10892" s="267" t="s">
        <v>2525</v>
      </c>
      <c r="D10892" s="268"/>
      <c r="E10892" s="267">
        <v>70</v>
      </c>
      <c r="F10892" s="269">
        <v>156</v>
      </c>
      <c r="G10892" s="270">
        <v>312.60000000000002</v>
      </c>
      <c r="M10892" s="267">
        <v>-89.993661663590643</v>
      </c>
    </row>
    <row r="10893" spans="1:13" x14ac:dyDescent="0.25">
      <c r="A10893" s="267">
        <v>16069046</v>
      </c>
      <c r="B10893" s="267" t="s">
        <v>19173</v>
      </c>
      <c r="C10893" s="267" t="s">
        <v>2525</v>
      </c>
      <c r="D10893" s="268"/>
      <c r="E10893" s="267">
        <v>50</v>
      </c>
      <c r="F10893" s="269">
        <v>77</v>
      </c>
      <c r="G10893" s="270">
        <v>155</v>
      </c>
      <c r="M10893" s="267">
        <v>-75.015559960631293</v>
      </c>
    </row>
    <row r="10894" spans="1:13" x14ac:dyDescent="0.25">
      <c r="A10894" s="267">
        <v>16069047</v>
      </c>
      <c r="B10894" s="267" t="s">
        <v>19175</v>
      </c>
      <c r="C10894" s="267" t="s">
        <v>2525</v>
      </c>
      <c r="D10894" s="268"/>
      <c r="E10894" s="267">
        <v>70</v>
      </c>
      <c r="F10894" s="269">
        <v>135</v>
      </c>
      <c r="G10894" s="270">
        <v>271</v>
      </c>
      <c r="M10894" s="267">
        <v>-93.365943624772655</v>
      </c>
    </row>
    <row r="10895" spans="1:13" x14ac:dyDescent="0.25">
      <c r="A10895" s="267">
        <v>16069048</v>
      </c>
      <c r="B10895" s="267" t="s">
        <v>19177</v>
      </c>
      <c r="C10895" s="267" t="s">
        <v>2525</v>
      </c>
      <c r="D10895" s="268"/>
      <c r="E10895" s="267">
        <v>60</v>
      </c>
      <c r="F10895" s="269">
        <v>1454</v>
      </c>
      <c r="G10895" s="270">
        <v>2921.8</v>
      </c>
      <c r="M10895" s="267">
        <v>-80.744992433782528</v>
      </c>
    </row>
    <row r="10896" spans="1:13" x14ac:dyDescent="0.25">
      <c r="A10896" s="267">
        <v>16069049</v>
      </c>
      <c r="B10896" s="267" t="s">
        <v>19179</v>
      </c>
      <c r="C10896" s="267" t="s">
        <v>2525</v>
      </c>
      <c r="D10896" s="268"/>
      <c r="E10896" s="267">
        <v>60</v>
      </c>
      <c r="F10896" s="269">
        <v>1396</v>
      </c>
      <c r="G10896" s="270">
        <v>2806.4</v>
      </c>
      <c r="M10896" s="267">
        <v>-82.818479603849454</v>
      </c>
    </row>
    <row r="10897" spans="1:13" x14ac:dyDescent="0.25">
      <c r="A10897" s="267">
        <v>16069051</v>
      </c>
      <c r="B10897" s="267" t="s">
        <v>19181</v>
      </c>
      <c r="C10897" s="267" t="s">
        <v>22275</v>
      </c>
      <c r="D10897" s="268"/>
      <c r="E10897" s="267">
        <v>70</v>
      </c>
      <c r="F10897" s="269">
        <v>1478</v>
      </c>
      <c r="G10897" s="270">
        <v>2969.8</v>
      </c>
      <c r="M10897" s="267">
        <v>-85.494802606920615</v>
      </c>
    </row>
    <row r="10898" spans="1:13" x14ac:dyDescent="0.25">
      <c r="A10898" s="267">
        <v>16069052</v>
      </c>
      <c r="B10898" s="267" t="s">
        <v>19183</v>
      </c>
      <c r="C10898" s="267" t="s">
        <v>22275</v>
      </c>
      <c r="D10898" s="268"/>
      <c r="E10898" s="267">
        <v>60</v>
      </c>
      <c r="F10898" s="269">
        <v>246</v>
      </c>
      <c r="G10898" s="270">
        <v>495</v>
      </c>
      <c r="M10898" s="267">
        <v>-82.441480504646904</v>
      </c>
    </row>
    <row r="10899" spans="1:13" x14ac:dyDescent="0.25">
      <c r="A10899" s="267">
        <v>16069053</v>
      </c>
      <c r="B10899" s="267" t="s">
        <v>19185</v>
      </c>
      <c r="C10899" s="267" t="s">
        <v>2525</v>
      </c>
      <c r="D10899" s="268"/>
      <c r="E10899" s="267">
        <v>70</v>
      </c>
      <c r="F10899" s="269">
        <v>1460</v>
      </c>
      <c r="G10899" s="270">
        <v>2935</v>
      </c>
      <c r="M10899" s="267">
        <v>-87.221309956470478</v>
      </c>
    </row>
    <row r="10900" spans="1:13" x14ac:dyDescent="0.25">
      <c r="A10900" s="267">
        <v>16069056</v>
      </c>
      <c r="B10900" s="267" t="s">
        <v>8899</v>
      </c>
      <c r="C10900" s="267" t="s">
        <v>2525</v>
      </c>
      <c r="D10900" s="268"/>
      <c r="E10900" s="267">
        <v>70</v>
      </c>
      <c r="F10900" s="269">
        <v>335</v>
      </c>
      <c r="G10900" s="270">
        <v>674.2</v>
      </c>
      <c r="M10900" s="267">
        <v>-88.581972155596148</v>
      </c>
    </row>
    <row r="10901" spans="1:13" x14ac:dyDescent="0.25">
      <c r="A10901" s="267">
        <v>16069058</v>
      </c>
      <c r="B10901" s="267" t="s">
        <v>19188</v>
      </c>
      <c r="C10901" s="267" t="s">
        <v>2525</v>
      </c>
      <c r="D10901" s="268"/>
      <c r="E10901" s="267">
        <v>50</v>
      </c>
      <c r="F10901" s="269">
        <v>1540</v>
      </c>
      <c r="G10901" s="270">
        <v>3094.8</v>
      </c>
      <c r="M10901" s="267">
        <v>-73.941079869386002</v>
      </c>
    </row>
    <row r="10902" spans="1:13" x14ac:dyDescent="0.25">
      <c r="A10902" s="267">
        <v>16069059</v>
      </c>
      <c r="B10902" s="267" t="s">
        <v>19190</v>
      </c>
      <c r="C10902" s="267" t="s">
        <v>2525</v>
      </c>
      <c r="D10902" s="268"/>
      <c r="E10902" s="267">
        <v>70</v>
      </c>
      <c r="F10902" s="269">
        <v>1545</v>
      </c>
      <c r="G10902" s="270">
        <v>3105</v>
      </c>
      <c r="M10902" s="267">
        <v>-87.457464371211216</v>
      </c>
    </row>
    <row r="10903" spans="1:13" x14ac:dyDescent="0.25">
      <c r="A10903" s="267">
        <v>16069061</v>
      </c>
      <c r="B10903" s="267" t="s">
        <v>19192</v>
      </c>
      <c r="C10903" s="267" t="s">
        <v>2525</v>
      </c>
      <c r="D10903" s="268"/>
      <c r="E10903" s="267">
        <v>70</v>
      </c>
      <c r="F10903" s="269">
        <v>1248</v>
      </c>
      <c r="G10903" s="270">
        <v>2508.8000000000002</v>
      </c>
      <c r="M10903" s="267">
        <v>-90.276584987568725</v>
      </c>
    </row>
    <row r="10904" spans="1:13" x14ac:dyDescent="0.25">
      <c r="A10904" s="267">
        <v>16069062</v>
      </c>
      <c r="B10904" s="267" t="s">
        <v>19194</v>
      </c>
      <c r="C10904" s="267" t="s">
        <v>22275</v>
      </c>
      <c r="D10904" s="268"/>
      <c r="E10904" s="267">
        <v>70</v>
      </c>
      <c r="F10904" s="269">
        <v>3591</v>
      </c>
      <c r="G10904" s="270">
        <v>7218.6</v>
      </c>
      <c r="M10904" s="267">
        <v>-92.092313031502385</v>
      </c>
    </row>
    <row r="10905" spans="1:13" x14ac:dyDescent="0.25">
      <c r="A10905" s="267">
        <v>16070001</v>
      </c>
      <c r="B10905" s="267" t="s">
        <v>19196</v>
      </c>
      <c r="C10905" s="267" t="s">
        <v>2525</v>
      </c>
      <c r="D10905" s="268"/>
      <c r="E10905" s="267">
        <v>70</v>
      </c>
      <c r="F10905" s="269">
        <v>158</v>
      </c>
      <c r="G10905" s="270">
        <v>317.39999999999998</v>
      </c>
      <c r="M10905" s="267">
        <v>-91.241272356097497</v>
      </c>
    </row>
    <row r="10906" spans="1:13" x14ac:dyDescent="0.25">
      <c r="A10906" s="267">
        <v>16070002</v>
      </c>
      <c r="B10906" s="267" t="s">
        <v>19198</v>
      </c>
      <c r="C10906" s="267" t="s">
        <v>2525</v>
      </c>
      <c r="D10906" s="268"/>
      <c r="E10906" s="267">
        <v>60</v>
      </c>
      <c r="F10906" s="269">
        <v>538</v>
      </c>
      <c r="G10906" s="270">
        <v>1080.8</v>
      </c>
      <c r="M10906" s="267">
        <v>-83.737706435531052</v>
      </c>
    </row>
    <row r="10907" spans="1:13" x14ac:dyDescent="0.25">
      <c r="A10907" s="267">
        <v>16070003</v>
      </c>
      <c r="B10907" s="267" t="s">
        <v>19200</v>
      </c>
      <c r="C10907" s="267" t="s">
        <v>2525</v>
      </c>
      <c r="D10907" s="268"/>
      <c r="E10907" s="267">
        <v>70</v>
      </c>
      <c r="F10907" s="269">
        <v>200</v>
      </c>
      <c r="G10907" s="270">
        <v>401.2</v>
      </c>
      <c r="M10907" s="267">
        <v>-90.487823162797554</v>
      </c>
    </row>
    <row r="10908" spans="1:13" x14ac:dyDescent="0.25">
      <c r="A10908" s="267">
        <v>16070004</v>
      </c>
      <c r="B10908" s="267" t="s">
        <v>19202</v>
      </c>
      <c r="C10908" s="267" t="s">
        <v>22275</v>
      </c>
      <c r="D10908" s="268"/>
      <c r="E10908" s="267">
        <v>60</v>
      </c>
      <c r="F10908" s="269">
        <v>12036</v>
      </c>
      <c r="G10908" s="270">
        <v>24191.599999999999</v>
      </c>
      <c r="M10908" s="267">
        <v>-79.564001388742369</v>
      </c>
    </row>
    <row r="10909" spans="1:13" x14ac:dyDescent="0.25">
      <c r="A10909" s="267">
        <v>16070005</v>
      </c>
      <c r="B10909" s="267" t="s">
        <v>17784</v>
      </c>
      <c r="C10909" s="267" t="s">
        <v>2525</v>
      </c>
      <c r="D10909" s="268"/>
      <c r="E10909" s="267">
        <v>70</v>
      </c>
      <c r="F10909" s="269">
        <v>292</v>
      </c>
      <c r="G10909" s="270">
        <v>587.6</v>
      </c>
      <c r="M10909" s="267">
        <v>-92.722695275852928</v>
      </c>
    </row>
    <row r="10910" spans="1:13" x14ac:dyDescent="0.25">
      <c r="A10910" s="267">
        <v>16070006</v>
      </c>
      <c r="B10910" s="267" t="s">
        <v>19205</v>
      </c>
      <c r="C10910" s="267" t="s">
        <v>2525</v>
      </c>
      <c r="D10910" s="268"/>
      <c r="E10910" s="267">
        <v>70</v>
      </c>
      <c r="F10910" s="269">
        <v>308</v>
      </c>
      <c r="G10910" s="270">
        <v>619.79999999999995</v>
      </c>
      <c r="M10910" s="267">
        <v>-88.319411693608473</v>
      </c>
    </row>
    <row r="10911" spans="1:13" x14ac:dyDescent="0.25">
      <c r="A10911" s="267">
        <v>16070008</v>
      </c>
      <c r="B10911" s="267" t="s">
        <v>19207</v>
      </c>
      <c r="C10911" s="267" t="s">
        <v>2525</v>
      </c>
      <c r="D10911" s="268"/>
      <c r="E10911" s="267">
        <v>70</v>
      </c>
      <c r="F10911" s="269">
        <v>283</v>
      </c>
      <c r="G10911" s="270">
        <v>568.20000000000005</v>
      </c>
      <c r="M10911" s="267">
        <v>-85.385891307841149</v>
      </c>
    </row>
    <row r="10912" spans="1:13" x14ac:dyDescent="0.25">
      <c r="A10912" s="267">
        <v>16070011</v>
      </c>
      <c r="B10912" s="267" t="s">
        <v>19209</v>
      </c>
      <c r="C10912" s="267" t="s">
        <v>2525</v>
      </c>
      <c r="D10912" s="268"/>
      <c r="E10912" s="267">
        <v>70</v>
      </c>
      <c r="F10912" s="269">
        <v>613</v>
      </c>
      <c r="G10912" s="270">
        <v>1232.8</v>
      </c>
      <c r="M10912" s="267">
        <v>-87.549845421252712</v>
      </c>
    </row>
    <row r="10913" spans="1:13" x14ac:dyDescent="0.25">
      <c r="A10913" s="267">
        <v>16070012</v>
      </c>
      <c r="B10913" s="267" t="s">
        <v>19211</v>
      </c>
      <c r="C10913" s="267" t="s">
        <v>2525</v>
      </c>
      <c r="D10913" s="268"/>
      <c r="E10913" s="267">
        <v>60</v>
      </c>
      <c r="F10913" s="269">
        <v>447</v>
      </c>
      <c r="G10913" s="270">
        <v>898</v>
      </c>
      <c r="M10913" s="267">
        <v>-81.805444111696531</v>
      </c>
    </row>
    <row r="10914" spans="1:13" x14ac:dyDescent="0.25">
      <c r="A10914" s="267">
        <v>16070013</v>
      </c>
      <c r="B10914" s="267" t="s">
        <v>19033</v>
      </c>
      <c r="C10914" s="267" t="s">
        <v>2525</v>
      </c>
      <c r="D10914" s="268"/>
      <c r="E10914" s="267">
        <v>70</v>
      </c>
      <c r="F10914" s="269">
        <v>289</v>
      </c>
      <c r="G10914" s="270">
        <v>581.6</v>
      </c>
      <c r="M10914" s="267">
        <v>-88.1105715958426</v>
      </c>
    </row>
    <row r="10915" spans="1:13" x14ac:dyDescent="0.25">
      <c r="A10915" s="267">
        <v>16070014</v>
      </c>
      <c r="B10915" s="267" t="s">
        <v>19214</v>
      </c>
      <c r="C10915" s="267" t="s">
        <v>2525</v>
      </c>
      <c r="D10915" s="268"/>
      <c r="E10915" s="267">
        <v>70</v>
      </c>
      <c r="F10915" s="269">
        <v>381</v>
      </c>
      <c r="G10915" s="270">
        <v>766.6</v>
      </c>
      <c r="M10915" s="267">
        <v>-90.218289174566607</v>
      </c>
    </row>
    <row r="10916" spans="1:13" x14ac:dyDescent="0.25">
      <c r="A10916" s="267">
        <v>16070015</v>
      </c>
      <c r="B10916" s="267" t="s">
        <v>19216</v>
      </c>
      <c r="C10916" s="267" t="s">
        <v>2525</v>
      </c>
      <c r="D10916" s="268"/>
      <c r="E10916" s="267">
        <v>60</v>
      </c>
      <c r="F10916" s="269">
        <v>497</v>
      </c>
      <c r="G10916" s="270">
        <v>999.6</v>
      </c>
      <c r="M10916" s="267">
        <v>-82.58626115631472</v>
      </c>
    </row>
    <row r="10917" spans="1:13" x14ac:dyDescent="0.25">
      <c r="A10917" s="267">
        <v>16070016</v>
      </c>
      <c r="B10917" s="267" t="s">
        <v>19218</v>
      </c>
      <c r="C10917" s="267" t="s">
        <v>2525</v>
      </c>
      <c r="D10917" s="268"/>
      <c r="E10917" s="267">
        <v>70</v>
      </c>
      <c r="F10917" s="269">
        <v>104</v>
      </c>
      <c r="G10917" s="270">
        <v>208.4</v>
      </c>
      <c r="M10917" s="267">
        <v>-88.009187302216972</v>
      </c>
    </row>
    <row r="10918" spans="1:13" x14ac:dyDescent="0.25">
      <c r="A10918" s="267">
        <v>16070017</v>
      </c>
      <c r="B10918" s="267" t="s">
        <v>19220</v>
      </c>
      <c r="C10918" s="267" t="s">
        <v>2525</v>
      </c>
      <c r="D10918" s="268"/>
      <c r="E10918" s="267">
        <v>70</v>
      </c>
      <c r="F10918" s="269">
        <v>292</v>
      </c>
      <c r="G10918" s="270">
        <v>587.79999999999995</v>
      </c>
      <c r="M10918" s="267">
        <v>-91.984932978075094</v>
      </c>
    </row>
    <row r="10919" spans="1:13" x14ac:dyDescent="0.25">
      <c r="A10919" s="267">
        <v>16070018</v>
      </c>
      <c r="B10919" s="267" t="s">
        <v>19222</v>
      </c>
      <c r="C10919" s="267" t="s">
        <v>22275</v>
      </c>
      <c r="D10919" s="268"/>
      <c r="E10919" s="267">
        <v>60</v>
      </c>
      <c r="F10919" s="269">
        <v>2001</v>
      </c>
      <c r="G10919" s="270">
        <v>4021.8</v>
      </c>
      <c r="M10919" s="267">
        <v>-79.896801728050932</v>
      </c>
    </row>
    <row r="10920" spans="1:13" x14ac:dyDescent="0.25">
      <c r="A10920" s="267">
        <v>16070019</v>
      </c>
      <c r="B10920" s="267" t="s">
        <v>19224</v>
      </c>
      <c r="C10920" s="267" t="s">
        <v>2525</v>
      </c>
      <c r="D10920" s="268"/>
      <c r="E10920" s="267">
        <v>70</v>
      </c>
      <c r="F10920" s="269">
        <v>1203</v>
      </c>
      <c r="G10920" s="270">
        <v>2418.6</v>
      </c>
      <c r="M10920" s="267">
        <v>-85.881936591124713</v>
      </c>
    </row>
    <row r="10921" spans="1:13" x14ac:dyDescent="0.25">
      <c r="A10921" s="267">
        <v>16070021</v>
      </c>
      <c r="B10921" s="267" t="s">
        <v>19226</v>
      </c>
      <c r="C10921" s="267" t="s">
        <v>2525</v>
      </c>
      <c r="D10921" s="268"/>
      <c r="E10921" s="267">
        <v>70</v>
      </c>
      <c r="F10921" s="269">
        <v>1032</v>
      </c>
      <c r="G10921" s="270">
        <v>2073.6</v>
      </c>
      <c r="M10921" s="267">
        <v>-88.343984905590816</v>
      </c>
    </row>
    <row r="10922" spans="1:13" x14ac:dyDescent="0.25">
      <c r="A10922" s="267">
        <v>16070022</v>
      </c>
      <c r="B10922" s="267" t="s">
        <v>19228</v>
      </c>
      <c r="C10922" s="267" t="s">
        <v>2525</v>
      </c>
      <c r="D10922" s="268"/>
      <c r="E10922" s="267">
        <v>70</v>
      </c>
      <c r="F10922" s="269">
        <v>136</v>
      </c>
      <c r="G10922" s="270">
        <v>273.8</v>
      </c>
      <c r="M10922" s="267">
        <v>-90.875209823948396</v>
      </c>
    </row>
    <row r="10923" spans="1:13" x14ac:dyDescent="0.25">
      <c r="A10923" s="267">
        <v>16070023</v>
      </c>
      <c r="B10923" s="267" t="s">
        <v>19230</v>
      </c>
      <c r="C10923" s="267" t="s">
        <v>2525</v>
      </c>
      <c r="D10923" s="268"/>
      <c r="E10923" s="267">
        <v>70</v>
      </c>
      <c r="F10923" s="269">
        <v>245</v>
      </c>
      <c r="G10923" s="270">
        <v>491.6</v>
      </c>
      <c r="M10923" s="267">
        <v>-92.095707159124714</v>
      </c>
    </row>
    <row r="10924" spans="1:13" x14ac:dyDescent="0.25">
      <c r="A10924" s="267">
        <v>16070024</v>
      </c>
      <c r="B10924" s="267" t="s">
        <v>19232</v>
      </c>
      <c r="C10924" s="267" t="s">
        <v>2525</v>
      </c>
      <c r="D10924" s="268"/>
      <c r="E10924" s="267">
        <v>70</v>
      </c>
      <c r="F10924" s="269">
        <v>1652</v>
      </c>
      <c r="G10924" s="270">
        <v>3319.6</v>
      </c>
      <c r="M10924" s="267">
        <v>-87.670863484553905</v>
      </c>
    </row>
    <row r="10925" spans="1:13" x14ac:dyDescent="0.25">
      <c r="A10925" s="267">
        <v>16070025</v>
      </c>
      <c r="B10925" s="267" t="s">
        <v>19234</v>
      </c>
      <c r="C10925" s="267" t="s">
        <v>22275</v>
      </c>
      <c r="D10925" s="268"/>
      <c r="E10925" s="267">
        <v>50</v>
      </c>
      <c r="F10925" s="269">
        <v>1320</v>
      </c>
      <c r="G10925" s="270">
        <v>2654.2</v>
      </c>
      <c r="M10925" s="267">
        <v>-71.734813763178778</v>
      </c>
    </row>
    <row r="10926" spans="1:13" x14ac:dyDescent="0.25">
      <c r="A10926" s="267">
        <v>16070027</v>
      </c>
      <c r="B10926" s="267" t="s">
        <v>19236</v>
      </c>
      <c r="C10926" s="267" t="s">
        <v>2525</v>
      </c>
      <c r="D10926" s="268"/>
      <c r="E10926" s="267">
        <v>70</v>
      </c>
      <c r="F10926" s="269">
        <v>452</v>
      </c>
      <c r="G10926" s="270">
        <v>909</v>
      </c>
      <c r="M10926" s="267">
        <v>-89.270952855940294</v>
      </c>
    </row>
    <row r="10927" spans="1:13" x14ac:dyDescent="0.25">
      <c r="A10927" s="267">
        <v>16070028</v>
      </c>
      <c r="B10927" s="267" t="s">
        <v>19238</v>
      </c>
      <c r="C10927" s="267" t="s">
        <v>2525</v>
      </c>
      <c r="D10927" s="268"/>
      <c r="E10927" s="267">
        <v>50</v>
      </c>
      <c r="F10927" s="269">
        <v>3174</v>
      </c>
      <c r="G10927" s="270">
        <v>6380.4</v>
      </c>
      <c r="M10927" s="267">
        <v>-19.136686987519369</v>
      </c>
    </row>
    <row r="10928" spans="1:13" x14ac:dyDescent="0.25">
      <c r="A10928" s="267">
        <v>16070029</v>
      </c>
      <c r="B10928" s="267" t="s">
        <v>19240</v>
      </c>
      <c r="C10928" s="267" t="s">
        <v>22275</v>
      </c>
      <c r="D10928" s="268"/>
      <c r="E10928" s="267">
        <v>60</v>
      </c>
      <c r="F10928" s="269">
        <v>12949</v>
      </c>
      <c r="G10928" s="270">
        <v>26028.400000000001</v>
      </c>
      <c r="M10928" s="267">
        <v>-81.895637367315288</v>
      </c>
    </row>
    <row r="10929" spans="1:13" x14ac:dyDescent="0.25">
      <c r="A10929" s="267">
        <v>16070031</v>
      </c>
      <c r="B10929" s="267" t="s">
        <v>8100</v>
      </c>
      <c r="C10929" s="267" t="s">
        <v>2525</v>
      </c>
      <c r="D10929" s="268"/>
      <c r="E10929" s="267">
        <v>60</v>
      </c>
      <c r="F10929" s="269">
        <v>602</v>
      </c>
      <c r="G10929" s="270">
        <v>1210.4000000000001</v>
      </c>
      <c r="M10929" s="267">
        <v>-84.970597987396104</v>
      </c>
    </row>
    <row r="10930" spans="1:13" x14ac:dyDescent="0.25">
      <c r="A10930" s="267">
        <v>16070032</v>
      </c>
      <c r="B10930" s="267" t="s">
        <v>19243</v>
      </c>
      <c r="C10930" s="267" t="s">
        <v>22275</v>
      </c>
      <c r="D10930" s="268"/>
      <c r="E10930" s="267">
        <v>60</v>
      </c>
      <c r="F10930" s="269">
        <v>1741</v>
      </c>
      <c r="G10930" s="270">
        <v>3500</v>
      </c>
      <c r="M10930" s="267">
        <v>-79.387751118918516</v>
      </c>
    </row>
    <row r="10931" spans="1:13" x14ac:dyDescent="0.25">
      <c r="A10931" s="267">
        <v>16070033</v>
      </c>
      <c r="B10931" s="267" t="s">
        <v>19245</v>
      </c>
      <c r="C10931" s="267" t="s">
        <v>2525</v>
      </c>
      <c r="D10931" s="268"/>
      <c r="E10931" s="267">
        <v>70</v>
      </c>
      <c r="F10931" s="269">
        <v>186</v>
      </c>
      <c r="G10931" s="270">
        <v>374</v>
      </c>
      <c r="M10931" s="267">
        <v>-92.721500504823709</v>
      </c>
    </row>
    <row r="10932" spans="1:13" x14ac:dyDescent="0.25">
      <c r="A10932" s="267">
        <v>16070034</v>
      </c>
      <c r="B10932" s="267" t="s">
        <v>19247</v>
      </c>
      <c r="C10932" s="267" t="s">
        <v>2525</v>
      </c>
      <c r="D10932" s="268"/>
      <c r="E10932" s="267">
        <v>70</v>
      </c>
      <c r="F10932" s="269">
        <v>429</v>
      </c>
      <c r="G10932" s="270">
        <v>863.2</v>
      </c>
      <c r="M10932" s="267">
        <v>-86.89712886505572</v>
      </c>
    </row>
    <row r="10933" spans="1:13" x14ac:dyDescent="0.25">
      <c r="A10933" s="267">
        <v>16070037</v>
      </c>
      <c r="B10933" s="267" t="s">
        <v>19249</v>
      </c>
      <c r="C10933" s="267" t="s">
        <v>2525</v>
      </c>
      <c r="D10933" s="268"/>
      <c r="E10933" s="267">
        <v>70</v>
      </c>
      <c r="F10933" s="269">
        <v>116</v>
      </c>
      <c r="G10933" s="270">
        <v>233.4</v>
      </c>
      <c r="M10933" s="267">
        <v>-92.625995140696944</v>
      </c>
    </row>
    <row r="10934" spans="1:13" x14ac:dyDescent="0.25">
      <c r="A10934" s="267">
        <v>16070038</v>
      </c>
      <c r="B10934" s="267" t="s">
        <v>19251</v>
      </c>
      <c r="C10934" s="267" t="s">
        <v>2525</v>
      </c>
      <c r="D10934" s="268"/>
      <c r="E10934" s="267">
        <v>70</v>
      </c>
      <c r="F10934" s="269">
        <v>508</v>
      </c>
      <c r="G10934" s="270">
        <v>1021.6</v>
      </c>
      <c r="M10934" s="267">
        <v>-90.920403154574799</v>
      </c>
    </row>
    <row r="10935" spans="1:13" x14ac:dyDescent="0.25">
      <c r="A10935" s="267">
        <v>16070041</v>
      </c>
      <c r="B10935" s="267" t="s">
        <v>19253</v>
      </c>
      <c r="C10935" s="267" t="s">
        <v>2525</v>
      </c>
      <c r="D10935" s="268"/>
      <c r="E10935" s="267">
        <v>70</v>
      </c>
      <c r="F10935" s="269">
        <v>268</v>
      </c>
      <c r="G10935" s="270">
        <v>539.20000000000005</v>
      </c>
      <c r="M10935" s="267">
        <v>-90.739360819174891</v>
      </c>
    </row>
    <row r="10936" spans="1:13" x14ac:dyDescent="0.25">
      <c r="A10936" s="267">
        <v>16070042</v>
      </c>
      <c r="B10936" s="267" t="s">
        <v>19255</v>
      </c>
      <c r="C10936" s="267" t="s">
        <v>2525</v>
      </c>
      <c r="D10936" s="268"/>
      <c r="E10936" s="267">
        <v>70</v>
      </c>
      <c r="F10936" s="269">
        <v>261</v>
      </c>
      <c r="G10936" s="270">
        <v>524.6</v>
      </c>
      <c r="M10936" s="267">
        <v>-90.734750666363169</v>
      </c>
    </row>
    <row r="10937" spans="1:13" x14ac:dyDescent="0.25">
      <c r="A10937" s="267">
        <v>16070043</v>
      </c>
      <c r="B10937" s="267" t="s">
        <v>19257</v>
      </c>
      <c r="C10937" s="267" t="s">
        <v>22275</v>
      </c>
      <c r="D10937" s="268"/>
      <c r="E10937" s="267">
        <v>70</v>
      </c>
      <c r="F10937" s="269">
        <v>916</v>
      </c>
      <c r="G10937" s="270">
        <v>1840.2</v>
      </c>
      <c r="M10937" s="267">
        <v>-89.474517006540623</v>
      </c>
    </row>
    <row r="10938" spans="1:13" x14ac:dyDescent="0.25">
      <c r="A10938" s="267">
        <v>16070044</v>
      </c>
      <c r="B10938" s="267" t="s">
        <v>21686</v>
      </c>
      <c r="C10938" s="267" t="s">
        <v>2525</v>
      </c>
      <c r="D10938" s="268"/>
      <c r="E10938" s="267">
        <v>70</v>
      </c>
      <c r="F10938" s="269">
        <v>135</v>
      </c>
      <c r="G10938" s="270">
        <v>271.2</v>
      </c>
      <c r="M10938" s="267">
        <v>-85.808199922627026</v>
      </c>
    </row>
    <row r="10939" spans="1:13" x14ac:dyDescent="0.25">
      <c r="A10939" s="267">
        <v>16070046</v>
      </c>
      <c r="B10939" s="267" t="s">
        <v>21688</v>
      </c>
      <c r="C10939" s="267" t="s">
        <v>2525</v>
      </c>
      <c r="D10939" s="268"/>
      <c r="E10939" s="267">
        <v>70</v>
      </c>
      <c r="F10939" s="269">
        <v>883</v>
      </c>
      <c r="G10939" s="270">
        <v>1774.8</v>
      </c>
      <c r="M10939" s="267">
        <v>-89.570040336676257</v>
      </c>
    </row>
    <row r="10940" spans="1:13" x14ac:dyDescent="0.25">
      <c r="A10940" s="267">
        <v>16070048</v>
      </c>
      <c r="B10940" s="267" t="s">
        <v>21690</v>
      </c>
      <c r="C10940" s="267" t="s">
        <v>22275</v>
      </c>
      <c r="D10940" s="268"/>
      <c r="E10940" s="267">
        <v>70</v>
      </c>
      <c r="F10940" s="269">
        <v>2428</v>
      </c>
      <c r="G10940" s="270">
        <v>4879.6000000000004</v>
      </c>
      <c r="M10940" s="267">
        <v>-88.061581641165688</v>
      </c>
    </row>
    <row r="10941" spans="1:13" x14ac:dyDescent="0.25">
      <c r="A10941" s="267">
        <v>16070049</v>
      </c>
      <c r="B10941" s="267" t="s">
        <v>21692</v>
      </c>
      <c r="C10941" s="267" t="s">
        <v>2525</v>
      </c>
      <c r="D10941" s="268"/>
      <c r="E10941" s="267">
        <v>70</v>
      </c>
      <c r="F10941" s="269">
        <v>732</v>
      </c>
      <c r="G10941" s="270">
        <v>1472.2</v>
      </c>
      <c r="M10941" s="267">
        <v>-87.13017099242397</v>
      </c>
    </row>
    <row r="10942" spans="1:13" x14ac:dyDescent="0.25">
      <c r="A10942" s="267">
        <v>16070052</v>
      </c>
      <c r="B10942" s="267" t="s">
        <v>21694</v>
      </c>
      <c r="C10942" s="267" t="s">
        <v>2525</v>
      </c>
      <c r="D10942" s="268"/>
      <c r="E10942" s="267">
        <v>70</v>
      </c>
      <c r="F10942" s="269">
        <v>101</v>
      </c>
      <c r="G10942" s="270">
        <v>203.6</v>
      </c>
      <c r="M10942" s="267">
        <v>-95.027212776760223</v>
      </c>
    </row>
    <row r="10943" spans="1:13" x14ac:dyDescent="0.25">
      <c r="A10943" s="267">
        <v>16070053</v>
      </c>
      <c r="B10943" s="267" t="s">
        <v>21696</v>
      </c>
      <c r="C10943" s="267" t="s">
        <v>2525</v>
      </c>
      <c r="D10943" s="268"/>
      <c r="E10943" s="267">
        <v>70</v>
      </c>
      <c r="F10943" s="269">
        <v>1394</v>
      </c>
      <c r="G10943" s="270">
        <v>2801</v>
      </c>
      <c r="M10943" s="267">
        <v>-86.883524341482712</v>
      </c>
    </row>
    <row r="10944" spans="1:13" x14ac:dyDescent="0.25">
      <c r="A10944" s="267">
        <v>16070054</v>
      </c>
      <c r="B10944" s="267" t="s">
        <v>21698</v>
      </c>
      <c r="C10944" s="267" t="s">
        <v>2525</v>
      </c>
      <c r="D10944" s="268"/>
      <c r="E10944" s="267">
        <v>70</v>
      </c>
      <c r="F10944" s="269">
        <v>339</v>
      </c>
      <c r="G10944" s="270">
        <v>681.4</v>
      </c>
      <c r="M10944" s="267">
        <v>-88.022825521390885</v>
      </c>
    </row>
    <row r="10945" spans="1:13" x14ac:dyDescent="0.25">
      <c r="A10945" s="267">
        <v>16070055</v>
      </c>
      <c r="B10945" s="267" t="s">
        <v>21700</v>
      </c>
      <c r="C10945" s="267" t="s">
        <v>2525</v>
      </c>
      <c r="D10945" s="268"/>
      <c r="E10945" s="267">
        <v>70</v>
      </c>
      <c r="F10945" s="269">
        <v>1527</v>
      </c>
      <c r="G10945" s="270">
        <v>3070</v>
      </c>
      <c r="M10945" s="267">
        <v>-86.877941941553487</v>
      </c>
    </row>
    <row r="10946" spans="1:13" x14ac:dyDescent="0.25">
      <c r="A10946" s="267">
        <v>16070056</v>
      </c>
      <c r="B10946" s="267" t="s">
        <v>21702</v>
      </c>
      <c r="C10946" s="267" t="s">
        <v>2525</v>
      </c>
      <c r="D10946" s="268"/>
      <c r="E10946" s="267">
        <v>70</v>
      </c>
      <c r="F10946" s="269">
        <v>1932</v>
      </c>
      <c r="G10946" s="270">
        <v>3882.8</v>
      </c>
      <c r="M10946" s="267">
        <v>-89.74762155516558</v>
      </c>
    </row>
    <row r="10947" spans="1:13" x14ac:dyDescent="0.25">
      <c r="A10947" s="267">
        <v>16071001</v>
      </c>
      <c r="B10947" s="267" t="s">
        <v>21704</v>
      </c>
      <c r="C10947" s="267" t="s">
        <v>22275</v>
      </c>
      <c r="D10947" s="268"/>
      <c r="E10947" s="267">
        <v>60</v>
      </c>
      <c r="F10947" s="269">
        <v>11132</v>
      </c>
      <c r="G10947" s="270">
        <v>22375.599999999999</v>
      </c>
      <c r="M10947" s="267">
        <v>-83.429232141613426</v>
      </c>
    </row>
    <row r="10948" spans="1:13" x14ac:dyDescent="0.25">
      <c r="A10948" s="267">
        <v>16071003</v>
      </c>
      <c r="B10948" s="267" t="s">
        <v>21706</v>
      </c>
      <c r="C10948" s="267" t="s">
        <v>22275</v>
      </c>
      <c r="D10948" s="268"/>
      <c r="E10948" s="267">
        <v>70</v>
      </c>
      <c r="F10948" s="269">
        <v>3790</v>
      </c>
      <c r="G10948" s="270">
        <v>7618.6</v>
      </c>
      <c r="M10948" s="267">
        <v>-85.19739400167596</v>
      </c>
    </row>
    <row r="10949" spans="1:13" x14ac:dyDescent="0.25">
      <c r="A10949" s="267">
        <v>16071004</v>
      </c>
      <c r="B10949" s="267" t="s">
        <v>21708</v>
      </c>
      <c r="C10949" s="267" t="s">
        <v>22275</v>
      </c>
      <c r="D10949" s="268"/>
      <c r="E10949" s="267">
        <v>70</v>
      </c>
      <c r="F10949" s="269">
        <v>2465</v>
      </c>
      <c r="G10949" s="270">
        <v>4955.2</v>
      </c>
      <c r="M10949" s="267">
        <v>-88.476999645545732</v>
      </c>
    </row>
    <row r="10950" spans="1:13" x14ac:dyDescent="0.25">
      <c r="A10950" s="267">
        <v>16071005</v>
      </c>
      <c r="B10950" s="267" t="s">
        <v>21710</v>
      </c>
      <c r="C10950" s="267" t="s">
        <v>2525</v>
      </c>
      <c r="D10950" s="268"/>
      <c r="E10950" s="267">
        <v>70</v>
      </c>
      <c r="F10950" s="269">
        <v>152</v>
      </c>
      <c r="G10950" s="270">
        <v>306.2</v>
      </c>
      <c r="M10950" s="267">
        <v>-86.223088214179782</v>
      </c>
    </row>
    <row r="10951" spans="1:13" x14ac:dyDescent="0.25">
      <c r="A10951" s="267">
        <v>16071006</v>
      </c>
      <c r="B10951" s="267" t="s">
        <v>21712</v>
      </c>
      <c r="C10951" s="267" t="s">
        <v>2525</v>
      </c>
      <c r="D10951" s="268"/>
      <c r="E10951" s="267">
        <v>60</v>
      </c>
      <c r="F10951" s="269">
        <v>131</v>
      </c>
      <c r="G10951" s="270">
        <v>263.39999999999998</v>
      </c>
      <c r="M10951" s="267">
        <v>-80.826447000281576</v>
      </c>
    </row>
    <row r="10952" spans="1:13" x14ac:dyDescent="0.25">
      <c r="A10952" s="267">
        <v>16071007</v>
      </c>
      <c r="B10952" s="267" t="s">
        <v>21714</v>
      </c>
      <c r="C10952" s="267" t="s">
        <v>2525</v>
      </c>
      <c r="D10952" s="268"/>
      <c r="E10952" s="267">
        <v>60</v>
      </c>
      <c r="F10952" s="269">
        <v>897</v>
      </c>
      <c r="G10952" s="270">
        <v>1803.6</v>
      </c>
      <c r="M10952" s="267">
        <v>-84.554166622436</v>
      </c>
    </row>
    <row r="10953" spans="1:13" x14ac:dyDescent="0.25">
      <c r="A10953" s="267">
        <v>16071008</v>
      </c>
      <c r="B10953" s="267" t="s">
        <v>21716</v>
      </c>
      <c r="C10953" s="267" t="s">
        <v>22275</v>
      </c>
      <c r="D10953" s="268"/>
      <c r="E10953" s="267">
        <v>60</v>
      </c>
      <c r="F10953" s="269">
        <v>3250</v>
      </c>
      <c r="G10953" s="270">
        <v>6533</v>
      </c>
      <c r="M10953" s="267">
        <v>-84.002891965903032</v>
      </c>
    </row>
    <row r="10954" spans="1:13" x14ac:dyDescent="0.25">
      <c r="A10954" s="267">
        <v>16071009</v>
      </c>
      <c r="B10954" s="267" t="s">
        <v>21718</v>
      </c>
      <c r="C10954" s="267" t="s">
        <v>2525</v>
      </c>
      <c r="D10954" s="268"/>
      <c r="E10954" s="267">
        <v>70</v>
      </c>
      <c r="F10954" s="269">
        <v>91</v>
      </c>
      <c r="G10954" s="270">
        <v>182.4</v>
      </c>
      <c r="M10954" s="267">
        <v>-85.884425105078293</v>
      </c>
    </row>
    <row r="10955" spans="1:13" x14ac:dyDescent="0.25">
      <c r="A10955" s="267">
        <v>16071011</v>
      </c>
      <c r="B10955" s="267" t="s">
        <v>21720</v>
      </c>
      <c r="C10955" s="267" t="s">
        <v>22275</v>
      </c>
      <c r="D10955" s="268"/>
      <c r="E10955" s="267">
        <v>70</v>
      </c>
      <c r="F10955" s="269">
        <v>666</v>
      </c>
      <c r="G10955" s="270">
        <v>1339.6</v>
      </c>
      <c r="M10955" s="267">
        <v>-86.616845519418078</v>
      </c>
    </row>
    <row r="10956" spans="1:13" x14ac:dyDescent="0.25">
      <c r="A10956" s="267">
        <v>16071012</v>
      </c>
      <c r="B10956" s="267" t="s">
        <v>21722</v>
      </c>
      <c r="C10956" s="267" t="s">
        <v>2525</v>
      </c>
      <c r="D10956" s="268"/>
      <c r="E10956" s="267">
        <v>70</v>
      </c>
      <c r="F10956" s="269">
        <v>127</v>
      </c>
      <c r="G10956" s="270">
        <v>255.8</v>
      </c>
      <c r="M10956" s="267">
        <v>-87.76019317275076</v>
      </c>
    </row>
    <row r="10957" spans="1:13" x14ac:dyDescent="0.25">
      <c r="A10957" s="267">
        <v>16071013</v>
      </c>
      <c r="B10957" s="267" t="s">
        <v>21724</v>
      </c>
      <c r="C10957" s="267" t="s">
        <v>2525</v>
      </c>
      <c r="D10957" s="268"/>
      <c r="E10957" s="267">
        <v>70</v>
      </c>
      <c r="F10957" s="269">
        <v>106</v>
      </c>
      <c r="G10957" s="270">
        <v>212.8</v>
      </c>
      <c r="M10957" s="267">
        <v>-88.389281597743079</v>
      </c>
    </row>
    <row r="10958" spans="1:13" x14ac:dyDescent="0.25">
      <c r="A10958" s="267">
        <v>16071015</v>
      </c>
      <c r="B10958" s="267" t="s">
        <v>21726</v>
      </c>
      <c r="C10958" s="267" t="s">
        <v>2525</v>
      </c>
      <c r="D10958" s="268"/>
      <c r="E10958" s="267">
        <v>70</v>
      </c>
      <c r="F10958" s="269">
        <v>107</v>
      </c>
      <c r="G10958" s="270">
        <v>214.8</v>
      </c>
      <c r="M10958" s="267">
        <v>-89.220626723736729</v>
      </c>
    </row>
    <row r="10959" spans="1:13" x14ac:dyDescent="0.25">
      <c r="A10959" s="267">
        <v>16071017</v>
      </c>
      <c r="B10959" s="267" t="s">
        <v>21728</v>
      </c>
      <c r="C10959" s="267" t="s">
        <v>2525</v>
      </c>
      <c r="D10959" s="268"/>
      <c r="E10959" s="267">
        <v>70</v>
      </c>
      <c r="F10959" s="269">
        <v>286</v>
      </c>
      <c r="G10959" s="270">
        <v>575.6</v>
      </c>
      <c r="M10959" s="267">
        <v>-89.12610115267708</v>
      </c>
    </row>
    <row r="10960" spans="1:13" x14ac:dyDescent="0.25">
      <c r="A10960" s="267">
        <v>16071019</v>
      </c>
      <c r="B10960" s="267" t="s">
        <v>21730</v>
      </c>
      <c r="C10960" s="267" t="s">
        <v>2525</v>
      </c>
      <c r="D10960" s="268"/>
      <c r="E10960" s="267">
        <v>70</v>
      </c>
      <c r="F10960" s="269">
        <v>87</v>
      </c>
      <c r="G10960" s="270">
        <v>174</v>
      </c>
      <c r="M10960" s="267">
        <v>-88.670232572380201</v>
      </c>
    </row>
    <row r="10961" spans="1:13" x14ac:dyDescent="0.25">
      <c r="A10961" s="267">
        <v>16071022</v>
      </c>
      <c r="B10961" s="267" t="s">
        <v>21732</v>
      </c>
      <c r="C10961" s="267" t="s">
        <v>2525</v>
      </c>
      <c r="D10961" s="268"/>
      <c r="E10961" s="267">
        <v>50</v>
      </c>
      <c r="F10961" s="269">
        <v>337</v>
      </c>
      <c r="G10961" s="270">
        <v>676.6</v>
      </c>
      <c r="M10961" s="267">
        <v>157.00900413795841</v>
      </c>
    </row>
    <row r="10962" spans="1:13" x14ac:dyDescent="0.25">
      <c r="A10962" s="267">
        <v>16071023</v>
      </c>
      <c r="B10962" s="267" t="s">
        <v>21734</v>
      </c>
      <c r="C10962" s="267" t="s">
        <v>2525</v>
      </c>
      <c r="D10962" s="268"/>
      <c r="E10962" s="267">
        <v>70</v>
      </c>
      <c r="F10962" s="269">
        <v>433</v>
      </c>
      <c r="G10962" s="270">
        <v>871.2</v>
      </c>
      <c r="M10962" s="267">
        <v>-87.267421394641289</v>
      </c>
    </row>
    <row r="10963" spans="1:13" x14ac:dyDescent="0.25">
      <c r="A10963" s="267">
        <v>16071025</v>
      </c>
      <c r="B10963" s="267" t="s">
        <v>21736</v>
      </c>
      <c r="C10963" s="267" t="s">
        <v>2525</v>
      </c>
      <c r="D10963" s="268"/>
      <c r="E10963" s="267">
        <v>70</v>
      </c>
      <c r="F10963" s="269">
        <v>522</v>
      </c>
      <c r="G10963" s="270">
        <v>1049.2</v>
      </c>
      <c r="M10963" s="267">
        <v>-85.92972696440691</v>
      </c>
    </row>
    <row r="10964" spans="1:13" x14ac:dyDescent="0.25">
      <c r="A10964" s="267">
        <v>16071027</v>
      </c>
      <c r="B10964" s="267" t="s">
        <v>21738</v>
      </c>
      <c r="C10964" s="267" t="s">
        <v>2525</v>
      </c>
      <c r="D10964" s="268"/>
      <c r="E10964" s="267">
        <v>70</v>
      </c>
      <c r="F10964" s="269">
        <v>82</v>
      </c>
      <c r="G10964" s="270">
        <v>165</v>
      </c>
      <c r="M10964" s="267">
        <v>-87.960322177903493</v>
      </c>
    </row>
    <row r="10965" spans="1:13" x14ac:dyDescent="0.25">
      <c r="A10965" s="267">
        <v>16071028</v>
      </c>
      <c r="B10965" s="267" t="s">
        <v>21740</v>
      </c>
      <c r="C10965" s="267" t="s">
        <v>2525</v>
      </c>
      <c r="D10965" s="268"/>
      <c r="E10965" s="267">
        <v>60</v>
      </c>
      <c r="F10965" s="269">
        <v>150</v>
      </c>
      <c r="G10965" s="270">
        <v>302</v>
      </c>
      <c r="M10965" s="267">
        <v>-84.988342967155333</v>
      </c>
    </row>
    <row r="10966" spans="1:13" x14ac:dyDescent="0.25">
      <c r="A10966" s="267">
        <v>16071031</v>
      </c>
      <c r="B10966" s="267" t="s">
        <v>21742</v>
      </c>
      <c r="C10966" s="267" t="s">
        <v>2525</v>
      </c>
      <c r="D10966" s="268"/>
      <c r="E10966" s="267">
        <v>70</v>
      </c>
      <c r="F10966" s="269">
        <v>118</v>
      </c>
      <c r="G10966" s="270">
        <v>237.2</v>
      </c>
      <c r="M10966" s="267">
        <v>-88.320434052085375</v>
      </c>
    </row>
    <row r="10967" spans="1:13" x14ac:dyDescent="0.25">
      <c r="A10967" s="267">
        <v>16071032</v>
      </c>
      <c r="B10967" s="267" t="s">
        <v>21744</v>
      </c>
      <c r="C10967" s="267" t="s">
        <v>2525</v>
      </c>
      <c r="D10967" s="268"/>
      <c r="E10967" s="267">
        <v>70</v>
      </c>
      <c r="F10967" s="269">
        <v>181</v>
      </c>
      <c r="G10967" s="270">
        <v>364.6</v>
      </c>
      <c r="M10967" s="267">
        <v>-87.557097295276577</v>
      </c>
    </row>
    <row r="10968" spans="1:13" x14ac:dyDescent="0.25">
      <c r="A10968" s="267">
        <v>16071034</v>
      </c>
      <c r="B10968" s="267" t="s">
        <v>21746</v>
      </c>
      <c r="C10968" s="267" t="s">
        <v>2525</v>
      </c>
      <c r="D10968" s="268"/>
      <c r="E10968" s="267">
        <v>70</v>
      </c>
      <c r="F10968" s="269">
        <v>331</v>
      </c>
      <c r="G10968" s="270">
        <v>665.2</v>
      </c>
      <c r="M10968" s="267">
        <v>-86.780759330326219</v>
      </c>
    </row>
    <row r="10969" spans="1:13" x14ac:dyDescent="0.25">
      <c r="A10969" s="267">
        <v>16071036</v>
      </c>
      <c r="B10969" s="267" t="s">
        <v>21748</v>
      </c>
      <c r="C10969" s="267" t="s">
        <v>2525</v>
      </c>
      <c r="D10969" s="268"/>
      <c r="E10969" s="267">
        <v>50</v>
      </c>
      <c r="F10969" s="269">
        <v>275</v>
      </c>
      <c r="G10969" s="270">
        <v>552.79999999999995</v>
      </c>
      <c r="M10969" s="267">
        <v>-69.633011142325216</v>
      </c>
    </row>
    <row r="10970" spans="1:13" x14ac:dyDescent="0.25">
      <c r="A10970" s="267">
        <v>16071037</v>
      </c>
      <c r="B10970" s="267" t="s">
        <v>21750</v>
      </c>
      <c r="C10970" s="267" t="s">
        <v>2525</v>
      </c>
      <c r="D10970" s="268"/>
      <c r="E10970" s="267">
        <v>70</v>
      </c>
      <c r="F10970" s="269">
        <v>212</v>
      </c>
      <c r="G10970" s="270">
        <v>426.8</v>
      </c>
      <c r="M10970" s="267">
        <v>-86.294154150919525</v>
      </c>
    </row>
    <row r="10971" spans="1:13" x14ac:dyDescent="0.25">
      <c r="A10971" s="267">
        <v>16071038</v>
      </c>
      <c r="B10971" s="267" t="s">
        <v>21752</v>
      </c>
      <c r="C10971" s="267" t="s">
        <v>2525</v>
      </c>
      <c r="D10971" s="268"/>
      <c r="E10971" s="267">
        <v>70</v>
      </c>
      <c r="F10971" s="269">
        <v>106</v>
      </c>
      <c r="G10971" s="270">
        <v>214</v>
      </c>
      <c r="M10971" s="267">
        <v>-88.42660196568292</v>
      </c>
    </row>
    <row r="10972" spans="1:13" x14ac:dyDescent="0.25">
      <c r="A10972" s="267">
        <v>16071039</v>
      </c>
      <c r="B10972" s="267" t="s">
        <v>21754</v>
      </c>
      <c r="C10972" s="267" t="s">
        <v>2525</v>
      </c>
      <c r="D10972" s="268"/>
      <c r="E10972" s="267">
        <v>70</v>
      </c>
      <c r="F10972" s="269">
        <v>146</v>
      </c>
      <c r="G10972" s="270">
        <v>293.8</v>
      </c>
      <c r="M10972" s="267">
        <v>-86.788925368562289</v>
      </c>
    </row>
    <row r="10973" spans="1:13" x14ac:dyDescent="0.25">
      <c r="A10973" s="267">
        <v>16071042</v>
      </c>
      <c r="B10973" s="267" t="s">
        <v>21756</v>
      </c>
      <c r="C10973" s="267" t="s">
        <v>2525</v>
      </c>
      <c r="D10973" s="268"/>
      <c r="E10973" s="267">
        <v>60</v>
      </c>
      <c r="F10973" s="269">
        <v>118</v>
      </c>
      <c r="G10973" s="270">
        <v>237.8</v>
      </c>
      <c r="M10973" s="267">
        <v>-80.917764372302358</v>
      </c>
    </row>
    <row r="10974" spans="1:13" x14ac:dyDescent="0.25">
      <c r="A10974" s="267">
        <v>16071043</v>
      </c>
      <c r="B10974" s="267" t="s">
        <v>21758</v>
      </c>
      <c r="C10974" s="267" t="s">
        <v>2525</v>
      </c>
      <c r="D10974" s="268"/>
      <c r="E10974" s="267">
        <v>70</v>
      </c>
      <c r="F10974" s="269">
        <v>647</v>
      </c>
      <c r="G10974" s="270">
        <v>1300.8</v>
      </c>
      <c r="M10974" s="267">
        <v>-85.728444383451489</v>
      </c>
    </row>
    <row r="10975" spans="1:13" x14ac:dyDescent="0.25">
      <c r="A10975" s="267">
        <v>16071044</v>
      </c>
      <c r="B10975" s="267" t="s">
        <v>21760</v>
      </c>
      <c r="C10975" s="267" t="s">
        <v>2525</v>
      </c>
      <c r="D10975" s="268"/>
      <c r="E10975" s="267">
        <v>70</v>
      </c>
      <c r="F10975" s="269">
        <v>61</v>
      </c>
      <c r="G10975" s="270">
        <v>121.8</v>
      </c>
      <c r="M10975" s="267">
        <v>-92.230391857646865</v>
      </c>
    </row>
    <row r="10976" spans="1:13" x14ac:dyDescent="0.25">
      <c r="A10976" s="267">
        <v>16071046</v>
      </c>
      <c r="B10976" s="267" t="s">
        <v>21762</v>
      </c>
      <c r="C10976" s="267" t="s">
        <v>22275</v>
      </c>
      <c r="D10976" s="268"/>
      <c r="E10976" s="267">
        <v>70</v>
      </c>
      <c r="F10976" s="269">
        <v>1737</v>
      </c>
      <c r="G10976" s="270">
        <v>3490.6</v>
      </c>
      <c r="M10976" s="267">
        <v>-89.30305975318268</v>
      </c>
    </row>
    <row r="10977" spans="1:13" x14ac:dyDescent="0.25">
      <c r="A10977" s="267">
        <v>16071047</v>
      </c>
      <c r="B10977" s="267" t="s">
        <v>8692</v>
      </c>
      <c r="C10977" s="267" t="s">
        <v>2525</v>
      </c>
      <c r="D10977" s="268"/>
      <c r="E10977" s="267">
        <v>70</v>
      </c>
      <c r="F10977" s="269">
        <v>245</v>
      </c>
      <c r="G10977" s="270">
        <v>493.2</v>
      </c>
      <c r="M10977" s="267">
        <v>-86.631293685058438</v>
      </c>
    </row>
    <row r="10978" spans="1:13" x14ac:dyDescent="0.25">
      <c r="A10978" s="267">
        <v>16071048</v>
      </c>
      <c r="B10978" s="267" t="s">
        <v>21765</v>
      </c>
      <c r="C10978" s="267" t="s">
        <v>2525</v>
      </c>
      <c r="D10978" s="268"/>
      <c r="E10978" s="267">
        <v>70</v>
      </c>
      <c r="F10978" s="269">
        <v>755</v>
      </c>
      <c r="G10978" s="270">
        <v>1517.4</v>
      </c>
      <c r="M10978" s="267">
        <v>-85.345619020498461</v>
      </c>
    </row>
    <row r="10979" spans="1:13" x14ac:dyDescent="0.25">
      <c r="A10979" s="267">
        <v>16071049</v>
      </c>
      <c r="B10979" s="267" t="s">
        <v>21767</v>
      </c>
      <c r="C10979" s="267" t="s">
        <v>2525</v>
      </c>
      <c r="D10979" s="268"/>
      <c r="E10979" s="267">
        <v>70</v>
      </c>
      <c r="F10979" s="269">
        <v>175</v>
      </c>
      <c r="G10979" s="270">
        <v>352.4</v>
      </c>
      <c r="M10979" s="267">
        <v>-89.65995566985049</v>
      </c>
    </row>
    <row r="10980" spans="1:13" x14ac:dyDescent="0.25">
      <c r="A10980" s="267">
        <v>16071051</v>
      </c>
      <c r="B10980" s="267" t="s">
        <v>21769</v>
      </c>
      <c r="C10980" s="267" t="s">
        <v>2525</v>
      </c>
      <c r="D10980" s="268"/>
      <c r="E10980" s="267">
        <v>70</v>
      </c>
      <c r="F10980" s="269">
        <v>131</v>
      </c>
      <c r="G10980" s="270">
        <v>262.60000000000002</v>
      </c>
      <c r="M10980" s="267">
        <v>-91.439170866512697</v>
      </c>
    </row>
    <row r="10981" spans="1:13" x14ac:dyDescent="0.25">
      <c r="A10981" s="267">
        <v>16071053</v>
      </c>
      <c r="B10981" s="267" t="s">
        <v>21771</v>
      </c>
      <c r="C10981" s="267" t="s">
        <v>22275</v>
      </c>
      <c r="D10981" s="268"/>
      <c r="E10981" s="267">
        <v>60</v>
      </c>
      <c r="F10981" s="269">
        <v>976</v>
      </c>
      <c r="G10981" s="270">
        <v>1961.8</v>
      </c>
      <c r="M10981" s="267">
        <v>-79.301373169502</v>
      </c>
    </row>
    <row r="10982" spans="1:13" x14ac:dyDescent="0.25">
      <c r="A10982" s="267">
        <v>16071055</v>
      </c>
      <c r="B10982" s="267" t="s">
        <v>21773</v>
      </c>
      <c r="C10982" s="267" t="s">
        <v>2525</v>
      </c>
      <c r="D10982" s="268"/>
      <c r="E10982" s="267">
        <v>50</v>
      </c>
      <c r="F10982" s="269">
        <v>134</v>
      </c>
      <c r="G10982" s="270">
        <v>268.8</v>
      </c>
      <c r="M10982" s="267">
        <v>-77.890936923504995</v>
      </c>
    </row>
    <row r="10983" spans="1:13" x14ac:dyDescent="0.25">
      <c r="A10983" s="267">
        <v>16071056</v>
      </c>
      <c r="B10983" s="267" t="s">
        <v>21775</v>
      </c>
      <c r="C10983" s="267" t="s">
        <v>2525</v>
      </c>
      <c r="D10983" s="268"/>
      <c r="E10983" s="267">
        <v>50</v>
      </c>
      <c r="F10983" s="269">
        <v>631</v>
      </c>
      <c r="G10983" s="270">
        <v>1268.2</v>
      </c>
      <c r="M10983" s="267">
        <v>-66.065654006437484</v>
      </c>
    </row>
    <row r="10984" spans="1:13" x14ac:dyDescent="0.25">
      <c r="A10984" s="267">
        <v>16071057</v>
      </c>
      <c r="B10984" s="267" t="s">
        <v>21777</v>
      </c>
      <c r="C10984" s="267" t="s">
        <v>2525</v>
      </c>
      <c r="D10984" s="268"/>
      <c r="E10984" s="267">
        <v>50</v>
      </c>
      <c r="F10984" s="269">
        <v>782</v>
      </c>
      <c r="G10984" s="270">
        <v>1572.8</v>
      </c>
      <c r="M10984" s="267">
        <v>-76.427677932583549</v>
      </c>
    </row>
    <row r="10985" spans="1:13" x14ac:dyDescent="0.25">
      <c r="A10985" s="267">
        <v>16071059</v>
      </c>
      <c r="B10985" s="267" t="s">
        <v>21779</v>
      </c>
      <c r="C10985" s="267" t="s">
        <v>2525</v>
      </c>
      <c r="D10985" s="268"/>
      <c r="E10985" s="267">
        <v>60</v>
      </c>
      <c r="F10985" s="269">
        <v>144</v>
      </c>
      <c r="G10985" s="270">
        <v>289.2</v>
      </c>
      <c r="M10985" s="267">
        <v>-84.069970541369472</v>
      </c>
    </row>
    <row r="10986" spans="1:13" x14ac:dyDescent="0.25">
      <c r="A10986" s="267">
        <v>16071061</v>
      </c>
      <c r="B10986" s="267" t="s">
        <v>20949</v>
      </c>
      <c r="C10986" s="267" t="s">
        <v>22275</v>
      </c>
      <c r="D10986" s="268"/>
      <c r="E10986" s="267">
        <v>60</v>
      </c>
      <c r="F10986" s="269">
        <v>236</v>
      </c>
      <c r="G10986" s="270">
        <v>474.6</v>
      </c>
      <c r="M10986" s="267">
        <v>-84.292196472010772</v>
      </c>
    </row>
    <row r="10987" spans="1:13" x14ac:dyDescent="0.25">
      <c r="A10987" s="267">
        <v>16071064</v>
      </c>
      <c r="B10987" s="267" t="s">
        <v>21782</v>
      </c>
      <c r="C10987" s="267" t="s">
        <v>2525</v>
      </c>
      <c r="D10987" s="268"/>
      <c r="E10987" s="267">
        <v>70</v>
      </c>
      <c r="F10987" s="269">
        <v>399</v>
      </c>
      <c r="G10987" s="270">
        <v>802.8</v>
      </c>
      <c r="M10987" s="267">
        <v>-89.48624246690386</v>
      </c>
    </row>
    <row r="10988" spans="1:13" x14ac:dyDescent="0.25">
      <c r="A10988" s="267">
        <v>16071065</v>
      </c>
      <c r="B10988" s="267" t="s">
        <v>21784</v>
      </c>
      <c r="C10988" s="267" t="s">
        <v>2525</v>
      </c>
      <c r="D10988" s="268"/>
      <c r="E10988" s="267">
        <v>60</v>
      </c>
      <c r="F10988" s="269">
        <v>512</v>
      </c>
      <c r="G10988" s="270">
        <v>1029.5999999999999</v>
      </c>
      <c r="M10988" s="267">
        <v>-83.665753123710374</v>
      </c>
    </row>
    <row r="10989" spans="1:13" x14ac:dyDescent="0.25">
      <c r="A10989" s="267">
        <v>16071067</v>
      </c>
      <c r="B10989" s="267" t="s">
        <v>21442</v>
      </c>
      <c r="C10989" s="267" t="s">
        <v>2525</v>
      </c>
      <c r="D10989" s="268"/>
      <c r="E10989" s="267">
        <v>50</v>
      </c>
      <c r="F10989" s="269">
        <v>876</v>
      </c>
      <c r="G10989" s="270">
        <v>1760.6</v>
      </c>
      <c r="M10989" s="267">
        <v>-50.278096595051601</v>
      </c>
    </row>
    <row r="10990" spans="1:13" x14ac:dyDescent="0.25">
      <c r="A10990" s="267">
        <v>16071069</v>
      </c>
      <c r="B10990" s="267" t="s">
        <v>21787</v>
      </c>
      <c r="C10990" s="267" t="s">
        <v>2525</v>
      </c>
      <c r="D10990" s="268"/>
      <c r="E10990" s="267">
        <v>70</v>
      </c>
      <c r="F10990" s="269">
        <v>141</v>
      </c>
      <c r="G10990" s="270">
        <v>283.2</v>
      </c>
      <c r="M10990" s="267">
        <v>-91.673345020884042</v>
      </c>
    </row>
    <row r="10991" spans="1:13" x14ac:dyDescent="0.25">
      <c r="A10991" s="267">
        <v>16071071</v>
      </c>
      <c r="B10991" s="267" t="s">
        <v>21789</v>
      </c>
      <c r="C10991" s="267" t="s">
        <v>2525</v>
      </c>
      <c r="D10991" s="268"/>
      <c r="E10991" s="267">
        <v>70</v>
      </c>
      <c r="F10991" s="269">
        <v>69</v>
      </c>
      <c r="G10991" s="270">
        <v>139</v>
      </c>
      <c r="M10991" s="267">
        <v>-91.348344107202166</v>
      </c>
    </row>
    <row r="10992" spans="1:13" x14ac:dyDescent="0.25">
      <c r="A10992" s="267">
        <v>16071073</v>
      </c>
      <c r="B10992" s="267" t="s">
        <v>21791</v>
      </c>
      <c r="C10992" s="267" t="s">
        <v>2525</v>
      </c>
      <c r="D10992" s="268"/>
      <c r="E10992" s="267">
        <v>70</v>
      </c>
      <c r="F10992" s="269">
        <v>128</v>
      </c>
      <c r="G10992" s="270">
        <v>258.2</v>
      </c>
      <c r="M10992" s="267">
        <v>-88.332292636353898</v>
      </c>
    </row>
    <row r="10993" spans="1:13" x14ac:dyDescent="0.25">
      <c r="A10993" s="267">
        <v>16071076</v>
      </c>
      <c r="B10993" s="267" t="s">
        <v>21793</v>
      </c>
      <c r="C10993" s="267" t="s">
        <v>2525</v>
      </c>
      <c r="D10993" s="268"/>
      <c r="E10993" s="267">
        <v>70</v>
      </c>
      <c r="F10993" s="269">
        <v>160</v>
      </c>
      <c r="G10993" s="270">
        <v>321.2</v>
      </c>
      <c r="M10993" s="267">
        <v>-87.44877582346443</v>
      </c>
    </row>
    <row r="10994" spans="1:13" x14ac:dyDescent="0.25">
      <c r="A10994" s="267">
        <v>16071077</v>
      </c>
      <c r="B10994" s="267" t="s">
        <v>21795</v>
      </c>
      <c r="C10994" s="267" t="s">
        <v>2525</v>
      </c>
      <c r="D10994" s="268"/>
      <c r="E10994" s="267">
        <v>70</v>
      </c>
      <c r="F10994" s="269">
        <v>90</v>
      </c>
      <c r="G10994" s="270">
        <v>181.6</v>
      </c>
      <c r="M10994" s="267">
        <v>-91.157510700415742</v>
      </c>
    </row>
    <row r="10995" spans="1:13" x14ac:dyDescent="0.25">
      <c r="A10995" s="267">
        <v>16071079</v>
      </c>
      <c r="B10995" s="267" t="s">
        <v>10872</v>
      </c>
      <c r="C10995" s="267" t="s">
        <v>2525</v>
      </c>
      <c r="D10995" s="268"/>
      <c r="E10995" s="267">
        <v>70</v>
      </c>
      <c r="F10995" s="269">
        <v>130</v>
      </c>
      <c r="G10995" s="270">
        <v>260.39999999999998</v>
      </c>
      <c r="M10995" s="267">
        <v>-87.210795532600301</v>
      </c>
    </row>
    <row r="10996" spans="1:13" x14ac:dyDescent="0.25">
      <c r="A10996" s="267">
        <v>16071081</v>
      </c>
      <c r="B10996" s="267" t="s">
        <v>4419</v>
      </c>
      <c r="C10996" s="267" t="s">
        <v>2525</v>
      </c>
      <c r="D10996" s="268"/>
      <c r="E10996" s="267">
        <v>70</v>
      </c>
      <c r="F10996" s="269">
        <v>98</v>
      </c>
      <c r="G10996" s="270">
        <v>197.6</v>
      </c>
      <c r="M10996" s="267">
        <v>-90.302695621890265</v>
      </c>
    </row>
    <row r="10997" spans="1:13" x14ac:dyDescent="0.25">
      <c r="A10997" s="267">
        <v>16071082</v>
      </c>
      <c r="B10997" s="267" t="s">
        <v>21799</v>
      </c>
      <c r="C10997" s="267" t="s">
        <v>2525</v>
      </c>
      <c r="D10997" s="268"/>
      <c r="E10997" s="267">
        <v>70</v>
      </c>
      <c r="F10997" s="269">
        <v>186</v>
      </c>
      <c r="G10997" s="270">
        <v>374.4</v>
      </c>
      <c r="M10997" s="267">
        <v>-85.721523256183588</v>
      </c>
    </row>
    <row r="10998" spans="1:13" x14ac:dyDescent="0.25">
      <c r="A10998" s="267">
        <v>16071083</v>
      </c>
      <c r="B10998" s="267" t="s">
        <v>21801</v>
      </c>
      <c r="C10998" s="267" t="s">
        <v>2525</v>
      </c>
      <c r="D10998" s="268"/>
      <c r="E10998" s="267">
        <v>70</v>
      </c>
      <c r="F10998" s="269">
        <v>204</v>
      </c>
      <c r="G10998" s="270">
        <v>410.2</v>
      </c>
      <c r="M10998" s="267">
        <v>-94.006053313873679</v>
      </c>
    </row>
    <row r="10999" spans="1:13" x14ac:dyDescent="0.25">
      <c r="A10999" s="267">
        <v>16071085</v>
      </c>
      <c r="B10999" s="267" t="s">
        <v>19102</v>
      </c>
      <c r="C10999" s="267" t="s">
        <v>2525</v>
      </c>
      <c r="D10999" s="268"/>
      <c r="E10999" s="267">
        <v>70</v>
      </c>
      <c r="F10999" s="269">
        <v>171</v>
      </c>
      <c r="G10999" s="270">
        <v>343.2</v>
      </c>
      <c r="M10999" s="267">
        <v>-89.367845906173841</v>
      </c>
    </row>
    <row r="11000" spans="1:13" x14ac:dyDescent="0.25">
      <c r="A11000" s="267">
        <v>16071087</v>
      </c>
      <c r="B11000" s="267" t="s">
        <v>21804</v>
      </c>
      <c r="C11000" s="267" t="s">
        <v>2525</v>
      </c>
      <c r="D11000" s="268"/>
      <c r="E11000" s="267">
        <v>70</v>
      </c>
      <c r="F11000" s="269">
        <v>330</v>
      </c>
      <c r="G11000" s="270">
        <v>662.4</v>
      </c>
      <c r="M11000" s="267">
        <v>-91.804589703152146</v>
      </c>
    </row>
    <row r="11001" spans="1:13" x14ac:dyDescent="0.25">
      <c r="A11001" s="267">
        <v>16071088</v>
      </c>
      <c r="B11001" s="267" t="s">
        <v>21806</v>
      </c>
      <c r="C11001" s="267" t="s">
        <v>2525</v>
      </c>
      <c r="D11001" s="268"/>
      <c r="E11001" s="267">
        <v>70</v>
      </c>
      <c r="F11001" s="269">
        <v>96</v>
      </c>
      <c r="G11001" s="270">
        <v>193.6</v>
      </c>
      <c r="M11001" s="267">
        <v>-90.695617326519439</v>
      </c>
    </row>
    <row r="11002" spans="1:13" x14ac:dyDescent="0.25">
      <c r="A11002" s="267">
        <v>16071089</v>
      </c>
      <c r="B11002" s="267" t="s">
        <v>21808</v>
      </c>
      <c r="C11002" s="267" t="s">
        <v>2525</v>
      </c>
      <c r="D11002" s="268"/>
      <c r="E11002" s="267">
        <v>60</v>
      </c>
      <c r="F11002" s="269">
        <v>297</v>
      </c>
      <c r="G11002" s="270">
        <v>596.79999999999995</v>
      </c>
      <c r="M11002" s="267">
        <v>-82.388019379694768</v>
      </c>
    </row>
    <row r="11003" spans="1:13" x14ac:dyDescent="0.25">
      <c r="A11003" s="267">
        <v>16071092</v>
      </c>
      <c r="B11003" s="267" t="s">
        <v>21810</v>
      </c>
      <c r="C11003" s="267" t="s">
        <v>2525</v>
      </c>
      <c r="D11003" s="268"/>
      <c r="E11003" s="267">
        <v>70</v>
      </c>
      <c r="F11003" s="269">
        <v>291</v>
      </c>
      <c r="G11003" s="270">
        <v>585</v>
      </c>
      <c r="M11003" s="267">
        <v>-86.141217934642356</v>
      </c>
    </row>
    <row r="11004" spans="1:13" x14ac:dyDescent="0.25">
      <c r="A11004" s="267">
        <v>16071093</v>
      </c>
      <c r="B11004" s="267" t="s">
        <v>21812</v>
      </c>
      <c r="C11004" s="267" t="s">
        <v>2525</v>
      </c>
      <c r="D11004" s="268"/>
      <c r="E11004" s="267">
        <v>70</v>
      </c>
      <c r="F11004" s="269">
        <v>99</v>
      </c>
      <c r="G11004" s="270">
        <v>198</v>
      </c>
      <c r="M11004" s="267">
        <v>-91.99468496446049</v>
      </c>
    </row>
    <row r="11005" spans="1:13" x14ac:dyDescent="0.25">
      <c r="A11005" s="267">
        <v>16071095</v>
      </c>
      <c r="B11005" s="267" t="s">
        <v>21814</v>
      </c>
      <c r="C11005" s="267" t="s">
        <v>2525</v>
      </c>
      <c r="D11005" s="268"/>
      <c r="E11005" s="267">
        <v>70</v>
      </c>
      <c r="F11005" s="269">
        <v>172</v>
      </c>
      <c r="G11005" s="270">
        <v>344.8</v>
      </c>
      <c r="M11005" s="267">
        <v>-89.379501151428329</v>
      </c>
    </row>
    <row r="11006" spans="1:13" x14ac:dyDescent="0.25">
      <c r="A11006" s="267">
        <v>16071097</v>
      </c>
      <c r="B11006" s="267" t="s">
        <v>21816</v>
      </c>
      <c r="C11006" s="267" t="s">
        <v>2525</v>
      </c>
      <c r="D11006" s="268"/>
      <c r="E11006" s="267">
        <v>60</v>
      </c>
      <c r="F11006" s="269">
        <v>241</v>
      </c>
      <c r="G11006" s="270">
        <v>483.8</v>
      </c>
      <c r="M11006" s="267">
        <v>-83.82508472313728</v>
      </c>
    </row>
    <row r="11007" spans="1:13" x14ac:dyDescent="0.25">
      <c r="A11007" s="267">
        <v>16071099</v>
      </c>
      <c r="B11007" s="267" t="s">
        <v>21818</v>
      </c>
      <c r="C11007" s="267" t="s">
        <v>2525</v>
      </c>
      <c r="D11007" s="268"/>
      <c r="E11007" s="267">
        <v>70</v>
      </c>
      <c r="F11007" s="269">
        <v>1408</v>
      </c>
      <c r="G11007" s="270">
        <v>2830.6</v>
      </c>
      <c r="M11007" s="267">
        <v>-86.501298550079667</v>
      </c>
    </row>
    <row r="11008" spans="1:13" x14ac:dyDescent="0.25">
      <c r="A11008" s="267">
        <v>16071101</v>
      </c>
      <c r="B11008" s="267" t="s">
        <v>21820</v>
      </c>
      <c r="C11008" s="267" t="s">
        <v>2525</v>
      </c>
      <c r="D11008" s="268"/>
      <c r="E11008" s="267">
        <v>60</v>
      </c>
      <c r="F11008" s="269">
        <v>2320</v>
      </c>
      <c r="G11008" s="270">
        <v>4663.2</v>
      </c>
      <c r="M11008" s="267">
        <v>-83.922284533723797</v>
      </c>
    </row>
    <row r="11009" spans="1:13" x14ac:dyDescent="0.25">
      <c r="A11009" s="267">
        <v>16072001</v>
      </c>
      <c r="B11009" s="267" t="s">
        <v>21822</v>
      </c>
      <c r="C11009" s="267" t="s">
        <v>2525</v>
      </c>
      <c r="D11009" s="268"/>
      <c r="E11009" s="267">
        <v>70</v>
      </c>
      <c r="F11009" s="269">
        <v>242</v>
      </c>
      <c r="G11009" s="270">
        <v>486.2</v>
      </c>
      <c r="M11009" s="267">
        <v>-91.58331727103689</v>
      </c>
    </row>
    <row r="11010" spans="1:13" x14ac:dyDescent="0.25">
      <c r="A11010" s="267">
        <v>16072005</v>
      </c>
      <c r="B11010" s="267" t="s">
        <v>21824</v>
      </c>
      <c r="C11010" s="267" t="s">
        <v>2525</v>
      </c>
      <c r="D11010" s="268"/>
      <c r="E11010" s="267">
        <v>60</v>
      </c>
      <c r="F11010" s="269">
        <v>1749</v>
      </c>
      <c r="G11010" s="270">
        <v>3515.4</v>
      </c>
      <c r="M11010" s="267">
        <v>-80.525157001682402</v>
      </c>
    </row>
    <row r="11011" spans="1:13" x14ac:dyDescent="0.25">
      <c r="A11011" s="267">
        <v>16072006</v>
      </c>
      <c r="B11011" s="267" t="s">
        <v>21826</v>
      </c>
      <c r="C11011" s="267" t="s">
        <v>2525</v>
      </c>
      <c r="D11011" s="268"/>
      <c r="E11011" s="267">
        <v>50</v>
      </c>
      <c r="F11011" s="269">
        <v>230</v>
      </c>
      <c r="G11011" s="270">
        <v>462.4</v>
      </c>
      <c r="M11011" s="267">
        <v>25.178053775443828</v>
      </c>
    </row>
    <row r="11012" spans="1:13" x14ac:dyDescent="0.25">
      <c r="A11012" s="267">
        <v>16072009</v>
      </c>
      <c r="B11012" s="267" t="s">
        <v>21828</v>
      </c>
      <c r="C11012" s="267" t="s">
        <v>2525</v>
      </c>
      <c r="D11012" s="268"/>
      <c r="E11012" s="267">
        <v>70</v>
      </c>
      <c r="F11012" s="269">
        <v>1228</v>
      </c>
      <c r="G11012" s="270">
        <v>2467.8000000000002</v>
      </c>
      <c r="M11012" s="267">
        <v>-88.843794415579808</v>
      </c>
    </row>
    <row r="11013" spans="1:13" x14ac:dyDescent="0.25">
      <c r="A11013" s="267">
        <v>16072011</v>
      </c>
      <c r="B11013" s="267" t="s">
        <v>21830</v>
      </c>
      <c r="C11013" s="267" t="s">
        <v>22275</v>
      </c>
      <c r="D11013" s="268"/>
      <c r="E11013" s="267">
        <v>60</v>
      </c>
      <c r="F11013" s="269">
        <v>1797</v>
      </c>
      <c r="G11013" s="270">
        <v>3612.8</v>
      </c>
      <c r="M11013" s="267">
        <v>-83.345308430027444</v>
      </c>
    </row>
    <row r="11014" spans="1:13" x14ac:dyDescent="0.25">
      <c r="A11014" s="267">
        <v>16072013</v>
      </c>
      <c r="B11014" s="267" t="s">
        <v>21832</v>
      </c>
      <c r="C11014" s="267" t="s">
        <v>22275</v>
      </c>
      <c r="D11014" s="268"/>
      <c r="E11014" s="267">
        <v>60</v>
      </c>
      <c r="F11014" s="269">
        <v>3585</v>
      </c>
      <c r="G11014" s="270">
        <v>7205.8</v>
      </c>
      <c r="M11014" s="267">
        <v>-79.206622752076385</v>
      </c>
    </row>
    <row r="11015" spans="1:13" x14ac:dyDescent="0.25">
      <c r="A11015" s="267">
        <v>16072014</v>
      </c>
      <c r="B11015" s="267" t="s">
        <v>21834</v>
      </c>
      <c r="C11015" s="267" t="s">
        <v>2525</v>
      </c>
      <c r="D11015" s="268"/>
      <c r="E11015" s="267">
        <v>60</v>
      </c>
      <c r="F11015" s="269">
        <v>1560</v>
      </c>
      <c r="G11015" s="270">
        <v>3135</v>
      </c>
      <c r="M11015" s="267">
        <v>-83.419744272447176</v>
      </c>
    </row>
    <row r="11016" spans="1:13" x14ac:dyDescent="0.25">
      <c r="A11016" s="267">
        <v>16072015</v>
      </c>
      <c r="B11016" s="267" t="s">
        <v>21836</v>
      </c>
      <c r="C11016" s="267" t="s">
        <v>22275</v>
      </c>
      <c r="D11016" s="268"/>
      <c r="E11016" s="267">
        <v>70</v>
      </c>
      <c r="F11016" s="269">
        <v>1555</v>
      </c>
      <c r="G11016" s="270">
        <v>3125.8</v>
      </c>
      <c r="M11016" s="267">
        <v>-85.596900791169503</v>
      </c>
    </row>
    <row r="11017" spans="1:13" x14ac:dyDescent="0.25">
      <c r="A11017" s="267">
        <v>16072018</v>
      </c>
      <c r="B11017" s="267" t="s">
        <v>21838</v>
      </c>
      <c r="C11017" s="267" t="s">
        <v>22275</v>
      </c>
      <c r="D11017" s="268"/>
      <c r="E11017" s="267">
        <v>60</v>
      </c>
      <c r="F11017" s="269">
        <v>12093</v>
      </c>
      <c r="G11017" s="270">
        <v>24306.6</v>
      </c>
      <c r="M11017" s="267">
        <v>-81.796410690062515</v>
      </c>
    </row>
    <row r="11018" spans="1:13" x14ac:dyDescent="0.25">
      <c r="A11018" s="267">
        <v>16072019</v>
      </c>
      <c r="B11018" s="267" t="s">
        <v>14059</v>
      </c>
      <c r="C11018" s="267" t="s">
        <v>22275</v>
      </c>
      <c r="D11018" s="268"/>
      <c r="E11018" s="267">
        <v>70</v>
      </c>
      <c r="F11018" s="269">
        <v>2080</v>
      </c>
      <c r="G11018" s="270">
        <v>4180</v>
      </c>
      <c r="M11018" s="267">
        <v>-85.398938609328084</v>
      </c>
    </row>
    <row r="11019" spans="1:13" x14ac:dyDescent="0.25">
      <c r="A11019" s="267">
        <v>16072023</v>
      </c>
      <c r="B11019" s="267" t="s">
        <v>21841</v>
      </c>
      <c r="C11019" s="267" t="s">
        <v>2525</v>
      </c>
      <c r="D11019" s="268"/>
      <c r="E11019" s="267">
        <v>60</v>
      </c>
      <c r="F11019" s="269">
        <v>3139</v>
      </c>
      <c r="G11019" s="270">
        <v>6308.8</v>
      </c>
      <c r="M11019" s="267">
        <v>-84.106400286225721</v>
      </c>
    </row>
    <row r="11020" spans="1:13" x14ac:dyDescent="0.25">
      <c r="A11020" s="267">
        <v>16073001</v>
      </c>
      <c r="B11020" s="267" t="s">
        <v>5183</v>
      </c>
      <c r="C11020" s="267" t="s">
        <v>2525</v>
      </c>
      <c r="D11020" s="268"/>
      <c r="E11020" s="267">
        <v>50</v>
      </c>
      <c r="F11020" s="269">
        <v>173</v>
      </c>
      <c r="G11020" s="270">
        <v>348.6</v>
      </c>
      <c r="M11020" s="267">
        <v>-26.84051864152957</v>
      </c>
    </row>
    <row r="11021" spans="1:13" x14ac:dyDescent="0.25">
      <c r="A11021" s="267">
        <v>16073002</v>
      </c>
      <c r="B11021" s="267" t="s">
        <v>21844</v>
      </c>
      <c r="C11021" s="267" t="s">
        <v>2525</v>
      </c>
      <c r="D11021" s="268"/>
      <c r="E11021" s="267">
        <v>70</v>
      </c>
      <c r="F11021" s="269">
        <v>113</v>
      </c>
      <c r="G11021" s="270">
        <v>226.4</v>
      </c>
      <c r="M11021" s="267">
        <v>-92.95936341664698</v>
      </c>
    </row>
    <row r="11022" spans="1:13" x14ac:dyDescent="0.25">
      <c r="A11022" s="267">
        <v>16073005</v>
      </c>
      <c r="B11022" s="267" t="s">
        <v>21846</v>
      </c>
      <c r="C11022" s="267" t="s">
        <v>22275</v>
      </c>
      <c r="D11022" s="268"/>
      <c r="E11022" s="267">
        <v>70</v>
      </c>
      <c r="F11022" s="269">
        <v>3446</v>
      </c>
      <c r="G11022" s="270">
        <v>6926.6</v>
      </c>
      <c r="M11022" s="267">
        <v>-86.951587673465639</v>
      </c>
    </row>
    <row r="11023" spans="1:13" x14ac:dyDescent="0.25">
      <c r="A11023" s="267">
        <v>16073006</v>
      </c>
      <c r="B11023" s="267" t="s">
        <v>21848</v>
      </c>
      <c r="C11023" s="267" t="s">
        <v>2525</v>
      </c>
      <c r="D11023" s="268"/>
      <c r="E11023" s="267">
        <v>70</v>
      </c>
      <c r="F11023" s="269">
        <v>80</v>
      </c>
      <c r="G11023" s="270">
        <v>161.80000000000001</v>
      </c>
      <c r="M11023" s="267">
        <v>-91.947909553621443</v>
      </c>
    </row>
    <row r="11024" spans="1:13" x14ac:dyDescent="0.25">
      <c r="A11024" s="267">
        <v>16073013</v>
      </c>
      <c r="B11024" s="267" t="s">
        <v>21850</v>
      </c>
      <c r="C11024" s="267" t="s">
        <v>2525</v>
      </c>
      <c r="D11024" s="268"/>
      <c r="E11024" s="267">
        <v>70</v>
      </c>
      <c r="F11024" s="269">
        <v>322</v>
      </c>
      <c r="G11024" s="270">
        <v>647</v>
      </c>
      <c r="M11024" s="267">
        <v>-91.590655253231219</v>
      </c>
    </row>
    <row r="11025" spans="1:13" x14ac:dyDescent="0.25">
      <c r="A11025" s="267">
        <v>16073014</v>
      </c>
      <c r="B11025" s="267" t="s">
        <v>21852</v>
      </c>
      <c r="C11025" s="267" t="s">
        <v>2525</v>
      </c>
      <c r="D11025" s="268"/>
      <c r="E11025" s="267">
        <v>70</v>
      </c>
      <c r="F11025" s="269">
        <v>189</v>
      </c>
      <c r="G11025" s="270">
        <v>380.6</v>
      </c>
      <c r="M11025" s="267">
        <v>-92.80848820935104</v>
      </c>
    </row>
    <row r="11026" spans="1:13" x14ac:dyDescent="0.25">
      <c r="A11026" s="267">
        <v>16073017</v>
      </c>
      <c r="B11026" s="267" t="s">
        <v>21854</v>
      </c>
      <c r="C11026" s="267" t="s">
        <v>2525</v>
      </c>
      <c r="D11026" s="268"/>
      <c r="E11026" s="267">
        <v>70</v>
      </c>
      <c r="F11026" s="269">
        <v>131</v>
      </c>
      <c r="G11026" s="270">
        <v>263.8</v>
      </c>
      <c r="M11026" s="267">
        <v>-91.914151067909188</v>
      </c>
    </row>
    <row r="11027" spans="1:13" x14ac:dyDescent="0.25">
      <c r="A11027" s="267">
        <v>16073021</v>
      </c>
      <c r="B11027" s="267" t="s">
        <v>21856</v>
      </c>
      <c r="C11027" s="267" t="s">
        <v>2525</v>
      </c>
      <c r="D11027" s="268"/>
      <c r="E11027" s="267">
        <v>70</v>
      </c>
      <c r="F11027" s="269">
        <v>240</v>
      </c>
      <c r="G11027" s="270">
        <v>481.4</v>
      </c>
      <c r="M11027" s="267">
        <v>-92.491606735257449</v>
      </c>
    </row>
    <row r="11028" spans="1:13" x14ac:dyDescent="0.25">
      <c r="A11028" s="267">
        <v>16073028</v>
      </c>
      <c r="B11028" s="267" t="s">
        <v>21858</v>
      </c>
      <c r="C11028" s="267" t="s">
        <v>22275</v>
      </c>
      <c r="D11028" s="268"/>
      <c r="E11028" s="267">
        <v>70</v>
      </c>
      <c r="F11028" s="269">
        <v>1137</v>
      </c>
      <c r="G11028" s="270">
        <v>2286</v>
      </c>
      <c r="M11028" s="267">
        <v>-87.535327764468363</v>
      </c>
    </row>
    <row r="11029" spans="1:13" x14ac:dyDescent="0.25">
      <c r="A11029" s="267">
        <v>16073035</v>
      </c>
      <c r="B11029" s="267" t="s">
        <v>21860</v>
      </c>
      <c r="C11029" s="267" t="s">
        <v>2525</v>
      </c>
      <c r="D11029" s="268"/>
      <c r="E11029" s="267">
        <v>50</v>
      </c>
      <c r="F11029" s="269">
        <v>81</v>
      </c>
      <c r="G11029" s="270">
        <v>163.80000000000001</v>
      </c>
      <c r="M11029" s="267">
        <v>155.9500109596201</v>
      </c>
    </row>
    <row r="11030" spans="1:13" x14ac:dyDescent="0.25">
      <c r="A11030" s="267">
        <v>16073036</v>
      </c>
      <c r="B11030" s="267" t="s">
        <v>21862</v>
      </c>
      <c r="C11030" s="267" t="s">
        <v>2525</v>
      </c>
      <c r="D11030" s="268"/>
      <c r="E11030" s="267">
        <v>70</v>
      </c>
      <c r="F11030" s="269">
        <v>1379</v>
      </c>
      <c r="G11030" s="270">
        <v>2771.4</v>
      </c>
      <c r="M11030" s="267">
        <v>-89.214456388388555</v>
      </c>
    </row>
    <row r="11031" spans="1:13" x14ac:dyDescent="0.25">
      <c r="A11031" s="267">
        <v>16073037</v>
      </c>
      <c r="B11031" s="267" t="s">
        <v>21864</v>
      </c>
      <c r="C11031" s="267" t="s">
        <v>2525</v>
      </c>
      <c r="D11031" s="268"/>
      <c r="E11031" s="267">
        <v>70</v>
      </c>
      <c r="F11031" s="269">
        <v>780</v>
      </c>
      <c r="G11031" s="270">
        <v>1567.8</v>
      </c>
      <c r="M11031" s="267">
        <v>-89.538956706934954</v>
      </c>
    </row>
    <row r="11032" spans="1:13" x14ac:dyDescent="0.25">
      <c r="A11032" s="267">
        <v>16073038</v>
      </c>
      <c r="B11032" s="267" t="s">
        <v>21866</v>
      </c>
      <c r="C11032" s="267" t="s">
        <v>2525</v>
      </c>
      <c r="D11032" s="268"/>
      <c r="E11032" s="267">
        <v>50</v>
      </c>
      <c r="F11032" s="269">
        <v>1338</v>
      </c>
      <c r="G11032" s="270">
        <v>2690.2</v>
      </c>
      <c r="M11032" s="267">
        <v>-75.062665503829194</v>
      </c>
    </row>
    <row r="11033" spans="1:13" x14ac:dyDescent="0.25">
      <c r="A11033" s="267">
        <v>16073046</v>
      </c>
      <c r="B11033" s="267" t="s">
        <v>21868</v>
      </c>
      <c r="C11033" s="267" t="s">
        <v>22275</v>
      </c>
      <c r="D11033" s="268"/>
      <c r="E11033" s="267">
        <v>70</v>
      </c>
      <c r="F11033" s="269">
        <v>921</v>
      </c>
      <c r="G11033" s="270">
        <v>1851.6</v>
      </c>
      <c r="M11033" s="267">
        <v>-87.780146247607874</v>
      </c>
    </row>
    <row r="11034" spans="1:13" x14ac:dyDescent="0.25">
      <c r="A11034" s="267">
        <v>16073049</v>
      </c>
      <c r="B11034" s="267" t="s">
        <v>21870</v>
      </c>
      <c r="C11034" s="267" t="s">
        <v>2525</v>
      </c>
      <c r="D11034" s="268"/>
      <c r="E11034" s="267">
        <v>70</v>
      </c>
      <c r="F11034" s="269">
        <v>790</v>
      </c>
      <c r="G11034" s="270">
        <v>1588.4</v>
      </c>
      <c r="M11034" s="267">
        <v>-89.195530125881618</v>
      </c>
    </row>
    <row r="11035" spans="1:13" x14ac:dyDescent="0.25">
      <c r="A11035" s="267">
        <v>16073054</v>
      </c>
      <c r="B11035" s="267" t="s">
        <v>21872</v>
      </c>
      <c r="C11035" s="267" t="s">
        <v>2525</v>
      </c>
      <c r="D11035" s="268"/>
      <c r="E11035" s="267">
        <v>70</v>
      </c>
      <c r="F11035" s="269">
        <v>513</v>
      </c>
      <c r="G11035" s="270">
        <v>1030.2</v>
      </c>
      <c r="M11035" s="267">
        <v>-88.054474945710794</v>
      </c>
    </row>
    <row r="11036" spans="1:13" x14ac:dyDescent="0.25">
      <c r="A11036" s="267">
        <v>16073055</v>
      </c>
      <c r="B11036" s="267" t="s">
        <v>21874</v>
      </c>
      <c r="C11036" s="267" t="s">
        <v>2525</v>
      </c>
      <c r="D11036" s="268"/>
      <c r="E11036" s="267">
        <v>70</v>
      </c>
      <c r="F11036" s="269">
        <v>229</v>
      </c>
      <c r="G11036" s="270">
        <v>459.8</v>
      </c>
      <c r="M11036" s="267">
        <v>-90.518682787547974</v>
      </c>
    </row>
    <row r="11037" spans="1:13" x14ac:dyDescent="0.25">
      <c r="A11037" s="267">
        <v>16073056</v>
      </c>
      <c r="B11037" s="267" t="s">
        <v>21876</v>
      </c>
      <c r="C11037" s="267" t="s">
        <v>2525</v>
      </c>
      <c r="D11037" s="268"/>
      <c r="E11037" s="267">
        <v>60</v>
      </c>
      <c r="F11037" s="269">
        <v>597</v>
      </c>
      <c r="G11037" s="270">
        <v>1200</v>
      </c>
      <c r="M11037" s="267">
        <v>-82.635961476759661</v>
      </c>
    </row>
    <row r="11038" spans="1:13" x14ac:dyDescent="0.25">
      <c r="A11038" s="267">
        <v>16073063</v>
      </c>
      <c r="B11038" s="267" t="s">
        <v>21878</v>
      </c>
      <c r="C11038" s="267" t="s">
        <v>2525</v>
      </c>
      <c r="D11038" s="268"/>
      <c r="E11038" s="267">
        <v>70</v>
      </c>
      <c r="F11038" s="269">
        <v>358</v>
      </c>
      <c r="G11038" s="270">
        <v>719.8</v>
      </c>
      <c r="M11038" s="267">
        <v>-92.483452128331066</v>
      </c>
    </row>
    <row r="11039" spans="1:13" x14ac:dyDescent="0.25">
      <c r="A11039" s="267">
        <v>16073065</v>
      </c>
      <c r="B11039" s="267" t="s">
        <v>22330</v>
      </c>
      <c r="C11039" s="267" t="s">
        <v>22275</v>
      </c>
      <c r="D11039" s="268"/>
      <c r="E11039" s="267">
        <v>70</v>
      </c>
      <c r="F11039" s="269">
        <v>914</v>
      </c>
      <c r="G11039" s="270">
        <v>1837</v>
      </c>
      <c r="M11039" s="267">
        <v>-90.259476061803269</v>
      </c>
    </row>
    <row r="11040" spans="1:13" x14ac:dyDescent="0.25">
      <c r="A11040" s="267">
        <v>16073066</v>
      </c>
      <c r="B11040" s="267" t="s">
        <v>21881</v>
      </c>
      <c r="C11040" s="267" t="s">
        <v>2525</v>
      </c>
      <c r="D11040" s="268"/>
      <c r="E11040" s="267">
        <v>50</v>
      </c>
      <c r="F11040" s="269">
        <v>384</v>
      </c>
      <c r="G11040" s="270">
        <v>772.6</v>
      </c>
      <c r="M11040" s="267">
        <v>-59.337081391317184</v>
      </c>
    </row>
    <row r="11041" spans="1:13" x14ac:dyDescent="0.25">
      <c r="A11041" s="267">
        <v>16073067</v>
      </c>
      <c r="B11041" s="267" t="s">
        <v>21883</v>
      </c>
      <c r="C11041" s="267" t="s">
        <v>2525</v>
      </c>
      <c r="D11041" s="268"/>
      <c r="E11041" s="267">
        <v>70</v>
      </c>
      <c r="F11041" s="269">
        <v>1626</v>
      </c>
      <c r="G11041" s="270">
        <v>3268</v>
      </c>
      <c r="M11041" s="267">
        <v>-88.914833501396458</v>
      </c>
    </row>
    <row r="11042" spans="1:13" x14ac:dyDescent="0.25">
      <c r="A11042" s="267">
        <v>16073068</v>
      </c>
      <c r="B11042" s="267" t="s">
        <v>21885</v>
      </c>
      <c r="C11042" s="267" t="s">
        <v>2525</v>
      </c>
      <c r="D11042" s="268"/>
      <c r="E11042" s="267">
        <v>70</v>
      </c>
      <c r="F11042" s="269">
        <v>395</v>
      </c>
      <c r="G11042" s="270">
        <v>793.8</v>
      </c>
      <c r="M11042" s="267">
        <v>-89.355114740239358</v>
      </c>
    </row>
    <row r="11043" spans="1:13" x14ac:dyDescent="0.25">
      <c r="A11043" s="267">
        <v>16073074</v>
      </c>
      <c r="B11043" s="267" t="s">
        <v>4419</v>
      </c>
      <c r="C11043" s="267" t="s">
        <v>2525</v>
      </c>
      <c r="D11043" s="268"/>
      <c r="E11043" s="267">
        <v>70</v>
      </c>
      <c r="F11043" s="269">
        <v>97</v>
      </c>
      <c r="G11043" s="270">
        <v>195</v>
      </c>
      <c r="M11043" s="267">
        <v>-88.491791441369884</v>
      </c>
    </row>
    <row r="11044" spans="1:13" x14ac:dyDescent="0.25">
      <c r="A11044" s="267">
        <v>16073076</v>
      </c>
      <c r="B11044" s="267" t="s">
        <v>21888</v>
      </c>
      <c r="C11044" s="267" t="s">
        <v>22275</v>
      </c>
      <c r="D11044" s="268"/>
      <c r="E11044" s="267">
        <v>60</v>
      </c>
      <c r="F11044" s="269">
        <v>11576</v>
      </c>
      <c r="G11044" s="270">
        <v>23268.6</v>
      </c>
      <c r="M11044" s="267">
        <v>-83.150095997802111</v>
      </c>
    </row>
    <row r="11045" spans="1:13" x14ac:dyDescent="0.25">
      <c r="A11045" s="267">
        <v>16073077</v>
      </c>
      <c r="B11045" s="267" t="s">
        <v>22331</v>
      </c>
      <c r="C11045" s="267" t="s">
        <v>22275</v>
      </c>
      <c r="D11045" s="268"/>
      <c r="E11045" s="267">
        <v>60</v>
      </c>
      <c r="F11045" s="269">
        <v>12935</v>
      </c>
      <c r="G11045" s="270">
        <v>25998.6</v>
      </c>
      <c r="M11045" s="267">
        <v>-82.056764263486485</v>
      </c>
    </row>
    <row r="11046" spans="1:13" x14ac:dyDescent="0.25">
      <c r="A11046" s="267">
        <v>16073079</v>
      </c>
      <c r="B11046" s="267" t="s">
        <v>21891</v>
      </c>
      <c r="C11046" s="267" t="s">
        <v>2525</v>
      </c>
      <c r="D11046" s="268"/>
      <c r="E11046" s="267">
        <v>50</v>
      </c>
      <c r="F11046" s="269">
        <v>511</v>
      </c>
      <c r="G11046" s="270">
        <v>1027.5999999999999</v>
      </c>
      <c r="M11046" s="267">
        <v>-75.999060838947429</v>
      </c>
    </row>
    <row r="11047" spans="1:13" x14ac:dyDescent="0.25">
      <c r="A11047" s="267">
        <v>16073082</v>
      </c>
      <c r="B11047" s="267" t="s">
        <v>21893</v>
      </c>
      <c r="C11047" s="267" t="s">
        <v>2525</v>
      </c>
      <c r="D11047" s="268"/>
      <c r="E11047" s="267">
        <v>70</v>
      </c>
      <c r="F11047" s="269">
        <v>270</v>
      </c>
      <c r="G11047" s="270">
        <v>542.6</v>
      </c>
      <c r="M11047" s="267">
        <v>-89.862035131905856</v>
      </c>
    </row>
    <row r="11048" spans="1:13" x14ac:dyDescent="0.25">
      <c r="A11048" s="267">
        <v>16073084</v>
      </c>
      <c r="B11048" s="267" t="s">
        <v>21895</v>
      </c>
      <c r="C11048" s="267" t="s">
        <v>2525</v>
      </c>
      <c r="D11048" s="268"/>
      <c r="E11048" s="267">
        <v>70</v>
      </c>
      <c r="F11048" s="269">
        <v>433</v>
      </c>
      <c r="G11048" s="270">
        <v>870.4</v>
      </c>
      <c r="M11048" s="267">
        <v>-89.94171178690813</v>
      </c>
    </row>
    <row r="11049" spans="1:13" x14ac:dyDescent="0.25">
      <c r="A11049" s="267">
        <v>16073094</v>
      </c>
      <c r="B11049" s="267" t="s">
        <v>21897</v>
      </c>
      <c r="C11049" s="267" t="s">
        <v>2525</v>
      </c>
      <c r="D11049" s="268"/>
      <c r="E11049" s="267">
        <v>70</v>
      </c>
      <c r="F11049" s="269">
        <v>401</v>
      </c>
      <c r="G11049" s="270">
        <v>805.6</v>
      </c>
      <c r="M11049" s="267">
        <v>-89.630966923540754</v>
      </c>
    </row>
    <row r="11050" spans="1:13" x14ac:dyDescent="0.25">
      <c r="A11050" s="267">
        <v>16073101</v>
      </c>
      <c r="B11050" s="267" t="s">
        <v>21899</v>
      </c>
      <c r="C11050" s="267" t="s">
        <v>2525</v>
      </c>
      <c r="D11050" s="268"/>
      <c r="E11050" s="267">
        <v>70</v>
      </c>
      <c r="F11050" s="269">
        <v>90</v>
      </c>
      <c r="G11050" s="270">
        <v>180.6</v>
      </c>
      <c r="M11050" s="267">
        <v>-92.612395479047706</v>
      </c>
    </row>
    <row r="11051" spans="1:13" x14ac:dyDescent="0.25">
      <c r="A11051" s="267">
        <v>16073105</v>
      </c>
      <c r="B11051" s="267" t="s">
        <v>21901</v>
      </c>
      <c r="C11051" s="267" t="s">
        <v>22275</v>
      </c>
      <c r="D11051" s="268"/>
      <c r="E11051" s="267">
        <v>70</v>
      </c>
      <c r="F11051" s="269">
        <v>1493</v>
      </c>
      <c r="G11051" s="270">
        <v>3000.8</v>
      </c>
      <c r="M11051" s="267">
        <v>-87.221766857175837</v>
      </c>
    </row>
    <row r="11052" spans="1:13" x14ac:dyDescent="0.25">
      <c r="A11052" s="267">
        <v>16073106</v>
      </c>
      <c r="B11052" s="267" t="s">
        <v>21903</v>
      </c>
      <c r="C11052" s="267" t="s">
        <v>22275</v>
      </c>
      <c r="D11052" s="268"/>
      <c r="E11052" s="267">
        <v>50</v>
      </c>
      <c r="F11052" s="269">
        <v>1146</v>
      </c>
      <c r="G11052" s="270">
        <v>2304.4</v>
      </c>
      <c r="M11052" s="267">
        <v>-78.060135297708968</v>
      </c>
    </row>
    <row r="11053" spans="1:13" x14ac:dyDescent="0.25">
      <c r="A11053" s="267">
        <v>16073107</v>
      </c>
      <c r="B11053" s="267" t="s">
        <v>21905</v>
      </c>
      <c r="C11053" s="267" t="s">
        <v>2525</v>
      </c>
      <c r="D11053" s="268"/>
      <c r="E11053" s="267">
        <v>70</v>
      </c>
      <c r="F11053" s="269">
        <v>332</v>
      </c>
      <c r="G11053" s="270">
        <v>667</v>
      </c>
      <c r="M11053" s="267">
        <v>-90.19675650204006</v>
      </c>
    </row>
    <row r="11054" spans="1:13" x14ac:dyDescent="0.25">
      <c r="A11054" s="267">
        <v>16073108</v>
      </c>
      <c r="B11054" s="267" t="s">
        <v>21907</v>
      </c>
      <c r="C11054" s="267" t="s">
        <v>2525</v>
      </c>
      <c r="D11054" s="268"/>
      <c r="E11054" s="267">
        <v>70</v>
      </c>
      <c r="F11054" s="269">
        <v>1617</v>
      </c>
      <c r="G11054" s="270">
        <v>3250.4</v>
      </c>
      <c r="M11054" s="267">
        <v>-91.116759516920126</v>
      </c>
    </row>
    <row r="11055" spans="1:13" x14ac:dyDescent="0.25">
      <c r="A11055" s="267">
        <v>16073109</v>
      </c>
      <c r="B11055" s="267" t="s">
        <v>21909</v>
      </c>
      <c r="C11055" s="267" t="s">
        <v>2525</v>
      </c>
      <c r="D11055" s="268"/>
      <c r="E11055" s="267">
        <v>70</v>
      </c>
      <c r="F11055" s="269">
        <v>3095</v>
      </c>
      <c r="G11055" s="270">
        <v>6221.6</v>
      </c>
      <c r="M11055" s="267">
        <v>-87.524034600365937</v>
      </c>
    </row>
    <row r="11056" spans="1:13" x14ac:dyDescent="0.25">
      <c r="A11056" s="267">
        <v>16073111</v>
      </c>
      <c r="B11056" s="267" t="s">
        <v>21911</v>
      </c>
      <c r="C11056" s="267" t="s">
        <v>2525</v>
      </c>
      <c r="D11056" s="268"/>
      <c r="E11056" s="267">
        <v>50</v>
      </c>
      <c r="F11056" s="269">
        <v>3098</v>
      </c>
      <c r="G11056" s="270">
        <v>6227.4</v>
      </c>
      <c r="M11056" s="267">
        <v>-50.247812657533608</v>
      </c>
    </row>
    <row r="11057" spans="1:13" x14ac:dyDescent="0.25">
      <c r="A11057" s="267">
        <v>16073112</v>
      </c>
      <c r="B11057" s="267" t="s">
        <v>21913</v>
      </c>
      <c r="C11057" s="267" t="s">
        <v>22275</v>
      </c>
      <c r="D11057" s="268"/>
      <c r="E11057" s="267">
        <v>70</v>
      </c>
      <c r="F11057" s="269">
        <v>3429</v>
      </c>
      <c r="G11057" s="270">
        <v>6892</v>
      </c>
      <c r="M11057" s="267">
        <v>-89.089254077640334</v>
      </c>
    </row>
    <row r="11058" spans="1:13" x14ac:dyDescent="0.25">
      <c r="A11058" s="267">
        <v>16074001</v>
      </c>
      <c r="B11058" s="267" t="s">
        <v>2590</v>
      </c>
      <c r="C11058" s="267" t="s">
        <v>2525</v>
      </c>
      <c r="D11058" s="268"/>
      <c r="E11058" s="267">
        <v>70</v>
      </c>
      <c r="F11058" s="269">
        <v>135</v>
      </c>
      <c r="G11058" s="270">
        <v>272.2</v>
      </c>
      <c r="M11058" s="267">
        <v>-91.04621431972032</v>
      </c>
    </row>
    <row r="11059" spans="1:13" x14ac:dyDescent="0.25">
      <c r="A11059" s="267">
        <v>16074002</v>
      </c>
      <c r="B11059" s="267" t="s">
        <v>21916</v>
      </c>
      <c r="C11059" s="267" t="s">
        <v>2525</v>
      </c>
      <c r="D11059" s="268"/>
      <c r="E11059" s="267">
        <v>70</v>
      </c>
      <c r="F11059" s="269">
        <v>373</v>
      </c>
      <c r="G11059" s="270">
        <v>750.2</v>
      </c>
      <c r="M11059" s="267">
        <v>-87.707634948290959</v>
      </c>
    </row>
    <row r="11060" spans="1:13" x14ac:dyDescent="0.25">
      <c r="A11060" s="267">
        <v>16074003</v>
      </c>
      <c r="B11060" s="267" t="s">
        <v>21918</v>
      </c>
      <c r="C11060" s="267" t="s">
        <v>2525</v>
      </c>
      <c r="D11060" s="268"/>
      <c r="E11060" s="267">
        <v>70</v>
      </c>
      <c r="F11060" s="269">
        <v>1749</v>
      </c>
      <c r="G11060" s="270">
        <v>3516.2</v>
      </c>
      <c r="M11060" s="267">
        <v>-85.549385298802164</v>
      </c>
    </row>
    <row r="11061" spans="1:13" x14ac:dyDescent="0.25">
      <c r="A11061" s="267">
        <v>16074004</v>
      </c>
      <c r="B11061" s="267" t="s">
        <v>21920</v>
      </c>
      <c r="C11061" s="267" t="s">
        <v>2525</v>
      </c>
      <c r="D11061" s="268"/>
      <c r="E11061" s="267">
        <v>70</v>
      </c>
      <c r="F11061" s="269">
        <v>130</v>
      </c>
      <c r="G11061" s="270">
        <v>261</v>
      </c>
      <c r="M11061" s="267">
        <v>-88.28104976237519</v>
      </c>
    </row>
    <row r="11062" spans="1:13" x14ac:dyDescent="0.25">
      <c r="A11062" s="267">
        <v>16074005</v>
      </c>
      <c r="B11062" s="267" t="s">
        <v>21922</v>
      </c>
      <c r="C11062" s="267" t="s">
        <v>2525</v>
      </c>
      <c r="D11062" s="268"/>
      <c r="E11062" s="267">
        <v>70</v>
      </c>
      <c r="F11062" s="269">
        <v>147</v>
      </c>
      <c r="G11062" s="270">
        <v>294.60000000000002</v>
      </c>
      <c r="M11062" s="267">
        <v>-90.810707977715253</v>
      </c>
    </row>
    <row r="11063" spans="1:13" x14ac:dyDescent="0.25">
      <c r="A11063" s="267">
        <v>16074006</v>
      </c>
      <c r="B11063" s="267" t="s">
        <v>21924</v>
      </c>
      <c r="C11063" s="267" t="s">
        <v>2525</v>
      </c>
      <c r="D11063" s="268"/>
      <c r="E11063" s="267">
        <v>70</v>
      </c>
      <c r="F11063" s="269">
        <v>147</v>
      </c>
      <c r="G11063" s="270">
        <v>295.8</v>
      </c>
      <c r="M11063" s="267">
        <v>-86.717526446087334</v>
      </c>
    </row>
    <row r="11064" spans="1:13" x14ac:dyDescent="0.25">
      <c r="A11064" s="267">
        <v>16074007</v>
      </c>
      <c r="B11064" s="267" t="s">
        <v>21926</v>
      </c>
      <c r="C11064" s="267" t="s">
        <v>2525</v>
      </c>
      <c r="D11064" s="268"/>
      <c r="E11064" s="267">
        <v>70</v>
      </c>
      <c r="F11064" s="269">
        <v>70</v>
      </c>
      <c r="G11064" s="270">
        <v>140.4</v>
      </c>
      <c r="M11064" s="267">
        <v>-93.256880294855293</v>
      </c>
    </row>
    <row r="11065" spans="1:13" x14ac:dyDescent="0.25">
      <c r="A11065" s="267">
        <v>16074008</v>
      </c>
      <c r="B11065" s="267" t="s">
        <v>21928</v>
      </c>
      <c r="C11065" s="267" t="s">
        <v>2525</v>
      </c>
      <c r="D11065" s="268"/>
      <c r="E11065" s="267">
        <v>50</v>
      </c>
      <c r="F11065" s="269">
        <v>550</v>
      </c>
      <c r="G11065" s="270">
        <v>1106.2</v>
      </c>
      <c r="M11065" s="267">
        <v>-75.773085401486099</v>
      </c>
    </row>
    <row r="11066" spans="1:13" x14ac:dyDescent="0.25">
      <c r="A11066" s="267">
        <v>16074009</v>
      </c>
      <c r="B11066" s="267" t="s">
        <v>21930</v>
      </c>
      <c r="C11066" s="267" t="s">
        <v>22275</v>
      </c>
      <c r="D11066" s="268"/>
      <c r="E11066" s="267">
        <v>70</v>
      </c>
      <c r="F11066" s="269">
        <v>1547</v>
      </c>
      <c r="G11066" s="270">
        <v>3109.2</v>
      </c>
      <c r="M11066" s="267">
        <v>-88.672790190315439</v>
      </c>
    </row>
    <row r="11067" spans="1:13" x14ac:dyDescent="0.25">
      <c r="A11067" s="267">
        <v>16074011</v>
      </c>
      <c r="B11067" s="267" t="s">
        <v>21932</v>
      </c>
      <c r="C11067" s="267" t="s">
        <v>22275</v>
      </c>
      <c r="D11067" s="268"/>
      <c r="E11067" s="267">
        <v>60</v>
      </c>
      <c r="F11067" s="269">
        <v>2773</v>
      </c>
      <c r="G11067" s="270">
        <v>5574.6</v>
      </c>
      <c r="M11067" s="267">
        <v>-80.703546590820821</v>
      </c>
    </row>
    <row r="11068" spans="1:13" x14ac:dyDescent="0.25">
      <c r="A11068" s="267">
        <v>16074012</v>
      </c>
      <c r="B11068" s="267" t="s">
        <v>21934</v>
      </c>
      <c r="C11068" s="267" t="s">
        <v>2525</v>
      </c>
      <c r="D11068" s="268"/>
      <c r="E11068" s="267">
        <v>60</v>
      </c>
      <c r="F11068" s="269">
        <v>861</v>
      </c>
      <c r="G11068" s="270">
        <v>1730.2</v>
      </c>
      <c r="M11068" s="267">
        <v>-81.362473098521505</v>
      </c>
    </row>
    <row r="11069" spans="1:13" x14ac:dyDescent="0.25">
      <c r="A11069" s="267">
        <v>16074016</v>
      </c>
      <c r="B11069" s="267" t="s">
        <v>19137</v>
      </c>
      <c r="C11069" s="267" t="s">
        <v>2525</v>
      </c>
      <c r="D11069" s="268"/>
      <c r="E11069" s="267">
        <v>70</v>
      </c>
      <c r="F11069" s="269">
        <v>209</v>
      </c>
      <c r="G11069" s="270">
        <v>420.6</v>
      </c>
      <c r="M11069" s="267">
        <v>-91.415147923807027</v>
      </c>
    </row>
    <row r="11070" spans="1:13" x14ac:dyDescent="0.25">
      <c r="A11070" s="267">
        <v>16074017</v>
      </c>
      <c r="B11070" s="267" t="s">
        <v>21937</v>
      </c>
      <c r="C11070" s="267" t="s">
        <v>2525</v>
      </c>
      <c r="D11070" s="268"/>
      <c r="E11070" s="267">
        <v>70</v>
      </c>
      <c r="F11070" s="269">
        <v>166</v>
      </c>
      <c r="G11070" s="270">
        <v>334.6</v>
      </c>
      <c r="M11070" s="267">
        <v>-91.18222999736777</v>
      </c>
    </row>
    <row r="11071" spans="1:13" x14ac:dyDescent="0.25">
      <c r="A11071" s="267">
        <v>16074018</v>
      </c>
      <c r="B11071" s="267" t="s">
        <v>14396</v>
      </c>
      <c r="C11071" s="267" t="s">
        <v>22275</v>
      </c>
      <c r="D11071" s="268"/>
      <c r="E11071" s="267">
        <v>60</v>
      </c>
      <c r="F11071" s="269">
        <v>5431</v>
      </c>
      <c r="G11071" s="270">
        <v>10916.6</v>
      </c>
      <c r="M11071" s="267">
        <v>-82.637539300929802</v>
      </c>
    </row>
    <row r="11072" spans="1:13" x14ac:dyDescent="0.25">
      <c r="A11072" s="267">
        <v>16074019</v>
      </c>
      <c r="B11072" s="267" t="s">
        <v>21940</v>
      </c>
      <c r="C11072" s="267" t="s">
        <v>2525</v>
      </c>
      <c r="D11072" s="268"/>
      <c r="E11072" s="267">
        <v>70</v>
      </c>
      <c r="F11072" s="269">
        <v>461</v>
      </c>
      <c r="G11072" s="270">
        <v>927</v>
      </c>
      <c r="M11072" s="267">
        <v>-87.85554850161688</v>
      </c>
    </row>
    <row r="11073" spans="1:13" x14ac:dyDescent="0.25">
      <c r="A11073" s="267">
        <v>16074021</v>
      </c>
      <c r="B11073" s="267" t="s">
        <v>21942</v>
      </c>
      <c r="C11073" s="267" t="s">
        <v>2525</v>
      </c>
      <c r="D11073" s="268"/>
      <c r="E11073" s="267">
        <v>60</v>
      </c>
      <c r="F11073" s="269">
        <v>165</v>
      </c>
      <c r="G11073" s="270">
        <v>331</v>
      </c>
      <c r="M11073" s="267">
        <v>-83.657287988540688</v>
      </c>
    </row>
    <row r="11074" spans="1:13" x14ac:dyDescent="0.25">
      <c r="A11074" s="267">
        <v>16074022</v>
      </c>
      <c r="B11074" s="267" t="s">
        <v>21944</v>
      </c>
      <c r="C11074" s="267" t="s">
        <v>2525</v>
      </c>
      <c r="D11074" s="268"/>
      <c r="E11074" s="267">
        <v>70</v>
      </c>
      <c r="F11074" s="269">
        <v>93</v>
      </c>
      <c r="G11074" s="270">
        <v>186.4</v>
      </c>
      <c r="M11074" s="267">
        <v>-92.353489117730575</v>
      </c>
    </row>
    <row r="11075" spans="1:13" x14ac:dyDescent="0.25">
      <c r="A11075" s="267">
        <v>16074024</v>
      </c>
      <c r="B11075" s="267" t="s">
        <v>21946</v>
      </c>
      <c r="C11075" s="267" t="s">
        <v>2525</v>
      </c>
      <c r="D11075" s="268"/>
      <c r="E11075" s="267">
        <v>70</v>
      </c>
      <c r="F11075" s="269">
        <v>80</v>
      </c>
      <c r="G11075" s="270">
        <v>161.19999999999999</v>
      </c>
      <c r="M11075" s="267">
        <v>-90.694568451720997</v>
      </c>
    </row>
    <row r="11076" spans="1:13" x14ac:dyDescent="0.25">
      <c r="A11076" s="267">
        <v>16074025</v>
      </c>
      <c r="B11076" s="267" t="s">
        <v>21948</v>
      </c>
      <c r="C11076" s="267" t="s">
        <v>2525</v>
      </c>
      <c r="D11076" s="268"/>
      <c r="E11076" s="267">
        <v>70</v>
      </c>
      <c r="F11076" s="269">
        <v>106</v>
      </c>
      <c r="G11076" s="270">
        <v>212.4</v>
      </c>
      <c r="M11076" s="267">
        <v>-92.606159246993826</v>
      </c>
    </row>
    <row r="11077" spans="1:13" x14ac:dyDescent="0.25">
      <c r="A11077" s="267">
        <v>16074026</v>
      </c>
      <c r="B11077" s="267" t="s">
        <v>21950</v>
      </c>
      <c r="C11077" s="267" t="s">
        <v>2525</v>
      </c>
      <c r="D11077" s="268"/>
      <c r="E11077" s="267">
        <v>70</v>
      </c>
      <c r="F11077" s="269">
        <v>331</v>
      </c>
      <c r="G11077" s="270">
        <v>665.2</v>
      </c>
      <c r="M11077" s="267">
        <v>-87.120256812571427</v>
      </c>
    </row>
    <row r="11078" spans="1:13" x14ac:dyDescent="0.25">
      <c r="A11078" s="267">
        <v>16074028</v>
      </c>
      <c r="B11078" s="267" t="s">
        <v>21952</v>
      </c>
      <c r="C11078" s="267" t="s">
        <v>2525</v>
      </c>
      <c r="D11078" s="268"/>
      <c r="E11078" s="267">
        <v>70</v>
      </c>
      <c r="F11078" s="269">
        <v>201</v>
      </c>
      <c r="G11078" s="270">
        <v>404.8</v>
      </c>
      <c r="M11078" s="267">
        <v>-90.05837220162941</v>
      </c>
    </row>
    <row r="11079" spans="1:13" x14ac:dyDescent="0.25">
      <c r="A11079" s="267">
        <v>16074029</v>
      </c>
      <c r="B11079" s="267" t="s">
        <v>21954</v>
      </c>
      <c r="C11079" s="267" t="s">
        <v>2525</v>
      </c>
      <c r="D11079" s="268"/>
      <c r="E11079" s="267">
        <v>70</v>
      </c>
      <c r="F11079" s="269">
        <v>89</v>
      </c>
      <c r="G11079" s="270">
        <v>179.2</v>
      </c>
      <c r="M11079" s="267">
        <v>-91.916847265285654</v>
      </c>
    </row>
    <row r="11080" spans="1:13" x14ac:dyDescent="0.25">
      <c r="A11080" s="267">
        <v>16074031</v>
      </c>
      <c r="B11080" s="267" t="s">
        <v>21956</v>
      </c>
      <c r="C11080" s="267" t="s">
        <v>2525</v>
      </c>
      <c r="D11080" s="268"/>
      <c r="E11080" s="267">
        <v>70</v>
      </c>
      <c r="F11080" s="269">
        <v>138</v>
      </c>
      <c r="G11080" s="270">
        <v>277.39999999999998</v>
      </c>
      <c r="M11080" s="267">
        <v>-92.835719493430133</v>
      </c>
    </row>
    <row r="11081" spans="1:13" x14ac:dyDescent="0.25">
      <c r="A11081" s="267">
        <v>16074032</v>
      </c>
      <c r="B11081" s="267" t="s">
        <v>21958</v>
      </c>
      <c r="C11081" s="267" t="s">
        <v>2525</v>
      </c>
      <c r="D11081" s="268"/>
      <c r="E11081" s="267">
        <v>60</v>
      </c>
      <c r="F11081" s="269">
        <v>391</v>
      </c>
      <c r="G11081" s="270">
        <v>785.4</v>
      </c>
      <c r="M11081" s="267">
        <v>-84.581024540563746</v>
      </c>
    </row>
    <row r="11082" spans="1:13" x14ac:dyDescent="0.25">
      <c r="A11082" s="267">
        <v>16074033</v>
      </c>
      <c r="B11082" s="267" t="s">
        <v>21960</v>
      </c>
      <c r="C11082" s="267" t="s">
        <v>2525</v>
      </c>
      <c r="D11082" s="268"/>
      <c r="E11082" s="267">
        <v>60</v>
      </c>
      <c r="F11082" s="269">
        <v>198</v>
      </c>
      <c r="G11082" s="270">
        <v>397</v>
      </c>
      <c r="M11082" s="267">
        <v>-84.434095386293322</v>
      </c>
    </row>
    <row r="11083" spans="1:13" x14ac:dyDescent="0.25">
      <c r="A11083" s="267">
        <v>16074034</v>
      </c>
      <c r="B11083" s="267" t="s">
        <v>21962</v>
      </c>
      <c r="C11083" s="267" t="s">
        <v>2525</v>
      </c>
      <c r="D11083" s="268"/>
      <c r="E11083" s="267">
        <v>70</v>
      </c>
      <c r="F11083" s="269">
        <v>192</v>
      </c>
      <c r="G11083" s="270">
        <v>386</v>
      </c>
      <c r="M11083" s="267">
        <v>-89.322380744507399</v>
      </c>
    </row>
    <row r="11084" spans="1:13" x14ac:dyDescent="0.25">
      <c r="A11084" s="267">
        <v>16074036</v>
      </c>
      <c r="B11084" s="267" t="s">
        <v>20847</v>
      </c>
      <c r="C11084" s="267" t="s">
        <v>2525</v>
      </c>
      <c r="D11084" s="268"/>
      <c r="E11084" s="267">
        <v>70</v>
      </c>
      <c r="F11084" s="269">
        <v>95</v>
      </c>
      <c r="G11084" s="270">
        <v>191.8</v>
      </c>
      <c r="M11084" s="267">
        <v>-86.296528339245725</v>
      </c>
    </row>
    <row r="11085" spans="1:13" x14ac:dyDescent="0.25">
      <c r="A11085" s="267">
        <v>16074037</v>
      </c>
      <c r="B11085" s="267" t="s">
        <v>21965</v>
      </c>
      <c r="C11085" s="267" t="s">
        <v>2525</v>
      </c>
      <c r="D11085" s="268"/>
      <c r="E11085" s="267">
        <v>50</v>
      </c>
      <c r="F11085" s="269">
        <v>339</v>
      </c>
      <c r="G11085" s="270">
        <v>681.8</v>
      </c>
      <c r="M11085" s="267">
        <v>-75.775427691903346</v>
      </c>
    </row>
    <row r="11086" spans="1:13" x14ac:dyDescent="0.25">
      <c r="A11086" s="267">
        <v>16074038</v>
      </c>
      <c r="B11086" s="267" t="s">
        <v>20853</v>
      </c>
      <c r="C11086" s="267" t="s">
        <v>2525</v>
      </c>
      <c r="D11086" s="268"/>
      <c r="E11086" s="267">
        <v>60</v>
      </c>
      <c r="F11086" s="269">
        <v>343</v>
      </c>
      <c r="G11086" s="270">
        <v>689</v>
      </c>
      <c r="M11086" s="267">
        <v>-82.480448671184391</v>
      </c>
    </row>
    <row r="11087" spans="1:13" x14ac:dyDescent="0.25">
      <c r="A11087" s="267">
        <v>16074039</v>
      </c>
      <c r="B11087" s="267" t="s">
        <v>19464</v>
      </c>
      <c r="C11087" s="267" t="s">
        <v>2525</v>
      </c>
      <c r="D11087" s="268"/>
      <c r="E11087" s="267">
        <v>70</v>
      </c>
      <c r="F11087" s="269">
        <v>952</v>
      </c>
      <c r="G11087" s="270">
        <v>1912.8</v>
      </c>
      <c r="M11087" s="267">
        <v>-85.439070741636897</v>
      </c>
    </row>
    <row r="11088" spans="1:13" x14ac:dyDescent="0.25">
      <c r="A11088" s="267">
        <v>16074041</v>
      </c>
      <c r="B11088" s="267" t="s">
        <v>19697</v>
      </c>
      <c r="C11088" s="267" t="s">
        <v>22275</v>
      </c>
      <c r="D11088" s="268"/>
      <c r="E11088" s="267">
        <v>60</v>
      </c>
      <c r="F11088" s="269">
        <v>4033</v>
      </c>
      <c r="G11088" s="270">
        <v>8105.8</v>
      </c>
      <c r="M11088" s="267">
        <v>-79.445398222022675</v>
      </c>
    </row>
    <row r="11089" spans="1:13" x14ac:dyDescent="0.25">
      <c r="A11089" s="267">
        <v>16074042</v>
      </c>
      <c r="B11089" s="267" t="s">
        <v>21970</v>
      </c>
      <c r="C11089" s="267" t="s">
        <v>2525</v>
      </c>
      <c r="D11089" s="268"/>
      <c r="E11089" s="267">
        <v>70</v>
      </c>
      <c r="F11089" s="269">
        <v>304</v>
      </c>
      <c r="G11089" s="270">
        <v>610.79999999999995</v>
      </c>
      <c r="M11089" s="267">
        <v>-91.543008569992466</v>
      </c>
    </row>
    <row r="11090" spans="1:13" x14ac:dyDescent="0.25">
      <c r="A11090" s="267">
        <v>16074043</v>
      </c>
      <c r="B11090" s="267" t="s">
        <v>21972</v>
      </c>
      <c r="C11090" s="267" t="s">
        <v>2525</v>
      </c>
      <c r="D11090" s="268"/>
      <c r="E11090" s="267">
        <v>50</v>
      </c>
      <c r="F11090" s="269">
        <v>76</v>
      </c>
      <c r="G11090" s="270">
        <v>153.19999999999999</v>
      </c>
      <c r="M11090" s="267">
        <v>-76.982496593337089</v>
      </c>
    </row>
    <row r="11091" spans="1:13" x14ac:dyDescent="0.25">
      <c r="A11091" s="267">
        <v>16074044</v>
      </c>
      <c r="B11091" s="267" t="s">
        <v>21974</v>
      </c>
      <c r="C11091" s="267" t="s">
        <v>22275</v>
      </c>
      <c r="D11091" s="268"/>
      <c r="E11091" s="267">
        <v>60</v>
      </c>
      <c r="F11091" s="269">
        <v>3556</v>
      </c>
      <c r="G11091" s="270">
        <v>7147.2</v>
      </c>
      <c r="M11091" s="267">
        <v>-83.020551960329897</v>
      </c>
    </row>
    <row r="11092" spans="1:13" x14ac:dyDescent="0.25">
      <c r="A11092" s="267">
        <v>16074045</v>
      </c>
      <c r="B11092" s="267" t="s">
        <v>21976</v>
      </c>
      <c r="C11092" s="267" t="s">
        <v>2525</v>
      </c>
      <c r="D11092" s="268"/>
      <c r="E11092" s="267">
        <v>70</v>
      </c>
      <c r="F11092" s="269">
        <v>53</v>
      </c>
      <c r="G11092" s="270">
        <v>106.6</v>
      </c>
      <c r="M11092" s="267">
        <v>-94.497406616822772</v>
      </c>
    </row>
    <row r="11093" spans="1:13" x14ac:dyDescent="0.25">
      <c r="A11093" s="267">
        <v>16074046</v>
      </c>
      <c r="B11093" s="267" t="s">
        <v>21978</v>
      </c>
      <c r="C11093" s="267" t="s">
        <v>2525</v>
      </c>
      <c r="D11093" s="268"/>
      <c r="E11093" s="267">
        <v>60</v>
      </c>
      <c r="F11093" s="269">
        <v>18</v>
      </c>
      <c r="G11093" s="270">
        <v>36.200000000000003</v>
      </c>
      <c r="M11093" s="267">
        <v>-79.56140150272131</v>
      </c>
    </row>
    <row r="11094" spans="1:13" x14ac:dyDescent="0.25">
      <c r="A11094" s="267">
        <v>16074047</v>
      </c>
      <c r="B11094" s="267" t="s">
        <v>21980</v>
      </c>
      <c r="C11094" s="267" t="s">
        <v>2525</v>
      </c>
      <c r="D11094" s="268"/>
      <c r="E11094" s="267">
        <v>70</v>
      </c>
      <c r="F11094" s="269">
        <v>91</v>
      </c>
      <c r="G11094" s="270">
        <v>182.4</v>
      </c>
      <c r="M11094" s="267">
        <v>-90.666270411640028</v>
      </c>
    </row>
    <row r="11095" spans="1:13" x14ac:dyDescent="0.25">
      <c r="A11095" s="267">
        <v>16074048</v>
      </c>
      <c r="B11095" s="267" t="s">
        <v>21982</v>
      </c>
      <c r="C11095" s="267" t="s">
        <v>2525</v>
      </c>
      <c r="D11095" s="268"/>
      <c r="E11095" s="267">
        <v>70</v>
      </c>
      <c r="F11095" s="269">
        <v>185</v>
      </c>
      <c r="G11095" s="270">
        <v>372</v>
      </c>
      <c r="M11095" s="267">
        <v>-92.192935267796386</v>
      </c>
    </row>
    <row r="11096" spans="1:13" x14ac:dyDescent="0.25">
      <c r="A11096" s="267">
        <v>16074049</v>
      </c>
      <c r="B11096" s="267" t="s">
        <v>21984</v>
      </c>
      <c r="C11096" s="267" t="s">
        <v>2525</v>
      </c>
      <c r="D11096" s="268"/>
      <c r="E11096" s="267">
        <v>50</v>
      </c>
      <c r="F11096" s="269">
        <v>264</v>
      </c>
      <c r="G11096" s="270">
        <v>531.20000000000005</v>
      </c>
      <c r="M11096" s="267">
        <v>-69.707937405314084</v>
      </c>
    </row>
    <row r="11097" spans="1:13" x14ac:dyDescent="0.25">
      <c r="A11097" s="267">
        <v>16074051</v>
      </c>
      <c r="B11097" s="267" t="s">
        <v>21868</v>
      </c>
      <c r="C11097" s="267" t="s">
        <v>2525</v>
      </c>
      <c r="D11097" s="268"/>
      <c r="E11097" s="267">
        <v>60</v>
      </c>
      <c r="F11097" s="269">
        <v>359</v>
      </c>
      <c r="G11097" s="270">
        <v>721.6</v>
      </c>
      <c r="M11097" s="267">
        <v>-83.731499587070402</v>
      </c>
    </row>
    <row r="11098" spans="1:13" x14ac:dyDescent="0.25">
      <c r="A11098" s="267">
        <v>16074052</v>
      </c>
      <c r="B11098" s="267" t="s">
        <v>21987</v>
      </c>
      <c r="C11098" s="267" t="s">
        <v>2525</v>
      </c>
      <c r="D11098" s="268"/>
      <c r="E11098" s="267">
        <v>70</v>
      </c>
      <c r="F11098" s="269">
        <v>122</v>
      </c>
      <c r="G11098" s="270">
        <v>246.2</v>
      </c>
      <c r="M11098" s="267">
        <v>-91.119168396173606</v>
      </c>
    </row>
    <row r="11099" spans="1:13" x14ac:dyDescent="0.25">
      <c r="A11099" s="267">
        <v>16074053</v>
      </c>
      <c r="B11099" s="267" t="s">
        <v>21989</v>
      </c>
      <c r="C11099" s="267" t="s">
        <v>2525</v>
      </c>
      <c r="D11099" s="268"/>
      <c r="E11099" s="267">
        <v>70</v>
      </c>
      <c r="F11099" s="269">
        <v>234</v>
      </c>
      <c r="G11099" s="270">
        <v>470.4</v>
      </c>
      <c r="M11099" s="267">
        <v>-91.284129832716772</v>
      </c>
    </row>
    <row r="11100" spans="1:13" x14ac:dyDescent="0.25">
      <c r="A11100" s="267">
        <v>16074054</v>
      </c>
      <c r="B11100" s="267" t="s">
        <v>21991</v>
      </c>
      <c r="C11100" s="267" t="s">
        <v>2525</v>
      </c>
      <c r="D11100" s="268"/>
      <c r="E11100" s="267">
        <v>50</v>
      </c>
      <c r="F11100" s="269">
        <v>67</v>
      </c>
      <c r="G11100" s="270">
        <v>135</v>
      </c>
      <c r="M11100" s="267">
        <v>5.4647930612905498</v>
      </c>
    </row>
    <row r="11101" spans="1:13" x14ac:dyDescent="0.25">
      <c r="A11101" s="267">
        <v>16074055</v>
      </c>
      <c r="B11101" s="267" t="s">
        <v>18056</v>
      </c>
      <c r="C11101" s="267" t="s">
        <v>2525</v>
      </c>
      <c r="D11101" s="268"/>
      <c r="E11101" s="267">
        <v>70</v>
      </c>
      <c r="F11101" s="269">
        <v>79</v>
      </c>
      <c r="G11101" s="270">
        <v>158.6</v>
      </c>
      <c r="M11101" s="267">
        <v>-92.311681058926496</v>
      </c>
    </row>
    <row r="11102" spans="1:13" x14ac:dyDescent="0.25">
      <c r="A11102" s="267">
        <v>16074056</v>
      </c>
      <c r="B11102" s="267" t="s">
        <v>21994</v>
      </c>
      <c r="C11102" s="267" t="s">
        <v>2525</v>
      </c>
      <c r="D11102" s="268"/>
      <c r="E11102" s="267">
        <v>70</v>
      </c>
      <c r="F11102" s="269">
        <v>48</v>
      </c>
      <c r="G11102" s="270">
        <v>97.2</v>
      </c>
      <c r="M11102" s="267">
        <v>-91.696605632974396</v>
      </c>
    </row>
    <row r="11103" spans="1:13" x14ac:dyDescent="0.25">
      <c r="A11103" s="267">
        <v>16074057</v>
      </c>
      <c r="B11103" s="267" t="s">
        <v>21996</v>
      </c>
      <c r="C11103" s="267" t="s">
        <v>2525</v>
      </c>
      <c r="D11103" s="268"/>
      <c r="E11103" s="267">
        <v>70</v>
      </c>
      <c r="F11103" s="269">
        <v>392</v>
      </c>
      <c r="G11103" s="270">
        <v>787.4</v>
      </c>
      <c r="M11103" s="267">
        <v>-89.682777626377074</v>
      </c>
    </row>
    <row r="11104" spans="1:13" x14ac:dyDescent="0.25">
      <c r="A11104" s="267">
        <v>16074058</v>
      </c>
      <c r="B11104" s="267" t="s">
        <v>18132</v>
      </c>
      <c r="C11104" s="267" t="s">
        <v>2525</v>
      </c>
      <c r="D11104" s="268"/>
      <c r="E11104" s="267">
        <v>70</v>
      </c>
      <c r="F11104" s="269">
        <v>62</v>
      </c>
      <c r="G11104" s="270">
        <v>125.2</v>
      </c>
      <c r="M11104" s="267">
        <v>-91.722378693461422</v>
      </c>
    </row>
    <row r="11105" spans="1:13" x14ac:dyDescent="0.25">
      <c r="A11105" s="267">
        <v>16074059</v>
      </c>
      <c r="B11105" s="267" t="s">
        <v>4579</v>
      </c>
      <c r="C11105" s="267" t="s">
        <v>2525</v>
      </c>
      <c r="D11105" s="268"/>
      <c r="E11105" s="267">
        <v>50</v>
      </c>
      <c r="F11105" s="269">
        <v>219</v>
      </c>
      <c r="G11105" s="270">
        <v>441</v>
      </c>
      <c r="M11105" s="267">
        <v>-6.8613319593933397</v>
      </c>
    </row>
    <row r="11106" spans="1:13" x14ac:dyDescent="0.25">
      <c r="A11106" s="267">
        <v>16074061</v>
      </c>
      <c r="B11106" s="267" t="s">
        <v>22000</v>
      </c>
      <c r="C11106" s="267" t="s">
        <v>2525</v>
      </c>
      <c r="D11106" s="268"/>
      <c r="E11106" s="267">
        <v>70</v>
      </c>
      <c r="F11106" s="269">
        <v>35</v>
      </c>
      <c r="G11106" s="270">
        <v>69.400000000000006</v>
      </c>
      <c r="M11106" s="267">
        <v>-90.65419810172672</v>
      </c>
    </row>
    <row r="11107" spans="1:13" x14ac:dyDescent="0.25">
      <c r="A11107" s="267">
        <v>16074063</v>
      </c>
      <c r="B11107" s="267" t="s">
        <v>22002</v>
      </c>
      <c r="C11107" s="267" t="s">
        <v>2525</v>
      </c>
      <c r="D11107" s="268"/>
      <c r="E11107" s="267">
        <v>70</v>
      </c>
      <c r="F11107" s="269">
        <v>331</v>
      </c>
      <c r="G11107" s="270">
        <v>665.8</v>
      </c>
      <c r="M11107" s="267">
        <v>-85.83327106670572</v>
      </c>
    </row>
    <row r="11108" spans="1:13" x14ac:dyDescent="0.25">
      <c r="A11108" s="267">
        <v>16074064</v>
      </c>
      <c r="B11108" s="267" t="s">
        <v>22004</v>
      </c>
      <c r="C11108" s="267" t="s">
        <v>2525</v>
      </c>
      <c r="D11108" s="268"/>
      <c r="E11108" s="267">
        <v>70</v>
      </c>
      <c r="F11108" s="269">
        <v>126</v>
      </c>
      <c r="G11108" s="270">
        <v>253.2</v>
      </c>
      <c r="M11108" s="267">
        <v>-92.687134864371004</v>
      </c>
    </row>
    <row r="11109" spans="1:13" x14ac:dyDescent="0.25">
      <c r="A11109" s="267">
        <v>16074065</v>
      </c>
      <c r="B11109" s="267" t="s">
        <v>22006</v>
      </c>
      <c r="C11109" s="267" t="s">
        <v>22275</v>
      </c>
      <c r="D11109" s="268"/>
      <c r="E11109" s="267">
        <v>70</v>
      </c>
      <c r="F11109" s="269">
        <v>584</v>
      </c>
      <c r="G11109" s="270">
        <v>1173</v>
      </c>
      <c r="M11109" s="267">
        <v>-90.63095222323696</v>
      </c>
    </row>
    <row r="11110" spans="1:13" x14ac:dyDescent="0.25">
      <c r="A11110" s="267">
        <v>16074066</v>
      </c>
      <c r="B11110" s="267" t="s">
        <v>437</v>
      </c>
      <c r="C11110" s="267" t="s">
        <v>2525</v>
      </c>
      <c r="D11110" s="268"/>
      <c r="E11110" s="267">
        <v>70</v>
      </c>
      <c r="F11110" s="269">
        <v>206</v>
      </c>
      <c r="G11110" s="270">
        <v>414.8</v>
      </c>
      <c r="M11110" s="267">
        <v>-91.113613400198503</v>
      </c>
    </row>
    <row r="11111" spans="1:13" x14ac:dyDescent="0.25">
      <c r="A11111" s="267">
        <v>16074067</v>
      </c>
      <c r="B11111" s="267" t="s">
        <v>8072</v>
      </c>
      <c r="C11111" s="267" t="s">
        <v>2525</v>
      </c>
      <c r="D11111" s="268"/>
      <c r="E11111" s="267">
        <v>50</v>
      </c>
      <c r="F11111" s="269">
        <v>137</v>
      </c>
      <c r="G11111" s="270">
        <v>275</v>
      </c>
      <c r="M11111" s="267">
        <v>-50.974872396843807</v>
      </c>
    </row>
    <row r="11112" spans="1:13" x14ac:dyDescent="0.25">
      <c r="A11112" s="267">
        <v>16074068</v>
      </c>
      <c r="B11112" s="267" t="s">
        <v>17144</v>
      </c>
      <c r="C11112" s="267" t="s">
        <v>2525</v>
      </c>
      <c r="D11112" s="268"/>
      <c r="E11112" s="267">
        <v>70</v>
      </c>
      <c r="F11112" s="269">
        <v>53</v>
      </c>
      <c r="G11112" s="270">
        <v>105.6</v>
      </c>
      <c r="M11112" s="267">
        <v>-93.610594985414068</v>
      </c>
    </row>
    <row r="11113" spans="1:13" x14ac:dyDescent="0.25">
      <c r="A11113" s="267">
        <v>16074069</v>
      </c>
      <c r="B11113" s="267" t="s">
        <v>22011</v>
      </c>
      <c r="C11113" s="267" t="s">
        <v>2525</v>
      </c>
      <c r="D11113" s="268"/>
      <c r="E11113" s="267">
        <v>70</v>
      </c>
      <c r="F11113" s="269">
        <v>254</v>
      </c>
      <c r="G11113" s="270">
        <v>511</v>
      </c>
      <c r="M11113" s="267">
        <v>-88.062351128909569</v>
      </c>
    </row>
    <row r="11114" spans="1:13" x14ac:dyDescent="0.25">
      <c r="A11114" s="267">
        <v>16074071</v>
      </c>
      <c r="B11114" s="267" t="s">
        <v>12445</v>
      </c>
      <c r="C11114" s="267" t="s">
        <v>2525</v>
      </c>
      <c r="D11114" s="268"/>
      <c r="E11114" s="267">
        <v>70</v>
      </c>
      <c r="F11114" s="269">
        <v>43</v>
      </c>
      <c r="G11114" s="270">
        <v>86</v>
      </c>
      <c r="M11114" s="267">
        <v>-91.410111650179829</v>
      </c>
    </row>
    <row r="11115" spans="1:13" x14ac:dyDescent="0.25">
      <c r="A11115" s="267">
        <v>16074072</v>
      </c>
      <c r="B11115" s="267" t="s">
        <v>22014</v>
      </c>
      <c r="C11115" s="267" t="s">
        <v>2525</v>
      </c>
      <c r="D11115" s="268"/>
      <c r="E11115" s="267">
        <v>70</v>
      </c>
      <c r="F11115" s="269">
        <v>148</v>
      </c>
      <c r="G11115" s="270">
        <v>296.8</v>
      </c>
      <c r="M11115" s="267">
        <v>-91.48019159665786</v>
      </c>
    </row>
    <row r="11116" spans="1:13" x14ac:dyDescent="0.25">
      <c r="A11116" s="267">
        <v>16074073</v>
      </c>
      <c r="B11116" s="267" t="s">
        <v>22016</v>
      </c>
      <c r="C11116" s="267" t="s">
        <v>2525</v>
      </c>
      <c r="D11116" s="268"/>
      <c r="E11116" s="267">
        <v>60</v>
      </c>
      <c r="F11116" s="269">
        <v>109</v>
      </c>
      <c r="G11116" s="270">
        <v>219.8</v>
      </c>
      <c r="M11116" s="267">
        <v>-84.701500763482485</v>
      </c>
    </row>
    <row r="11117" spans="1:13" x14ac:dyDescent="0.25">
      <c r="A11117" s="267">
        <v>16074074</v>
      </c>
      <c r="B11117" s="267" t="s">
        <v>4689</v>
      </c>
      <c r="C11117" s="267" t="s">
        <v>2525</v>
      </c>
      <c r="D11117" s="268"/>
      <c r="E11117" s="267">
        <v>60</v>
      </c>
      <c r="F11117" s="269">
        <v>92</v>
      </c>
      <c r="G11117" s="270">
        <v>185.2</v>
      </c>
      <c r="M11117" s="267">
        <v>-83.469183489538892</v>
      </c>
    </row>
    <row r="11118" spans="1:13" x14ac:dyDescent="0.25">
      <c r="A11118" s="267">
        <v>16074075</v>
      </c>
      <c r="B11118" s="267" t="s">
        <v>4409</v>
      </c>
      <c r="C11118" s="267" t="s">
        <v>2525</v>
      </c>
      <c r="D11118" s="268"/>
      <c r="E11118" s="267">
        <v>60</v>
      </c>
      <c r="F11118" s="269">
        <v>461</v>
      </c>
      <c r="G11118" s="270">
        <v>926.4</v>
      </c>
      <c r="M11118" s="267">
        <v>-81.199239733264193</v>
      </c>
    </row>
    <row r="11119" spans="1:13" x14ac:dyDescent="0.25">
      <c r="A11119" s="267">
        <v>16074076</v>
      </c>
      <c r="B11119" s="267" t="s">
        <v>22020</v>
      </c>
      <c r="C11119" s="267" t="s">
        <v>2525</v>
      </c>
      <c r="D11119" s="268"/>
      <c r="E11119" s="267">
        <v>70</v>
      </c>
      <c r="F11119" s="269">
        <v>257</v>
      </c>
      <c r="G11119" s="270">
        <v>516.79999999999995</v>
      </c>
      <c r="M11119" s="267">
        <v>-94.049755303793305</v>
      </c>
    </row>
    <row r="11120" spans="1:13" x14ac:dyDescent="0.25">
      <c r="A11120" s="267">
        <v>16074077</v>
      </c>
      <c r="B11120" s="267" t="s">
        <v>22022</v>
      </c>
      <c r="C11120" s="267" t="s">
        <v>2525</v>
      </c>
      <c r="D11120" s="268"/>
      <c r="E11120" s="267">
        <v>70</v>
      </c>
      <c r="F11120" s="269">
        <v>213</v>
      </c>
      <c r="G11120" s="270">
        <v>427.6</v>
      </c>
      <c r="M11120" s="267">
        <v>-92.495841042182207</v>
      </c>
    </row>
    <row r="11121" spans="1:13" x14ac:dyDescent="0.25">
      <c r="A11121" s="267">
        <v>16074079</v>
      </c>
      <c r="B11121" s="267" t="s">
        <v>22024</v>
      </c>
      <c r="C11121" s="267" t="s">
        <v>2525</v>
      </c>
      <c r="D11121" s="268"/>
      <c r="E11121" s="267">
        <v>60</v>
      </c>
      <c r="F11121" s="269">
        <v>627</v>
      </c>
      <c r="G11121" s="270">
        <v>1260.2</v>
      </c>
      <c r="M11121" s="267">
        <v>-80.167333669225798</v>
      </c>
    </row>
    <row r="11122" spans="1:13" x14ac:dyDescent="0.25">
      <c r="A11122" s="267">
        <v>16074081</v>
      </c>
      <c r="B11122" s="267" t="s">
        <v>22026</v>
      </c>
      <c r="C11122" s="267" t="s">
        <v>2525</v>
      </c>
      <c r="D11122" s="268"/>
      <c r="E11122" s="267">
        <v>60</v>
      </c>
      <c r="F11122" s="269">
        <v>163</v>
      </c>
      <c r="G11122" s="270">
        <v>327.2</v>
      </c>
      <c r="M11122" s="267">
        <v>-82.810735486354957</v>
      </c>
    </row>
    <row r="11123" spans="1:13" x14ac:dyDescent="0.25">
      <c r="A11123" s="267">
        <v>16074082</v>
      </c>
      <c r="B11123" s="267" t="s">
        <v>22028</v>
      </c>
      <c r="C11123" s="267" t="s">
        <v>2525</v>
      </c>
      <c r="D11123" s="268"/>
      <c r="E11123" s="267">
        <v>70</v>
      </c>
      <c r="F11123" s="269">
        <v>25</v>
      </c>
      <c r="G11123" s="270">
        <v>50.8</v>
      </c>
      <c r="M11123" s="267">
        <v>-88.472746963969982</v>
      </c>
    </row>
    <row r="11124" spans="1:13" x14ac:dyDescent="0.25">
      <c r="A11124" s="267">
        <v>16074084</v>
      </c>
      <c r="B11124" s="267" t="s">
        <v>22030</v>
      </c>
      <c r="C11124" s="267" t="s">
        <v>2525</v>
      </c>
      <c r="D11124" s="268"/>
      <c r="E11124" s="267">
        <v>70</v>
      </c>
      <c r="F11124" s="269">
        <v>214</v>
      </c>
      <c r="G11124" s="270">
        <v>429.8</v>
      </c>
      <c r="M11124" s="267">
        <v>-86.968597692671068</v>
      </c>
    </row>
    <row r="11125" spans="1:13" x14ac:dyDescent="0.25">
      <c r="A11125" s="267">
        <v>16074085</v>
      </c>
      <c r="B11125" s="267" t="s">
        <v>22032</v>
      </c>
      <c r="C11125" s="267" t="s">
        <v>2525</v>
      </c>
      <c r="D11125" s="268"/>
      <c r="E11125" s="267">
        <v>70</v>
      </c>
      <c r="F11125" s="269">
        <v>460</v>
      </c>
      <c r="G11125" s="270">
        <v>924.8</v>
      </c>
      <c r="M11125" s="267">
        <v>-86.171267104286684</v>
      </c>
    </row>
    <row r="11126" spans="1:13" x14ac:dyDescent="0.25">
      <c r="A11126" s="267">
        <v>16074086</v>
      </c>
      <c r="B11126" s="267" t="s">
        <v>22034</v>
      </c>
      <c r="C11126" s="267" t="s">
        <v>2525</v>
      </c>
      <c r="D11126" s="268"/>
      <c r="E11126" s="267">
        <v>70</v>
      </c>
      <c r="F11126" s="269">
        <v>239</v>
      </c>
      <c r="G11126" s="270">
        <v>479.8</v>
      </c>
      <c r="M11126" s="267">
        <v>-88.066949663727272</v>
      </c>
    </row>
    <row r="11127" spans="1:13" x14ac:dyDescent="0.25">
      <c r="A11127" s="267">
        <v>16074087</v>
      </c>
      <c r="B11127" s="267" t="s">
        <v>22036</v>
      </c>
      <c r="C11127" s="267" t="s">
        <v>2525</v>
      </c>
      <c r="D11127" s="268"/>
      <c r="E11127" s="267">
        <v>60</v>
      </c>
      <c r="F11127" s="269">
        <v>177</v>
      </c>
      <c r="G11127" s="270">
        <v>354.8</v>
      </c>
      <c r="M11127" s="267">
        <v>-84.186470945930665</v>
      </c>
    </row>
    <row r="11128" spans="1:13" x14ac:dyDescent="0.25">
      <c r="A11128" s="267">
        <v>16074089</v>
      </c>
      <c r="B11128" s="267" t="s">
        <v>22038</v>
      </c>
      <c r="C11128" s="267" t="s">
        <v>2525</v>
      </c>
      <c r="D11128" s="268"/>
      <c r="E11128" s="267">
        <v>70</v>
      </c>
      <c r="F11128" s="269">
        <v>101</v>
      </c>
      <c r="G11128" s="270">
        <v>202.4</v>
      </c>
      <c r="M11128" s="267">
        <v>-91.430930604657206</v>
      </c>
    </row>
    <row r="11129" spans="1:13" x14ac:dyDescent="0.25">
      <c r="A11129" s="267">
        <v>16074091</v>
      </c>
      <c r="B11129" s="267" t="s">
        <v>22040</v>
      </c>
      <c r="C11129" s="267" t="s">
        <v>2525</v>
      </c>
      <c r="D11129" s="268"/>
      <c r="E11129" s="267">
        <v>60</v>
      </c>
      <c r="F11129" s="269">
        <v>343</v>
      </c>
      <c r="G11129" s="270">
        <v>688.8</v>
      </c>
      <c r="M11129" s="267">
        <v>-84.514036034315382</v>
      </c>
    </row>
    <row r="11130" spans="1:13" x14ac:dyDescent="0.25">
      <c r="A11130" s="267">
        <v>16074092</v>
      </c>
      <c r="B11130" s="267" t="s">
        <v>22042</v>
      </c>
      <c r="C11130" s="267" t="s">
        <v>2525</v>
      </c>
      <c r="D11130" s="268"/>
      <c r="E11130" s="267">
        <v>60</v>
      </c>
      <c r="F11130" s="269">
        <v>336</v>
      </c>
      <c r="G11130" s="270">
        <v>674.6</v>
      </c>
      <c r="M11130" s="267">
        <v>-83.111305314545945</v>
      </c>
    </row>
    <row r="11131" spans="1:13" x14ac:dyDescent="0.25">
      <c r="A11131" s="267">
        <v>16074093</v>
      </c>
      <c r="B11131" s="267" t="s">
        <v>22044</v>
      </c>
      <c r="C11131" s="267" t="s">
        <v>2525</v>
      </c>
      <c r="D11131" s="268"/>
      <c r="E11131" s="267">
        <v>50</v>
      </c>
      <c r="F11131" s="269">
        <v>629</v>
      </c>
      <c r="G11131" s="270">
        <v>1264</v>
      </c>
      <c r="M11131" s="267">
        <v>-75.600411210340866</v>
      </c>
    </row>
    <row r="11132" spans="1:13" x14ac:dyDescent="0.25">
      <c r="A11132" s="267">
        <v>16074094</v>
      </c>
      <c r="B11132" s="267" t="s">
        <v>22046</v>
      </c>
      <c r="C11132" s="267" t="s">
        <v>22275</v>
      </c>
      <c r="D11132" s="268"/>
      <c r="E11132" s="267">
        <v>70</v>
      </c>
      <c r="F11132" s="269">
        <v>2971</v>
      </c>
      <c r="G11132" s="270">
        <v>5971.8</v>
      </c>
      <c r="M11132" s="267">
        <v>-86.44804982693573</v>
      </c>
    </row>
    <row r="11133" spans="1:13" x14ac:dyDescent="0.25">
      <c r="A11133" s="267">
        <v>16074095</v>
      </c>
      <c r="B11133" s="267" t="s">
        <v>22048</v>
      </c>
      <c r="C11133" s="267" t="s">
        <v>2525</v>
      </c>
      <c r="D11133" s="268"/>
      <c r="E11133" s="267">
        <v>50</v>
      </c>
      <c r="F11133" s="269">
        <v>143</v>
      </c>
      <c r="G11133" s="270">
        <v>287.39999999999998</v>
      </c>
      <c r="M11133" s="267">
        <v>-77.14390130495407</v>
      </c>
    </row>
    <row r="11134" spans="1:13" x14ac:dyDescent="0.25">
      <c r="A11134" s="267">
        <v>16074096</v>
      </c>
      <c r="B11134" s="267" t="s">
        <v>22050</v>
      </c>
      <c r="C11134" s="267" t="s">
        <v>2525</v>
      </c>
      <c r="D11134" s="268"/>
      <c r="E11134" s="267">
        <v>70</v>
      </c>
      <c r="F11134" s="269">
        <v>148</v>
      </c>
      <c r="G11134" s="270">
        <v>296.60000000000002</v>
      </c>
      <c r="M11134" s="267">
        <v>-88.884222246668585</v>
      </c>
    </row>
    <row r="11135" spans="1:13" x14ac:dyDescent="0.25">
      <c r="A11135" s="267">
        <v>16074097</v>
      </c>
      <c r="B11135" s="267" t="s">
        <v>22052</v>
      </c>
      <c r="C11135" s="267" t="s">
        <v>2525</v>
      </c>
      <c r="D11135" s="268"/>
      <c r="E11135" s="267">
        <v>70</v>
      </c>
      <c r="F11135" s="269">
        <v>81</v>
      </c>
      <c r="G11135" s="270">
        <v>163.6</v>
      </c>
      <c r="M11135" s="267">
        <v>-93.081187389954053</v>
      </c>
    </row>
    <row r="11136" spans="1:13" x14ac:dyDescent="0.25">
      <c r="A11136" s="267">
        <v>16074098</v>
      </c>
      <c r="B11136" s="267" t="s">
        <v>22054</v>
      </c>
      <c r="C11136" s="267" t="s">
        <v>2525</v>
      </c>
      <c r="D11136" s="268"/>
      <c r="E11136" s="267">
        <v>60</v>
      </c>
      <c r="F11136" s="269">
        <v>528</v>
      </c>
      <c r="G11136" s="270">
        <v>1062.2</v>
      </c>
      <c r="M11136" s="267">
        <v>-84.174433542163996</v>
      </c>
    </row>
    <row r="11137" spans="1:13" x14ac:dyDescent="0.25">
      <c r="A11137" s="267">
        <v>16074099</v>
      </c>
      <c r="B11137" s="267" t="s">
        <v>22056</v>
      </c>
      <c r="C11137" s="267" t="s">
        <v>2525</v>
      </c>
      <c r="D11137" s="268"/>
      <c r="E11137" s="267">
        <v>70</v>
      </c>
      <c r="F11137" s="269">
        <v>55</v>
      </c>
      <c r="G11137" s="270">
        <v>110.6</v>
      </c>
      <c r="M11137" s="267">
        <v>-92.71324724974383</v>
      </c>
    </row>
    <row r="11138" spans="1:13" x14ac:dyDescent="0.25">
      <c r="A11138" s="267">
        <v>16074101</v>
      </c>
      <c r="B11138" s="267" t="s">
        <v>22058</v>
      </c>
      <c r="C11138" s="267" t="s">
        <v>2525</v>
      </c>
      <c r="D11138" s="268"/>
      <c r="E11138" s="267">
        <v>70</v>
      </c>
      <c r="F11138" s="269">
        <v>70</v>
      </c>
      <c r="G11138" s="270">
        <v>141</v>
      </c>
      <c r="M11138" s="267">
        <v>-92.871259196520427</v>
      </c>
    </row>
    <row r="11139" spans="1:13" x14ac:dyDescent="0.25">
      <c r="A11139" s="267">
        <v>16074102</v>
      </c>
      <c r="B11139" s="267" t="s">
        <v>22060</v>
      </c>
      <c r="C11139" s="267" t="s">
        <v>2525</v>
      </c>
      <c r="D11139" s="268"/>
      <c r="E11139" s="267">
        <v>70</v>
      </c>
      <c r="F11139" s="269">
        <v>290</v>
      </c>
      <c r="G11139" s="270">
        <v>583.79999999999995</v>
      </c>
      <c r="M11139" s="267">
        <v>-87.688647344790994</v>
      </c>
    </row>
    <row r="11140" spans="1:13" x14ac:dyDescent="0.25">
      <c r="A11140" s="267">
        <v>16074103</v>
      </c>
      <c r="B11140" s="267" t="s">
        <v>22062</v>
      </c>
      <c r="C11140" s="267" t="s">
        <v>2525</v>
      </c>
      <c r="D11140" s="268"/>
      <c r="E11140" s="267">
        <v>70</v>
      </c>
      <c r="F11140" s="269">
        <v>234</v>
      </c>
      <c r="G11140" s="270">
        <v>470.2</v>
      </c>
      <c r="M11140" s="267">
        <v>-88.998013641442071</v>
      </c>
    </row>
    <row r="11141" spans="1:13" x14ac:dyDescent="0.25">
      <c r="A11141" s="267">
        <v>16074104</v>
      </c>
      <c r="B11141" s="267" t="s">
        <v>22064</v>
      </c>
      <c r="C11141" s="267" t="s">
        <v>2525</v>
      </c>
      <c r="D11141" s="268"/>
      <c r="E11141" s="267">
        <v>70</v>
      </c>
      <c r="F11141" s="269">
        <v>97</v>
      </c>
      <c r="G11141" s="270">
        <v>194.6</v>
      </c>
      <c r="M11141" s="267">
        <v>-92.482634337753893</v>
      </c>
    </row>
    <row r="11142" spans="1:13" x14ac:dyDescent="0.25">
      <c r="A11142" s="267">
        <v>16074105</v>
      </c>
      <c r="B11142" s="267" t="s">
        <v>8272</v>
      </c>
      <c r="C11142" s="267" t="s">
        <v>2525</v>
      </c>
      <c r="D11142" s="268"/>
      <c r="E11142" s="267">
        <v>50</v>
      </c>
      <c r="F11142" s="269">
        <v>121</v>
      </c>
      <c r="G11142" s="270">
        <v>243</v>
      </c>
      <c r="M11142" s="267">
        <v>-76.483344417409782</v>
      </c>
    </row>
    <row r="11143" spans="1:13" x14ac:dyDescent="0.25">
      <c r="A11143" s="267">
        <v>16074106</v>
      </c>
      <c r="B11143" s="267" t="s">
        <v>22067</v>
      </c>
      <c r="C11143" s="267" t="s">
        <v>2525</v>
      </c>
      <c r="D11143" s="268"/>
      <c r="E11143" s="267">
        <v>70</v>
      </c>
      <c r="F11143" s="269">
        <v>96</v>
      </c>
      <c r="G11143" s="270">
        <v>192.4</v>
      </c>
      <c r="M11143" s="267">
        <v>-91.51576471671558</v>
      </c>
    </row>
    <row r="11144" spans="1:13" x14ac:dyDescent="0.25">
      <c r="A11144" s="267">
        <v>16074107</v>
      </c>
      <c r="B11144" s="267" t="s">
        <v>22069</v>
      </c>
      <c r="C11144" s="267" t="s">
        <v>2525</v>
      </c>
      <c r="D11144" s="268"/>
      <c r="E11144" s="267">
        <v>70</v>
      </c>
      <c r="F11144" s="269">
        <v>91</v>
      </c>
      <c r="G11144" s="270">
        <v>182.6</v>
      </c>
      <c r="M11144" s="267">
        <v>-88.557541713535471</v>
      </c>
    </row>
    <row r="11145" spans="1:13" x14ac:dyDescent="0.25">
      <c r="A11145" s="267">
        <v>16074108</v>
      </c>
      <c r="B11145" s="267" t="s">
        <v>8711</v>
      </c>
      <c r="C11145" s="267" t="s">
        <v>2525</v>
      </c>
      <c r="D11145" s="268"/>
      <c r="E11145" s="267">
        <v>70</v>
      </c>
      <c r="F11145" s="269">
        <v>68</v>
      </c>
      <c r="G11145" s="270">
        <v>136.80000000000001</v>
      </c>
      <c r="M11145" s="267">
        <v>-91.379478181024098</v>
      </c>
    </row>
    <row r="11146" spans="1:13" x14ac:dyDescent="0.25">
      <c r="A11146" s="267">
        <v>16074109</v>
      </c>
      <c r="B11146" s="267" t="s">
        <v>8304</v>
      </c>
      <c r="C11146" s="267" t="s">
        <v>2525</v>
      </c>
      <c r="D11146" s="268"/>
      <c r="E11146" s="267">
        <v>70</v>
      </c>
      <c r="F11146" s="269">
        <v>605</v>
      </c>
      <c r="G11146" s="270">
        <v>1217</v>
      </c>
      <c r="M11146" s="267">
        <v>-88.540849662456083</v>
      </c>
    </row>
    <row r="11147" spans="1:13" x14ac:dyDescent="0.25">
      <c r="A11147" s="267">
        <v>16074112</v>
      </c>
      <c r="B11147" s="267" t="s">
        <v>22073</v>
      </c>
      <c r="C11147" s="267" t="s">
        <v>2525</v>
      </c>
      <c r="D11147" s="268"/>
      <c r="E11147" s="267">
        <v>70</v>
      </c>
      <c r="F11147" s="269">
        <v>112</v>
      </c>
      <c r="G11147" s="270">
        <v>225.4</v>
      </c>
      <c r="M11147" s="267">
        <v>-89.737291293075117</v>
      </c>
    </row>
    <row r="11148" spans="1:13" x14ac:dyDescent="0.25">
      <c r="A11148" s="267">
        <v>16074113</v>
      </c>
      <c r="B11148" s="267" t="s">
        <v>22075</v>
      </c>
      <c r="C11148" s="267" t="s">
        <v>2525</v>
      </c>
      <c r="D11148" s="268"/>
      <c r="E11148" s="267">
        <v>70</v>
      </c>
      <c r="F11148" s="269">
        <v>98</v>
      </c>
      <c r="G11148" s="270">
        <v>196.4</v>
      </c>
      <c r="M11148" s="267">
        <v>-85.629199020878005</v>
      </c>
    </row>
    <row r="11149" spans="1:13" x14ac:dyDescent="0.25">
      <c r="A11149" s="267">
        <v>16074114</v>
      </c>
      <c r="B11149" s="267" t="s">
        <v>22077</v>
      </c>
      <c r="C11149" s="267" t="s">
        <v>2525</v>
      </c>
      <c r="D11149" s="268"/>
      <c r="E11149" s="267">
        <v>50</v>
      </c>
      <c r="F11149" s="269">
        <v>381</v>
      </c>
      <c r="G11149" s="270">
        <v>765.8</v>
      </c>
      <c r="M11149" s="267">
        <v>-74.727981387154415</v>
      </c>
    </row>
    <row r="11150" spans="1:13" x14ac:dyDescent="0.25">
      <c r="A11150" s="267">
        <v>16074116</v>
      </c>
      <c r="B11150" s="267" t="s">
        <v>22079</v>
      </c>
      <c r="C11150" s="267" t="s">
        <v>22275</v>
      </c>
      <c r="D11150" s="268"/>
      <c r="E11150" s="267">
        <v>70</v>
      </c>
      <c r="F11150" s="269">
        <v>1328</v>
      </c>
      <c r="G11150" s="270">
        <v>2670.2</v>
      </c>
      <c r="M11150" s="267">
        <v>-87.317568452561261</v>
      </c>
    </row>
    <row r="11151" spans="1:13" x14ac:dyDescent="0.25">
      <c r="A11151" s="267">
        <v>16075002</v>
      </c>
      <c r="B11151" s="267" t="s">
        <v>22081</v>
      </c>
      <c r="C11151" s="267" t="s">
        <v>2525</v>
      </c>
      <c r="D11151" s="268"/>
      <c r="E11151" s="267">
        <v>70</v>
      </c>
      <c r="F11151" s="269">
        <v>204</v>
      </c>
      <c r="G11151" s="270">
        <v>410.2</v>
      </c>
      <c r="M11151" s="267">
        <v>-89.798631578025493</v>
      </c>
    </row>
    <row r="11152" spans="1:13" x14ac:dyDescent="0.25">
      <c r="A11152" s="267">
        <v>16075003</v>
      </c>
      <c r="B11152" s="267" t="s">
        <v>16811</v>
      </c>
      <c r="C11152" s="267" t="s">
        <v>2525</v>
      </c>
      <c r="D11152" s="268"/>
      <c r="E11152" s="267">
        <v>70</v>
      </c>
      <c r="F11152" s="269">
        <v>489</v>
      </c>
      <c r="G11152" s="270">
        <v>982</v>
      </c>
      <c r="M11152" s="267">
        <v>-90.785984405117702</v>
      </c>
    </row>
    <row r="11153" spans="1:13" x14ac:dyDescent="0.25">
      <c r="A11153" s="267">
        <v>16075004</v>
      </c>
      <c r="B11153" s="267" t="s">
        <v>22084</v>
      </c>
      <c r="C11153" s="267" t="s">
        <v>2525</v>
      </c>
      <c r="D11153" s="268"/>
      <c r="E11153" s="267">
        <v>50</v>
      </c>
      <c r="F11153" s="269">
        <v>404</v>
      </c>
      <c r="G11153" s="270">
        <v>811.2</v>
      </c>
      <c r="M11153" s="267">
        <v>-73.11001871507824</v>
      </c>
    </row>
    <row r="11154" spans="1:13" x14ac:dyDescent="0.25">
      <c r="A11154" s="267">
        <v>16075006</v>
      </c>
      <c r="B11154" s="267" t="s">
        <v>22086</v>
      </c>
      <c r="C11154" s="267" t="s">
        <v>2525</v>
      </c>
      <c r="D11154" s="268"/>
      <c r="E11154" s="267">
        <v>70</v>
      </c>
      <c r="F11154" s="269">
        <v>299</v>
      </c>
      <c r="G11154" s="270">
        <v>600.20000000000005</v>
      </c>
      <c r="M11154" s="267">
        <v>-88.598482361649289</v>
      </c>
    </row>
    <row r="11155" spans="1:13" x14ac:dyDescent="0.25">
      <c r="A11155" s="267">
        <v>16075008</v>
      </c>
      <c r="B11155" s="267" t="s">
        <v>21928</v>
      </c>
      <c r="C11155" s="267" t="s">
        <v>2525</v>
      </c>
      <c r="D11155" s="268"/>
      <c r="E11155" s="267">
        <v>60</v>
      </c>
      <c r="F11155" s="269">
        <v>47</v>
      </c>
      <c r="G11155" s="270">
        <v>94.2</v>
      </c>
      <c r="M11155" s="267">
        <v>-82.650176891807604</v>
      </c>
    </row>
    <row r="11156" spans="1:13" x14ac:dyDescent="0.25">
      <c r="A11156" s="267">
        <v>16075009</v>
      </c>
      <c r="B11156" s="267" t="s">
        <v>22089</v>
      </c>
      <c r="C11156" s="267" t="s">
        <v>2525</v>
      </c>
      <c r="D11156" s="268"/>
      <c r="E11156" s="267">
        <v>50</v>
      </c>
      <c r="F11156" s="269">
        <v>45</v>
      </c>
      <c r="G11156" s="270">
        <v>89.8</v>
      </c>
      <c r="M11156" s="267">
        <v>79.608022980221705</v>
      </c>
    </row>
    <row r="11157" spans="1:13" x14ac:dyDescent="0.25">
      <c r="A11157" s="267">
        <v>16075013</v>
      </c>
      <c r="B11157" s="267" t="s">
        <v>22091</v>
      </c>
      <c r="C11157" s="267" t="s">
        <v>2525</v>
      </c>
      <c r="D11157" s="268"/>
      <c r="E11157" s="267">
        <v>50</v>
      </c>
      <c r="F11157" s="269">
        <v>198</v>
      </c>
      <c r="G11157" s="270">
        <v>397.2</v>
      </c>
      <c r="M11157" s="267">
        <v>-65.001353037732912</v>
      </c>
    </row>
    <row r="11158" spans="1:13" x14ac:dyDescent="0.25">
      <c r="A11158" s="267">
        <v>16075014</v>
      </c>
      <c r="B11158" s="267" t="s">
        <v>22093</v>
      </c>
      <c r="C11158" s="267" t="s">
        <v>2525</v>
      </c>
      <c r="D11158" s="268"/>
      <c r="E11158" s="267">
        <v>50</v>
      </c>
      <c r="F11158" s="269">
        <v>238</v>
      </c>
      <c r="G11158" s="270">
        <v>477.6</v>
      </c>
      <c r="M11158" s="267">
        <v>-70.89186207490738</v>
      </c>
    </row>
    <row r="11159" spans="1:13" x14ac:dyDescent="0.25">
      <c r="A11159" s="267">
        <v>16075016</v>
      </c>
      <c r="B11159" s="267" t="s">
        <v>22095</v>
      </c>
      <c r="C11159" s="267" t="s">
        <v>2525</v>
      </c>
      <c r="D11159" s="268"/>
      <c r="E11159" s="267">
        <v>60</v>
      </c>
      <c r="F11159" s="269">
        <v>97</v>
      </c>
      <c r="G11159" s="270">
        <v>194.2</v>
      </c>
      <c r="M11159" s="267">
        <v>-84.337762333436558</v>
      </c>
    </row>
    <row r="11160" spans="1:13" x14ac:dyDescent="0.25">
      <c r="A11160" s="267">
        <v>16075018</v>
      </c>
      <c r="B11160" s="267" t="s">
        <v>22097</v>
      </c>
      <c r="C11160" s="267" t="s">
        <v>2525</v>
      </c>
      <c r="D11160" s="268"/>
      <c r="E11160" s="267">
        <v>70</v>
      </c>
      <c r="F11160" s="269">
        <v>131</v>
      </c>
      <c r="G11160" s="270">
        <v>263</v>
      </c>
      <c r="M11160" s="267">
        <v>-92.518888188844812</v>
      </c>
    </row>
    <row r="11161" spans="1:13" x14ac:dyDescent="0.25">
      <c r="A11161" s="267">
        <v>16075019</v>
      </c>
      <c r="B11161" s="267" t="s">
        <v>22099</v>
      </c>
      <c r="C11161" s="267" t="s">
        <v>2525</v>
      </c>
      <c r="D11161" s="268"/>
      <c r="E11161" s="267">
        <v>70</v>
      </c>
      <c r="F11161" s="269">
        <v>215</v>
      </c>
      <c r="G11161" s="270">
        <v>432.8</v>
      </c>
      <c r="M11161" s="267">
        <v>-91.933848892502311</v>
      </c>
    </row>
    <row r="11162" spans="1:13" x14ac:dyDescent="0.25">
      <c r="A11162" s="267">
        <v>16075023</v>
      </c>
      <c r="B11162" s="267" t="s">
        <v>22101</v>
      </c>
      <c r="C11162" s="267" t="s">
        <v>2525</v>
      </c>
      <c r="D11162" s="268"/>
      <c r="E11162" s="267">
        <v>70</v>
      </c>
      <c r="F11162" s="269">
        <v>124</v>
      </c>
      <c r="G11162" s="270">
        <v>248.6</v>
      </c>
      <c r="M11162" s="267">
        <v>-90.959658919609467</v>
      </c>
    </row>
    <row r="11163" spans="1:13" x14ac:dyDescent="0.25">
      <c r="A11163" s="267">
        <v>16075029</v>
      </c>
      <c r="B11163" s="267" t="s">
        <v>13462</v>
      </c>
      <c r="C11163" s="267" t="s">
        <v>2525</v>
      </c>
      <c r="D11163" s="268"/>
      <c r="E11163" s="267">
        <v>70</v>
      </c>
      <c r="F11163" s="269">
        <v>129</v>
      </c>
      <c r="G11163" s="270">
        <v>259.39999999999998</v>
      </c>
      <c r="M11163" s="267">
        <v>-87.051387214245608</v>
      </c>
    </row>
    <row r="11164" spans="1:13" x14ac:dyDescent="0.25">
      <c r="A11164" s="267">
        <v>16075031</v>
      </c>
      <c r="B11164" s="267" t="s">
        <v>22104</v>
      </c>
      <c r="C11164" s="267" t="s">
        <v>2525</v>
      </c>
      <c r="D11164" s="268"/>
      <c r="E11164" s="267">
        <v>70</v>
      </c>
      <c r="F11164" s="269">
        <v>79</v>
      </c>
      <c r="G11164" s="270">
        <v>158.80000000000001</v>
      </c>
      <c r="M11164" s="267">
        <v>-89.948133762725021</v>
      </c>
    </row>
    <row r="11165" spans="1:13" x14ac:dyDescent="0.25">
      <c r="A11165" s="267">
        <v>16075033</v>
      </c>
      <c r="B11165" s="267" t="s">
        <v>22106</v>
      </c>
      <c r="C11165" s="267" t="s">
        <v>2525</v>
      </c>
      <c r="D11165" s="268"/>
      <c r="E11165" s="267">
        <v>70</v>
      </c>
      <c r="F11165" s="269">
        <v>148</v>
      </c>
      <c r="G11165" s="270">
        <v>298.39999999999998</v>
      </c>
      <c r="M11165" s="267">
        <v>-90.174339078554695</v>
      </c>
    </row>
    <row r="11166" spans="1:13" x14ac:dyDescent="0.25">
      <c r="A11166" s="267">
        <v>16075034</v>
      </c>
      <c r="B11166" s="267" t="s">
        <v>22108</v>
      </c>
      <c r="C11166" s="267" t="s">
        <v>2525</v>
      </c>
      <c r="D11166" s="268"/>
      <c r="E11166" s="267">
        <v>70</v>
      </c>
      <c r="F11166" s="269">
        <v>128</v>
      </c>
      <c r="G11166" s="270">
        <v>257</v>
      </c>
      <c r="M11166" s="267">
        <v>-93.407719383788617</v>
      </c>
    </row>
    <row r="11167" spans="1:13" x14ac:dyDescent="0.25">
      <c r="A11167" s="267">
        <v>16075035</v>
      </c>
      <c r="B11167" s="267" t="s">
        <v>22110</v>
      </c>
      <c r="C11167" s="267" t="s">
        <v>2525</v>
      </c>
      <c r="D11167" s="268"/>
      <c r="E11167" s="267">
        <v>70</v>
      </c>
      <c r="F11167" s="269">
        <v>163</v>
      </c>
      <c r="G11167" s="270">
        <v>327.2</v>
      </c>
      <c r="M11167" s="267">
        <v>-92.713175351044342</v>
      </c>
    </row>
    <row r="11168" spans="1:13" x14ac:dyDescent="0.25">
      <c r="A11168" s="267">
        <v>16075039</v>
      </c>
      <c r="B11168" s="267" t="s">
        <v>22112</v>
      </c>
      <c r="C11168" s="267" t="s">
        <v>2525</v>
      </c>
      <c r="D11168" s="268"/>
      <c r="E11168" s="267">
        <v>70</v>
      </c>
      <c r="F11168" s="269">
        <v>110</v>
      </c>
      <c r="G11168" s="270">
        <v>222</v>
      </c>
      <c r="M11168" s="267">
        <v>-93.900377626280388</v>
      </c>
    </row>
    <row r="11169" spans="1:13" x14ac:dyDescent="0.25">
      <c r="A11169" s="267">
        <v>16075042</v>
      </c>
      <c r="B11169" s="267" t="s">
        <v>22114</v>
      </c>
      <c r="C11169" s="267" t="s">
        <v>2525</v>
      </c>
      <c r="D11169" s="268"/>
      <c r="E11169" s="267">
        <v>70</v>
      </c>
      <c r="F11169" s="269">
        <v>440</v>
      </c>
      <c r="G11169" s="270">
        <v>883.4</v>
      </c>
      <c r="M11169" s="267">
        <v>-86.441506737953588</v>
      </c>
    </row>
    <row r="11170" spans="1:13" x14ac:dyDescent="0.25">
      <c r="A11170" s="267">
        <v>16075046</v>
      </c>
      <c r="B11170" s="267" t="s">
        <v>5283</v>
      </c>
      <c r="C11170" s="267" t="s">
        <v>22275</v>
      </c>
      <c r="D11170" s="268"/>
      <c r="E11170" s="267">
        <v>70</v>
      </c>
      <c r="F11170" s="269">
        <v>1137</v>
      </c>
      <c r="G11170" s="270">
        <v>2285.1999999999998</v>
      </c>
      <c r="M11170" s="267">
        <v>-87.206489664603907</v>
      </c>
    </row>
    <row r="11171" spans="1:13" x14ac:dyDescent="0.25">
      <c r="A11171" s="267">
        <v>16075047</v>
      </c>
      <c r="B11171" s="267" t="s">
        <v>22117</v>
      </c>
      <c r="C11171" s="267" t="s">
        <v>2525</v>
      </c>
      <c r="D11171" s="268"/>
      <c r="E11171" s="267">
        <v>70</v>
      </c>
      <c r="F11171" s="269">
        <v>40</v>
      </c>
      <c r="G11171" s="270">
        <v>81.400000000000006</v>
      </c>
      <c r="M11171" s="267">
        <v>-92.472716397533119</v>
      </c>
    </row>
    <row r="11172" spans="1:13" x14ac:dyDescent="0.25">
      <c r="A11172" s="267">
        <v>16075048</v>
      </c>
      <c r="B11172" s="267" t="s">
        <v>22119</v>
      </c>
      <c r="C11172" s="267" t="s">
        <v>2525</v>
      </c>
      <c r="D11172" s="268"/>
      <c r="E11172" s="267">
        <v>70</v>
      </c>
      <c r="F11172" s="269">
        <v>120</v>
      </c>
      <c r="G11172" s="270">
        <v>241.6</v>
      </c>
      <c r="M11172" s="267">
        <v>-91.253678638349527</v>
      </c>
    </row>
    <row r="11173" spans="1:13" x14ac:dyDescent="0.25">
      <c r="A11173" s="267">
        <v>16075049</v>
      </c>
      <c r="B11173" s="267" t="s">
        <v>22121</v>
      </c>
      <c r="C11173" s="267" t="s">
        <v>2525</v>
      </c>
      <c r="D11173" s="268"/>
      <c r="E11173" s="267">
        <v>70</v>
      </c>
      <c r="F11173" s="269">
        <v>319</v>
      </c>
      <c r="G11173" s="270">
        <v>640.6</v>
      </c>
      <c r="M11173" s="267">
        <v>-90.63115623347376</v>
      </c>
    </row>
    <row r="11174" spans="1:13" x14ac:dyDescent="0.25">
      <c r="A11174" s="267">
        <v>16075051</v>
      </c>
      <c r="B11174" s="267" t="s">
        <v>22123</v>
      </c>
      <c r="C11174" s="267" t="s">
        <v>2525</v>
      </c>
      <c r="D11174" s="268"/>
      <c r="E11174" s="267">
        <v>70</v>
      </c>
      <c r="F11174" s="269">
        <v>204</v>
      </c>
      <c r="G11174" s="270">
        <v>410.8</v>
      </c>
      <c r="M11174" s="267">
        <v>-86.676637691773749</v>
      </c>
    </row>
    <row r="11175" spans="1:13" x14ac:dyDescent="0.25">
      <c r="A11175" s="267">
        <v>16075054</v>
      </c>
      <c r="B11175" s="267" t="s">
        <v>22125</v>
      </c>
      <c r="C11175" s="267" t="s">
        <v>2525</v>
      </c>
      <c r="D11175" s="268"/>
      <c r="E11175" s="267">
        <v>70</v>
      </c>
      <c r="F11175" s="269">
        <v>687</v>
      </c>
      <c r="G11175" s="270">
        <v>1381.6</v>
      </c>
      <c r="M11175" s="267">
        <v>-91.796965195143969</v>
      </c>
    </row>
    <row r="11176" spans="1:13" x14ac:dyDescent="0.25">
      <c r="A11176" s="267">
        <v>16075056</v>
      </c>
      <c r="B11176" s="267" t="s">
        <v>22127</v>
      </c>
      <c r="C11176" s="267" t="s">
        <v>2525</v>
      </c>
      <c r="D11176" s="268"/>
      <c r="E11176" s="267">
        <v>70</v>
      </c>
      <c r="F11176" s="269">
        <v>168</v>
      </c>
      <c r="G11176" s="270">
        <v>337.6</v>
      </c>
      <c r="M11176" s="267">
        <v>-93.468141073548921</v>
      </c>
    </row>
    <row r="11177" spans="1:13" x14ac:dyDescent="0.25">
      <c r="A11177" s="267">
        <v>16075057</v>
      </c>
      <c r="B11177" s="267" t="s">
        <v>22129</v>
      </c>
      <c r="C11177" s="267" t="s">
        <v>2525</v>
      </c>
      <c r="D11177" s="268"/>
      <c r="E11177" s="267">
        <v>70</v>
      </c>
      <c r="F11177" s="269">
        <v>199</v>
      </c>
      <c r="G11177" s="270">
        <v>399.4</v>
      </c>
      <c r="M11177" s="267">
        <v>-91.672446738658067</v>
      </c>
    </row>
    <row r="11178" spans="1:13" x14ac:dyDescent="0.25">
      <c r="A11178" s="267">
        <v>16075061</v>
      </c>
      <c r="B11178" s="267" t="s">
        <v>22131</v>
      </c>
      <c r="C11178" s="267" t="s">
        <v>2525</v>
      </c>
      <c r="D11178" s="268"/>
      <c r="E11178" s="267">
        <v>70</v>
      </c>
      <c r="F11178" s="269">
        <v>197</v>
      </c>
      <c r="G11178" s="270">
        <v>396.8</v>
      </c>
      <c r="M11178" s="267">
        <v>-92.203066192682527</v>
      </c>
    </row>
    <row r="11179" spans="1:13" x14ac:dyDescent="0.25">
      <c r="A11179" s="267">
        <v>16075062</v>
      </c>
      <c r="B11179" s="267" t="s">
        <v>22133</v>
      </c>
      <c r="C11179" s="267" t="s">
        <v>22275</v>
      </c>
      <c r="D11179" s="268"/>
      <c r="E11179" s="267">
        <v>60</v>
      </c>
      <c r="F11179" s="269">
        <v>3126</v>
      </c>
      <c r="G11179" s="270">
        <v>6283.6</v>
      </c>
      <c r="M11179" s="267">
        <v>-79.890534561879363</v>
      </c>
    </row>
    <row r="11180" spans="1:13" x14ac:dyDescent="0.25">
      <c r="A11180" s="267">
        <v>16075063</v>
      </c>
      <c r="B11180" s="267" t="s">
        <v>22135</v>
      </c>
      <c r="C11180" s="267" t="s">
        <v>2525</v>
      </c>
      <c r="D11180" s="268"/>
      <c r="E11180" s="267">
        <v>70</v>
      </c>
      <c r="F11180" s="269">
        <v>147</v>
      </c>
      <c r="G11180" s="270">
        <v>295.60000000000002</v>
      </c>
      <c r="M11180" s="267">
        <v>-87.434373344001315</v>
      </c>
    </row>
    <row r="11181" spans="1:13" x14ac:dyDescent="0.25">
      <c r="A11181" s="267">
        <v>16075065</v>
      </c>
      <c r="B11181" s="267" t="s">
        <v>22137</v>
      </c>
      <c r="C11181" s="267" t="s">
        <v>2525</v>
      </c>
      <c r="D11181" s="268"/>
      <c r="E11181" s="267">
        <v>70</v>
      </c>
      <c r="F11181" s="269">
        <v>148</v>
      </c>
      <c r="G11181" s="270">
        <v>297.2</v>
      </c>
      <c r="M11181" s="267">
        <v>-88.423528954788594</v>
      </c>
    </row>
    <row r="11182" spans="1:13" x14ac:dyDescent="0.25">
      <c r="A11182" s="267">
        <v>16075066</v>
      </c>
      <c r="B11182" s="267" t="s">
        <v>22139</v>
      </c>
      <c r="C11182" s="267" t="s">
        <v>2525</v>
      </c>
      <c r="D11182" s="268"/>
      <c r="E11182" s="267">
        <v>60</v>
      </c>
      <c r="F11182" s="269">
        <v>140</v>
      </c>
      <c r="G11182" s="270">
        <v>282.2</v>
      </c>
      <c r="M11182" s="267">
        <v>-84.143339464800476</v>
      </c>
    </row>
    <row r="11183" spans="1:13" x14ac:dyDescent="0.25">
      <c r="A11183" s="267">
        <v>16075068</v>
      </c>
      <c r="B11183" s="267" t="s">
        <v>22141</v>
      </c>
      <c r="C11183" s="267" t="s">
        <v>2525</v>
      </c>
      <c r="D11183" s="268"/>
      <c r="E11183" s="267">
        <v>70</v>
      </c>
      <c r="F11183" s="269">
        <v>206</v>
      </c>
      <c r="G11183" s="270">
        <v>414.6</v>
      </c>
      <c r="M11183" s="267">
        <v>-86.97448058216284</v>
      </c>
    </row>
    <row r="11184" spans="1:13" x14ac:dyDescent="0.25">
      <c r="A11184" s="267">
        <v>16075069</v>
      </c>
      <c r="B11184" s="267" t="s">
        <v>22143</v>
      </c>
      <c r="C11184" s="267" t="s">
        <v>2525</v>
      </c>
      <c r="D11184" s="268"/>
      <c r="E11184" s="267">
        <v>70</v>
      </c>
      <c r="F11184" s="269">
        <v>43</v>
      </c>
      <c r="G11184" s="270">
        <v>87</v>
      </c>
      <c r="M11184" s="267">
        <v>-91.86609564856559</v>
      </c>
    </row>
    <row r="11185" spans="1:13" x14ac:dyDescent="0.25">
      <c r="A11185" s="267">
        <v>16075071</v>
      </c>
      <c r="B11185" s="267" t="s">
        <v>22145</v>
      </c>
      <c r="C11185" s="267" t="s">
        <v>2525</v>
      </c>
      <c r="D11185" s="268"/>
      <c r="E11185" s="267">
        <v>70</v>
      </c>
      <c r="F11185" s="269">
        <v>301</v>
      </c>
      <c r="G11185" s="270">
        <v>605</v>
      </c>
      <c r="M11185" s="267">
        <v>-90.781636974284012</v>
      </c>
    </row>
    <row r="11186" spans="1:13" x14ac:dyDescent="0.25">
      <c r="A11186" s="267">
        <v>16075072</v>
      </c>
      <c r="B11186" s="267" t="s">
        <v>22147</v>
      </c>
      <c r="C11186" s="267" t="s">
        <v>2525</v>
      </c>
      <c r="D11186" s="268"/>
      <c r="E11186" s="267">
        <v>70</v>
      </c>
      <c r="F11186" s="269">
        <v>144</v>
      </c>
      <c r="G11186" s="270">
        <v>288.60000000000002</v>
      </c>
      <c r="M11186" s="267">
        <v>-90.757019751867503</v>
      </c>
    </row>
    <row r="11187" spans="1:13" x14ac:dyDescent="0.25">
      <c r="A11187" s="267">
        <v>16075073</v>
      </c>
      <c r="B11187" s="267" t="s">
        <v>22149</v>
      </c>
      <c r="C11187" s="267" t="s">
        <v>22275</v>
      </c>
      <c r="D11187" s="268"/>
      <c r="E11187" s="267">
        <v>60</v>
      </c>
      <c r="F11187" s="269">
        <v>4189</v>
      </c>
      <c r="G11187" s="270">
        <v>8420.4</v>
      </c>
      <c r="M11187" s="267">
        <v>-81.647331959444159</v>
      </c>
    </row>
    <row r="11188" spans="1:13" x14ac:dyDescent="0.25">
      <c r="A11188" s="267">
        <v>16075074</v>
      </c>
      <c r="B11188" s="267" t="s">
        <v>22151</v>
      </c>
      <c r="C11188" s="267" t="s">
        <v>2525</v>
      </c>
      <c r="D11188" s="268"/>
      <c r="E11188" s="267">
        <v>70</v>
      </c>
      <c r="F11188" s="269">
        <v>159</v>
      </c>
      <c r="G11188" s="270">
        <v>319.39999999999998</v>
      </c>
      <c r="M11188" s="267">
        <v>-87.107803139292315</v>
      </c>
    </row>
    <row r="11189" spans="1:13" x14ac:dyDescent="0.25">
      <c r="A11189" s="267">
        <v>16075075</v>
      </c>
      <c r="B11189" s="267" t="s">
        <v>22153</v>
      </c>
      <c r="C11189" s="267" t="s">
        <v>2525</v>
      </c>
      <c r="D11189" s="268"/>
      <c r="E11189" s="267">
        <v>70</v>
      </c>
      <c r="F11189" s="269">
        <v>85</v>
      </c>
      <c r="G11189" s="270">
        <v>171.8</v>
      </c>
      <c r="M11189" s="267">
        <v>-92.417775745328825</v>
      </c>
    </row>
    <row r="11190" spans="1:13" x14ac:dyDescent="0.25">
      <c r="A11190" s="267">
        <v>16075076</v>
      </c>
      <c r="B11190" s="267" t="s">
        <v>22155</v>
      </c>
      <c r="C11190" s="267" t="s">
        <v>2525</v>
      </c>
      <c r="D11190" s="268"/>
      <c r="E11190" s="267">
        <v>50</v>
      </c>
      <c r="F11190" s="269">
        <v>418</v>
      </c>
      <c r="G11190" s="270">
        <v>841</v>
      </c>
      <c r="M11190" s="267">
        <v>-77.796319204370192</v>
      </c>
    </row>
    <row r="11191" spans="1:13" x14ac:dyDescent="0.25">
      <c r="A11191" s="267">
        <v>16075077</v>
      </c>
      <c r="B11191" s="267" t="s">
        <v>22157</v>
      </c>
      <c r="C11191" s="267" t="s">
        <v>2525</v>
      </c>
      <c r="D11191" s="268"/>
      <c r="E11191" s="267">
        <v>60</v>
      </c>
      <c r="F11191" s="269">
        <v>619</v>
      </c>
      <c r="G11191" s="270">
        <v>1245</v>
      </c>
      <c r="M11191" s="267">
        <v>-83.399598911199746</v>
      </c>
    </row>
    <row r="11192" spans="1:13" x14ac:dyDescent="0.25">
      <c r="A11192" s="267">
        <v>16075079</v>
      </c>
      <c r="B11192" s="267" t="s">
        <v>22159</v>
      </c>
      <c r="C11192" s="267" t="s">
        <v>2525</v>
      </c>
      <c r="D11192" s="268"/>
      <c r="E11192" s="267">
        <v>70</v>
      </c>
      <c r="F11192" s="269">
        <v>56</v>
      </c>
      <c r="G11192" s="270">
        <v>111.8</v>
      </c>
      <c r="M11192" s="267">
        <v>-89.683905431308901</v>
      </c>
    </row>
    <row r="11193" spans="1:13" x14ac:dyDescent="0.25">
      <c r="A11193" s="267">
        <v>16075081</v>
      </c>
      <c r="B11193" s="267" t="s">
        <v>22161</v>
      </c>
      <c r="C11193" s="267" t="s">
        <v>2525</v>
      </c>
      <c r="D11193" s="268"/>
      <c r="E11193" s="267">
        <v>70</v>
      </c>
      <c r="F11193" s="269">
        <v>240</v>
      </c>
      <c r="G11193" s="270">
        <v>481.8</v>
      </c>
      <c r="M11193" s="267">
        <v>-90.63237073868244</v>
      </c>
    </row>
    <row r="11194" spans="1:13" x14ac:dyDescent="0.25">
      <c r="A11194" s="267">
        <v>16075083</v>
      </c>
      <c r="B11194" s="267" t="s">
        <v>22163</v>
      </c>
      <c r="C11194" s="267" t="s">
        <v>2525</v>
      </c>
      <c r="D11194" s="268"/>
      <c r="E11194" s="267">
        <v>70</v>
      </c>
      <c r="F11194" s="269">
        <v>143</v>
      </c>
      <c r="G11194" s="270">
        <v>288.2</v>
      </c>
      <c r="M11194" s="267">
        <v>-86.52593127865596</v>
      </c>
    </row>
    <row r="11195" spans="1:13" x14ac:dyDescent="0.25">
      <c r="A11195" s="267">
        <v>16075084</v>
      </c>
      <c r="B11195" s="267" t="s">
        <v>22165</v>
      </c>
      <c r="C11195" s="267" t="s">
        <v>2525</v>
      </c>
      <c r="D11195" s="268"/>
      <c r="E11195" s="267">
        <v>70</v>
      </c>
      <c r="F11195" s="269">
        <v>94</v>
      </c>
      <c r="G11195" s="270">
        <v>188.2</v>
      </c>
      <c r="M11195" s="267">
        <v>-90.643853626369975</v>
      </c>
    </row>
    <row r="11196" spans="1:13" x14ac:dyDescent="0.25">
      <c r="A11196" s="267">
        <v>16075085</v>
      </c>
      <c r="B11196" s="267" t="s">
        <v>22167</v>
      </c>
      <c r="C11196" s="267" t="s">
        <v>22275</v>
      </c>
      <c r="D11196" s="268"/>
      <c r="E11196" s="267">
        <v>60</v>
      </c>
      <c r="F11196" s="269">
        <v>6238</v>
      </c>
      <c r="G11196" s="270">
        <v>12538.2</v>
      </c>
      <c r="M11196" s="267">
        <v>-81.80463505658642</v>
      </c>
    </row>
    <row r="11197" spans="1:13" x14ac:dyDescent="0.25">
      <c r="A11197" s="267">
        <v>16075086</v>
      </c>
      <c r="B11197" s="267" t="s">
        <v>22169</v>
      </c>
      <c r="C11197" s="267" t="s">
        <v>2525</v>
      </c>
      <c r="D11197" s="268"/>
      <c r="E11197" s="267">
        <v>70</v>
      </c>
      <c r="F11197" s="269">
        <v>212</v>
      </c>
      <c r="G11197" s="270">
        <v>427</v>
      </c>
      <c r="M11197" s="267">
        <v>-91.445304917209583</v>
      </c>
    </row>
    <row r="11198" spans="1:13" x14ac:dyDescent="0.25">
      <c r="A11198" s="267">
        <v>16075087</v>
      </c>
      <c r="B11198" s="267" t="s">
        <v>22171</v>
      </c>
      <c r="C11198" s="267" t="s">
        <v>2525</v>
      </c>
      <c r="D11198" s="268"/>
      <c r="E11198" s="267">
        <v>70</v>
      </c>
      <c r="F11198" s="269">
        <v>34</v>
      </c>
      <c r="G11198" s="270">
        <v>67.8</v>
      </c>
      <c r="M11198" s="267">
        <v>-91.982655554049344</v>
      </c>
    </row>
    <row r="11199" spans="1:13" x14ac:dyDescent="0.25">
      <c r="A11199" s="267">
        <v>16075088</v>
      </c>
      <c r="B11199" s="267" t="s">
        <v>22173</v>
      </c>
      <c r="C11199" s="267" t="s">
        <v>22275</v>
      </c>
      <c r="D11199" s="268"/>
      <c r="E11199" s="267">
        <v>70</v>
      </c>
      <c r="F11199" s="269">
        <v>877</v>
      </c>
      <c r="G11199" s="270">
        <v>1762.4</v>
      </c>
      <c r="M11199" s="267">
        <v>-88.888125857146832</v>
      </c>
    </row>
    <row r="11200" spans="1:13" x14ac:dyDescent="0.25">
      <c r="A11200" s="267">
        <v>16075093</v>
      </c>
      <c r="B11200" s="267" t="s">
        <v>22175</v>
      </c>
      <c r="C11200" s="267" t="s">
        <v>2525</v>
      </c>
      <c r="D11200" s="268"/>
      <c r="E11200" s="267">
        <v>70</v>
      </c>
      <c r="F11200" s="269">
        <v>86</v>
      </c>
      <c r="G11200" s="270">
        <v>173.6</v>
      </c>
      <c r="M11200" s="267">
        <v>-93.737259872166817</v>
      </c>
    </row>
    <row r="11201" spans="1:13" x14ac:dyDescent="0.25">
      <c r="A11201" s="267">
        <v>16075097</v>
      </c>
      <c r="B11201" s="267" t="s">
        <v>22177</v>
      </c>
      <c r="C11201" s="267" t="s">
        <v>2525</v>
      </c>
      <c r="D11201" s="268"/>
      <c r="E11201" s="267">
        <v>70</v>
      </c>
      <c r="F11201" s="269">
        <v>176</v>
      </c>
      <c r="G11201" s="270">
        <v>354.4</v>
      </c>
      <c r="M11201" s="267">
        <v>-87.914893881701644</v>
      </c>
    </row>
    <row r="11202" spans="1:13" x14ac:dyDescent="0.25">
      <c r="A11202" s="267">
        <v>16075098</v>
      </c>
      <c r="B11202" s="267" t="s">
        <v>22179</v>
      </c>
      <c r="C11202" s="267" t="s">
        <v>22275</v>
      </c>
      <c r="D11202" s="268"/>
      <c r="E11202" s="267">
        <v>60</v>
      </c>
      <c r="F11202" s="269">
        <v>4267</v>
      </c>
      <c r="G11202" s="270">
        <v>8576.6</v>
      </c>
      <c r="M11202" s="267">
        <v>-79.414402882573512</v>
      </c>
    </row>
    <row r="11203" spans="1:13" x14ac:dyDescent="0.25">
      <c r="A11203" s="267">
        <v>16075099</v>
      </c>
      <c r="B11203" s="267" t="s">
        <v>22181</v>
      </c>
      <c r="C11203" s="267" t="s">
        <v>2525</v>
      </c>
      <c r="D11203" s="268"/>
      <c r="E11203" s="267">
        <v>70</v>
      </c>
      <c r="F11203" s="269">
        <v>203</v>
      </c>
      <c r="G11203" s="270">
        <v>407.6</v>
      </c>
      <c r="M11203" s="267">
        <v>-92.249934700869687</v>
      </c>
    </row>
    <row r="11204" spans="1:13" x14ac:dyDescent="0.25">
      <c r="A11204" s="267">
        <v>16075101</v>
      </c>
      <c r="B11204" s="267" t="s">
        <v>22183</v>
      </c>
      <c r="C11204" s="267" t="s">
        <v>2525</v>
      </c>
      <c r="D11204" s="268"/>
      <c r="E11204" s="267">
        <v>70</v>
      </c>
      <c r="F11204" s="269">
        <v>43</v>
      </c>
      <c r="G11204" s="270">
        <v>86.8</v>
      </c>
      <c r="M11204" s="267">
        <v>-92.8612194907098</v>
      </c>
    </row>
    <row r="11205" spans="1:13" x14ac:dyDescent="0.25">
      <c r="A11205" s="267">
        <v>16075102</v>
      </c>
      <c r="B11205" s="267" t="s">
        <v>6870</v>
      </c>
      <c r="C11205" s="267" t="s">
        <v>2525</v>
      </c>
      <c r="D11205" s="268"/>
      <c r="E11205" s="267">
        <v>70</v>
      </c>
      <c r="F11205" s="269">
        <v>146</v>
      </c>
      <c r="G11205" s="270">
        <v>292.60000000000002</v>
      </c>
      <c r="M11205" s="267">
        <v>-92.658248926353806</v>
      </c>
    </row>
    <row r="11206" spans="1:13" x14ac:dyDescent="0.25">
      <c r="A11206" s="267">
        <v>16075103</v>
      </c>
      <c r="B11206" s="267" t="s">
        <v>22186</v>
      </c>
      <c r="C11206" s="267" t="s">
        <v>2525</v>
      </c>
      <c r="D11206" s="268"/>
      <c r="E11206" s="267">
        <v>70</v>
      </c>
      <c r="F11206" s="269">
        <v>75</v>
      </c>
      <c r="G11206" s="270">
        <v>150</v>
      </c>
      <c r="M11206" s="267">
        <v>-90.322095215953269</v>
      </c>
    </row>
    <row r="11207" spans="1:13" x14ac:dyDescent="0.25">
      <c r="A11207" s="267">
        <v>16075105</v>
      </c>
      <c r="B11207" s="267" t="s">
        <v>22188</v>
      </c>
      <c r="C11207" s="267" t="s">
        <v>2525</v>
      </c>
      <c r="D11207" s="268"/>
      <c r="E11207" s="267">
        <v>70</v>
      </c>
      <c r="F11207" s="269">
        <v>34</v>
      </c>
      <c r="G11207" s="270">
        <v>68.400000000000006</v>
      </c>
      <c r="M11207" s="267">
        <v>-92.516517558234739</v>
      </c>
    </row>
    <row r="11208" spans="1:13" x14ac:dyDescent="0.25">
      <c r="A11208" s="267">
        <v>16075106</v>
      </c>
      <c r="B11208" s="267" t="s">
        <v>22190</v>
      </c>
      <c r="C11208" s="267" t="s">
        <v>2525</v>
      </c>
      <c r="D11208" s="268"/>
      <c r="E11208" s="267">
        <v>70</v>
      </c>
      <c r="F11208" s="269">
        <v>68</v>
      </c>
      <c r="G11208" s="270">
        <v>136.6</v>
      </c>
      <c r="M11208" s="267">
        <v>-86.764111052679183</v>
      </c>
    </row>
    <row r="11209" spans="1:13" x14ac:dyDescent="0.25">
      <c r="A11209" s="267">
        <v>16075109</v>
      </c>
      <c r="B11209" s="267" t="s">
        <v>22192</v>
      </c>
      <c r="C11209" s="267" t="s">
        <v>2525</v>
      </c>
      <c r="D11209" s="268"/>
      <c r="E11209" s="267">
        <v>70</v>
      </c>
      <c r="F11209" s="269">
        <v>196</v>
      </c>
      <c r="G11209" s="270">
        <v>393.4</v>
      </c>
      <c r="M11209" s="267">
        <v>-89.223124677628363</v>
      </c>
    </row>
    <row r="11210" spans="1:13" x14ac:dyDescent="0.25">
      <c r="A11210" s="267">
        <v>16075114</v>
      </c>
      <c r="B11210" s="267" t="s">
        <v>22194</v>
      </c>
      <c r="C11210" s="267" t="s">
        <v>2525</v>
      </c>
      <c r="D11210" s="268"/>
      <c r="E11210" s="267">
        <v>70</v>
      </c>
      <c r="F11210" s="269">
        <v>71</v>
      </c>
      <c r="G11210" s="270">
        <v>142.19999999999999</v>
      </c>
      <c r="M11210" s="267">
        <v>-90.844891951642452</v>
      </c>
    </row>
    <row r="11211" spans="1:13" x14ac:dyDescent="0.25">
      <c r="A11211" s="267">
        <v>16075116</v>
      </c>
      <c r="B11211" s="267" t="s">
        <v>22196</v>
      </c>
      <c r="C11211" s="267" t="s">
        <v>22275</v>
      </c>
      <c r="D11211" s="268"/>
      <c r="E11211" s="267">
        <v>50</v>
      </c>
      <c r="F11211" s="269">
        <v>1927</v>
      </c>
      <c r="G11211" s="270">
        <v>3873.4</v>
      </c>
      <c r="M11211" s="267">
        <v>-75.422301947340898</v>
      </c>
    </row>
    <row r="11212" spans="1:13" x14ac:dyDescent="0.25">
      <c r="A11212" s="267">
        <v>16075119</v>
      </c>
      <c r="B11212" s="267" t="s">
        <v>22198</v>
      </c>
      <c r="C11212" s="267" t="s">
        <v>2525</v>
      </c>
      <c r="D11212" s="268"/>
      <c r="E11212" s="267">
        <v>70</v>
      </c>
      <c r="F11212" s="269">
        <v>137</v>
      </c>
      <c r="G11212" s="270">
        <v>275.60000000000002</v>
      </c>
      <c r="M11212" s="267">
        <v>-91.111406556508499</v>
      </c>
    </row>
    <row r="11213" spans="1:13" x14ac:dyDescent="0.25">
      <c r="A11213" s="267">
        <v>16075121</v>
      </c>
      <c r="B11213" s="267" t="s">
        <v>22200</v>
      </c>
      <c r="C11213" s="267" t="s">
        <v>2525</v>
      </c>
      <c r="D11213" s="268"/>
      <c r="E11213" s="267">
        <v>50</v>
      </c>
      <c r="F11213" s="269">
        <v>196</v>
      </c>
      <c r="G11213" s="270">
        <v>394</v>
      </c>
      <c r="M11213" s="267">
        <v>-74.005721791243602</v>
      </c>
    </row>
    <row r="11214" spans="1:13" x14ac:dyDescent="0.25">
      <c r="A11214" s="267">
        <v>16075124</v>
      </c>
      <c r="B11214" s="267" t="s">
        <v>22202</v>
      </c>
      <c r="C11214" s="267" t="s">
        <v>2525</v>
      </c>
      <c r="D11214" s="268"/>
      <c r="E11214" s="267">
        <v>70</v>
      </c>
      <c r="F11214" s="269">
        <v>337</v>
      </c>
      <c r="G11214" s="270">
        <v>677.2</v>
      </c>
      <c r="M11214" s="267">
        <v>-87.072445969194888</v>
      </c>
    </row>
    <row r="11215" spans="1:13" x14ac:dyDescent="0.25">
      <c r="A11215" s="267">
        <v>16075125</v>
      </c>
      <c r="B11215" s="267" t="s">
        <v>14816</v>
      </c>
      <c r="C11215" s="267" t="s">
        <v>2525</v>
      </c>
      <c r="D11215" s="268"/>
      <c r="E11215" s="267">
        <v>70</v>
      </c>
      <c r="F11215" s="269">
        <v>113</v>
      </c>
      <c r="G11215" s="270">
        <v>226.4</v>
      </c>
      <c r="M11215" s="267">
        <v>-86.523437165021534</v>
      </c>
    </row>
    <row r="11216" spans="1:13" x14ac:dyDescent="0.25">
      <c r="A11216" s="267">
        <v>16075127</v>
      </c>
      <c r="B11216" s="267" t="s">
        <v>19845</v>
      </c>
      <c r="C11216" s="267" t="s">
        <v>22275</v>
      </c>
      <c r="D11216" s="268"/>
      <c r="E11216" s="267">
        <v>70</v>
      </c>
      <c r="F11216" s="269">
        <v>358</v>
      </c>
      <c r="G11216" s="270">
        <v>720.2</v>
      </c>
      <c r="M11216" s="267">
        <v>-89.550148497212433</v>
      </c>
    </row>
    <row r="11217" spans="1:13" x14ac:dyDescent="0.25">
      <c r="A11217" s="267">
        <v>16075129</v>
      </c>
      <c r="B11217" s="267" t="s">
        <v>19847</v>
      </c>
      <c r="C11217" s="267" t="s">
        <v>2525</v>
      </c>
      <c r="D11217" s="268"/>
      <c r="E11217" s="267">
        <v>60</v>
      </c>
      <c r="F11217" s="269">
        <v>1415</v>
      </c>
      <c r="G11217" s="270">
        <v>2843.4</v>
      </c>
      <c r="M11217" s="267">
        <v>-83.909387852879874</v>
      </c>
    </row>
    <row r="11218" spans="1:13" x14ac:dyDescent="0.25">
      <c r="A11218" s="267">
        <v>16075131</v>
      </c>
      <c r="B11218" s="267" t="s">
        <v>6535</v>
      </c>
      <c r="C11218" s="267" t="s">
        <v>22275</v>
      </c>
      <c r="D11218" s="268"/>
      <c r="E11218" s="267">
        <v>70</v>
      </c>
      <c r="F11218" s="269">
        <v>1310</v>
      </c>
      <c r="G11218" s="270">
        <v>2632.4</v>
      </c>
      <c r="M11218" s="267">
        <v>-89.294946054702422</v>
      </c>
    </row>
    <row r="11219" spans="1:13" x14ac:dyDescent="0.25">
      <c r="A11219" s="267">
        <v>16075132</v>
      </c>
      <c r="B11219" s="267" t="s">
        <v>19850</v>
      </c>
      <c r="C11219" s="267" t="s">
        <v>22275</v>
      </c>
      <c r="D11219" s="268"/>
      <c r="E11219" s="267">
        <v>60</v>
      </c>
      <c r="F11219" s="269">
        <v>1894</v>
      </c>
      <c r="G11219" s="270">
        <v>3806.4</v>
      </c>
      <c r="M11219" s="267">
        <v>-81.886344335736368</v>
      </c>
    </row>
    <row r="11220" spans="1:13" x14ac:dyDescent="0.25">
      <c r="A11220" s="267">
        <v>16075133</v>
      </c>
      <c r="B11220" s="267" t="s">
        <v>19852</v>
      </c>
      <c r="C11220" s="267" t="s">
        <v>22275</v>
      </c>
      <c r="D11220" s="268"/>
      <c r="E11220" s="267">
        <v>70</v>
      </c>
      <c r="F11220" s="269">
        <v>1651</v>
      </c>
      <c r="G11220" s="270">
        <v>3317.6</v>
      </c>
      <c r="M11220" s="267">
        <v>-86.843916078213709</v>
      </c>
    </row>
    <row r="11221" spans="1:13" x14ac:dyDescent="0.25">
      <c r="A11221" s="267">
        <v>16075134</v>
      </c>
      <c r="B11221" s="267" t="s">
        <v>19854</v>
      </c>
      <c r="C11221" s="267" t="s">
        <v>2525</v>
      </c>
      <c r="D11221" s="268"/>
      <c r="E11221" s="267">
        <v>70</v>
      </c>
      <c r="F11221" s="269">
        <v>1861</v>
      </c>
      <c r="G11221" s="270">
        <v>3741.2</v>
      </c>
      <c r="M11221" s="267">
        <v>-86.639972246855379</v>
      </c>
    </row>
    <row r="11222" spans="1:13" x14ac:dyDescent="0.25">
      <c r="A11222" s="267">
        <v>16075135</v>
      </c>
      <c r="B11222" s="267" t="s">
        <v>19856</v>
      </c>
      <c r="C11222" s="267" t="s">
        <v>22275</v>
      </c>
      <c r="D11222" s="268"/>
      <c r="E11222" s="267">
        <v>60</v>
      </c>
      <c r="F11222" s="269">
        <v>1824</v>
      </c>
      <c r="G11222" s="270">
        <v>3666.8</v>
      </c>
      <c r="M11222" s="267">
        <v>-79.642533503662577</v>
      </c>
    </row>
    <row r="11223" spans="1:13" x14ac:dyDescent="0.25">
      <c r="A11223" s="267">
        <v>16076003</v>
      </c>
      <c r="B11223" s="267" t="s">
        <v>19858</v>
      </c>
      <c r="C11223" s="267" t="s">
        <v>22275</v>
      </c>
      <c r="D11223" s="268"/>
      <c r="E11223" s="267">
        <v>50</v>
      </c>
      <c r="F11223" s="269">
        <v>1832</v>
      </c>
      <c r="G11223" s="270">
        <v>3682.4</v>
      </c>
      <c r="M11223" s="267">
        <v>-77.514138669516342</v>
      </c>
    </row>
    <row r="11224" spans="1:13" x14ac:dyDescent="0.25">
      <c r="A11224" s="267">
        <v>16076004</v>
      </c>
      <c r="B11224" s="267" t="s">
        <v>22332</v>
      </c>
      <c r="C11224" s="267" t="s">
        <v>22275</v>
      </c>
      <c r="D11224" s="268"/>
      <c r="E11224" s="267">
        <v>70</v>
      </c>
      <c r="F11224" s="269">
        <v>1763</v>
      </c>
      <c r="G11224" s="270">
        <v>3544.2</v>
      </c>
      <c r="M11224" s="267">
        <v>-88.594161100513205</v>
      </c>
    </row>
    <row r="11225" spans="1:13" x14ac:dyDescent="0.25">
      <c r="A11225" s="267">
        <v>16076006</v>
      </c>
      <c r="B11225" s="267" t="s">
        <v>19861</v>
      </c>
      <c r="C11225" s="267" t="s">
        <v>2525</v>
      </c>
      <c r="D11225" s="268"/>
      <c r="E11225" s="267">
        <v>70</v>
      </c>
      <c r="F11225" s="269">
        <v>126</v>
      </c>
      <c r="G11225" s="270">
        <v>254.2</v>
      </c>
      <c r="M11225" s="267">
        <v>-87.490813912190987</v>
      </c>
    </row>
    <row r="11226" spans="1:13" x14ac:dyDescent="0.25">
      <c r="A11226" s="267">
        <v>16076007</v>
      </c>
      <c r="B11226" s="267" t="s">
        <v>19863</v>
      </c>
      <c r="C11226" s="267" t="s">
        <v>2525</v>
      </c>
      <c r="D11226" s="268"/>
      <c r="E11226" s="267">
        <v>60</v>
      </c>
      <c r="F11226" s="269">
        <v>237</v>
      </c>
      <c r="G11226" s="270">
        <v>476.6</v>
      </c>
      <c r="M11226" s="267">
        <v>-83.971833026214199</v>
      </c>
    </row>
    <row r="11227" spans="1:13" x14ac:dyDescent="0.25">
      <c r="A11227" s="267">
        <v>16076008</v>
      </c>
      <c r="B11227" s="267" t="s">
        <v>19865</v>
      </c>
      <c r="C11227" s="267" t="s">
        <v>2525</v>
      </c>
      <c r="D11227" s="268"/>
      <c r="E11227" s="267">
        <v>60</v>
      </c>
      <c r="F11227" s="269">
        <v>492</v>
      </c>
      <c r="G11227" s="270">
        <v>988.2</v>
      </c>
      <c r="M11227" s="267">
        <v>-82.812764557919039</v>
      </c>
    </row>
    <row r="11228" spans="1:13" x14ac:dyDescent="0.25">
      <c r="A11228" s="267">
        <v>16076009</v>
      </c>
      <c r="B11228" s="267" t="s">
        <v>19867</v>
      </c>
      <c r="C11228" s="267" t="s">
        <v>2525</v>
      </c>
      <c r="D11228" s="268"/>
      <c r="E11228" s="267">
        <v>60</v>
      </c>
      <c r="F11228" s="269">
        <v>308</v>
      </c>
      <c r="G11228" s="270">
        <v>619.79999999999995</v>
      </c>
      <c r="M11228" s="267">
        <v>-80.554677511184025</v>
      </c>
    </row>
    <row r="11229" spans="1:13" x14ac:dyDescent="0.25">
      <c r="A11229" s="267">
        <v>16076012</v>
      </c>
      <c r="B11229" s="267" t="s">
        <v>19869</v>
      </c>
      <c r="C11229" s="267" t="s">
        <v>2525</v>
      </c>
      <c r="D11229" s="268"/>
      <c r="E11229" s="267">
        <v>50</v>
      </c>
      <c r="F11229" s="269">
        <v>321</v>
      </c>
      <c r="G11229" s="270">
        <v>646</v>
      </c>
      <c r="M11229" s="267">
        <v>-71.982038927073191</v>
      </c>
    </row>
    <row r="11230" spans="1:13" x14ac:dyDescent="0.25">
      <c r="A11230" s="267">
        <v>16076014</v>
      </c>
      <c r="B11230" s="267" t="s">
        <v>19871</v>
      </c>
      <c r="C11230" s="267" t="s">
        <v>2525</v>
      </c>
      <c r="D11230" s="268"/>
      <c r="E11230" s="267">
        <v>70</v>
      </c>
      <c r="F11230" s="269">
        <v>140</v>
      </c>
      <c r="G11230" s="270">
        <v>282.39999999999998</v>
      </c>
      <c r="M11230" s="267">
        <v>-88.558589884982524</v>
      </c>
    </row>
    <row r="11231" spans="1:13" x14ac:dyDescent="0.25">
      <c r="A11231" s="267">
        <v>16076017</v>
      </c>
      <c r="B11231" s="267" t="s">
        <v>19873</v>
      </c>
      <c r="C11231" s="267" t="s">
        <v>2525</v>
      </c>
      <c r="D11231" s="268"/>
      <c r="E11231" s="267">
        <v>70</v>
      </c>
      <c r="F11231" s="269">
        <v>171</v>
      </c>
      <c r="G11231" s="270">
        <v>343.6</v>
      </c>
      <c r="M11231" s="267">
        <v>-91.7167967694391</v>
      </c>
    </row>
    <row r="11232" spans="1:13" x14ac:dyDescent="0.25">
      <c r="A11232" s="267">
        <v>16076019</v>
      </c>
      <c r="B11232" s="267" t="s">
        <v>19875</v>
      </c>
      <c r="C11232" s="267" t="s">
        <v>2525</v>
      </c>
      <c r="D11232" s="268"/>
      <c r="E11232" s="267">
        <v>50</v>
      </c>
      <c r="F11232" s="269">
        <v>62</v>
      </c>
      <c r="G11232" s="270">
        <v>125.2</v>
      </c>
      <c r="M11232" s="267">
        <v>-69.521498568176156</v>
      </c>
    </row>
    <row r="11233" spans="1:13" x14ac:dyDescent="0.25">
      <c r="A11233" s="267">
        <v>16076022</v>
      </c>
      <c r="B11233" s="267" t="s">
        <v>19877</v>
      </c>
      <c r="C11233" s="267" t="s">
        <v>22275</v>
      </c>
      <c r="D11233" s="268"/>
      <c r="E11233" s="267">
        <v>70</v>
      </c>
      <c r="F11233" s="269">
        <v>11563</v>
      </c>
      <c r="G11233" s="270">
        <v>23241.200000000001</v>
      </c>
      <c r="M11233" s="267">
        <v>-86.036945981589767</v>
      </c>
    </row>
    <row r="11234" spans="1:13" x14ac:dyDescent="0.25">
      <c r="A11234" s="267">
        <v>16076023</v>
      </c>
      <c r="B11234" s="267" t="s">
        <v>19879</v>
      </c>
      <c r="C11234" s="267" t="s">
        <v>2525</v>
      </c>
      <c r="D11234" s="268"/>
      <c r="E11234" s="267">
        <v>70</v>
      </c>
      <c r="F11234" s="269">
        <v>647</v>
      </c>
      <c r="G11234" s="270">
        <v>1300.5999999999999</v>
      </c>
      <c r="M11234" s="267">
        <v>-89.345222922750935</v>
      </c>
    </row>
    <row r="11235" spans="1:13" x14ac:dyDescent="0.25">
      <c r="A11235" s="267">
        <v>16076026</v>
      </c>
      <c r="B11235" s="267" t="s">
        <v>20853</v>
      </c>
      <c r="C11235" s="267" t="s">
        <v>2525</v>
      </c>
      <c r="D11235" s="268"/>
      <c r="E11235" s="267">
        <v>70</v>
      </c>
      <c r="F11235" s="269">
        <v>184</v>
      </c>
      <c r="G11235" s="270">
        <v>370</v>
      </c>
      <c r="M11235" s="267">
        <v>-85.830448505650963</v>
      </c>
    </row>
    <row r="11236" spans="1:13" x14ac:dyDescent="0.25">
      <c r="A11236" s="267">
        <v>16076027</v>
      </c>
      <c r="B11236" s="267" t="s">
        <v>19882</v>
      </c>
      <c r="C11236" s="267" t="s">
        <v>2525</v>
      </c>
      <c r="D11236" s="268"/>
      <c r="E11236" s="267">
        <v>70</v>
      </c>
      <c r="F11236" s="269">
        <v>112</v>
      </c>
      <c r="G11236" s="270">
        <v>225.6</v>
      </c>
      <c r="M11236" s="267">
        <v>-85.015526436707077</v>
      </c>
    </row>
    <row r="11237" spans="1:13" x14ac:dyDescent="0.25">
      <c r="A11237" s="267">
        <v>16076028</v>
      </c>
      <c r="B11237" s="267" t="s">
        <v>19468</v>
      </c>
      <c r="C11237" s="267" t="s">
        <v>2525</v>
      </c>
      <c r="D11237" s="268"/>
      <c r="E11237" s="267">
        <v>70</v>
      </c>
      <c r="F11237" s="269">
        <v>61</v>
      </c>
      <c r="G11237" s="270">
        <v>123.6</v>
      </c>
      <c r="M11237" s="267">
        <v>-89.946073188858094</v>
      </c>
    </row>
    <row r="11238" spans="1:13" x14ac:dyDescent="0.25">
      <c r="A11238" s="267">
        <v>16076029</v>
      </c>
      <c r="B11238" s="267" t="s">
        <v>19885</v>
      </c>
      <c r="C11238" s="267" t="s">
        <v>22275</v>
      </c>
      <c r="D11238" s="268"/>
      <c r="E11238" s="267">
        <v>70</v>
      </c>
      <c r="F11238" s="269">
        <v>818</v>
      </c>
      <c r="G11238" s="270">
        <v>1644.6</v>
      </c>
      <c r="M11238" s="267">
        <v>-91.352184533312411</v>
      </c>
    </row>
    <row r="11239" spans="1:13" x14ac:dyDescent="0.25">
      <c r="A11239" s="267">
        <v>16076033</v>
      </c>
      <c r="B11239" s="267" t="s">
        <v>19887</v>
      </c>
      <c r="C11239" s="267" t="s">
        <v>2525</v>
      </c>
      <c r="D11239" s="268"/>
      <c r="E11239" s="267">
        <v>60</v>
      </c>
      <c r="F11239" s="269">
        <v>177</v>
      </c>
      <c r="G11239" s="270">
        <v>356.2</v>
      </c>
      <c r="M11239" s="267">
        <v>-82.598800526438055</v>
      </c>
    </row>
    <row r="11240" spans="1:13" x14ac:dyDescent="0.25">
      <c r="A11240" s="267">
        <v>16076034</v>
      </c>
      <c r="B11240" s="267" t="s">
        <v>19889</v>
      </c>
      <c r="C11240" s="267" t="s">
        <v>2525</v>
      </c>
      <c r="D11240" s="268"/>
      <c r="E11240" s="267">
        <v>60</v>
      </c>
      <c r="F11240" s="269">
        <v>213</v>
      </c>
      <c r="G11240" s="270">
        <v>428.6</v>
      </c>
      <c r="M11240" s="267">
        <v>-80.145138182468628</v>
      </c>
    </row>
    <row r="11241" spans="1:13" x14ac:dyDescent="0.25">
      <c r="A11241" s="267">
        <v>16076036</v>
      </c>
      <c r="B11241" s="267" t="s">
        <v>19891</v>
      </c>
      <c r="C11241" s="267" t="s">
        <v>2525</v>
      </c>
      <c r="D11241" s="268"/>
      <c r="E11241" s="267">
        <v>50</v>
      </c>
      <c r="F11241" s="269">
        <v>234</v>
      </c>
      <c r="G11241" s="270">
        <v>470.6</v>
      </c>
      <c r="M11241" s="267">
        <v>-18.156658405201867</v>
      </c>
    </row>
    <row r="11242" spans="1:13" x14ac:dyDescent="0.25">
      <c r="A11242" s="267">
        <v>16076038</v>
      </c>
      <c r="B11242" s="267" t="s">
        <v>19893</v>
      </c>
      <c r="C11242" s="267" t="s">
        <v>2525</v>
      </c>
      <c r="D11242" s="268"/>
      <c r="E11242" s="267">
        <v>70</v>
      </c>
      <c r="F11242" s="269">
        <v>35</v>
      </c>
      <c r="G11242" s="270">
        <v>70.599999999999994</v>
      </c>
      <c r="M11242" s="267">
        <v>-94.232706251798959</v>
      </c>
    </row>
    <row r="11243" spans="1:13" x14ac:dyDescent="0.25">
      <c r="A11243" s="267">
        <v>16076039</v>
      </c>
      <c r="B11243" s="267" t="s">
        <v>19895</v>
      </c>
      <c r="C11243" s="267" t="s">
        <v>2525</v>
      </c>
      <c r="D11243" s="268"/>
      <c r="E11243" s="267">
        <v>70</v>
      </c>
      <c r="F11243" s="269">
        <v>2244</v>
      </c>
      <c r="G11243" s="270">
        <v>4511.3999999999996</v>
      </c>
      <c r="M11243" s="267">
        <v>-85.855231531097786</v>
      </c>
    </row>
    <row r="11244" spans="1:13" x14ac:dyDescent="0.25">
      <c r="A11244" s="267">
        <v>16076041</v>
      </c>
      <c r="B11244" s="267" t="s">
        <v>19897</v>
      </c>
      <c r="C11244" s="267" t="s">
        <v>2525</v>
      </c>
      <c r="D11244" s="268"/>
      <c r="E11244" s="267">
        <v>70</v>
      </c>
      <c r="F11244" s="269">
        <v>433</v>
      </c>
      <c r="G11244" s="270">
        <v>870.2</v>
      </c>
      <c r="M11244" s="267">
        <v>-89.484133740961269</v>
      </c>
    </row>
    <row r="11245" spans="1:13" x14ac:dyDescent="0.25">
      <c r="A11245" s="267">
        <v>16076042</v>
      </c>
      <c r="B11245" s="267" t="s">
        <v>19899</v>
      </c>
      <c r="C11245" s="267" t="s">
        <v>2525</v>
      </c>
      <c r="D11245" s="268"/>
      <c r="E11245" s="267">
        <v>60</v>
      </c>
      <c r="F11245" s="269">
        <v>134</v>
      </c>
      <c r="G11245" s="270">
        <v>270.2</v>
      </c>
      <c r="M11245" s="267">
        <v>-79.464605513403583</v>
      </c>
    </row>
    <row r="11246" spans="1:13" x14ac:dyDescent="0.25">
      <c r="A11246" s="267">
        <v>16076043</v>
      </c>
      <c r="B11246" s="267" t="s">
        <v>19901</v>
      </c>
      <c r="C11246" s="267" t="s">
        <v>2525</v>
      </c>
      <c r="D11246" s="268"/>
      <c r="E11246" s="267">
        <v>60</v>
      </c>
      <c r="F11246" s="269">
        <v>228</v>
      </c>
      <c r="G11246" s="270">
        <v>458.6</v>
      </c>
      <c r="M11246" s="267">
        <v>-81.249189865649697</v>
      </c>
    </row>
    <row r="11247" spans="1:13" x14ac:dyDescent="0.25">
      <c r="A11247" s="267">
        <v>16076044</v>
      </c>
      <c r="B11247" s="267" t="s">
        <v>19903</v>
      </c>
      <c r="C11247" s="267" t="s">
        <v>2525</v>
      </c>
      <c r="D11247" s="268"/>
      <c r="E11247" s="267">
        <v>70</v>
      </c>
      <c r="F11247" s="269">
        <v>239</v>
      </c>
      <c r="G11247" s="270">
        <v>479.4</v>
      </c>
      <c r="M11247" s="267">
        <v>-90.128461375441162</v>
      </c>
    </row>
    <row r="11248" spans="1:13" x14ac:dyDescent="0.25">
      <c r="A11248" s="267">
        <v>16076049</v>
      </c>
      <c r="B11248" s="267" t="s">
        <v>19905</v>
      </c>
      <c r="C11248" s="267" t="s">
        <v>22275</v>
      </c>
      <c r="D11248" s="268"/>
      <c r="E11248" s="267">
        <v>60</v>
      </c>
      <c r="F11248" s="269">
        <v>1508</v>
      </c>
      <c r="G11248" s="270">
        <v>3032</v>
      </c>
      <c r="M11248" s="267">
        <v>-82.918855717650942</v>
      </c>
    </row>
    <row r="11249" spans="1:13" x14ac:dyDescent="0.25">
      <c r="A11249" s="267">
        <v>16076052</v>
      </c>
      <c r="B11249" s="267" t="s">
        <v>22241</v>
      </c>
      <c r="C11249" s="267" t="s">
        <v>2525</v>
      </c>
      <c r="D11249" s="268"/>
      <c r="E11249" s="267">
        <v>70</v>
      </c>
      <c r="F11249" s="269">
        <v>206</v>
      </c>
      <c r="G11249" s="270">
        <v>413.4</v>
      </c>
      <c r="M11249" s="267">
        <v>-89.811715698831833</v>
      </c>
    </row>
    <row r="11250" spans="1:13" x14ac:dyDescent="0.25">
      <c r="A11250" s="267">
        <v>16076055</v>
      </c>
      <c r="B11250" s="267" t="s">
        <v>19908</v>
      </c>
      <c r="C11250" s="267" t="s">
        <v>2525</v>
      </c>
      <c r="D11250" s="268"/>
      <c r="E11250" s="267">
        <v>70</v>
      </c>
      <c r="F11250" s="269">
        <v>199</v>
      </c>
      <c r="G11250" s="270">
        <v>400</v>
      </c>
      <c r="M11250" s="267">
        <v>-89.237627931719274</v>
      </c>
    </row>
    <row r="11251" spans="1:13" x14ac:dyDescent="0.25">
      <c r="A11251" s="267">
        <v>16076058</v>
      </c>
      <c r="B11251" s="267" t="s">
        <v>19910</v>
      </c>
      <c r="C11251" s="267" t="s">
        <v>2525</v>
      </c>
      <c r="D11251" s="268"/>
      <c r="E11251" s="267">
        <v>60</v>
      </c>
      <c r="F11251" s="269">
        <v>614</v>
      </c>
      <c r="G11251" s="270">
        <v>1233.4000000000001</v>
      </c>
      <c r="M11251" s="267">
        <v>-84.119402572371939</v>
      </c>
    </row>
    <row r="11252" spans="1:13" x14ac:dyDescent="0.25">
      <c r="A11252" s="267">
        <v>16076059</v>
      </c>
      <c r="B11252" s="267" t="s">
        <v>19912</v>
      </c>
      <c r="C11252" s="267" t="s">
        <v>2525</v>
      </c>
      <c r="D11252" s="268"/>
      <c r="E11252" s="267">
        <v>70</v>
      </c>
      <c r="F11252" s="269">
        <v>184</v>
      </c>
      <c r="G11252" s="270">
        <v>370.2</v>
      </c>
      <c r="M11252" s="267">
        <v>-89.630032318596449</v>
      </c>
    </row>
    <row r="11253" spans="1:13" x14ac:dyDescent="0.25">
      <c r="A11253" s="267">
        <v>16076061</v>
      </c>
      <c r="B11253" s="267" t="s">
        <v>2988</v>
      </c>
      <c r="C11253" s="267" t="s">
        <v>22275</v>
      </c>
      <c r="D11253" s="268"/>
      <c r="E11253" s="267">
        <v>60</v>
      </c>
      <c r="F11253" s="269">
        <v>2503</v>
      </c>
      <c r="G11253" s="270">
        <v>5031.8</v>
      </c>
      <c r="M11253" s="267">
        <v>-82.861739982465139</v>
      </c>
    </row>
    <row r="11254" spans="1:13" x14ac:dyDescent="0.25">
      <c r="A11254" s="267">
        <v>16076062</v>
      </c>
      <c r="B11254" s="267" t="s">
        <v>13152</v>
      </c>
      <c r="C11254" s="267" t="s">
        <v>2525</v>
      </c>
      <c r="D11254" s="268"/>
      <c r="E11254" s="267">
        <v>50</v>
      </c>
      <c r="F11254" s="269">
        <v>398</v>
      </c>
      <c r="G11254" s="270">
        <v>799.4</v>
      </c>
      <c r="M11254" s="267">
        <v>-24.981734489633027</v>
      </c>
    </row>
    <row r="11255" spans="1:13" x14ac:dyDescent="0.25">
      <c r="A11255" s="267">
        <v>16076064</v>
      </c>
      <c r="B11255" s="267" t="s">
        <v>19916</v>
      </c>
      <c r="C11255" s="267" t="s">
        <v>2525</v>
      </c>
      <c r="D11255" s="268"/>
      <c r="E11255" s="267">
        <v>60</v>
      </c>
      <c r="F11255" s="269">
        <v>300</v>
      </c>
      <c r="G11255" s="270">
        <v>603.20000000000005</v>
      </c>
      <c r="M11255" s="267">
        <v>-83.255668306938915</v>
      </c>
    </row>
    <row r="11256" spans="1:13" x14ac:dyDescent="0.25">
      <c r="A11256" s="267">
        <v>16076067</v>
      </c>
      <c r="B11256" s="267" t="s">
        <v>19918</v>
      </c>
      <c r="C11256" s="267" t="s">
        <v>2525</v>
      </c>
      <c r="D11256" s="268"/>
      <c r="E11256" s="267">
        <v>70</v>
      </c>
      <c r="F11256" s="269">
        <v>74</v>
      </c>
      <c r="G11256" s="270">
        <v>148</v>
      </c>
      <c r="M11256" s="267">
        <v>-87.696294387591024</v>
      </c>
    </row>
    <row r="11257" spans="1:13" x14ac:dyDescent="0.25">
      <c r="A11257" s="267">
        <v>16076068</v>
      </c>
      <c r="B11257" s="267" t="s">
        <v>19720</v>
      </c>
      <c r="C11257" s="267" t="s">
        <v>2525</v>
      </c>
      <c r="D11257" s="268"/>
      <c r="E11257" s="267">
        <v>70</v>
      </c>
      <c r="F11257" s="269">
        <v>113</v>
      </c>
      <c r="G11257" s="270">
        <v>228</v>
      </c>
      <c r="M11257" s="267">
        <v>-91.401042279980317</v>
      </c>
    </row>
    <row r="11258" spans="1:13" x14ac:dyDescent="0.25">
      <c r="A11258" s="267">
        <v>16076069</v>
      </c>
      <c r="B11258" s="267" t="s">
        <v>19921</v>
      </c>
      <c r="C11258" s="267" t="s">
        <v>2525</v>
      </c>
      <c r="D11258" s="268"/>
      <c r="E11258" s="267">
        <v>70</v>
      </c>
      <c r="F11258" s="269">
        <v>698</v>
      </c>
      <c r="G11258" s="270">
        <v>1402</v>
      </c>
      <c r="M11258" s="267">
        <v>-87.318508160260109</v>
      </c>
    </row>
    <row r="11259" spans="1:13" x14ac:dyDescent="0.25">
      <c r="A11259" s="267">
        <v>16076074</v>
      </c>
      <c r="B11259" s="267" t="s">
        <v>19923</v>
      </c>
      <c r="C11259" s="267" t="s">
        <v>2525</v>
      </c>
      <c r="D11259" s="268"/>
      <c r="E11259" s="267">
        <v>70</v>
      </c>
      <c r="F11259" s="269">
        <v>52</v>
      </c>
      <c r="G11259" s="270">
        <v>104.4</v>
      </c>
      <c r="M11259" s="267">
        <v>-88.356690163263337</v>
      </c>
    </row>
    <row r="11260" spans="1:13" x14ac:dyDescent="0.25">
      <c r="A11260" s="267">
        <v>16076079</v>
      </c>
      <c r="B11260" s="267" t="s">
        <v>19925</v>
      </c>
      <c r="C11260" s="267" t="s">
        <v>22275</v>
      </c>
      <c r="D11260" s="268"/>
      <c r="E11260" s="267">
        <v>70</v>
      </c>
      <c r="F11260" s="269">
        <v>4430</v>
      </c>
      <c r="G11260" s="270">
        <v>8905</v>
      </c>
      <c r="M11260" s="267">
        <v>-87.750805350770676</v>
      </c>
    </row>
    <row r="11261" spans="1:13" x14ac:dyDescent="0.25">
      <c r="A11261" s="267">
        <v>16076081</v>
      </c>
      <c r="B11261" s="267" t="s">
        <v>19927</v>
      </c>
      <c r="C11261" s="267" t="s">
        <v>2525</v>
      </c>
      <c r="D11261" s="268"/>
      <c r="E11261" s="267">
        <v>60</v>
      </c>
      <c r="F11261" s="269">
        <v>159</v>
      </c>
      <c r="G11261" s="270">
        <v>320</v>
      </c>
      <c r="M11261" s="267">
        <v>-84.9637308553433</v>
      </c>
    </row>
    <row r="11262" spans="1:13" x14ac:dyDescent="0.25">
      <c r="A11262" s="267">
        <v>16076084</v>
      </c>
      <c r="B11262" s="267" t="s">
        <v>22242</v>
      </c>
      <c r="C11262" s="267" t="s">
        <v>2525</v>
      </c>
      <c r="D11262" s="268"/>
      <c r="E11262" s="267">
        <v>60</v>
      </c>
      <c r="F11262" s="269">
        <v>1484</v>
      </c>
      <c r="G11262" s="270">
        <v>2982.6</v>
      </c>
      <c r="M11262" s="267">
        <v>-84.610759925857451</v>
      </c>
    </row>
    <row r="11263" spans="1:13" x14ac:dyDescent="0.25">
      <c r="A11263" s="267">
        <v>16076086</v>
      </c>
      <c r="B11263" s="267" t="s">
        <v>19930</v>
      </c>
      <c r="C11263" s="267" t="s">
        <v>2525</v>
      </c>
      <c r="D11263" s="268"/>
      <c r="E11263" s="267">
        <v>70</v>
      </c>
      <c r="F11263" s="269">
        <v>336</v>
      </c>
      <c r="G11263" s="270">
        <v>674.8</v>
      </c>
      <c r="M11263" s="267">
        <v>-86.479489086288908</v>
      </c>
    </row>
    <row r="11264" spans="1:13" x14ac:dyDescent="0.25">
      <c r="A11264" s="267">
        <v>16076087</v>
      </c>
      <c r="B11264" s="267" t="s">
        <v>19932</v>
      </c>
      <c r="C11264" s="267" t="s">
        <v>22275</v>
      </c>
      <c r="D11264" s="268"/>
      <c r="E11264" s="267">
        <v>70</v>
      </c>
      <c r="F11264" s="269">
        <v>8345</v>
      </c>
      <c r="G11264" s="270">
        <v>16772.599999999999</v>
      </c>
      <c r="M11264" s="267">
        <v>-86.183980426259367</v>
      </c>
    </row>
    <row r="11265" spans="1:13" x14ac:dyDescent="0.25">
      <c r="A11265" s="267">
        <v>16076088</v>
      </c>
      <c r="B11265" s="267" t="s">
        <v>19934</v>
      </c>
      <c r="C11265" s="267" t="s">
        <v>2525</v>
      </c>
      <c r="D11265" s="268"/>
      <c r="E11265" s="267">
        <v>60</v>
      </c>
      <c r="F11265" s="269">
        <v>1506</v>
      </c>
      <c r="G11265" s="270">
        <v>3026.2</v>
      </c>
      <c r="M11265" s="267">
        <v>-82.009377201029423</v>
      </c>
    </row>
    <row r="11266" spans="1:13" x14ac:dyDescent="0.25">
      <c r="A11266" s="267">
        <v>16076089</v>
      </c>
      <c r="B11266" s="267" t="s">
        <v>19936</v>
      </c>
      <c r="C11266" s="267" t="s">
        <v>2525</v>
      </c>
      <c r="D11266" s="268"/>
      <c r="E11266" s="267">
        <v>70</v>
      </c>
      <c r="F11266" s="269">
        <v>1994</v>
      </c>
      <c r="G11266" s="270">
        <v>4008</v>
      </c>
      <c r="M11266" s="267">
        <v>-85.453929561584303</v>
      </c>
    </row>
    <row r="11267" spans="1:13" x14ac:dyDescent="0.25">
      <c r="A11267" s="267">
        <v>16076092</v>
      </c>
      <c r="B11267" s="267" t="s">
        <v>19938</v>
      </c>
      <c r="C11267" s="267" t="s">
        <v>22275</v>
      </c>
      <c r="D11267" s="268"/>
      <c r="E11267" s="267">
        <v>60</v>
      </c>
      <c r="F11267" s="269">
        <v>1920</v>
      </c>
      <c r="G11267" s="270">
        <v>3858.4</v>
      </c>
      <c r="M11267" s="267">
        <v>-83.007796261272631</v>
      </c>
    </row>
    <row r="11268" spans="1:13" x14ac:dyDescent="0.25">
      <c r="A11268" s="267">
        <v>16076093</v>
      </c>
      <c r="B11268" s="267" t="s">
        <v>19940</v>
      </c>
      <c r="C11268" s="267" t="s">
        <v>2525</v>
      </c>
      <c r="D11268" s="268"/>
      <c r="E11268" s="267">
        <v>60</v>
      </c>
      <c r="F11268" s="269">
        <v>2587</v>
      </c>
      <c r="G11268" s="270">
        <v>5199.8</v>
      </c>
      <c r="M11268" s="267">
        <v>-83.516761148589779</v>
      </c>
    </row>
    <row r="11269" spans="1:13" x14ac:dyDescent="0.25">
      <c r="A11269" s="267">
        <v>16077001</v>
      </c>
      <c r="B11269" s="267" t="s">
        <v>19942</v>
      </c>
      <c r="C11269" s="267" t="s">
        <v>22275</v>
      </c>
      <c r="D11269" s="268"/>
      <c r="E11269" s="267">
        <v>70</v>
      </c>
      <c r="F11269" s="269">
        <v>16958</v>
      </c>
      <c r="G11269" s="270">
        <v>34085</v>
      </c>
      <c r="M11269" s="267">
        <v>-86.707305705919623</v>
      </c>
    </row>
    <row r="11270" spans="1:13" x14ac:dyDescent="0.25">
      <c r="A11270" s="267">
        <v>16077002</v>
      </c>
      <c r="B11270" s="267" t="s">
        <v>19944</v>
      </c>
      <c r="C11270" s="267" t="s">
        <v>2525</v>
      </c>
      <c r="D11270" s="268"/>
      <c r="E11270" s="267">
        <v>70</v>
      </c>
      <c r="F11270" s="269">
        <v>527</v>
      </c>
      <c r="G11270" s="270">
        <v>1058.5999999999999</v>
      </c>
      <c r="M11270" s="267">
        <v>-90.10687680524093</v>
      </c>
    </row>
    <row r="11271" spans="1:13" x14ac:dyDescent="0.25">
      <c r="A11271" s="267">
        <v>16077003</v>
      </c>
      <c r="B11271" s="267" t="s">
        <v>19946</v>
      </c>
      <c r="C11271" s="267" t="s">
        <v>2525</v>
      </c>
      <c r="D11271" s="268"/>
      <c r="E11271" s="267">
        <v>70</v>
      </c>
      <c r="F11271" s="269">
        <v>247</v>
      </c>
      <c r="G11271" s="270">
        <v>496.8</v>
      </c>
      <c r="M11271" s="267">
        <v>-91.041794817735209</v>
      </c>
    </row>
    <row r="11272" spans="1:13" x14ac:dyDescent="0.25">
      <c r="A11272" s="267">
        <v>16077004</v>
      </c>
      <c r="B11272" s="267" t="s">
        <v>19948</v>
      </c>
      <c r="C11272" s="267" t="s">
        <v>2525</v>
      </c>
      <c r="D11272" s="268"/>
      <c r="E11272" s="267">
        <v>70</v>
      </c>
      <c r="F11272" s="269">
        <v>71</v>
      </c>
      <c r="G11272" s="270">
        <v>142.6</v>
      </c>
      <c r="M11272" s="267">
        <v>-90.814045677727265</v>
      </c>
    </row>
    <row r="11273" spans="1:13" x14ac:dyDescent="0.25">
      <c r="A11273" s="267">
        <v>16077005</v>
      </c>
      <c r="B11273" s="267" t="s">
        <v>19950</v>
      </c>
      <c r="C11273" s="267" t="s">
        <v>2525</v>
      </c>
      <c r="D11273" s="268"/>
      <c r="E11273" s="267">
        <v>70</v>
      </c>
      <c r="F11273" s="269">
        <v>419</v>
      </c>
      <c r="G11273" s="270">
        <v>841.6</v>
      </c>
      <c r="M11273" s="267">
        <v>-88.564034765477359</v>
      </c>
    </row>
    <row r="11274" spans="1:13" x14ac:dyDescent="0.25">
      <c r="A11274" s="267">
        <v>16077006</v>
      </c>
      <c r="B11274" s="267" t="s">
        <v>19952</v>
      </c>
      <c r="C11274" s="267" t="s">
        <v>2525</v>
      </c>
      <c r="D11274" s="268"/>
      <c r="E11274" s="267">
        <v>70</v>
      </c>
      <c r="F11274" s="269">
        <v>143</v>
      </c>
      <c r="G11274" s="270">
        <v>286.8</v>
      </c>
      <c r="M11274" s="267">
        <v>-93.067791906487528</v>
      </c>
    </row>
    <row r="11275" spans="1:13" x14ac:dyDescent="0.25">
      <c r="A11275" s="267">
        <v>16077007</v>
      </c>
      <c r="B11275" s="267" t="s">
        <v>19954</v>
      </c>
      <c r="C11275" s="267" t="s">
        <v>2525</v>
      </c>
      <c r="D11275" s="268"/>
      <c r="E11275" s="267">
        <v>70</v>
      </c>
      <c r="F11275" s="269">
        <v>265</v>
      </c>
      <c r="G11275" s="270">
        <v>532.4</v>
      </c>
      <c r="M11275" s="267">
        <v>-92.184376213149278</v>
      </c>
    </row>
    <row r="11276" spans="1:13" x14ac:dyDescent="0.25">
      <c r="A11276" s="267">
        <v>16077008</v>
      </c>
      <c r="B11276" s="267" t="s">
        <v>20318</v>
      </c>
      <c r="C11276" s="267" t="s">
        <v>2525</v>
      </c>
      <c r="D11276" s="268"/>
      <c r="E11276" s="267">
        <v>60</v>
      </c>
      <c r="F11276" s="269">
        <v>216</v>
      </c>
      <c r="G11276" s="270">
        <v>434.2</v>
      </c>
      <c r="M11276" s="267">
        <v>-84.308448709814243</v>
      </c>
    </row>
    <row r="11277" spans="1:13" x14ac:dyDescent="0.25">
      <c r="A11277" s="267">
        <v>16077009</v>
      </c>
      <c r="B11277" s="267" t="s">
        <v>19957</v>
      </c>
      <c r="C11277" s="267" t="s">
        <v>2525</v>
      </c>
      <c r="D11277" s="268"/>
      <c r="E11277" s="267">
        <v>70</v>
      </c>
      <c r="F11277" s="269">
        <v>167</v>
      </c>
      <c r="G11277" s="270">
        <v>336.2</v>
      </c>
      <c r="M11277" s="267">
        <v>-86.215576754009206</v>
      </c>
    </row>
    <row r="11278" spans="1:13" x14ac:dyDescent="0.25">
      <c r="A11278" s="267">
        <v>16077011</v>
      </c>
      <c r="B11278" s="267" t="s">
        <v>19959</v>
      </c>
      <c r="C11278" s="267" t="s">
        <v>2525</v>
      </c>
      <c r="D11278" s="268"/>
      <c r="E11278" s="267">
        <v>50</v>
      </c>
      <c r="F11278" s="269">
        <v>120</v>
      </c>
      <c r="G11278" s="270">
        <v>241.2</v>
      </c>
      <c r="M11278" s="267">
        <v>-75.387248083203858</v>
      </c>
    </row>
    <row r="11279" spans="1:13" x14ac:dyDescent="0.25">
      <c r="A11279" s="267">
        <v>16077012</v>
      </c>
      <c r="B11279" s="267" t="s">
        <v>19961</v>
      </c>
      <c r="C11279" s="267" t="s">
        <v>22275</v>
      </c>
      <c r="D11279" s="268"/>
      <c r="E11279" s="267">
        <v>70</v>
      </c>
      <c r="F11279" s="269">
        <v>1844</v>
      </c>
      <c r="G11279" s="270">
        <v>3706.4</v>
      </c>
      <c r="M11279" s="267">
        <v>-87.660298599480811</v>
      </c>
    </row>
    <row r="11280" spans="1:13" x14ac:dyDescent="0.25">
      <c r="A11280" s="267">
        <v>16077015</v>
      </c>
      <c r="B11280" s="267" t="s">
        <v>16331</v>
      </c>
      <c r="C11280" s="267" t="s">
        <v>2525</v>
      </c>
      <c r="D11280" s="268"/>
      <c r="E11280" s="267">
        <v>70</v>
      </c>
      <c r="F11280" s="269">
        <v>412</v>
      </c>
      <c r="G11280" s="270">
        <v>828.8</v>
      </c>
      <c r="M11280" s="267">
        <v>-93.184083957723345</v>
      </c>
    </row>
    <row r="11281" spans="1:13" x14ac:dyDescent="0.25">
      <c r="A11281" s="267">
        <v>16077016</v>
      </c>
      <c r="B11281" s="267" t="s">
        <v>19964</v>
      </c>
      <c r="C11281" s="267" t="s">
        <v>2525</v>
      </c>
      <c r="D11281" s="268"/>
      <c r="E11281" s="267">
        <v>60</v>
      </c>
      <c r="F11281" s="269">
        <v>105</v>
      </c>
      <c r="G11281" s="270">
        <v>211.6</v>
      </c>
      <c r="M11281" s="267">
        <v>-84.690730858618025</v>
      </c>
    </row>
    <row r="11282" spans="1:13" x14ac:dyDescent="0.25">
      <c r="A11282" s="267">
        <v>16077017</v>
      </c>
      <c r="B11282" s="267" t="s">
        <v>19966</v>
      </c>
      <c r="C11282" s="267" t="s">
        <v>2525</v>
      </c>
      <c r="D11282" s="268"/>
      <c r="E11282" s="267">
        <v>70</v>
      </c>
      <c r="F11282" s="269">
        <v>71</v>
      </c>
      <c r="G11282" s="270">
        <v>142</v>
      </c>
      <c r="M11282" s="267">
        <v>-85.632517819286392</v>
      </c>
    </row>
    <row r="11283" spans="1:13" x14ac:dyDescent="0.25">
      <c r="A11283" s="267">
        <v>16077018</v>
      </c>
      <c r="B11283" s="267" t="s">
        <v>19968</v>
      </c>
      <c r="C11283" s="267" t="s">
        <v>2525</v>
      </c>
      <c r="D11283" s="268"/>
      <c r="E11283" s="267">
        <v>70</v>
      </c>
      <c r="F11283" s="269">
        <v>159</v>
      </c>
      <c r="G11283" s="270">
        <v>318.8</v>
      </c>
      <c r="M11283" s="267">
        <v>-90.152189263899302</v>
      </c>
    </row>
    <row r="11284" spans="1:13" x14ac:dyDescent="0.25">
      <c r="A11284" s="267">
        <v>16077019</v>
      </c>
      <c r="B11284" s="267" t="s">
        <v>19970</v>
      </c>
      <c r="C11284" s="267" t="s">
        <v>2525</v>
      </c>
      <c r="D11284" s="268"/>
      <c r="E11284" s="267">
        <v>70</v>
      </c>
      <c r="F11284" s="269">
        <v>151</v>
      </c>
      <c r="G11284" s="270">
        <v>304.2</v>
      </c>
      <c r="M11284" s="267">
        <v>-88.650055494905232</v>
      </c>
    </row>
    <row r="11285" spans="1:13" x14ac:dyDescent="0.25">
      <c r="A11285" s="267">
        <v>16077022</v>
      </c>
      <c r="B11285" s="267" t="s">
        <v>19972</v>
      </c>
      <c r="C11285" s="267" t="s">
        <v>2525</v>
      </c>
      <c r="D11285" s="268"/>
      <c r="E11285" s="267">
        <v>70</v>
      </c>
      <c r="F11285" s="269">
        <v>548</v>
      </c>
      <c r="G11285" s="270">
        <v>1100.8</v>
      </c>
      <c r="M11285" s="267">
        <v>-90.309204250041176</v>
      </c>
    </row>
    <row r="11286" spans="1:13" x14ac:dyDescent="0.25">
      <c r="A11286" s="267">
        <v>16077023</v>
      </c>
      <c r="B11286" s="267" t="s">
        <v>19974</v>
      </c>
      <c r="C11286" s="267" t="s">
        <v>2525</v>
      </c>
      <c r="D11286" s="268"/>
      <c r="E11286" s="267">
        <v>70</v>
      </c>
      <c r="F11286" s="269">
        <v>947</v>
      </c>
      <c r="G11286" s="270">
        <v>1903</v>
      </c>
      <c r="M11286" s="267">
        <v>-91.397722300207079</v>
      </c>
    </row>
    <row r="11287" spans="1:13" x14ac:dyDescent="0.25">
      <c r="A11287" s="267">
        <v>16077026</v>
      </c>
      <c r="B11287" s="267" t="s">
        <v>19976</v>
      </c>
      <c r="C11287" s="267" t="s">
        <v>2525</v>
      </c>
      <c r="D11287" s="268"/>
      <c r="E11287" s="267">
        <v>50</v>
      </c>
      <c r="F11287" s="269">
        <v>520</v>
      </c>
      <c r="G11287" s="270">
        <v>1045.8</v>
      </c>
      <c r="M11287" s="267">
        <v>-61.949581062061959</v>
      </c>
    </row>
    <row r="11288" spans="1:13" x14ac:dyDescent="0.25">
      <c r="A11288" s="267">
        <v>16077027</v>
      </c>
      <c r="B11288" s="267" t="s">
        <v>19978</v>
      </c>
      <c r="C11288" s="267" t="s">
        <v>2525</v>
      </c>
      <c r="D11288" s="268"/>
      <c r="E11288" s="267">
        <v>50</v>
      </c>
      <c r="F11288" s="269">
        <v>354</v>
      </c>
      <c r="G11288" s="270">
        <v>711</v>
      </c>
      <c r="M11288" s="267">
        <v>-73.604615008271978</v>
      </c>
    </row>
    <row r="11289" spans="1:13" x14ac:dyDescent="0.25">
      <c r="A11289" s="267">
        <v>16077028</v>
      </c>
      <c r="B11289" s="267" t="s">
        <v>19980</v>
      </c>
      <c r="C11289" s="267" t="s">
        <v>22275</v>
      </c>
      <c r="D11289" s="268"/>
      <c r="E11289" s="267">
        <v>70</v>
      </c>
      <c r="F11289" s="269">
        <v>2024</v>
      </c>
      <c r="G11289" s="270">
        <v>4067.6</v>
      </c>
      <c r="M11289" s="267">
        <v>-90.329514569265257</v>
      </c>
    </row>
    <row r="11290" spans="1:13" x14ac:dyDescent="0.25">
      <c r="A11290" s="267">
        <v>16077029</v>
      </c>
      <c r="B11290" s="267" t="s">
        <v>19982</v>
      </c>
      <c r="C11290" s="267" t="s">
        <v>2525</v>
      </c>
      <c r="D11290" s="268"/>
      <c r="E11290" s="267">
        <v>70</v>
      </c>
      <c r="F11290" s="269">
        <v>277</v>
      </c>
      <c r="G11290" s="270">
        <v>556.20000000000005</v>
      </c>
      <c r="M11290" s="267">
        <v>-91.404582324883108</v>
      </c>
    </row>
    <row r="11291" spans="1:13" x14ac:dyDescent="0.25">
      <c r="A11291" s="267">
        <v>16077031</v>
      </c>
      <c r="B11291" s="267" t="s">
        <v>19984</v>
      </c>
      <c r="C11291" s="267" t="s">
        <v>2525</v>
      </c>
      <c r="D11291" s="268"/>
      <c r="E11291" s="267">
        <v>70</v>
      </c>
      <c r="F11291" s="269">
        <v>163</v>
      </c>
      <c r="G11291" s="270">
        <v>327.39999999999998</v>
      </c>
      <c r="M11291" s="267">
        <v>-91.207569502731261</v>
      </c>
    </row>
    <row r="11292" spans="1:13" x14ac:dyDescent="0.25">
      <c r="A11292" s="267">
        <v>16077032</v>
      </c>
      <c r="B11292" s="267" t="s">
        <v>19986</v>
      </c>
      <c r="C11292" s="267" t="s">
        <v>22275</v>
      </c>
      <c r="D11292" s="268"/>
      <c r="E11292" s="267">
        <v>70</v>
      </c>
      <c r="F11292" s="269">
        <v>5444</v>
      </c>
      <c r="G11292" s="270">
        <v>10943</v>
      </c>
      <c r="M11292" s="267">
        <v>-86.190356383296958</v>
      </c>
    </row>
    <row r="11293" spans="1:13" x14ac:dyDescent="0.25">
      <c r="A11293" s="267">
        <v>16077034</v>
      </c>
      <c r="B11293" s="267" t="s">
        <v>19988</v>
      </c>
      <c r="C11293" s="267" t="s">
        <v>2525</v>
      </c>
      <c r="D11293" s="268"/>
      <c r="E11293" s="267">
        <v>70</v>
      </c>
      <c r="F11293" s="269">
        <v>230</v>
      </c>
      <c r="G11293" s="270">
        <v>462.4</v>
      </c>
      <c r="M11293" s="267">
        <v>-90.571760544876284</v>
      </c>
    </row>
    <row r="11294" spans="1:13" x14ac:dyDescent="0.25">
      <c r="A11294" s="267">
        <v>16077036</v>
      </c>
      <c r="B11294" s="267" t="s">
        <v>19990</v>
      </c>
      <c r="C11294" s="267" t="s">
        <v>2525</v>
      </c>
      <c r="D11294" s="268"/>
      <c r="E11294" s="267">
        <v>70</v>
      </c>
      <c r="F11294" s="269">
        <v>3174</v>
      </c>
      <c r="G11294" s="270">
        <v>6379.2</v>
      </c>
      <c r="M11294" s="267">
        <v>-85.313841246176921</v>
      </c>
    </row>
    <row r="11295" spans="1:13" x14ac:dyDescent="0.25">
      <c r="A11295" s="267">
        <v>16077037</v>
      </c>
      <c r="B11295" s="267" t="s">
        <v>19992</v>
      </c>
      <c r="C11295" s="267" t="s">
        <v>2525</v>
      </c>
      <c r="D11295" s="268"/>
      <c r="E11295" s="267">
        <v>70</v>
      </c>
      <c r="F11295" s="269">
        <v>461</v>
      </c>
      <c r="G11295" s="270">
        <v>926.6</v>
      </c>
      <c r="M11295" s="267">
        <v>-85.765875609912072</v>
      </c>
    </row>
    <row r="11296" spans="1:13" x14ac:dyDescent="0.25">
      <c r="A11296" s="267">
        <v>16077039</v>
      </c>
      <c r="B11296" s="267" t="s">
        <v>19994</v>
      </c>
      <c r="C11296" s="267" t="s">
        <v>2525</v>
      </c>
      <c r="D11296" s="268"/>
      <c r="E11296" s="267">
        <v>50</v>
      </c>
      <c r="F11296" s="269">
        <v>804</v>
      </c>
      <c r="G11296" s="270">
        <v>1615.8</v>
      </c>
      <c r="M11296" s="267">
        <v>-77.738925917946673</v>
      </c>
    </row>
    <row r="11297" spans="1:13" x14ac:dyDescent="0.25">
      <c r="A11297" s="267">
        <v>16077041</v>
      </c>
      <c r="B11297" s="267" t="s">
        <v>19996</v>
      </c>
      <c r="C11297" s="267" t="s">
        <v>2525</v>
      </c>
      <c r="D11297" s="268"/>
      <c r="E11297" s="267">
        <v>70</v>
      </c>
      <c r="F11297" s="269">
        <v>220</v>
      </c>
      <c r="G11297" s="270">
        <v>442.8</v>
      </c>
      <c r="M11297" s="267">
        <v>-85.838329578326807</v>
      </c>
    </row>
    <row r="11298" spans="1:13" x14ac:dyDescent="0.25">
      <c r="A11298" s="267">
        <v>16077042</v>
      </c>
      <c r="B11298" s="267" t="s">
        <v>19998</v>
      </c>
      <c r="C11298" s="267" t="s">
        <v>2525</v>
      </c>
      <c r="D11298" s="268"/>
      <c r="E11298" s="267">
        <v>70</v>
      </c>
      <c r="F11298" s="269">
        <v>1502</v>
      </c>
      <c r="G11298" s="270">
        <v>3019.4</v>
      </c>
      <c r="M11298" s="267">
        <v>-89.618962914988813</v>
      </c>
    </row>
    <row r="11299" spans="1:13" x14ac:dyDescent="0.25">
      <c r="A11299" s="267">
        <v>16077043</v>
      </c>
      <c r="B11299" s="267" t="s">
        <v>20000</v>
      </c>
      <c r="C11299" s="267" t="s">
        <v>22275</v>
      </c>
      <c r="D11299" s="268"/>
      <c r="E11299" s="267">
        <v>60</v>
      </c>
      <c r="F11299" s="269">
        <v>5803</v>
      </c>
      <c r="G11299" s="270">
        <v>11664.4</v>
      </c>
      <c r="M11299" s="267">
        <v>-83.968328157295986</v>
      </c>
    </row>
    <row r="11300" spans="1:13" x14ac:dyDescent="0.25">
      <c r="A11300" s="267">
        <v>16077044</v>
      </c>
      <c r="B11300" s="267" t="s">
        <v>20002</v>
      </c>
      <c r="C11300" s="267" t="s">
        <v>2525</v>
      </c>
      <c r="D11300" s="268"/>
      <c r="E11300" s="267">
        <v>70</v>
      </c>
      <c r="F11300" s="269">
        <v>1035</v>
      </c>
      <c r="G11300" s="270">
        <v>2081</v>
      </c>
      <c r="M11300" s="267">
        <v>-90.569685857110244</v>
      </c>
    </row>
    <row r="11301" spans="1:13" x14ac:dyDescent="0.25">
      <c r="A11301" s="267">
        <v>16077047</v>
      </c>
      <c r="B11301" s="267" t="s">
        <v>20004</v>
      </c>
      <c r="C11301" s="267" t="s">
        <v>2525</v>
      </c>
      <c r="D11301" s="268"/>
      <c r="E11301" s="267">
        <v>60</v>
      </c>
      <c r="F11301" s="269">
        <v>288</v>
      </c>
      <c r="G11301" s="270">
        <v>579.4</v>
      </c>
      <c r="M11301" s="267">
        <v>-84.818413539449153</v>
      </c>
    </row>
    <row r="11302" spans="1:13" x14ac:dyDescent="0.25">
      <c r="A11302" s="267">
        <v>16077048</v>
      </c>
      <c r="B11302" s="267" t="s">
        <v>20006</v>
      </c>
      <c r="C11302" s="267" t="s">
        <v>2525</v>
      </c>
      <c r="D11302" s="268"/>
      <c r="E11302" s="267">
        <v>70</v>
      </c>
      <c r="F11302" s="269">
        <v>633</v>
      </c>
      <c r="G11302" s="270">
        <v>1272.4000000000001</v>
      </c>
      <c r="M11302" s="267">
        <v>-88.372834614195213</v>
      </c>
    </row>
    <row r="11303" spans="1:13" x14ac:dyDescent="0.25">
      <c r="A11303" s="267">
        <v>16077049</v>
      </c>
      <c r="B11303" s="267" t="s">
        <v>20008</v>
      </c>
      <c r="C11303" s="267" t="s">
        <v>2525</v>
      </c>
      <c r="D11303" s="268"/>
      <c r="E11303" s="267">
        <v>70</v>
      </c>
      <c r="F11303" s="269">
        <v>161</v>
      </c>
      <c r="G11303" s="270">
        <v>324.2</v>
      </c>
      <c r="M11303" s="267">
        <v>-88.189153227351994</v>
      </c>
    </row>
    <row r="11304" spans="1:13" x14ac:dyDescent="0.25">
      <c r="A11304" s="267">
        <v>16077051</v>
      </c>
      <c r="B11304" s="267" t="s">
        <v>20010</v>
      </c>
      <c r="C11304" s="267" t="s">
        <v>2525</v>
      </c>
      <c r="D11304" s="268"/>
      <c r="E11304" s="267">
        <v>70</v>
      </c>
      <c r="F11304" s="269">
        <v>155</v>
      </c>
      <c r="G11304" s="270">
        <v>311</v>
      </c>
      <c r="M11304" s="267">
        <v>-88.731232269899934</v>
      </c>
    </row>
    <row r="11305" spans="1:13" x14ac:dyDescent="0.25">
      <c r="A11305" s="267">
        <v>16077052</v>
      </c>
      <c r="B11305" s="267" t="s">
        <v>20012</v>
      </c>
      <c r="C11305" s="267" t="s">
        <v>2525</v>
      </c>
      <c r="D11305" s="268"/>
      <c r="E11305" s="267">
        <v>60</v>
      </c>
      <c r="F11305" s="269">
        <v>1032</v>
      </c>
      <c r="G11305" s="270">
        <v>2073.4</v>
      </c>
      <c r="M11305" s="267">
        <v>-79.061289160571391</v>
      </c>
    </row>
    <row r="11306" spans="1:13" x14ac:dyDescent="0.25">
      <c r="A11306" s="267">
        <v>16077055</v>
      </c>
      <c r="B11306" s="267" t="s">
        <v>20014</v>
      </c>
      <c r="C11306" s="267" t="s">
        <v>2525</v>
      </c>
      <c r="D11306" s="268"/>
      <c r="E11306" s="267">
        <v>70</v>
      </c>
      <c r="F11306" s="269">
        <v>432</v>
      </c>
      <c r="G11306" s="270">
        <v>867.6</v>
      </c>
      <c r="M11306" s="267">
        <v>-91.199584282126807</v>
      </c>
    </row>
  </sheetData>
  <pageMargins left="0.78749999999999998" right="0.78749999999999998" top="0.98402777777777772" bottom="0.98402777777777772" header="0.51180555555555551" footer="0.51180555555555551"/>
  <pageSetup paperSize="9"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Wirtschaftlichkeitslücke</vt:lpstr>
      <vt:lpstr>WL</vt:lpstr>
      <vt:lpstr>Projektgebiet</vt:lpstr>
      <vt:lpstr>AGS</vt:lpstr>
      <vt:lpstr>Eigenmittel</vt:lpstr>
      <vt:lpstr>Kofinanzierung</vt:lpstr>
      <vt:lpstr>Haushalte</vt:lpstr>
      <vt:lpstr>Kundenpotenzial</vt:lpstr>
      <vt:lpstr>Eigenerklärung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Finanzierungsplan Bundesförderprogramm</dc:title>
  <dc:creator>Bundesministerium für Verkehr und digitale Infrastruktur</dc:creator>
  <cp:lastModifiedBy>Weikard, Dennie [Muth &amp; Partner mbB]</cp:lastModifiedBy>
  <dcterms:created xsi:type="dcterms:W3CDTF">2015-11-22T07:11:09Z</dcterms:created>
  <dcterms:modified xsi:type="dcterms:W3CDTF">2022-04-06T08:24:17Z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